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1"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Graduados" sheetId="33" state="hidden" r:id="rId16"/>
    <sheet name="Gestión del Conocimiento" sheetId="23" state="hidden" r:id="rId17"/>
    <sheet name="Estudiantes" sheetId="30" state="hidden" r:id="rId18"/>
    <sheet name="Gestion Administrativa" sheetId="24" r:id="rId19"/>
    <sheet name="Gestion Academica" sheetId="31" r:id="rId20"/>
    <sheet name="Gobernabilidad" sheetId="34" r:id="rId21"/>
    <sheet name="NIVEL DE ES Y  SISTEMA NACIONAL" sheetId="44" r:id="rId22"/>
    <sheet name="Lo Esencial" sheetId="45" r:id="rId23"/>
    <sheet name="Hoja1" sheetId="46" r:id="rId24"/>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8" i="27" l="1"/>
  <c r="A11" i="43"/>
  <c r="A11" i="42"/>
  <c r="C14" i="40"/>
  <c r="C14" i="12"/>
  <c r="C14" i="10"/>
  <c r="C32" i="9"/>
  <c r="C14" i="9"/>
  <c r="C14" i="8"/>
  <c r="C39" i="7"/>
  <c r="C14" i="7"/>
  <c r="O11" i="24" l="1"/>
  <c r="O10" i="24"/>
  <c r="O9" i="24"/>
  <c r="O8" i="24"/>
  <c r="J18" i="12"/>
  <c r="I18" i="12"/>
  <c r="F18" i="12"/>
  <c r="I12" i="24"/>
  <c r="M12" i="24"/>
  <c r="K12" i="24"/>
  <c r="O12" i="24" s="1"/>
  <c r="G12" i="24"/>
  <c r="G59" i="8"/>
  <c r="K52" i="7"/>
  <c r="J52" i="7"/>
  <c r="G52" i="7"/>
  <c r="K28" i="7"/>
  <c r="J28" i="7"/>
  <c r="G28" i="7"/>
  <c r="K27" i="7"/>
  <c r="J27" i="7"/>
  <c r="G27" i="7"/>
  <c r="K51" i="7"/>
  <c r="J51" i="7"/>
  <c r="G51" i="7"/>
  <c r="K50" i="7"/>
  <c r="J50" i="7"/>
  <c r="G50" i="7"/>
  <c r="K49" i="7"/>
  <c r="J49" i="7"/>
  <c r="E49" i="7"/>
  <c r="G49" i="7" s="1"/>
  <c r="K48" i="7"/>
  <c r="J48" i="7"/>
  <c r="E48" i="7"/>
  <c r="G48" i="7" s="1"/>
  <c r="K47" i="7"/>
  <c r="J47" i="7"/>
  <c r="E47" i="7"/>
  <c r="G47" i="7" s="1"/>
  <c r="K46" i="7"/>
  <c r="J46" i="7"/>
  <c r="G46" i="7"/>
  <c r="J45" i="7"/>
  <c r="G45" i="7"/>
  <c r="K44" i="7"/>
  <c r="J44" i="7"/>
  <c r="G44" i="7"/>
  <c r="K43" i="7"/>
  <c r="J43" i="7"/>
  <c r="E43" i="7"/>
  <c r="G43" i="7" s="1"/>
  <c r="D35" i="7" s="1"/>
  <c r="J42" i="7"/>
  <c r="G42" i="7"/>
  <c r="J44" i="9"/>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D28" i="9" s="1"/>
  <c r="P11" i="24" s="1"/>
  <c r="L11" i="24" s="1"/>
  <c r="E18" i="10"/>
  <c r="I563" i="38"/>
  <c r="G563" i="38"/>
  <c r="I581" i="38"/>
  <c r="G581" i="38"/>
  <c r="AJ586" i="38"/>
  <c r="AI586" i="38"/>
  <c r="AH586" i="38"/>
  <c r="AF586" i="38"/>
  <c r="AE586" i="38"/>
  <c r="AD586" i="38"/>
  <c r="AB586" i="38"/>
  <c r="AA586" i="38"/>
  <c r="X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W343" i="38"/>
  <c r="V343" i="38"/>
  <c r="D343" i="38"/>
  <c r="AJ342" i="38"/>
  <c r="AI342" i="38"/>
  <c r="AH342" i="38"/>
  <c r="AF342" i="38"/>
  <c r="AE342" i="38"/>
  <c r="AD342" i="38"/>
  <c r="AB342" i="38"/>
  <c r="AA342" i="38"/>
  <c r="X342" i="38"/>
  <c r="W342" i="38"/>
  <c r="V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X361" i="38"/>
  <c r="W361" i="38"/>
  <c r="V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Z279" i="38"/>
  <c r="X279" i="38"/>
  <c r="V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X232" i="38"/>
  <c r="V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AC235" i="38" s="1"/>
  <c r="Z235" i="38"/>
  <c r="X235" i="38"/>
  <c r="W235" i="38"/>
  <c r="V235" i="38"/>
  <c r="E235" i="38"/>
  <c r="D235" i="38"/>
  <c r="AJ234" i="38"/>
  <c r="AI234" i="38"/>
  <c r="AH234" i="38"/>
  <c r="AF234" i="38"/>
  <c r="AE234" i="38"/>
  <c r="AD234" i="38"/>
  <c r="AB234" i="38"/>
  <c r="AA234" i="38"/>
  <c r="Z234" i="38"/>
  <c r="X234" i="38"/>
  <c r="Y234" i="38" s="1"/>
  <c r="W234" i="38"/>
  <c r="V234" i="38"/>
  <c r="E234" i="38"/>
  <c r="D234" i="38"/>
  <c r="F234" i="38" s="1"/>
  <c r="I204" i="38"/>
  <c r="G204" i="38"/>
  <c r="AJ207" i="38"/>
  <c r="AI207" i="38"/>
  <c r="AH207" i="38"/>
  <c r="AF207" i="38"/>
  <c r="AE207" i="38"/>
  <c r="AD207" i="38"/>
  <c r="AB207" i="38"/>
  <c r="AA207" i="38"/>
  <c r="Z207" i="38"/>
  <c r="X207" i="38"/>
  <c r="Y207" i="38" s="1"/>
  <c r="W207" i="38"/>
  <c r="V207" i="38"/>
  <c r="E207" i="38"/>
  <c r="D207" i="38"/>
  <c r="F207" i="38" s="1"/>
  <c r="AJ206" i="38"/>
  <c r="AI206" i="38"/>
  <c r="AH206" i="38"/>
  <c r="AF206" i="38"/>
  <c r="AG206" i="38" s="1"/>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F205" i="38" s="1"/>
  <c r="J205" i="38" s="1"/>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F208" i="38" s="1"/>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W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F103" i="38"/>
  <c r="D103" i="38"/>
  <c r="AJ102" i="38"/>
  <c r="AI102" i="38"/>
  <c r="AH102" i="38"/>
  <c r="AF102" i="38"/>
  <c r="AE102" i="38"/>
  <c r="AD102" i="38"/>
  <c r="AB102" i="38"/>
  <c r="AA102" i="38"/>
  <c r="Z102" i="38"/>
  <c r="X102" i="38"/>
  <c r="W102" i="38"/>
  <c r="V102" i="38"/>
  <c r="E102" i="38"/>
  <c r="D102" i="38"/>
  <c r="F102" i="38" s="1"/>
  <c r="H102" i="38" s="1"/>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E98" i="38" s="1"/>
  <c r="D100" i="38"/>
  <c r="AJ105" i="38"/>
  <c r="AI105" i="38"/>
  <c r="AH105" i="38"/>
  <c r="AF105" i="38"/>
  <c r="AE105" i="38"/>
  <c r="AG105" i="38" s="1"/>
  <c r="AD105" i="38"/>
  <c r="AB105" i="38"/>
  <c r="AA105" i="38"/>
  <c r="Z105" i="38"/>
  <c r="X105" i="38"/>
  <c r="W105" i="38"/>
  <c r="V105" i="38"/>
  <c r="Y105" i="38" s="1"/>
  <c r="E105" i="38"/>
  <c r="D105" i="38"/>
  <c r="AJ106" i="38"/>
  <c r="AI106" i="38"/>
  <c r="AK106" i="38" s="1"/>
  <c r="AH106" i="38"/>
  <c r="AF106" i="38"/>
  <c r="AE106" i="38"/>
  <c r="AD106" i="38"/>
  <c r="AB106" i="38"/>
  <c r="AA106" i="38"/>
  <c r="Z106" i="38"/>
  <c r="AC106" i="38"/>
  <c r="X106" i="38"/>
  <c r="W106" i="38"/>
  <c r="V106" i="38"/>
  <c r="E106" i="38"/>
  <c r="F106" i="38" s="1"/>
  <c r="D106" i="38"/>
  <c r="AJ107" i="38"/>
  <c r="AI107" i="38"/>
  <c r="AH107" i="38"/>
  <c r="AK107" i="38" s="1"/>
  <c r="AF107" i="38"/>
  <c r="AE107" i="38"/>
  <c r="AD107" i="38"/>
  <c r="AG107" i="38" s="1"/>
  <c r="AB107" i="38"/>
  <c r="AC107" i="38" s="1"/>
  <c r="AA107" i="38"/>
  <c r="Z107" i="38"/>
  <c r="X107" i="38"/>
  <c r="W107" i="38"/>
  <c r="V107" i="38"/>
  <c r="E107" i="38"/>
  <c r="D107" i="38"/>
  <c r="AJ108" i="38"/>
  <c r="AI108" i="38"/>
  <c r="AH108" i="38"/>
  <c r="AF108" i="38"/>
  <c r="AE108" i="38"/>
  <c r="AG108" i="38" s="1"/>
  <c r="AD108" i="38"/>
  <c r="AB108" i="38"/>
  <c r="AA108" i="38"/>
  <c r="Z108" i="38"/>
  <c r="AC108" i="38" s="1"/>
  <c r="X108" i="38"/>
  <c r="W108" i="38"/>
  <c r="V108" i="38"/>
  <c r="E108" i="38"/>
  <c r="D108" i="38"/>
  <c r="I38" i="38"/>
  <c r="G38" i="38"/>
  <c r="AJ109" i="38"/>
  <c r="AI109" i="38"/>
  <c r="AH109" i="38"/>
  <c r="AK109" i="38" s="1"/>
  <c r="AF109" i="38"/>
  <c r="AE109" i="38"/>
  <c r="AD109" i="38"/>
  <c r="AB109" i="38"/>
  <c r="AA109" i="38"/>
  <c r="AC109" i="38" s="1"/>
  <c r="Z109" i="38"/>
  <c r="X109" i="38"/>
  <c r="W109" i="38"/>
  <c r="V109" i="38"/>
  <c r="E109" i="38"/>
  <c r="D109" i="38"/>
  <c r="F109" i="38" s="1"/>
  <c r="J109" i="38" s="1"/>
  <c r="AJ99" i="38"/>
  <c r="AI99" i="38"/>
  <c r="AH99" i="38"/>
  <c r="AF99" i="38"/>
  <c r="AE99" i="38"/>
  <c r="AG99" i="38" s="1"/>
  <c r="AD99" i="38"/>
  <c r="AB99" i="38"/>
  <c r="AA99" i="38"/>
  <c r="Z99" i="38"/>
  <c r="X99" i="38"/>
  <c r="W99" i="38"/>
  <c r="V99" i="38"/>
  <c r="E99" i="38"/>
  <c r="D99" i="38"/>
  <c r="D98" i="38" s="1"/>
  <c r="F98" i="38" s="1"/>
  <c r="AJ54" i="38"/>
  <c r="AI54" i="38"/>
  <c r="AH54" i="38"/>
  <c r="AF54" i="38"/>
  <c r="AE54" i="38"/>
  <c r="AD54" i="38"/>
  <c r="AB54" i="38"/>
  <c r="AA54" i="38"/>
  <c r="Z54" i="38"/>
  <c r="AC54" i="38" s="1"/>
  <c r="X54" i="38"/>
  <c r="W54" i="38"/>
  <c r="V54" i="38"/>
  <c r="E54" i="38"/>
  <c r="D54" i="38"/>
  <c r="F54" i="38" s="1"/>
  <c r="J54" i="38" s="1"/>
  <c r="AJ55" i="38"/>
  <c r="AI55" i="38"/>
  <c r="AH55" i="38"/>
  <c r="AF55" i="38"/>
  <c r="AG55" i="38" s="1"/>
  <c r="AE55" i="38"/>
  <c r="AD55" i="38"/>
  <c r="AB55" i="38"/>
  <c r="AA55" i="38"/>
  <c r="Z55" i="38"/>
  <c r="X55" i="38"/>
  <c r="W55" i="38"/>
  <c r="V55" i="38"/>
  <c r="E55" i="38"/>
  <c r="D55" i="38"/>
  <c r="F55" i="38" s="1"/>
  <c r="J55" i="38" s="1"/>
  <c r="AJ56" i="38"/>
  <c r="AI56" i="38"/>
  <c r="AK56" i="38" s="1"/>
  <c r="AH56" i="38"/>
  <c r="AF56" i="38"/>
  <c r="AE56" i="38"/>
  <c r="AG56" i="38" s="1"/>
  <c r="AD56" i="38"/>
  <c r="AB56" i="38"/>
  <c r="AA56" i="38"/>
  <c r="AC56" i="38" s="1"/>
  <c r="Z56" i="38"/>
  <c r="X56" i="38"/>
  <c r="W56" i="38"/>
  <c r="Y56" i="38"/>
  <c r="V56" i="38"/>
  <c r="E56" i="38"/>
  <c r="D56" i="38"/>
  <c r="AJ57" i="38"/>
  <c r="AK57" i="38" s="1"/>
  <c r="AI57" i="38"/>
  <c r="AH57" i="38"/>
  <c r="AF57" i="38"/>
  <c r="AE57" i="38"/>
  <c r="AD57" i="38"/>
  <c r="AB57" i="38"/>
  <c r="AA57" i="38"/>
  <c r="Z57" i="38"/>
  <c r="AC57" i="38" s="1"/>
  <c r="X57" i="38"/>
  <c r="W57" i="38"/>
  <c r="V57" i="38"/>
  <c r="E57" i="38"/>
  <c r="D57" i="38"/>
  <c r="F57" i="38" s="1"/>
  <c r="J57" i="38" s="1"/>
  <c r="AJ58" i="38"/>
  <c r="AI58" i="38"/>
  <c r="AH58" i="38"/>
  <c r="AF58" i="38"/>
  <c r="AE58" i="38"/>
  <c r="AD58" i="38"/>
  <c r="AG58" i="38" s="1"/>
  <c r="AB58" i="38"/>
  <c r="AA58" i="38"/>
  <c r="Z58" i="38"/>
  <c r="X58" i="38"/>
  <c r="Y58" i="38" s="1"/>
  <c r="W58" i="38"/>
  <c r="V58" i="38"/>
  <c r="E58" i="38"/>
  <c r="D58" i="38"/>
  <c r="F58" i="38" s="1"/>
  <c r="J58" i="38" s="1"/>
  <c r="AJ59" i="38"/>
  <c r="AI59" i="38"/>
  <c r="AH59" i="38"/>
  <c r="AF59" i="38"/>
  <c r="AE59" i="38"/>
  <c r="AD59" i="38"/>
  <c r="AB59" i="38"/>
  <c r="AA59" i="38"/>
  <c r="AC59" i="38" s="1"/>
  <c r="Z59" i="38"/>
  <c r="X59" i="38"/>
  <c r="W59" i="38"/>
  <c r="V59" i="38"/>
  <c r="Y59" i="38" s="1"/>
  <c r="E59" i="38"/>
  <c r="D59" i="38"/>
  <c r="F59" i="38" s="1"/>
  <c r="AJ60" i="38"/>
  <c r="AI60" i="38"/>
  <c r="AK60" i="38" s="1"/>
  <c r="AH60" i="38"/>
  <c r="AF60" i="38"/>
  <c r="AE60" i="38"/>
  <c r="AD60" i="38"/>
  <c r="AB60" i="38"/>
  <c r="AA60" i="38"/>
  <c r="Z60" i="38"/>
  <c r="X60" i="38"/>
  <c r="Y60" i="38" s="1"/>
  <c r="W60" i="38"/>
  <c r="V60" i="38"/>
  <c r="E60" i="38"/>
  <c r="D60" i="38"/>
  <c r="F60" i="38" s="1"/>
  <c r="J60" i="38" s="1"/>
  <c r="AJ61" i="38"/>
  <c r="AI61" i="38"/>
  <c r="AH61" i="38"/>
  <c r="AK61" i="38" s="1"/>
  <c r="AF61" i="38"/>
  <c r="AE61" i="38"/>
  <c r="AD61" i="38"/>
  <c r="AG61" i="38" s="1"/>
  <c r="AB61" i="38"/>
  <c r="AA61" i="38"/>
  <c r="Z61" i="38"/>
  <c r="AC61" i="38"/>
  <c r="X61" i="38"/>
  <c r="W61" i="38"/>
  <c r="V61" i="38"/>
  <c r="E61" i="38"/>
  <c r="D61" i="38"/>
  <c r="D62" i="38"/>
  <c r="E62" i="38"/>
  <c r="V62" i="38"/>
  <c r="Y62" i="38" s="1"/>
  <c r="W62" i="38"/>
  <c r="X62" i="38"/>
  <c r="Z62" i="38"/>
  <c r="AA62" i="38"/>
  <c r="AC62" i="38" s="1"/>
  <c r="AB62" i="38"/>
  <c r="AD62" i="38"/>
  <c r="AE62" i="38"/>
  <c r="AG62" i="38" s="1"/>
  <c r="AF62" i="38"/>
  <c r="AH62" i="38"/>
  <c r="AI62" i="38"/>
  <c r="AJ62" i="38"/>
  <c r="AJ46" i="38"/>
  <c r="AI46" i="38"/>
  <c r="AH46" i="38"/>
  <c r="AF46" i="38"/>
  <c r="AE46" i="38"/>
  <c r="AD46" i="38"/>
  <c r="AB46" i="38"/>
  <c r="AA46" i="38"/>
  <c r="AC46" i="38" s="1"/>
  <c r="Z46" i="38"/>
  <c r="X46" i="38"/>
  <c r="W46" i="38"/>
  <c r="Y46" i="38" s="1"/>
  <c r="V46" i="38"/>
  <c r="E46" i="38"/>
  <c r="D46" i="38"/>
  <c r="AJ47" i="38"/>
  <c r="AI47" i="38"/>
  <c r="AH47" i="38"/>
  <c r="AF47" i="38"/>
  <c r="AE47" i="38"/>
  <c r="AG47" i="38" s="1"/>
  <c r="AD47" i="38"/>
  <c r="AB47" i="38"/>
  <c r="AA47" i="38"/>
  <c r="Z47" i="38"/>
  <c r="AC47" i="38" s="1"/>
  <c r="X47" i="38"/>
  <c r="W47" i="38"/>
  <c r="V47" i="38"/>
  <c r="E47" i="38"/>
  <c r="F47" i="38" s="1"/>
  <c r="J47" i="38" s="1"/>
  <c r="D47" i="38"/>
  <c r="AJ48" i="38"/>
  <c r="AI48" i="38"/>
  <c r="AH48" i="38"/>
  <c r="AF48" i="38"/>
  <c r="AE48" i="38"/>
  <c r="AD48" i="38"/>
  <c r="AB48" i="38"/>
  <c r="AA48" i="38"/>
  <c r="Z48" i="38"/>
  <c r="X48" i="38"/>
  <c r="W48" i="38"/>
  <c r="V48" i="38"/>
  <c r="E48" i="38"/>
  <c r="D48" i="38"/>
  <c r="F48" i="38" s="1"/>
  <c r="J48" i="38" s="1"/>
  <c r="AJ49" i="38"/>
  <c r="AI49" i="38"/>
  <c r="AH49" i="38"/>
  <c r="AF49" i="38"/>
  <c r="AE49" i="38"/>
  <c r="AD49" i="38"/>
  <c r="AB49" i="38"/>
  <c r="AA49" i="38"/>
  <c r="Z49" i="38"/>
  <c r="AC49" i="38" s="1"/>
  <c r="X49" i="38"/>
  <c r="W49" i="38"/>
  <c r="V49" i="38"/>
  <c r="E49" i="38"/>
  <c r="F49" i="38" s="1"/>
  <c r="J49" i="38" s="1"/>
  <c r="D49" i="38"/>
  <c r="AJ50" i="38"/>
  <c r="AI50" i="38"/>
  <c r="AH50" i="38"/>
  <c r="AF50" i="38"/>
  <c r="AE50" i="38"/>
  <c r="AD50" i="38"/>
  <c r="AG50" i="38" s="1"/>
  <c r="AB50" i="38"/>
  <c r="AA50" i="38"/>
  <c r="Z50" i="38"/>
  <c r="X50" i="38"/>
  <c r="Y50" i="38" s="1"/>
  <c r="W50" i="38"/>
  <c r="V50" i="38"/>
  <c r="E50" i="38"/>
  <c r="F50" i="38"/>
  <c r="D50" i="38"/>
  <c r="AJ51" i="38"/>
  <c r="AI51" i="38"/>
  <c r="AH51" i="38"/>
  <c r="AK51" i="38" s="1"/>
  <c r="AF51" i="38"/>
  <c r="AE51" i="38"/>
  <c r="AD51" i="38"/>
  <c r="AG51" i="38" s="1"/>
  <c r="AB51" i="38"/>
  <c r="AA51" i="38"/>
  <c r="Z51" i="38"/>
  <c r="X51" i="38"/>
  <c r="W51" i="38"/>
  <c r="Y51" i="38" s="1"/>
  <c r="V51" i="38"/>
  <c r="E51" i="38"/>
  <c r="D51" i="38"/>
  <c r="F51" i="38" s="1"/>
  <c r="J51" i="38" s="1"/>
  <c r="AJ52" i="38"/>
  <c r="AK52" i="38" s="1"/>
  <c r="AI52" i="38"/>
  <c r="AH52" i="38"/>
  <c r="AF52" i="38"/>
  <c r="AE52" i="38"/>
  <c r="AD52" i="38"/>
  <c r="AB52" i="38"/>
  <c r="AA52" i="38"/>
  <c r="AC52" i="38" s="1"/>
  <c r="Z52" i="38"/>
  <c r="X52" i="38"/>
  <c r="W52" i="38"/>
  <c r="V52" i="38"/>
  <c r="E52" i="38"/>
  <c r="D52" i="38"/>
  <c r="AJ43" i="38"/>
  <c r="AI43" i="38"/>
  <c r="AK43" i="38" s="1"/>
  <c r="AH43" i="38"/>
  <c r="AF43" i="38"/>
  <c r="AE43" i="38"/>
  <c r="AD43" i="38"/>
  <c r="AG43" i="38" s="1"/>
  <c r="AB43" i="38"/>
  <c r="AA43" i="38"/>
  <c r="Z43" i="38"/>
  <c r="X43" i="38"/>
  <c r="W43" i="38"/>
  <c r="V43" i="38"/>
  <c r="E43" i="38"/>
  <c r="D43" i="38"/>
  <c r="F43" i="38" s="1"/>
  <c r="J43" i="38" s="1"/>
  <c r="AJ44" i="38"/>
  <c r="AH44" i="38"/>
  <c r="AF44" i="38"/>
  <c r="AG44" i="38" s="1"/>
  <c r="AE44" i="38"/>
  <c r="AD44" i="38"/>
  <c r="AB44" i="38"/>
  <c r="AC44" i="38" s="1"/>
  <c r="AA44" i="38"/>
  <c r="Z44" i="38"/>
  <c r="X44" i="38"/>
  <c r="W44" i="38"/>
  <c r="AJ41" i="38"/>
  <c r="AI41" i="38"/>
  <c r="AH41" i="38"/>
  <c r="AK41" i="38" s="1"/>
  <c r="AF41" i="38"/>
  <c r="AE41" i="38"/>
  <c r="AD41" i="38"/>
  <c r="AG41" i="38"/>
  <c r="AB41" i="38"/>
  <c r="AA41" i="38"/>
  <c r="Z41" i="38"/>
  <c r="X41" i="38"/>
  <c r="Y41" i="38" s="1"/>
  <c r="W41" i="38"/>
  <c r="V41" i="38"/>
  <c r="E41" i="38"/>
  <c r="D41" i="38"/>
  <c r="F41" i="38" s="1"/>
  <c r="AJ39" i="38"/>
  <c r="AI39" i="38"/>
  <c r="AH39" i="38"/>
  <c r="AF39" i="38"/>
  <c r="AE39" i="38"/>
  <c r="AD39" i="38"/>
  <c r="AB39" i="38"/>
  <c r="AA39" i="38"/>
  <c r="AC39" i="38" s="1"/>
  <c r="Z39" i="38"/>
  <c r="X39" i="38"/>
  <c r="W39" i="38"/>
  <c r="V39" i="38"/>
  <c r="Y39" i="38" s="1"/>
  <c r="E39" i="38"/>
  <c r="D39" i="38"/>
  <c r="AJ40" i="38"/>
  <c r="AI40" i="38"/>
  <c r="AK40" i="38" s="1"/>
  <c r="AH40" i="38"/>
  <c r="AF40" i="38"/>
  <c r="AE40" i="38"/>
  <c r="AD40" i="38"/>
  <c r="AG40" i="38" s="1"/>
  <c r="AB40" i="38"/>
  <c r="AA40" i="38"/>
  <c r="Z40" i="38"/>
  <c r="X40" i="38"/>
  <c r="W40" i="38"/>
  <c r="V40" i="38"/>
  <c r="E40" i="38"/>
  <c r="D40" i="38"/>
  <c r="F40" i="38" s="1"/>
  <c r="J40" i="38" s="1"/>
  <c r="AI36" i="38"/>
  <c r="AH36" i="38"/>
  <c r="AF36" i="38"/>
  <c r="AE36" i="38"/>
  <c r="AD36" i="38"/>
  <c r="AB36" i="38"/>
  <c r="AA36" i="38"/>
  <c r="Z36" i="38"/>
  <c r="X36" i="38"/>
  <c r="W36" i="38"/>
  <c r="V36" i="38"/>
  <c r="D36" i="38"/>
  <c r="AJ92" i="38"/>
  <c r="AI92" i="38"/>
  <c r="AH92" i="38"/>
  <c r="AF92" i="38"/>
  <c r="AE92" i="38"/>
  <c r="AD92" i="38"/>
  <c r="AB92" i="38"/>
  <c r="AA92" i="38"/>
  <c r="Z92" i="38"/>
  <c r="AC92" i="38"/>
  <c r="X92" i="38"/>
  <c r="W92" i="38"/>
  <c r="V92" i="38"/>
  <c r="E92" i="38"/>
  <c r="D92" i="38"/>
  <c r="AJ93" i="38"/>
  <c r="AI93" i="38"/>
  <c r="AH93" i="38"/>
  <c r="AF93" i="38"/>
  <c r="AE93" i="38"/>
  <c r="AD93" i="38"/>
  <c r="AB93" i="38"/>
  <c r="AA93" i="38"/>
  <c r="Z93" i="38"/>
  <c r="AC93" i="38" s="1"/>
  <c r="X93" i="38"/>
  <c r="W93" i="38"/>
  <c r="V93" i="38"/>
  <c r="E93" i="38"/>
  <c r="D93" i="38"/>
  <c r="AJ94" i="38"/>
  <c r="AI94" i="38"/>
  <c r="AH94" i="38"/>
  <c r="AK94" i="38" s="1"/>
  <c r="AF94" i="38"/>
  <c r="AE94" i="38"/>
  <c r="AD94" i="38"/>
  <c r="AB94" i="38"/>
  <c r="AC94" i="38" s="1"/>
  <c r="AA94" i="38"/>
  <c r="Z94" i="38"/>
  <c r="X94" i="38"/>
  <c r="W94" i="38"/>
  <c r="Y94" i="38" s="1"/>
  <c r="V94" i="38"/>
  <c r="E94" i="38"/>
  <c r="D94" i="38"/>
  <c r="AJ95" i="38"/>
  <c r="AI95" i="38"/>
  <c r="AH95" i="38"/>
  <c r="AF95" i="38"/>
  <c r="AE95" i="38"/>
  <c r="AG95" i="38" s="1"/>
  <c r="AD95" i="38"/>
  <c r="AB95" i="38"/>
  <c r="AA95" i="38"/>
  <c r="Z95" i="38"/>
  <c r="AC95" i="38" s="1"/>
  <c r="X95" i="38"/>
  <c r="W95" i="38"/>
  <c r="V95" i="38"/>
  <c r="E95" i="38"/>
  <c r="D95" i="38"/>
  <c r="AJ89" i="38"/>
  <c r="AI89" i="38"/>
  <c r="AH89" i="38"/>
  <c r="AK89" i="38" s="1"/>
  <c r="AF89" i="38"/>
  <c r="AE89" i="38"/>
  <c r="AD89" i="38"/>
  <c r="AB89" i="38"/>
  <c r="AA89" i="38"/>
  <c r="Z89" i="38"/>
  <c r="AC89" i="38" s="1"/>
  <c r="X89" i="38"/>
  <c r="Y89" i="38" s="1"/>
  <c r="W89" i="38"/>
  <c r="V89" i="38"/>
  <c r="E89" i="38"/>
  <c r="D89" i="38"/>
  <c r="F89" i="38" s="1"/>
  <c r="J89" i="38" s="1"/>
  <c r="AJ90" i="38"/>
  <c r="AI90" i="38"/>
  <c r="AH90" i="38"/>
  <c r="AK90" i="38"/>
  <c r="AF90" i="38"/>
  <c r="AE90" i="38"/>
  <c r="AD90" i="38"/>
  <c r="AB90" i="38"/>
  <c r="AC90" i="38" s="1"/>
  <c r="AA90" i="38"/>
  <c r="Z90" i="38"/>
  <c r="X90" i="38"/>
  <c r="W90" i="38"/>
  <c r="V90" i="38"/>
  <c r="E90" i="38"/>
  <c r="D90" i="38"/>
  <c r="F90" i="38" s="1"/>
  <c r="H90" i="38" s="1"/>
  <c r="D91" i="38"/>
  <c r="E91" i="38"/>
  <c r="V91" i="38"/>
  <c r="W91" i="38"/>
  <c r="X91" i="38"/>
  <c r="Y91" i="38" s="1"/>
  <c r="Z91" i="38"/>
  <c r="AA91" i="38"/>
  <c r="AB91" i="38"/>
  <c r="AC91" i="38" s="1"/>
  <c r="AD91" i="38"/>
  <c r="AE91" i="38"/>
  <c r="AF91" i="38"/>
  <c r="AH91" i="38"/>
  <c r="AI91" i="38"/>
  <c r="AJ91" i="38"/>
  <c r="AJ34" i="38"/>
  <c r="AI34" i="38"/>
  <c r="AK34" i="38" s="1"/>
  <c r="AH34" i="38"/>
  <c r="AF34" i="38"/>
  <c r="AE34" i="38"/>
  <c r="AG34" i="38"/>
  <c r="AD34" i="38"/>
  <c r="AB34" i="38"/>
  <c r="AA34" i="38"/>
  <c r="Z34" i="38"/>
  <c r="AC34" i="38" s="1"/>
  <c r="X34" i="38"/>
  <c r="W34" i="38"/>
  <c r="V34" i="38"/>
  <c r="E34" i="38"/>
  <c r="D34" i="38"/>
  <c r="D35" i="38"/>
  <c r="E35" i="38"/>
  <c r="V35" i="38"/>
  <c r="W35" i="38"/>
  <c r="X35" i="38"/>
  <c r="Z35" i="38"/>
  <c r="AA35" i="38"/>
  <c r="AB35" i="38"/>
  <c r="AD35" i="38"/>
  <c r="AE35" i="38"/>
  <c r="AF35" i="38"/>
  <c r="AH35" i="38"/>
  <c r="AI35" i="38"/>
  <c r="AJ35" i="38"/>
  <c r="AJ32" i="38"/>
  <c r="AI32" i="38"/>
  <c r="AH32" i="38"/>
  <c r="AK32" i="38" s="1"/>
  <c r="AF32" i="38"/>
  <c r="AE32" i="38"/>
  <c r="AD32" i="38"/>
  <c r="AB32" i="38"/>
  <c r="AA32" i="38"/>
  <c r="Z32" i="38"/>
  <c r="X32" i="38"/>
  <c r="W32" i="38"/>
  <c r="E32" i="38"/>
  <c r="AJ33" i="38"/>
  <c r="AI33" i="38"/>
  <c r="AH33" i="38"/>
  <c r="AF33" i="38"/>
  <c r="AE33" i="38"/>
  <c r="AD33" i="38"/>
  <c r="AB33" i="38"/>
  <c r="AA33" i="38"/>
  <c r="Z33" i="38"/>
  <c r="AC33" i="38"/>
  <c r="X33" i="38"/>
  <c r="Y33" i="38" s="1"/>
  <c r="W33" i="38"/>
  <c r="V33" i="38"/>
  <c r="E33" i="38"/>
  <c r="D33" i="38"/>
  <c r="AJ30" i="38"/>
  <c r="AI30" i="38"/>
  <c r="AH30" i="38"/>
  <c r="AF30" i="38"/>
  <c r="AE30" i="38"/>
  <c r="AD30" i="38"/>
  <c r="AG30" i="38" s="1"/>
  <c r="AB30" i="38"/>
  <c r="AA30" i="38"/>
  <c r="Z30" i="38"/>
  <c r="X30" i="38"/>
  <c r="Y30" i="38" s="1"/>
  <c r="W30" i="38"/>
  <c r="V30" i="38"/>
  <c r="E30" i="38"/>
  <c r="D30" i="38"/>
  <c r="D31" i="38"/>
  <c r="E31" i="38"/>
  <c r="V31" i="38"/>
  <c r="W31" i="38"/>
  <c r="X31" i="38"/>
  <c r="Z31" i="38"/>
  <c r="AA31" i="38"/>
  <c r="AB31" i="38"/>
  <c r="AD31" i="38"/>
  <c r="AE31" i="38"/>
  <c r="AF31" i="38"/>
  <c r="AH31" i="38"/>
  <c r="AI31" i="38"/>
  <c r="AJ31" i="38"/>
  <c r="AJ29" i="38"/>
  <c r="AI29" i="38"/>
  <c r="AK29" i="38" s="1"/>
  <c r="AH29" i="38"/>
  <c r="AF29" i="38"/>
  <c r="AE29" i="38"/>
  <c r="AG29" i="38" s="1"/>
  <c r="AD29" i="38"/>
  <c r="AB29" i="38"/>
  <c r="AA29" i="38"/>
  <c r="AC29" i="38" s="1"/>
  <c r="Z29" i="38"/>
  <c r="X29" i="38"/>
  <c r="W29" i="38"/>
  <c r="Y29" i="38" s="1"/>
  <c r="V29" i="38"/>
  <c r="E29" i="38"/>
  <c r="D29" i="38"/>
  <c r="AJ27" i="38"/>
  <c r="AI27" i="38"/>
  <c r="AH27" i="38"/>
  <c r="AF27" i="38"/>
  <c r="AG27" i="38" s="1"/>
  <c r="AE27" i="38"/>
  <c r="AD27" i="38"/>
  <c r="AB27" i="38"/>
  <c r="AA27" i="38"/>
  <c r="AC27" i="38" s="1"/>
  <c r="Z27" i="38"/>
  <c r="X27" i="38"/>
  <c r="W27" i="38"/>
  <c r="D27" i="38"/>
  <c r="AJ26" i="38"/>
  <c r="AI26" i="38"/>
  <c r="AH26" i="38"/>
  <c r="AK26" i="38" s="1"/>
  <c r="AF26" i="38"/>
  <c r="AE26" i="38"/>
  <c r="AD26" i="38"/>
  <c r="AB26" i="38"/>
  <c r="AA26" i="38"/>
  <c r="Z26" i="38"/>
  <c r="X26" i="38"/>
  <c r="W26" i="38"/>
  <c r="V26" i="38"/>
  <c r="E26" i="38"/>
  <c r="D26" i="38"/>
  <c r="F26" i="38" s="1"/>
  <c r="J26" i="38" s="1"/>
  <c r="AJ25" i="38"/>
  <c r="AI25" i="38"/>
  <c r="AH25" i="38"/>
  <c r="AF25" i="38"/>
  <c r="AE25" i="38"/>
  <c r="AG25" i="38" s="1"/>
  <c r="AD25" i="38"/>
  <c r="AB25" i="38"/>
  <c r="AA25" i="38"/>
  <c r="Z25" i="38"/>
  <c r="AC25" i="38" s="1"/>
  <c r="X25" i="38"/>
  <c r="W25" i="38"/>
  <c r="V25" i="38"/>
  <c r="Y25" i="38" s="1"/>
  <c r="E25" i="38"/>
  <c r="D25" i="38"/>
  <c r="F25" i="38" s="1"/>
  <c r="H25" i="38" s="1"/>
  <c r="AJ24" i="38"/>
  <c r="AI24" i="38"/>
  <c r="AK24" i="38" s="1"/>
  <c r="AH24" i="38"/>
  <c r="AF24" i="38"/>
  <c r="AE24" i="38"/>
  <c r="AD24" i="38"/>
  <c r="AB24" i="38"/>
  <c r="AA24" i="38"/>
  <c r="Z24" i="38"/>
  <c r="AC24" i="38" s="1"/>
  <c r="X24" i="38"/>
  <c r="W24" i="38"/>
  <c r="V24" i="38"/>
  <c r="E24" i="38"/>
  <c r="D24" i="38"/>
  <c r="F24" i="38" s="1"/>
  <c r="J24" i="38" s="1"/>
  <c r="D22" i="38"/>
  <c r="F22" i="38"/>
  <c r="J22" i="38" s="1"/>
  <c r="E22" i="38"/>
  <c r="V22" i="38"/>
  <c r="W22" i="38"/>
  <c r="X22" i="38"/>
  <c r="Z22" i="38"/>
  <c r="AA22" i="38"/>
  <c r="AB22" i="38"/>
  <c r="AD22" i="38"/>
  <c r="AE22" i="38"/>
  <c r="AF22" i="38"/>
  <c r="AH22" i="38"/>
  <c r="AI22" i="38"/>
  <c r="AJ22" i="38"/>
  <c r="AJ20" i="38"/>
  <c r="AI20" i="38"/>
  <c r="AH20" i="38"/>
  <c r="AK20" i="38" s="1"/>
  <c r="AF20" i="38"/>
  <c r="AE20" i="38"/>
  <c r="AD20" i="38"/>
  <c r="AB20" i="38"/>
  <c r="AA20" i="38"/>
  <c r="Z20" i="38"/>
  <c r="X20" i="38"/>
  <c r="W20" i="38"/>
  <c r="Y20" i="38"/>
  <c r="V20" i="38"/>
  <c r="E20" i="38"/>
  <c r="D20" i="38"/>
  <c r="D19" i="38"/>
  <c r="F19" i="38" s="1"/>
  <c r="J19" i="38" s="1"/>
  <c r="E19" i="38"/>
  <c r="V19" i="38"/>
  <c r="W19" i="38"/>
  <c r="X19" i="38"/>
  <c r="Z19" i="38"/>
  <c r="AA19" i="38"/>
  <c r="AB19" i="38"/>
  <c r="AD19" i="38"/>
  <c r="AE19" i="38"/>
  <c r="AF19" i="38"/>
  <c r="AH19" i="38"/>
  <c r="AI19" i="38"/>
  <c r="AK19" i="38" s="1"/>
  <c r="AJ19" i="38"/>
  <c r="AJ18" i="38"/>
  <c r="AI18" i="38"/>
  <c r="AH18" i="38"/>
  <c r="AK18" i="38" s="1"/>
  <c r="AF18" i="38"/>
  <c r="AE18" i="38"/>
  <c r="AD18" i="38"/>
  <c r="AG18" i="38" s="1"/>
  <c r="AB18" i="38"/>
  <c r="AA18" i="38"/>
  <c r="Z18" i="38"/>
  <c r="AC18" i="38" s="1"/>
  <c r="X18" i="38"/>
  <c r="W18" i="38"/>
  <c r="V18" i="38"/>
  <c r="Y18" i="38" s="1"/>
  <c r="E18" i="38"/>
  <c r="D18" i="38"/>
  <c r="F18" i="38" s="1"/>
  <c r="H18" i="38" s="1"/>
  <c r="AJ17" i="38"/>
  <c r="AI17" i="38"/>
  <c r="AH17" i="38"/>
  <c r="AF17" i="38"/>
  <c r="AE17" i="38"/>
  <c r="AD17" i="38"/>
  <c r="AB17" i="38"/>
  <c r="AA17" i="38"/>
  <c r="Z17" i="38"/>
  <c r="X17" i="38"/>
  <c r="W17" i="38"/>
  <c r="V17" i="38"/>
  <c r="E17" i="38"/>
  <c r="J17" i="38"/>
  <c r="D17" i="38"/>
  <c r="F17" i="38" s="1"/>
  <c r="AJ16" i="38"/>
  <c r="AI16" i="38"/>
  <c r="AH16" i="38"/>
  <c r="AF16" i="38"/>
  <c r="AE16" i="38"/>
  <c r="AD16" i="38"/>
  <c r="AG16" i="38"/>
  <c r="AB16" i="38"/>
  <c r="AA16" i="38"/>
  <c r="Z16" i="38"/>
  <c r="AC16" i="38"/>
  <c r="X16" i="38"/>
  <c r="W16" i="38"/>
  <c r="V16" i="38"/>
  <c r="E16" i="38"/>
  <c r="F16" i="38" s="1"/>
  <c r="J16" i="38" s="1"/>
  <c r="D16" i="38"/>
  <c r="AJ15" i="38"/>
  <c r="AI15" i="38"/>
  <c r="AH15" i="38"/>
  <c r="AF15" i="38"/>
  <c r="AE15" i="38"/>
  <c r="AD15" i="38"/>
  <c r="AB15" i="38"/>
  <c r="AA15" i="38"/>
  <c r="Z15" i="38"/>
  <c r="AC15" i="38"/>
  <c r="X15" i="38"/>
  <c r="W15" i="38"/>
  <c r="Y15" i="38" s="1"/>
  <c r="V15" i="38"/>
  <c r="E15" i="38"/>
  <c r="F15" i="38" s="1"/>
  <c r="J15" i="38" s="1"/>
  <c r="D15" i="38"/>
  <c r="D23" i="38"/>
  <c r="E23" i="38"/>
  <c r="F23" i="38" s="1"/>
  <c r="V23" i="38"/>
  <c r="W23" i="38"/>
  <c r="X23" i="38"/>
  <c r="Z23" i="38"/>
  <c r="AA23" i="38"/>
  <c r="AB23" i="38"/>
  <c r="AD23" i="38"/>
  <c r="AE23" i="38"/>
  <c r="AF23" i="38"/>
  <c r="AH23" i="38"/>
  <c r="AI23" i="38"/>
  <c r="AJ23" i="38"/>
  <c r="W563" i="38"/>
  <c r="AB563" i="38"/>
  <c r="AA581" i="38"/>
  <c r="AF581" i="38"/>
  <c r="X563" i="38"/>
  <c r="AI563" i="38"/>
  <c r="AH563" i="38"/>
  <c r="AB581" i="38"/>
  <c r="AH581" i="38"/>
  <c r="AE581" i="38"/>
  <c r="AJ581" i="38"/>
  <c r="D563" i="38"/>
  <c r="Z563" i="38"/>
  <c r="AE563" i="38"/>
  <c r="AJ563" i="38"/>
  <c r="F571" i="38"/>
  <c r="J571" i="38" s="1"/>
  <c r="F576" i="38"/>
  <c r="H576" i="38" s="1"/>
  <c r="F580" i="38"/>
  <c r="X581" i="38"/>
  <c r="AD581" i="38"/>
  <c r="AI581" i="38"/>
  <c r="E563" i="38"/>
  <c r="V563" i="38"/>
  <c r="AA563" i="38"/>
  <c r="AF563" i="38"/>
  <c r="F566" i="38"/>
  <c r="J566" i="38" s="1"/>
  <c r="AK566" i="38"/>
  <c r="F574" i="38"/>
  <c r="H574" i="38" s="1"/>
  <c r="F578" i="38"/>
  <c r="J578" i="38" s="1"/>
  <c r="F583" i="38"/>
  <c r="J583" i="38" s="1"/>
  <c r="AG584" i="38"/>
  <c r="AG564" i="38"/>
  <c r="AG576" i="38"/>
  <c r="F584" i="38"/>
  <c r="H584" i="38"/>
  <c r="AD563" i="38"/>
  <c r="F565" i="38"/>
  <c r="Y572" i="38"/>
  <c r="F573" i="38"/>
  <c r="AC577" i="38"/>
  <c r="AK583" i="38"/>
  <c r="Y564" i="38"/>
  <c r="AC565" i="38"/>
  <c r="AG569" i="38"/>
  <c r="Y573" i="38"/>
  <c r="Y568" i="38"/>
  <c r="F569" i="38"/>
  <c r="J569" i="38" s="1"/>
  <c r="Y570" i="38"/>
  <c r="AC571" i="38"/>
  <c r="F572" i="38"/>
  <c r="AK573" i="38"/>
  <c r="AG582" i="38"/>
  <c r="AK586" i="38"/>
  <c r="AC574" i="38"/>
  <c r="F575" i="38"/>
  <c r="J575" i="38"/>
  <c r="Y577" i="38"/>
  <c r="AG585" i="38"/>
  <c r="F564" i="38"/>
  <c r="H564" i="38"/>
  <c r="AG565" i="38"/>
  <c r="F567" i="38"/>
  <c r="AK569" i="38"/>
  <c r="F570" i="38"/>
  <c r="H570" i="38" s="1"/>
  <c r="F577" i="38"/>
  <c r="H577" i="38" s="1"/>
  <c r="AG578" i="38"/>
  <c r="F579" i="38"/>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H585" i="38" s="1"/>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F555" i="38"/>
  <c r="H555" i="38" s="1"/>
  <c r="F551" i="38"/>
  <c r="AG551" i="38"/>
  <c r="AG557" i="38"/>
  <c r="Y555" i="38"/>
  <c r="F558" i="38"/>
  <c r="J558" i="38" s="1"/>
  <c r="AK532" i="38"/>
  <c r="F548" i="38"/>
  <c r="J548" i="38" s="1"/>
  <c r="F549" i="38"/>
  <c r="AC549" i="38"/>
  <c r="AG550" i="38"/>
  <c r="AC551" i="38"/>
  <c r="AK557" i="38"/>
  <c r="AK555" i="38"/>
  <c r="AK556" i="38"/>
  <c r="Y557" i="38"/>
  <c r="AK554" i="38"/>
  <c r="AG555" i="38"/>
  <c r="Y559" i="38"/>
  <c r="Y558" i="38"/>
  <c r="AG554" i="38"/>
  <c r="AC559" i="38"/>
  <c r="F557" i="38"/>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c r="AC534" i="38"/>
  <c r="AK536" i="38"/>
  <c r="AC539" i="38"/>
  <c r="F530" i="38"/>
  <c r="H530" i="38" s="1"/>
  <c r="Y530" i="38"/>
  <c r="F531" i="38"/>
  <c r="J531" i="38" s="1"/>
  <c r="AC531" i="38"/>
  <c r="AG533" i="38"/>
  <c r="AK534" i="38"/>
  <c r="Y535" i="38"/>
  <c r="AG536" i="38"/>
  <c r="AC537" i="38"/>
  <c r="AG523" i="38"/>
  <c r="AK529" i="38"/>
  <c r="F529" i="38"/>
  <c r="J529" i="38"/>
  <c r="F543" i="38"/>
  <c r="F541" i="38"/>
  <c r="J541" i="38" s="1"/>
  <c r="AC541" i="38"/>
  <c r="F539" i="38"/>
  <c r="J539" i="38" s="1"/>
  <c r="Y539" i="38"/>
  <c r="AC542" i="38"/>
  <c r="AC540" i="38"/>
  <c r="Y541" i="38"/>
  <c r="Y542" i="38"/>
  <c r="AK538" i="38"/>
  <c r="Y540" i="38"/>
  <c r="AK539" i="38"/>
  <c r="AK542" i="38"/>
  <c r="AK540" i="38"/>
  <c r="AG539" i="38"/>
  <c r="F525" i="38"/>
  <c r="Y524" i="38"/>
  <c r="AG543" i="38"/>
  <c r="Y529" i="38"/>
  <c r="Y538" i="38"/>
  <c r="F540" i="38"/>
  <c r="J540" i="38"/>
  <c r="F523" i="38"/>
  <c r="J523" i="38" s="1"/>
  <c r="AG529" i="38"/>
  <c r="AG538" i="38"/>
  <c r="AK541" i="38"/>
  <c r="AK543" i="38"/>
  <c r="AC529" i="38"/>
  <c r="F538" i="38"/>
  <c r="AC538" i="38"/>
  <c r="AG541" i="38"/>
  <c r="F527" i="38"/>
  <c r="J527" i="38"/>
  <c r="AK524" i="38"/>
  <c r="AC544" i="38"/>
  <c r="Y543" i="38"/>
  <c r="AC524" i="38"/>
  <c r="F542" i="38"/>
  <c r="J542" i="38" s="1"/>
  <c r="AG524" i="38"/>
  <c r="F524" i="38"/>
  <c r="J524" i="38" s="1"/>
  <c r="AC543" i="38"/>
  <c r="AK523" i="38"/>
  <c r="AG544" i="38"/>
  <c r="AC523" i="38"/>
  <c r="F544" i="38"/>
  <c r="Y544" i="38"/>
  <c r="Y523" i="38"/>
  <c r="AC527" i="38"/>
  <c r="Y526" i="38"/>
  <c r="AK525" i="38"/>
  <c r="AK544" i="38"/>
  <c r="AG527" i="38"/>
  <c r="AC526" i="38"/>
  <c r="F526" i="38"/>
  <c r="J526" i="38" s="1"/>
  <c r="Y525" i="38"/>
  <c r="AK527" i="38"/>
  <c r="AG526" i="38"/>
  <c r="AC525" i="38"/>
  <c r="AK441" i="38"/>
  <c r="AK522" i="38"/>
  <c r="Y527" i="38"/>
  <c r="AK526" i="38"/>
  <c r="AG525" i="38"/>
  <c r="Y521" i="38"/>
  <c r="Y522" i="38"/>
  <c r="F521" i="38"/>
  <c r="J521" i="38" s="1"/>
  <c r="AG521" i="38"/>
  <c r="AG522" i="38"/>
  <c r="AK521" i="38"/>
  <c r="AC521" i="38"/>
  <c r="F522" i="38"/>
  <c r="H522" i="38" s="1"/>
  <c r="AC522" i="38"/>
  <c r="F443" i="38"/>
  <c r="J443" i="38" s="1"/>
  <c r="AC443" i="38"/>
  <c r="AG443" i="38"/>
  <c r="AC445" i="38"/>
  <c r="F446" i="38"/>
  <c r="F440" i="38"/>
  <c r="J440" i="38"/>
  <c r="AC440" i="38"/>
  <c r="AG442" i="38"/>
  <c r="Y443" i="38"/>
  <c r="F444" i="38"/>
  <c r="J444" i="38" s="1"/>
  <c r="AG441" i="38"/>
  <c r="Y440" i="38"/>
  <c r="F442" i="38"/>
  <c r="J442" i="38" s="1"/>
  <c r="AK443" i="38"/>
  <c r="AK446" i="38"/>
  <c r="AK444" i="38"/>
  <c r="F441" i="38"/>
  <c r="J441" i="38"/>
  <c r="Y441" i="38"/>
  <c r="AG444" i="38"/>
  <c r="AC442" i="38"/>
  <c r="AC441" i="38"/>
  <c r="Y445" i="38"/>
  <c r="F445" i="38"/>
  <c r="J445" i="38" s="1"/>
  <c r="AK440" i="38"/>
  <c r="Y442" i="38"/>
  <c r="AC444" i="38"/>
  <c r="AG440" i="38"/>
  <c r="AK442" i="38"/>
  <c r="Y444" i="38"/>
  <c r="F447" i="38"/>
  <c r="AC447" i="38"/>
  <c r="Y446" i="38"/>
  <c r="AK445" i="38"/>
  <c r="AG446" i="38"/>
  <c r="AG447" i="38"/>
  <c r="AG445" i="38"/>
  <c r="AC446" i="38"/>
  <c r="F436" i="38"/>
  <c r="J436" i="38" s="1"/>
  <c r="Y447" i="38"/>
  <c r="AG437" i="38"/>
  <c r="AK436" i="38"/>
  <c r="AK447" i="38"/>
  <c r="Y436" i="38"/>
  <c r="F437" i="38"/>
  <c r="J437" i="38"/>
  <c r="AG436" i="38"/>
  <c r="AC436" i="38"/>
  <c r="AK437" i="38"/>
  <c r="F505" i="38"/>
  <c r="J505" i="38" s="1"/>
  <c r="AC437" i="38"/>
  <c r="AG512" i="38"/>
  <c r="Y514" i="38"/>
  <c r="F503" i="38"/>
  <c r="AC503" i="38"/>
  <c r="AG504" i="38"/>
  <c r="AG508" i="38"/>
  <c r="Y437" i="38"/>
  <c r="AK512" i="38"/>
  <c r="X502" i="38"/>
  <c r="AG503" i="38"/>
  <c r="AI502" i="38"/>
  <c r="AI501" i="38" s="1"/>
  <c r="W502" i="38"/>
  <c r="AB502" i="38"/>
  <c r="AB501" i="38" s="1"/>
  <c r="AK504" i="38"/>
  <c r="V502" i="38"/>
  <c r="V501" i="38" s="1"/>
  <c r="AA502" i="38"/>
  <c r="AA501" i="38" s="1"/>
  <c r="AF502" i="38"/>
  <c r="AC506" i="38"/>
  <c r="AG507" i="38"/>
  <c r="AK508" i="38"/>
  <c r="AE502" i="38"/>
  <c r="AE501" i="38" s="1"/>
  <c r="AJ502" i="38"/>
  <c r="AJ501" i="38"/>
  <c r="E502" i="38"/>
  <c r="E501" i="38" s="1"/>
  <c r="AC509" i="38"/>
  <c r="F510" i="38"/>
  <c r="D502" i="38"/>
  <c r="AH502" i="38"/>
  <c r="AC512" i="38"/>
  <c r="Y503" i="38"/>
  <c r="AC504" i="38"/>
  <c r="AC508" i="38"/>
  <c r="Y509" i="38"/>
  <c r="AK510" i="38"/>
  <c r="AD502" i="38"/>
  <c r="Y512" i="38"/>
  <c r="AK503" i="38"/>
  <c r="Y504" i="38"/>
  <c r="AK505" i="38"/>
  <c r="AG506" i="38"/>
  <c r="AK507" i="38"/>
  <c r="Y508" i="38"/>
  <c r="F509" i="38"/>
  <c r="J509" i="38" s="1"/>
  <c r="Z502" i="38"/>
  <c r="AC513" i="38"/>
  <c r="F514" i="38"/>
  <c r="AK511" i="38"/>
  <c r="F513" i="38"/>
  <c r="J513" i="38"/>
  <c r="Y505" i="38"/>
  <c r="AK506" i="38"/>
  <c r="Y507" i="38"/>
  <c r="F508" i="38"/>
  <c r="J508" i="38" s="1"/>
  <c r="Y510" i="38"/>
  <c r="AK509" i="38"/>
  <c r="AG510" i="38"/>
  <c r="AG505" i="38"/>
  <c r="F517" i="38"/>
  <c r="J517" i="38" s="1"/>
  <c r="AK516" i="38"/>
  <c r="Y511" i="38"/>
  <c r="F512" i="38"/>
  <c r="J512" i="38" s="1"/>
  <c r="AK514" i="38"/>
  <c r="F504" i="38"/>
  <c r="H504" i="38"/>
  <c r="AC505" i="38"/>
  <c r="F506" i="38"/>
  <c r="H506" i="38" s="1"/>
  <c r="Y506" i="38"/>
  <c r="F507" i="38"/>
  <c r="AC507" i="38"/>
  <c r="AG509" i="38"/>
  <c r="AC510" i="38"/>
  <c r="Y513" i="38"/>
  <c r="F515" i="38"/>
  <c r="J515" i="38" s="1"/>
  <c r="AG511" i="38"/>
  <c r="AK513" i="38"/>
  <c r="AG514" i="38"/>
  <c r="AG517" i="38"/>
  <c r="Y516" i="38"/>
  <c r="F511" i="38"/>
  <c r="H511" i="38"/>
  <c r="AC511" i="38"/>
  <c r="AG513" i="38"/>
  <c r="AC514" i="38"/>
  <c r="AK515" i="38"/>
  <c r="AG515" i="38"/>
  <c r="AG516" i="38"/>
  <c r="AK517" i="38"/>
  <c r="Y515" i="38"/>
  <c r="AC515" i="38"/>
  <c r="F516" i="38"/>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c r="Y427" i="38"/>
  <c r="Y426" i="38"/>
  <c r="AK427" i="38"/>
  <c r="AC430" i="38"/>
  <c r="AK428" i="38"/>
  <c r="AC428" i="38"/>
  <c r="AG428" i="38"/>
  <c r="AK426" i="38"/>
  <c r="AG427" i="38"/>
  <c r="AG429" i="38"/>
  <c r="F430" i="38"/>
  <c r="J430" i="38"/>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AC483" i="38"/>
  <c r="F484" i="38"/>
  <c r="F488" i="38"/>
  <c r="F455" i="38"/>
  <c r="J455" i="38"/>
  <c r="Y462" i="38"/>
  <c r="F463" i="38"/>
  <c r="J463" i="38" s="1"/>
  <c r="AG416" i="38"/>
  <c r="AG417" i="38"/>
  <c r="AC498" i="38"/>
  <c r="AC478" i="38"/>
  <c r="AK480" i="38"/>
  <c r="AC482" i="38"/>
  <c r="AK462" i="38"/>
  <c r="F465" i="38"/>
  <c r="H465" i="38" s="1"/>
  <c r="F415" i="38"/>
  <c r="H415" i="38" s="1"/>
  <c r="AC416" i="38"/>
  <c r="F417" i="38"/>
  <c r="H417" i="38" s="1"/>
  <c r="AC417" i="38"/>
  <c r="F418" i="38"/>
  <c r="J418" i="38"/>
  <c r="AC418" i="38"/>
  <c r="F495" i="38"/>
  <c r="J495" i="38" s="1"/>
  <c r="F499" i="38"/>
  <c r="J499" i="38" s="1"/>
  <c r="F479" i="38"/>
  <c r="J479" i="38" s="1"/>
  <c r="F483" i="38"/>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AC485" i="38"/>
  <c r="AK486" i="38"/>
  <c r="F489" i="38"/>
  <c r="H489" i="38" s="1"/>
  <c r="AG490" i="38"/>
  <c r="AG452" i="38"/>
  <c r="F487" i="38"/>
  <c r="Y454" i="38"/>
  <c r="AC455" i="38"/>
  <c r="AK456" i="38"/>
  <c r="AK457" i="38"/>
  <c r="Y458" i="38"/>
  <c r="F459" i="38"/>
  <c r="F466" i="38"/>
  <c r="AK466" i="38"/>
  <c r="Y468" i="38"/>
  <c r="F469" i="38"/>
  <c r="AC469" i="38"/>
  <c r="AG470" i="38"/>
  <c r="AG474" i="38"/>
  <c r="F476" i="38"/>
  <c r="J476" i="38" s="1"/>
  <c r="AG453" i="38"/>
  <c r="AK454" i="38"/>
  <c r="Y455" i="38"/>
  <c r="AG457" i="38"/>
  <c r="AK458" i="38"/>
  <c r="Y495" i="38"/>
  <c r="Y479" i="38"/>
  <c r="Y481" i="38"/>
  <c r="F482" i="38"/>
  <c r="J482" i="38" s="1"/>
  <c r="F486" i="38"/>
  <c r="H486" i="38" s="1"/>
  <c r="AC490" i="38"/>
  <c r="AK492" i="38"/>
  <c r="F453" i="38"/>
  <c r="AC453" i="38"/>
  <c r="AG454" i="38"/>
  <c r="AG458" i="38"/>
  <c r="F460" i="38"/>
  <c r="AG463" i="38"/>
  <c r="Y466" i="38"/>
  <c r="AK471" i="38"/>
  <c r="AG496" i="38"/>
  <c r="AK497" i="38"/>
  <c r="Y498" i="38"/>
  <c r="AK477" i="38"/>
  <c r="Y478" i="38"/>
  <c r="AC463" i="38"/>
  <c r="F464" i="38"/>
  <c r="J464" i="38" s="1"/>
  <c r="Y464" i="38"/>
  <c r="AC465" i="38"/>
  <c r="AG467" i="38"/>
  <c r="AC468" i="38"/>
  <c r="AG469" i="38"/>
  <c r="AK470" i="38"/>
  <c r="F471" i="38"/>
  <c r="AC472" i="38"/>
  <c r="AG473" i="38"/>
  <c r="AK474" i="38"/>
  <c r="AG498" i="38"/>
  <c r="AG478" i="38"/>
  <c r="AC479" i="38"/>
  <c r="AG483" i="38"/>
  <c r="Y486" i="38"/>
  <c r="AK490" i="38"/>
  <c r="AK452" i="38"/>
  <c r="AK453" i="38"/>
  <c r="AG455" i="38"/>
  <c r="Y456" i="38"/>
  <c r="Y457" i="38"/>
  <c r="F458" i="38"/>
  <c r="H458" i="38"/>
  <c r="AK459" i="38"/>
  <c r="AC460" i="38"/>
  <c r="F461" i="38"/>
  <c r="AC461" i="38"/>
  <c r="AC464" i="38"/>
  <c r="AG465" i="38"/>
  <c r="AK467" i="38"/>
  <c r="AG468" i="38"/>
  <c r="AK469" i="38"/>
  <c r="Y471" i="38"/>
  <c r="AK472" i="38"/>
  <c r="Y473" i="38"/>
  <c r="F474" i="38"/>
  <c r="H474" i="38"/>
  <c r="AC475" i="38"/>
  <c r="Y476" i="38"/>
  <c r="AK493" i="38"/>
  <c r="Y494" i="38"/>
  <c r="AG486" i="38"/>
  <c r="Y491" i="38"/>
  <c r="F452" i="38"/>
  <c r="H452" i="38"/>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c r="AC457" i="38"/>
  <c r="Y459" i="38"/>
  <c r="AG460" i="38"/>
  <c r="AG461" i="38"/>
  <c r="AK463" i="38"/>
  <c r="AG464" i="38"/>
  <c r="AK465" i="38"/>
  <c r="Y467" i="38"/>
  <c r="AK468" i="38"/>
  <c r="Y469" i="38"/>
  <c r="F470" i="38"/>
  <c r="AC471" i="38"/>
  <c r="F472" i="38"/>
  <c r="J472" i="38"/>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AC493" i="38"/>
  <c r="AG495" i="38"/>
  <c r="AC496" i="38"/>
  <c r="AG497" i="38"/>
  <c r="AK499" i="38"/>
  <c r="AG500" i="38"/>
  <c r="Y493" i="38"/>
  <c r="F494" i="38"/>
  <c r="H494" i="38" s="1"/>
  <c r="AC495" i="38"/>
  <c r="Y496" i="38"/>
  <c r="F497" i="38"/>
  <c r="H497" i="38" s="1"/>
  <c r="AC497" i="38"/>
  <c r="AG499" i="38"/>
  <c r="AC500" i="38"/>
  <c r="F381" i="38"/>
  <c r="J381" i="38" s="1"/>
  <c r="F386" i="38"/>
  <c r="AK420" i="38"/>
  <c r="F419" i="38"/>
  <c r="J419" i="38" s="1"/>
  <c r="Y367" i="38"/>
  <c r="Y420" i="38"/>
  <c r="AG419" i="38"/>
  <c r="AG420" i="38"/>
  <c r="AK419" i="38"/>
  <c r="Y419" i="38"/>
  <c r="AC419" i="38"/>
  <c r="F420" i="38"/>
  <c r="J420" i="38" s="1"/>
  <c r="AC420" i="38"/>
  <c r="AC391" i="38"/>
  <c r="F391" i="38"/>
  <c r="J391" i="38" s="1"/>
  <c r="Y391" i="38"/>
  <c r="F388" i="38"/>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c r="Z378" i="38"/>
  <c r="AK382" i="38"/>
  <c r="Y382" i="38"/>
  <c r="AC381" i="38"/>
  <c r="AC363" i="38"/>
  <c r="Y364" i="38"/>
  <c r="Y365" i="38"/>
  <c r="Y366" i="38"/>
  <c r="F367" i="38"/>
  <c r="H367" i="38" s="1"/>
  <c r="Y370" i="38"/>
  <c r="F371" i="38"/>
  <c r="J371" i="38" s="1"/>
  <c r="AK371" i="38"/>
  <c r="AK373" i="38"/>
  <c r="Y342" i="38"/>
  <c r="AC382" i="38"/>
  <c r="Y381" i="38"/>
  <c r="F346" i="38"/>
  <c r="J346" i="38" s="1"/>
  <c r="AK347" i="38"/>
  <c r="F350" i="38"/>
  <c r="F357" i="38"/>
  <c r="J357" i="38" s="1"/>
  <c r="AK362" i="38"/>
  <c r="Y363" i="38"/>
  <c r="F364" i="38"/>
  <c r="J364" i="38" s="1"/>
  <c r="AK366" i="38"/>
  <c r="F368" i="38"/>
  <c r="J368" i="38" s="1"/>
  <c r="F372" i="38"/>
  <c r="F344" i="38"/>
  <c r="J344" i="38"/>
  <c r="AG355" i="38"/>
  <c r="F359" i="38"/>
  <c r="J359" i="38" s="1"/>
  <c r="AG359" i="38"/>
  <c r="AK343" i="38"/>
  <c r="F347" i="38"/>
  <c r="J347" i="38" s="1"/>
  <c r="AC351" i="38"/>
  <c r="AK353" i="38"/>
  <c r="Y354" i="38"/>
  <c r="F355" i="38"/>
  <c r="AK355" i="38"/>
  <c r="AK357" i="38"/>
  <c r="F348" i="38"/>
  <c r="AC355" i="38"/>
  <c r="Y345" i="38"/>
  <c r="AC346" i="38"/>
  <c r="AG351" i="38"/>
  <c r="Y355" i="38"/>
  <c r="AC356" i="38"/>
  <c r="Y357" i="38"/>
  <c r="AG343" i="38"/>
  <c r="AG347" i="38"/>
  <c r="Y352" i="38"/>
  <c r="AG406" i="38"/>
  <c r="X404" i="38"/>
  <c r="AD404" i="38"/>
  <c r="AI404" i="38"/>
  <c r="Y347" i="38"/>
  <c r="AC347" i="38"/>
  <c r="AK348" i="38"/>
  <c r="AG349" i="38"/>
  <c r="AK350" i="38"/>
  <c r="Y351" i="38"/>
  <c r="F352" i="38"/>
  <c r="J352" i="38"/>
  <c r="AG353" i="38"/>
  <c r="AK354" i="38"/>
  <c r="F356" i="38"/>
  <c r="J356" i="38"/>
  <c r="Y37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AC362" i="38"/>
  <c r="AG364" i="38"/>
  <c r="AG365" i="38"/>
  <c r="AG366" i="38"/>
  <c r="AK368" i="38"/>
  <c r="AK369" i="38"/>
  <c r="AK370" i="38"/>
  <c r="Y372" i="38"/>
  <c r="AF404" i="38"/>
  <c r="V404" i="38"/>
  <c r="AK374" i="38"/>
  <c r="Y375" i="38"/>
  <c r="F376" i="38"/>
  <c r="AG377" i="38"/>
  <c r="AK358" i="38"/>
  <c r="Y360" i="38"/>
  <c r="Y361" i="38"/>
  <c r="Y362" i="38"/>
  <c r="F363" i="38"/>
  <c r="J363" i="38"/>
  <c r="AC364" i="38"/>
  <c r="F365" i="38"/>
  <c r="J365" i="38" s="1"/>
  <c r="AC365" i="38"/>
  <c r="F366" i="38"/>
  <c r="AC366" i="38"/>
  <c r="AG368" i="38"/>
  <c r="AG369" i="38"/>
  <c r="AG370" i="38"/>
  <c r="AK372" i="38"/>
  <c r="AG373" i="38"/>
  <c r="AK376" i="38"/>
  <c r="F374" i="38"/>
  <c r="J374" i="38" s="1"/>
  <c r="AC374" i="38"/>
  <c r="AG376" i="38"/>
  <c r="AC377" i="38"/>
  <c r="Y374" i="38"/>
  <c r="F375" i="38"/>
  <c r="H375" i="38" s="1"/>
  <c r="AC376" i="38"/>
  <c r="Y377" i="38"/>
  <c r="F410" i="38"/>
  <c r="H410" i="38" s="1"/>
  <c r="W404" i="38"/>
  <c r="AB404" i="38"/>
  <c r="AH404" i="38"/>
  <c r="AK409" i="38"/>
  <c r="AG409" i="38"/>
  <c r="AK410" i="38"/>
  <c r="Y409" i="38"/>
  <c r="F409" i="38"/>
  <c r="J409" i="38"/>
  <c r="AC409" i="38"/>
  <c r="AC405" i="38"/>
  <c r="AG410" i="38"/>
  <c r="AC410" i="38"/>
  <c r="Y410" i="38"/>
  <c r="AK406" i="38"/>
  <c r="D404" i="38"/>
  <c r="AE404" i="38"/>
  <c r="AJ404" i="38"/>
  <c r="Y406" i="38"/>
  <c r="F405" i="38"/>
  <c r="J405" i="38"/>
  <c r="Y405" i="38"/>
  <c r="F402" i="38"/>
  <c r="J402" i="38" s="1"/>
  <c r="AC402" i="38"/>
  <c r="AC406" i="38"/>
  <c r="F406" i="38"/>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c r="Y396" i="38"/>
  <c r="AG396" i="38"/>
  <c r="AC396" i="38"/>
  <c r="AG397" i="38"/>
  <c r="F321" i="38"/>
  <c r="AC397" i="38"/>
  <c r="F398" i="38"/>
  <c r="AC398" i="38"/>
  <c r="Y397" i="38"/>
  <c r="Y398" i="38"/>
  <c r="AG320" i="38"/>
  <c r="AG323" i="38"/>
  <c r="AK324" i="38"/>
  <c r="AK318" i="38"/>
  <c r="Y319" i="38"/>
  <c r="F320" i="38"/>
  <c r="J320" i="38" s="1"/>
  <c r="AC320" i="38"/>
  <c r="AK322" i="38"/>
  <c r="Y318" i="38"/>
  <c r="F319" i="38"/>
  <c r="J319" i="38"/>
  <c r="AC319" i="38"/>
  <c r="AK321" i="38"/>
  <c r="F323" i="38"/>
  <c r="H323" i="38"/>
  <c r="AG324" i="38"/>
  <c r="F317" i="38"/>
  <c r="Y320" i="38"/>
  <c r="AG322" i="38"/>
  <c r="AK320" i="38"/>
  <c r="Y324" i="38"/>
  <c r="F325" i="38"/>
  <c r="J325" i="38"/>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AC329" i="38"/>
  <c r="Y323" i="38"/>
  <c r="F324" i="38"/>
  <c r="J324" i="38" s="1"/>
  <c r="AC325" i="38"/>
  <c r="Y326" i="38"/>
  <c r="F308" i="38"/>
  <c r="F312" i="38"/>
  <c r="H312" i="38"/>
  <c r="F273" i="38"/>
  <c r="J273" i="38" s="1"/>
  <c r="F277" i="38"/>
  <c r="H277" i="38"/>
  <c r="F281" i="38"/>
  <c r="F285" i="38"/>
  <c r="H285" i="38" s="1"/>
  <c r="F289" i="38"/>
  <c r="F327" i="38"/>
  <c r="J327" i="38"/>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c r="Y277" i="38"/>
  <c r="Y278" i="38"/>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J293" i="38" s="1"/>
  <c r="AG301" i="38"/>
  <c r="AK277" i="38"/>
  <c r="AK281" i="38"/>
  <c r="AK285" i="38"/>
  <c r="AC304" i="38"/>
  <c r="AK306" i="38"/>
  <c r="Y307" i="38"/>
  <c r="Y311" i="38"/>
  <c r="Y272" i="38"/>
  <c r="AG273" i="38"/>
  <c r="AK275" i="38"/>
  <c r="Y276" i="38"/>
  <c r="AG277" i="38"/>
  <c r="AK279" i="38"/>
  <c r="Y280" i="38"/>
  <c r="AG281" i="38"/>
  <c r="AK283" i="38"/>
  <c r="Y284" i="38"/>
  <c r="AG285" i="38"/>
  <c r="Y302" i="38"/>
  <c r="F305" i="38"/>
  <c r="AK307" i="38"/>
  <c r="AK311" i="38"/>
  <c r="AC273" i="38"/>
  <c r="AC277" i="38"/>
  <c r="AC281" i="38"/>
  <c r="AC285" i="38"/>
  <c r="Y289" i="38"/>
  <c r="AG293" i="38"/>
  <c r="AG297" i="38"/>
  <c r="AG298" i="38"/>
  <c r="AG300" i="38"/>
  <c r="Y301" i="38"/>
  <c r="AG303" i="38"/>
  <c r="AG307" i="38"/>
  <c r="AG311" i="38"/>
  <c r="Y273" i="38"/>
  <c r="F287" i="38"/>
  <c r="J287" i="38"/>
  <c r="AK289" i="38"/>
  <c r="AC293" i="38"/>
  <c r="Y294" i="38"/>
  <c r="Y296" i="38"/>
  <c r="F297" i="38"/>
  <c r="J297" i="38" s="1"/>
  <c r="AC297" i="38"/>
  <c r="F300" i="38"/>
  <c r="AC300" i="38"/>
  <c r="AK301" i="38"/>
  <c r="AG304" i="38"/>
  <c r="Y305" i="38"/>
  <c r="Y306" i="38"/>
  <c r="AG308" i="38"/>
  <c r="Y309" i="38"/>
  <c r="Y310" i="38"/>
  <c r="AK312" i="38"/>
  <c r="AC313" i="38"/>
  <c r="F314" i="38"/>
  <c r="AC314" i="38"/>
  <c r="AC272" i="38"/>
  <c r="AC276" i="38"/>
  <c r="AC280" i="38"/>
  <c r="AC284" i="38"/>
  <c r="AC288" i="38"/>
  <c r="AK290" i="38"/>
  <c r="AG291" i="38"/>
  <c r="AK291" i="38"/>
  <c r="AK292" i="38"/>
  <c r="AC294" i="38"/>
  <c r="F295" i="38"/>
  <c r="J295" i="38" s="1"/>
  <c r="F296" i="38"/>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J272" i="38" s="1"/>
  <c r="AG272" i="38"/>
  <c r="Y275" i="38"/>
  <c r="F276" i="38"/>
  <c r="J276" i="38" s="1"/>
  <c r="AG276" i="38"/>
  <c r="F280" i="38"/>
  <c r="J280" i="38" s="1"/>
  <c r="AG280" i="38"/>
  <c r="Y283" i="38"/>
  <c r="F284" i="38"/>
  <c r="H284" i="38" s="1"/>
  <c r="AG284" i="38"/>
  <c r="Y287" i="38"/>
  <c r="F288" i="38"/>
  <c r="J288" i="38" s="1"/>
  <c r="Y291" i="38"/>
  <c r="Y295" i="38"/>
  <c r="Y299" i="38"/>
  <c r="Y303" i="38"/>
  <c r="AK308" i="38"/>
  <c r="AC309" i="38"/>
  <c r="F310" i="38"/>
  <c r="J310" i="38" s="1"/>
  <c r="AC310" i="38"/>
  <c r="Y312" i="38"/>
  <c r="F313" i="38"/>
  <c r="AG313" i="38"/>
  <c r="AG314" i="38"/>
  <c r="AG275" i="38"/>
  <c r="AG279" i="38"/>
  <c r="AG283" i="38"/>
  <c r="AG287" i="38"/>
  <c r="F304" i="38"/>
  <c r="AK305" i="38"/>
  <c r="F307" i="38"/>
  <c r="J307" i="38" s="1"/>
  <c r="AK272" i="38"/>
  <c r="AC275" i="38"/>
  <c r="AK276" i="38"/>
  <c r="AK280" i="38"/>
  <c r="AC283" i="38"/>
  <c r="AK284" i="38"/>
  <c r="AC287" i="38"/>
  <c r="AC291" i="38"/>
  <c r="AC295" i="38"/>
  <c r="AC299" i="38"/>
  <c r="AC303" i="38"/>
  <c r="Y304" i="38"/>
  <c r="AG305" i="38"/>
  <c r="AG306" i="38"/>
  <c r="AC308" i="38"/>
  <c r="AK309" i="38"/>
  <c r="AK310" i="38"/>
  <c r="F311" i="38"/>
  <c r="AG312" i="38"/>
  <c r="Y313" i="38"/>
  <c r="Y314" i="38"/>
  <c r="AK304" i="38"/>
  <c r="AC305" i="38"/>
  <c r="F306" i="38"/>
  <c r="J306" i="38" s="1"/>
  <c r="AC306" i="38"/>
  <c r="Y308" i="38"/>
  <c r="F309" i="38"/>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c r="Y269" i="38"/>
  <c r="F264" i="38"/>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AG254" i="38"/>
  <c r="AK256" i="38"/>
  <c r="F334" i="38"/>
  <c r="AC334" i="38"/>
  <c r="Y334" i="38"/>
  <c r="AC254" i="38"/>
  <c r="AC248" i="38"/>
  <c r="AG249" i="38"/>
  <c r="AK250" i="38"/>
  <c r="Y259" i="38"/>
  <c r="AK262" i="38"/>
  <c r="F249" i="38"/>
  <c r="AG250" i="38"/>
  <c r="AK254" i="38"/>
  <c r="AC255" i="38"/>
  <c r="F256" i="38"/>
  <c r="J256" i="38" s="1"/>
  <c r="Y256" i="38"/>
  <c r="AK260" i="38"/>
  <c r="AG258" i="38"/>
  <c r="AK259" i="38"/>
  <c r="AC250" i="38"/>
  <c r="AK252" i="38"/>
  <c r="Y253" i="38"/>
  <c r="AG248" i="38"/>
  <c r="AK249" i="38"/>
  <c r="Y250" i="38"/>
  <c r="F251" i="38"/>
  <c r="AG252" i="38"/>
  <c r="AK253" i="38"/>
  <c r="F255" i="38"/>
  <c r="J255" i="38" s="1"/>
  <c r="AG262" i="38"/>
  <c r="F262" i="38"/>
  <c r="J262" i="38" s="1"/>
  <c r="AK261" i="38"/>
  <c r="AG257" i="38"/>
  <c r="F260" i="38"/>
  <c r="J260" i="38" s="1"/>
  <c r="AC258" i="38"/>
  <c r="AG259" i="38"/>
  <c r="AC259" i="38"/>
  <c r="AG256" i="38"/>
  <c r="AC256" i="38"/>
  <c r="Y255" i="38"/>
  <c r="AK255" i="38"/>
  <c r="AG255" i="38"/>
  <c r="AG253" i="38"/>
  <c r="F253" i="38"/>
  <c r="AC253" i="38"/>
  <c r="AC252" i="38"/>
  <c r="F252" i="38"/>
  <c r="H252" i="38"/>
  <c r="Y252" i="38"/>
  <c r="F250" i="38"/>
  <c r="H250" i="38" s="1"/>
  <c r="F248" i="38"/>
  <c r="J248" i="38" s="1"/>
  <c r="Y248" i="38"/>
  <c r="AC249" i="38"/>
  <c r="AK248" i="38"/>
  <c r="Y249" i="38"/>
  <c r="Y251" i="38"/>
  <c r="AK251" i="38"/>
  <c r="AG251" i="38"/>
  <c r="AC251" i="38"/>
  <c r="F257" i="38"/>
  <c r="AC257" i="38"/>
  <c r="AG260" i="38"/>
  <c r="AG261" i="38"/>
  <c r="Y257" i="38"/>
  <c r="F258" i="38"/>
  <c r="J258" i="38" s="1"/>
  <c r="Y258" i="38"/>
  <c r="F259" i="38"/>
  <c r="H259" i="38" s="1"/>
  <c r="AC260" i="38"/>
  <c r="F261" i="38"/>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AG243" i="38"/>
  <c r="F244" i="38"/>
  <c r="J244" i="38" s="1"/>
  <c r="Y241" i="38"/>
  <c r="AG239" i="38"/>
  <c r="AK241" i="38"/>
  <c r="AG242" i="38"/>
  <c r="F245" i="38"/>
  <c r="AC245" i="38"/>
  <c r="F239" i="38"/>
  <c r="H239" i="38" s="1"/>
  <c r="AC239" i="38"/>
  <c r="AG241" i="38"/>
  <c r="AC242" i="38"/>
  <c r="AC244" i="38"/>
  <c r="Y244" i="38"/>
  <c r="AG245" i="38"/>
  <c r="AK235" i="38"/>
  <c r="AC237" i="38"/>
  <c r="AG232" i="38"/>
  <c r="AK233" i="38"/>
  <c r="Y245" i="38"/>
  <c r="AK245" i="38"/>
  <c r="AK232" i="38"/>
  <c r="AG233" i="38"/>
  <c r="F236" i="38"/>
  <c r="J236" i="38" s="1"/>
  <c r="AK236" i="38"/>
  <c r="F233" i="38"/>
  <c r="J233" i="38" s="1"/>
  <c r="Y235" i="38"/>
  <c r="Y233" i="38"/>
  <c r="AC234" i="38"/>
  <c r="AG236" i="38"/>
  <c r="AG235" i="38"/>
  <c r="AC233" i="38"/>
  <c r="AG234" i="38"/>
  <c r="AG237" i="38"/>
  <c r="F235" i="38"/>
  <c r="AC236" i="38"/>
  <c r="F237" i="38"/>
  <c r="Y237" i="38"/>
  <c r="AK234" i="38"/>
  <c r="Y236" i="38"/>
  <c r="AK237" i="38"/>
  <c r="AG205" i="38"/>
  <c r="AK206" i="38"/>
  <c r="AC205" i="38"/>
  <c r="F200" i="38"/>
  <c r="H200" i="38" s="1"/>
  <c r="F210" i="38"/>
  <c r="J210" i="38" s="1"/>
  <c r="Y205" i="38"/>
  <c r="F206" i="38"/>
  <c r="H206" i="38"/>
  <c r="AC206" i="38"/>
  <c r="AG207" i="38"/>
  <c r="J208" i="38"/>
  <c r="AK205" i="38"/>
  <c r="Y206" i="38"/>
  <c r="J207" i="38"/>
  <c r="AC207" i="38"/>
  <c r="AG208" i="38"/>
  <c r="AK207" i="38"/>
  <c r="Y209" i="38"/>
  <c r="AG210" i="38"/>
  <c r="Y208" i="38"/>
  <c r="AC208" i="38"/>
  <c r="F209" i="38"/>
  <c r="AC209" i="38"/>
  <c r="AK208" i="38"/>
  <c r="AK209" i="38"/>
  <c r="AG209" i="38"/>
  <c r="AC210" i="38"/>
  <c r="Y210" i="38"/>
  <c r="AK199" i="38"/>
  <c r="AK210" i="38"/>
  <c r="Y200" i="38"/>
  <c r="F199" i="38"/>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AG225" i="38"/>
  <c r="Y226" i="38"/>
  <c r="AK223" i="38"/>
  <c r="AK226" i="38"/>
  <c r="AG223" i="38"/>
  <c r="AG226" i="38"/>
  <c r="AC223" i="38"/>
  <c r="AC226" i="38"/>
  <c r="AG224" i="38"/>
  <c r="AK225" i="38"/>
  <c r="F227" i="38"/>
  <c r="H227" i="38" s="1"/>
  <c r="F225" i="38"/>
  <c r="J225" i="38" s="1"/>
  <c r="AC225" i="38"/>
  <c r="AK224" i="38"/>
  <c r="Y225" i="38"/>
  <c r="Y214" i="38"/>
  <c r="AC227" i="38"/>
  <c r="AK214" i="38"/>
  <c r="AC224" i="38"/>
  <c r="AG214" i="38"/>
  <c r="F214" i="38"/>
  <c r="H214" i="38" s="1"/>
  <c r="AG216" i="38"/>
  <c r="AK215" i="38"/>
  <c r="AG227" i="38"/>
  <c r="F175" i="38"/>
  <c r="J175" i="38"/>
  <c r="Y227" i="38"/>
  <c r="AK227" i="38"/>
  <c r="AK216" i="38"/>
  <c r="Y217" i="38"/>
  <c r="F216" i="38"/>
  <c r="J216" i="38"/>
  <c r="AG215" i="38"/>
  <c r="F218" i="38"/>
  <c r="J218" i="38" s="1"/>
  <c r="AC215" i="38"/>
  <c r="AK217" i="38"/>
  <c r="Y218" i="38"/>
  <c r="Y174" i="38"/>
  <c r="Y178" i="38"/>
  <c r="AC219" i="38"/>
  <c r="F217" i="38"/>
  <c r="H217" i="38" s="1"/>
  <c r="AG217" i="38"/>
  <c r="AC216" i="38"/>
  <c r="AC217" i="38"/>
  <c r="AG218" i="38"/>
  <c r="Y216" i="38"/>
  <c r="AK218" i="38"/>
  <c r="AC218" i="38"/>
  <c r="F219" i="38"/>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AC188" i="38"/>
  <c r="F189" i="38"/>
  <c r="J189" i="38" s="1"/>
  <c r="Y189" i="38"/>
  <c r="Y190" i="38"/>
  <c r="F191" i="38"/>
  <c r="J191" i="38" s="1"/>
  <c r="AK184" i="38"/>
  <c r="AG185" i="38"/>
  <c r="AK186" i="38"/>
  <c r="Y188" i="38"/>
  <c r="AK189" i="38"/>
  <c r="AC181" i="38"/>
  <c r="AC176" i="38"/>
  <c r="Y175" i="38"/>
  <c r="Y176" i="38"/>
  <c r="Y177" i="38"/>
  <c r="F178" i="38"/>
  <c r="AC175" i="38"/>
  <c r="F176" i="38"/>
  <c r="AK175" i="38"/>
  <c r="AK176" i="38"/>
  <c r="AK177" i="38"/>
  <c r="AK183" i="38"/>
  <c r="AG183" i="38"/>
  <c r="AC179" i="38"/>
  <c r="F181" i="38"/>
  <c r="F179" i="38"/>
  <c r="J179" i="38" s="1"/>
  <c r="AC183" i="38"/>
  <c r="Y179" i="38"/>
  <c r="AG180" i="38"/>
  <c r="AG181" i="38"/>
  <c r="AG182" i="38"/>
  <c r="AK179" i="38"/>
  <c r="AC180" i="38"/>
  <c r="AC182" i="38"/>
  <c r="AG179" i="38"/>
  <c r="Y180" i="38"/>
  <c r="Y181" i="38"/>
  <c r="Y182" i="38"/>
  <c r="F183" i="38"/>
  <c r="H183" i="38" s="1"/>
  <c r="AK191" i="38"/>
  <c r="Y192" i="38"/>
  <c r="Y193" i="38"/>
  <c r="AG191" i="38"/>
  <c r="AK192" i="38"/>
  <c r="AK193" i="38"/>
  <c r="F190" i="38"/>
  <c r="AC191" i="38"/>
  <c r="F192" i="38"/>
  <c r="AG192" i="38"/>
  <c r="AG193" i="38"/>
  <c r="AK170" i="38"/>
  <c r="AG171" i="38"/>
  <c r="Y170" i="38"/>
  <c r="F162" i="38"/>
  <c r="H162" i="38" s="1"/>
  <c r="AG170" i="38"/>
  <c r="AC170" i="38"/>
  <c r="F173" i="38"/>
  <c r="J173" i="38" s="1"/>
  <c r="AG172" i="38"/>
  <c r="AK171" i="38"/>
  <c r="AC171" i="38"/>
  <c r="AK172" i="38"/>
  <c r="AG160" i="38"/>
  <c r="Y173" i="38"/>
  <c r="F172" i="38"/>
  <c r="J172" i="38" s="1"/>
  <c r="AC172" i="38"/>
  <c r="Y172" i="38"/>
  <c r="F158" i="38"/>
  <c r="J158" i="38" s="1"/>
  <c r="AK173" i="38"/>
  <c r="AG173" i="38"/>
  <c r="F163" i="38"/>
  <c r="J163" i="38" s="1"/>
  <c r="F155" i="38"/>
  <c r="F156" i="38"/>
  <c r="J156" i="38"/>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AC157" i="38"/>
  <c r="AG162" i="38"/>
  <c r="AC162" i="38"/>
  <c r="AK161" i="38"/>
  <c r="Y161" i="38"/>
  <c r="AG161" i="38"/>
  <c r="AC159" i="38"/>
  <c r="AC158" i="38"/>
  <c r="F159" i="38"/>
  <c r="AG155" i="38"/>
  <c r="AK156" i="38"/>
  <c r="Y158" i="38"/>
  <c r="AK159" i="38"/>
  <c r="AC155" i="38"/>
  <c r="AG156" i="38"/>
  <c r="AK158" i="38"/>
  <c r="AG159" i="38"/>
  <c r="AK163" i="38"/>
  <c r="AK164" i="38"/>
  <c r="AG165" i="38"/>
  <c r="Y165" i="38"/>
  <c r="AG164" i="38"/>
  <c r="F164" i="38"/>
  <c r="H164" i="38" s="1"/>
  <c r="Y164" i="38"/>
  <c r="AC164" i="38"/>
  <c r="F165" i="38"/>
  <c r="J165" i="38" s="1"/>
  <c r="AC165" i="38"/>
  <c r="F147" i="38"/>
  <c r="F144" i="38"/>
  <c r="J144" i="38" s="1"/>
  <c r="Y163" i="38"/>
  <c r="AG163" i="38"/>
  <c r="AC163" i="38"/>
  <c r="AC146" i="38"/>
  <c r="AC143" i="38"/>
  <c r="Y144" i="38"/>
  <c r="F142" i="38"/>
  <c r="AK146" i="38"/>
  <c r="AK143" i="38"/>
  <c r="AK144" i="38"/>
  <c r="Y146" i="38"/>
  <c r="AK145" i="38"/>
  <c r="F143" i="38"/>
  <c r="H143" i="38" s="1"/>
  <c r="AG143" i="38"/>
  <c r="AG146" i="38"/>
  <c r="Y143" i="38"/>
  <c r="F146" i="38"/>
  <c r="H146" i="38" s="1"/>
  <c r="Y145" i="38"/>
  <c r="AC148" i="38"/>
  <c r="F149" i="38"/>
  <c r="J149" i="38" s="1"/>
  <c r="AC142" i="38"/>
  <c r="AK147" i="38"/>
  <c r="AC145" i="38"/>
  <c r="F145" i="38"/>
  <c r="AG144" i="38"/>
  <c r="AG145" i="38"/>
  <c r="AC144" i="38"/>
  <c r="AG142" i="38"/>
  <c r="Y147" i="38"/>
  <c r="Y148" i="38"/>
  <c r="AK149" i="38"/>
  <c r="Y142" i="38"/>
  <c r="AG147" i="38"/>
  <c r="F133" i="38"/>
  <c r="J133" i="38" s="1"/>
  <c r="F148" i="38"/>
  <c r="AK142" i="38"/>
  <c r="AC147" i="38"/>
  <c r="AC150" i="38"/>
  <c r="Y149" i="38"/>
  <c r="AK148" i="38"/>
  <c r="AG149" i="38"/>
  <c r="AG150" i="38"/>
  <c r="AG148" i="38"/>
  <c r="AC149" i="38"/>
  <c r="F141" i="38"/>
  <c r="J141" i="38" s="1"/>
  <c r="AG140" i="38"/>
  <c r="AK141" i="38"/>
  <c r="F150" i="38"/>
  <c r="Y150" i="38"/>
  <c r="AG141" i="38"/>
  <c r="AK150" i="38"/>
  <c r="AC141" i="38"/>
  <c r="AG127" i="38"/>
  <c r="AG139" i="38"/>
  <c r="AK140" i="38"/>
  <c r="Y141" i="38"/>
  <c r="F139" i="38"/>
  <c r="J139" i="38" s="1"/>
  <c r="AC140" i="38"/>
  <c r="AK127" i="38"/>
  <c r="AK139" i="38"/>
  <c r="F140" i="38"/>
  <c r="Y140" i="38"/>
  <c r="AC124" i="38"/>
  <c r="AC139" i="38"/>
  <c r="F124" i="38"/>
  <c r="Y139" i="38"/>
  <c r="Y127" i="38"/>
  <c r="AK129" i="38"/>
  <c r="AC151" i="38"/>
  <c r="Y151" i="38"/>
  <c r="AK151" i="38"/>
  <c r="F151" i="38"/>
  <c r="AG151" i="38"/>
  <c r="Y130" i="38"/>
  <c r="F131" i="38"/>
  <c r="J131" i="38"/>
  <c r="AC132" i="38"/>
  <c r="Y124" i="38"/>
  <c r="Y125" i="38"/>
  <c r="Y126" i="38"/>
  <c r="F127" i="38"/>
  <c r="H127" i="38"/>
  <c r="F128" i="38"/>
  <c r="AK126" i="38"/>
  <c r="AC127" i="38"/>
  <c r="AC128" i="38"/>
  <c r="F129" i="38"/>
  <c r="J129" i="38"/>
  <c r="Y129" i="38"/>
  <c r="AC134" i="38"/>
  <c r="AG133" i="38"/>
  <c r="AK130" i="38"/>
  <c r="F130" i="38"/>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Y117" i="38"/>
  <c r="AK119" i="38"/>
  <c r="AG120" i="38"/>
  <c r="Y112" i="38"/>
  <c r="Y119" i="38"/>
  <c r="AK112" i="38"/>
  <c r="AG112" i="38"/>
  <c r="AG119" i="38"/>
  <c r="AK120" i="38"/>
  <c r="F112" i="38"/>
  <c r="J112" i="38" s="1"/>
  <c r="AC112" i="38"/>
  <c r="F119" i="38"/>
  <c r="H119" i="38"/>
  <c r="AC119" i="38"/>
  <c r="AG79" i="38"/>
  <c r="AK77" i="38"/>
  <c r="F78" i="38"/>
  <c r="Y78" i="38"/>
  <c r="AC120" i="38"/>
  <c r="Y120" i="38"/>
  <c r="AC79" i="38"/>
  <c r="AG77" i="38"/>
  <c r="AK78" i="38"/>
  <c r="AK84" i="38"/>
  <c r="Y79" i="38"/>
  <c r="AC77" i="38"/>
  <c r="AG78" i="38"/>
  <c r="AK79" i="38"/>
  <c r="F77" i="38"/>
  <c r="J77" i="38" s="1"/>
  <c r="Y77" i="38"/>
  <c r="AC78" i="38"/>
  <c r="F85" i="38"/>
  <c r="AC82" i="38"/>
  <c r="AC85" i="38"/>
  <c r="Y84" i="38"/>
  <c r="AG84" i="38"/>
  <c r="AG82" i="38"/>
  <c r="F84" i="38"/>
  <c r="H84" i="38" s="1"/>
  <c r="AC84" i="38"/>
  <c r="AK85" i="38"/>
  <c r="AG85" i="38"/>
  <c r="Y85" i="38"/>
  <c r="F80" i="38"/>
  <c r="J80" i="38" s="1"/>
  <c r="AG81" i="38"/>
  <c r="AK80" i="38"/>
  <c r="F82" i="38"/>
  <c r="Y82" i="38"/>
  <c r="AK82" i="38"/>
  <c r="F81" i="38"/>
  <c r="AK81" i="38"/>
  <c r="Y80" i="38"/>
  <c r="AG80" i="38"/>
  <c r="AC80" i="38"/>
  <c r="AC81" i="38"/>
  <c r="Y81" i="38"/>
  <c r="AG74" i="38"/>
  <c r="F74" i="38"/>
  <c r="H74" i="38" s="1"/>
  <c r="AG73" i="38"/>
  <c r="F71" i="38"/>
  <c r="J71" i="38" s="1"/>
  <c r="AG72" i="38"/>
  <c r="F100" i="38"/>
  <c r="J100" i="38"/>
  <c r="F104" i="38"/>
  <c r="J104" i="38"/>
  <c r="AC72" i="38"/>
  <c r="AK73" i="38"/>
  <c r="Y74" i="38"/>
  <c r="AC74" i="38"/>
  <c r="F73" i="38"/>
  <c r="H73" i="38"/>
  <c r="Y73" i="38"/>
  <c r="AK75" i="38"/>
  <c r="AK74" i="38"/>
  <c r="AC73" i="38"/>
  <c r="F72" i="38"/>
  <c r="H72" i="38"/>
  <c r="Y72" i="38"/>
  <c r="Y71" i="38"/>
  <c r="AK72" i="38"/>
  <c r="AC71" i="38"/>
  <c r="AK71" i="38"/>
  <c r="AG71" i="38"/>
  <c r="Y75" i="38"/>
  <c r="AC75" i="38"/>
  <c r="F75" i="38"/>
  <c r="J75" i="38"/>
  <c r="AG66" i="38"/>
  <c r="AG75" i="38"/>
  <c r="F64" i="38"/>
  <c r="J64" i="38"/>
  <c r="AG67" i="38"/>
  <c r="AK66" i="38"/>
  <c r="AC66" i="38"/>
  <c r="F105" i="38"/>
  <c r="J105" i="38" s="1"/>
  <c r="AC100" i="38"/>
  <c r="AG101" i="38"/>
  <c r="AK102" i="38"/>
  <c r="Y103" i="38"/>
  <c r="AG64" i="38"/>
  <c r="F66" i="38"/>
  <c r="Y66" i="38"/>
  <c r="AK67" i="38"/>
  <c r="AC67" i="38"/>
  <c r="AK64" i="38"/>
  <c r="F67" i="38"/>
  <c r="J67" i="38" s="1"/>
  <c r="Y67" i="38"/>
  <c r="AC64" i="38"/>
  <c r="Y64" i="38"/>
  <c r="AC103" i="38"/>
  <c r="AK103" i="38"/>
  <c r="AG103" i="38"/>
  <c r="Y104" i="38"/>
  <c r="Y100" i="38"/>
  <c r="F101" i="38"/>
  <c r="J101" i="38"/>
  <c r="AC101" i="38"/>
  <c r="AG102" i="38"/>
  <c r="AK104" i="38"/>
  <c r="Y101" i="38"/>
  <c r="AC102" i="38"/>
  <c r="AG104" i="38"/>
  <c r="AG100" i="38"/>
  <c r="AK100" i="38"/>
  <c r="AK101" i="38"/>
  <c r="Y102" i="38"/>
  <c r="AC104" i="38"/>
  <c r="AG106" i="38"/>
  <c r="AC105" i="38"/>
  <c r="F108" i="38"/>
  <c r="J108" i="38"/>
  <c r="F107" i="38"/>
  <c r="J107" i="38" s="1"/>
  <c r="Y106" i="38"/>
  <c r="Y107" i="38"/>
  <c r="Y109" i="38"/>
  <c r="Y108" i="38"/>
  <c r="AK99" i="38"/>
  <c r="AC99" i="38"/>
  <c r="Y99" i="38"/>
  <c r="AG109" i="38"/>
  <c r="Y54" i="38"/>
  <c r="AC55" i="38"/>
  <c r="Y55" i="38"/>
  <c r="AG57" i="38"/>
  <c r="Y57" i="38"/>
  <c r="AC58" i="38"/>
  <c r="AG60" i="38"/>
  <c r="F46" i="38"/>
  <c r="J46" i="38"/>
  <c r="H59" i="38"/>
  <c r="AC60" i="38"/>
  <c r="AG46" i="38"/>
  <c r="AK46" i="38"/>
  <c r="AK48" i="38"/>
  <c r="Y48" i="38"/>
  <c r="Y49" i="38"/>
  <c r="AG52" i="38"/>
  <c r="AC50" i="38"/>
  <c r="Y52" i="38"/>
  <c r="AC43" i="38"/>
  <c r="F39" i="38"/>
  <c r="J39" i="38" s="1"/>
  <c r="AC40" i="38"/>
  <c r="AC41" i="38"/>
  <c r="AG92" i="38"/>
  <c r="AG90" i="38"/>
  <c r="AK92" i="38"/>
  <c r="Y92" i="38"/>
  <c r="AG94" i="38"/>
  <c r="F95" i="38"/>
  <c r="H95" i="38" s="1"/>
  <c r="Y95" i="38"/>
  <c r="AG89" i="38"/>
  <c r="AG91" i="38"/>
  <c r="AG32" i="38"/>
  <c r="Y34" i="38"/>
  <c r="AG35" i="38"/>
  <c r="Y35" i="38"/>
  <c r="F31" i="38"/>
  <c r="H31" i="38" s="1"/>
  <c r="AG33" i="38"/>
  <c r="AK33" i="38"/>
  <c r="AK30" i="38"/>
  <c r="AC30" i="38"/>
  <c r="AG31" i="38"/>
  <c r="AK25" i="38"/>
  <c r="AC22" i="38"/>
  <c r="J18" i="38"/>
  <c r="Y17" i="38"/>
  <c r="AJ561" i="38"/>
  <c r="AJ560" i="38" s="1"/>
  <c r="AI561" i="38"/>
  <c r="AI560" i="38" s="1"/>
  <c r="AH561" i="38"/>
  <c r="AH560" i="38" s="1"/>
  <c r="AF561" i="38"/>
  <c r="AF560" i="38" s="1"/>
  <c r="AE561" i="38"/>
  <c r="AD561" i="38"/>
  <c r="AD560" i="38"/>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W546" i="38" s="1"/>
  <c r="V547" i="38"/>
  <c r="E547" i="38"/>
  <c r="E546" i="38"/>
  <c r="D547" i="38"/>
  <c r="AJ528" i="38"/>
  <c r="AI528" i="38"/>
  <c r="AH528" i="38"/>
  <c r="AF528" i="38"/>
  <c r="AE528" i="38"/>
  <c r="AD528" i="38"/>
  <c r="AB528" i="38"/>
  <c r="AA528" i="38"/>
  <c r="Z528" i="38"/>
  <c r="X528" i="38"/>
  <c r="W528" i="38"/>
  <c r="V528" i="38"/>
  <c r="E528" i="38"/>
  <c r="D528" i="38"/>
  <c r="AJ520" i="38"/>
  <c r="AJ519" i="38" s="1"/>
  <c r="AJ518" i="38" s="1"/>
  <c r="AI520" i="38"/>
  <c r="AH520" i="38"/>
  <c r="AH519" i="38" s="1"/>
  <c r="AF520" i="38"/>
  <c r="AE520" i="38"/>
  <c r="AD520" i="38"/>
  <c r="AB520" i="38"/>
  <c r="AA520" i="38"/>
  <c r="Z520" i="38"/>
  <c r="X520" i="38"/>
  <c r="W520" i="38"/>
  <c r="W519" i="38" s="1"/>
  <c r="V520" i="38"/>
  <c r="V519" i="38" s="1"/>
  <c r="E520" i="38"/>
  <c r="D520" i="38"/>
  <c r="F520" i="38" s="1"/>
  <c r="X501" i="38"/>
  <c r="AJ451" i="38"/>
  <c r="AI451" i="38"/>
  <c r="AH451" i="38"/>
  <c r="AK451" i="38" s="1"/>
  <c r="AF451" i="38"/>
  <c r="AF450" i="38"/>
  <c r="AF449" i="38" s="1"/>
  <c r="AE451" i="38"/>
  <c r="AD451" i="38"/>
  <c r="AB451" i="38"/>
  <c r="AA451" i="38"/>
  <c r="AA450" i="38" s="1"/>
  <c r="AA449" i="38" s="1"/>
  <c r="Z451" i="38"/>
  <c r="X451" i="38"/>
  <c r="W451" i="38"/>
  <c r="V451" i="38"/>
  <c r="V450" i="38"/>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D438" i="38"/>
  <c r="AD435" i="38"/>
  <c r="AB438" i="38"/>
  <c r="AB435" i="38"/>
  <c r="AA438" i="38"/>
  <c r="AA435" i="38"/>
  <c r="Z438" i="38"/>
  <c r="Z435" i="38"/>
  <c r="X438" i="38"/>
  <c r="X435" i="38"/>
  <c r="W438" i="38"/>
  <c r="W435" i="38"/>
  <c r="V438" i="38"/>
  <c r="V435" i="38"/>
  <c r="Y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AJ431" i="38"/>
  <c r="AJ424" i="38"/>
  <c r="AI431" i="38"/>
  <c r="AI424" i="38"/>
  <c r="AH431" i="38"/>
  <c r="AH424" i="38"/>
  <c r="AF431" i="38"/>
  <c r="AF424" i="38"/>
  <c r="AE431" i="38"/>
  <c r="AE424" i="38"/>
  <c r="AD431" i="38"/>
  <c r="AD424" i="38"/>
  <c r="AB431" i="38"/>
  <c r="AB424" i="38"/>
  <c r="AA431" i="38"/>
  <c r="AA424" i="38"/>
  <c r="Z431" i="38"/>
  <c r="Z424" i="38"/>
  <c r="X431" i="38"/>
  <c r="X424" i="38"/>
  <c r="W431" i="38"/>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B413" i="38" s="1"/>
  <c r="AA414" i="38"/>
  <c r="Z414" i="38"/>
  <c r="X414" i="38"/>
  <c r="W414" i="38"/>
  <c r="V414" i="38"/>
  <c r="E414" i="38"/>
  <c r="D414" i="38"/>
  <c r="AJ411" i="38"/>
  <c r="AJ408" i="38"/>
  <c r="AJ407" i="38" s="1"/>
  <c r="AI411" i="38"/>
  <c r="AI408" i="38" s="1"/>
  <c r="AI407" i="38" s="1"/>
  <c r="AH411" i="38"/>
  <c r="AF411" i="38"/>
  <c r="AF408" i="38"/>
  <c r="AF407" i="38" s="1"/>
  <c r="AE411" i="38"/>
  <c r="AD411" i="38"/>
  <c r="AD408" i="38" s="1"/>
  <c r="AD407" i="38" s="1"/>
  <c r="AB411" i="38"/>
  <c r="AB408" i="38" s="1"/>
  <c r="AB407" i="38" s="1"/>
  <c r="AA411" i="38"/>
  <c r="Z411" i="38"/>
  <c r="Z408" i="38" s="1"/>
  <c r="X411" i="38"/>
  <c r="X408" i="38"/>
  <c r="X407" i="38" s="1"/>
  <c r="W411" i="38"/>
  <c r="V411" i="38"/>
  <c r="V408" i="38" s="1"/>
  <c r="E411" i="38"/>
  <c r="E408" i="38" s="1"/>
  <c r="D411" i="38"/>
  <c r="D408" i="38" s="1"/>
  <c r="D407" i="38" s="1"/>
  <c r="AJ403" i="38"/>
  <c r="AI403" i="38"/>
  <c r="AH403" i="38"/>
  <c r="AF403" i="38"/>
  <c r="AE403" i="38"/>
  <c r="AD403" i="38"/>
  <c r="AB403" i="38"/>
  <c r="AB394" i="38" s="1"/>
  <c r="AA403" i="38"/>
  <c r="Z403" i="38"/>
  <c r="X403" i="38"/>
  <c r="W403" i="38"/>
  <c r="V403" i="38"/>
  <c r="E403" i="38"/>
  <c r="D403" i="38"/>
  <c r="F403" i="38"/>
  <c r="J403" i="38" s="1"/>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E340" i="38"/>
  <c r="AD341" i="38"/>
  <c r="AB341" i="38"/>
  <c r="AA341" i="38"/>
  <c r="Z341" i="38"/>
  <c r="X341" i="38"/>
  <c r="W341" i="38"/>
  <c r="V341" i="38"/>
  <c r="E341" i="38"/>
  <c r="D341" i="38"/>
  <c r="F341" i="38"/>
  <c r="J341" i="38" s="1"/>
  <c r="AJ339" i="38"/>
  <c r="AI339" i="38"/>
  <c r="AH339" i="38"/>
  <c r="AF339" i="38"/>
  <c r="AE339" i="38"/>
  <c r="AD339" i="38"/>
  <c r="AB339" i="38"/>
  <c r="AA339" i="38"/>
  <c r="Z339" i="38"/>
  <c r="X339" i="38"/>
  <c r="W339" i="38"/>
  <c r="V339" i="38"/>
  <c r="E339" i="38"/>
  <c r="D339" i="38"/>
  <c r="AJ338" i="38"/>
  <c r="AI338" i="38"/>
  <c r="AH338" i="38"/>
  <c r="AF338" i="38"/>
  <c r="AE338" i="38"/>
  <c r="AE337" i="38"/>
  <c r="AD338" i="38"/>
  <c r="AB338" i="38"/>
  <c r="AB337" i="38" s="1"/>
  <c r="AA338" i="38"/>
  <c r="Z338" i="38"/>
  <c r="Z337" i="38" s="1"/>
  <c r="X338" i="38"/>
  <c r="W338" i="38"/>
  <c r="V338" i="38"/>
  <c r="E338" i="38"/>
  <c r="D338" i="38"/>
  <c r="D337" i="38" s="1"/>
  <c r="AJ335" i="38"/>
  <c r="AJ331" i="38"/>
  <c r="AI335" i="38"/>
  <c r="AH335" i="38"/>
  <c r="AH331" i="38" s="1"/>
  <c r="AH330" i="38" s="1"/>
  <c r="AF335" i="38"/>
  <c r="AF331" i="38" s="1"/>
  <c r="AF330" i="38" s="1"/>
  <c r="AE335" i="38"/>
  <c r="AE331" i="38" s="1"/>
  <c r="AD335" i="38"/>
  <c r="AB335" i="38"/>
  <c r="AB331" i="38" s="1"/>
  <c r="AB330" i="38" s="1"/>
  <c r="AA335" i="38"/>
  <c r="AA331" i="38" s="1"/>
  <c r="AA330" i="38" s="1"/>
  <c r="Z335" i="38"/>
  <c r="Z331" i="38" s="1"/>
  <c r="X335" i="38"/>
  <c r="W335" i="38"/>
  <c r="W331" i="38" s="1"/>
  <c r="V335" i="38"/>
  <c r="V331" i="38" s="1"/>
  <c r="E335" i="38"/>
  <c r="E331" i="38" s="1"/>
  <c r="E330" i="38" s="1"/>
  <c r="D335" i="38"/>
  <c r="AJ316" i="38"/>
  <c r="AI316" i="38"/>
  <c r="AH316" i="38"/>
  <c r="AF316" i="38"/>
  <c r="AE316" i="38"/>
  <c r="AD316" i="38"/>
  <c r="AB316" i="38"/>
  <c r="AA316" i="38"/>
  <c r="Z316" i="38"/>
  <c r="X316" i="38"/>
  <c r="X315" i="38" s="1"/>
  <c r="W316" i="38"/>
  <c r="V316" i="38"/>
  <c r="V315" i="38" s="1"/>
  <c r="E316" i="38"/>
  <c r="D316" i="38"/>
  <c r="AJ271" i="38"/>
  <c r="AI271" i="38"/>
  <c r="AH271" i="38"/>
  <c r="AF271" i="38"/>
  <c r="AF270" i="38" s="1"/>
  <c r="AE271" i="38"/>
  <c r="AD271" i="38"/>
  <c r="AB271" i="38"/>
  <c r="AA271" i="38"/>
  <c r="Z271" i="38"/>
  <c r="X271" i="38"/>
  <c r="W271" i="38"/>
  <c r="V271" i="38"/>
  <c r="E271" i="38"/>
  <c r="D271" i="38"/>
  <c r="F271" i="38" s="1"/>
  <c r="H271" i="38" s="1"/>
  <c r="AJ247" i="38"/>
  <c r="AI247" i="38"/>
  <c r="AH247" i="38"/>
  <c r="AF247" i="38"/>
  <c r="AF246" i="38" s="1"/>
  <c r="AE247" i="38"/>
  <c r="AD247" i="38"/>
  <c r="AD246" i="38" s="1"/>
  <c r="AB247" i="38"/>
  <c r="AA247" i="38"/>
  <c r="Z247" i="38"/>
  <c r="X247" i="38"/>
  <c r="W247" i="38"/>
  <c r="V247" i="38"/>
  <c r="V246" i="38" s="1"/>
  <c r="E247" i="38"/>
  <c r="F247" i="38" s="1"/>
  <c r="H247" i="38" s="1"/>
  <c r="D247" i="38"/>
  <c r="AJ231" i="38"/>
  <c r="AI231" i="38"/>
  <c r="AH231" i="38"/>
  <c r="AF231" i="38"/>
  <c r="AE231" i="38"/>
  <c r="AD231" i="38"/>
  <c r="AB231" i="38"/>
  <c r="AA231" i="38"/>
  <c r="Z231" i="38"/>
  <c r="AC231" i="38" s="1"/>
  <c r="X231" i="38"/>
  <c r="X230" i="38" s="1"/>
  <c r="W231" i="38"/>
  <c r="V231" i="38"/>
  <c r="V230" i="38"/>
  <c r="E231" i="38"/>
  <c r="D231" i="38"/>
  <c r="F231" i="38" s="1"/>
  <c r="AJ228" i="38"/>
  <c r="AI228" i="38"/>
  <c r="AK228" i="38" s="1"/>
  <c r="AH228" i="38"/>
  <c r="AF228" i="38"/>
  <c r="AE228" i="38"/>
  <c r="AD228" i="38"/>
  <c r="AB228" i="38"/>
  <c r="AA228" i="38"/>
  <c r="Z228" i="38"/>
  <c r="X228" i="38"/>
  <c r="W228" i="38"/>
  <c r="V228" i="38"/>
  <c r="E228" i="38"/>
  <c r="F228" i="38" s="1"/>
  <c r="J228" i="38" s="1"/>
  <c r="D228" i="38"/>
  <c r="AJ222" i="38"/>
  <c r="AI222" i="38"/>
  <c r="AI221" i="38" s="1"/>
  <c r="AH222" i="38"/>
  <c r="AF222" i="38"/>
  <c r="AF221" i="38" s="1"/>
  <c r="AE222" i="38"/>
  <c r="AD222" i="38"/>
  <c r="AD221" i="38"/>
  <c r="AB222" i="38"/>
  <c r="AA222" i="38"/>
  <c r="AA221" i="38" s="1"/>
  <c r="Z222" i="38"/>
  <c r="X222" i="38"/>
  <c r="X221" i="38"/>
  <c r="W222" i="38"/>
  <c r="V222" i="38"/>
  <c r="E222" i="38"/>
  <c r="D222" i="38"/>
  <c r="AJ220" i="38"/>
  <c r="AJ213" i="38" s="1"/>
  <c r="AI220" i="38"/>
  <c r="AI213" i="38" s="1"/>
  <c r="AI212" i="38" s="1"/>
  <c r="AH220" i="38"/>
  <c r="AH213" i="38" s="1"/>
  <c r="AF220" i="38"/>
  <c r="AF213" i="38"/>
  <c r="AE220" i="38"/>
  <c r="AE213" i="38"/>
  <c r="AD220" i="38"/>
  <c r="AD213" i="38"/>
  <c r="AG213" i="38" s="1"/>
  <c r="AB220" i="38"/>
  <c r="AB213" i="38" s="1"/>
  <c r="AA220" i="38"/>
  <c r="AA213" i="38" s="1"/>
  <c r="Z220" i="38"/>
  <c r="Z213" i="38" s="1"/>
  <c r="X220" i="38"/>
  <c r="X213" i="38" s="1"/>
  <c r="X212" i="38" s="1"/>
  <c r="W220" i="38"/>
  <c r="V220" i="38"/>
  <c r="E220" i="38"/>
  <c r="F220" i="38"/>
  <c r="D220" i="38"/>
  <c r="D213" i="38"/>
  <c r="AJ211" i="38"/>
  <c r="AJ204" i="38"/>
  <c r="AI211" i="38"/>
  <c r="AI204" i="38"/>
  <c r="AH211" i="38"/>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c r="Z203" i="38"/>
  <c r="X203" i="38"/>
  <c r="X197" i="38" s="1"/>
  <c r="W203" i="38"/>
  <c r="V203" i="38"/>
  <c r="V197" i="38" s="1"/>
  <c r="E203" i="38"/>
  <c r="E197" i="38" s="1"/>
  <c r="D203" i="38"/>
  <c r="AJ196" i="38"/>
  <c r="AI196" i="38"/>
  <c r="AH196" i="38"/>
  <c r="AF196" i="38"/>
  <c r="AE196" i="38"/>
  <c r="AD196" i="38"/>
  <c r="AB196" i="38"/>
  <c r="AA196" i="38"/>
  <c r="Z196" i="38"/>
  <c r="X196" i="38"/>
  <c r="W196" i="38"/>
  <c r="Y196" i="38"/>
  <c r="V196" i="38"/>
  <c r="E196" i="38"/>
  <c r="D196" i="38"/>
  <c r="AJ195" i="38"/>
  <c r="AI195" i="38"/>
  <c r="AH195" i="38"/>
  <c r="AF195" i="38"/>
  <c r="AE195" i="38"/>
  <c r="AE194" i="38" s="1"/>
  <c r="AD195" i="38"/>
  <c r="AB195" i="38"/>
  <c r="AB194" i="38" s="1"/>
  <c r="AA195" i="38"/>
  <c r="Z195" i="38"/>
  <c r="Z194" i="38"/>
  <c r="X195" i="38"/>
  <c r="W195" i="38"/>
  <c r="W194" i="38" s="1"/>
  <c r="V195" i="38"/>
  <c r="E195" i="38"/>
  <c r="D195" i="38"/>
  <c r="AJ169" i="38"/>
  <c r="AJ168" i="38" s="1"/>
  <c r="AI169" i="38"/>
  <c r="AH169" i="38"/>
  <c r="AH168" i="38" s="1"/>
  <c r="AF169" i="38"/>
  <c r="AE169" i="38"/>
  <c r="AD169" i="38"/>
  <c r="AB169" i="38"/>
  <c r="AB168" i="38"/>
  <c r="AA169" i="38"/>
  <c r="Z169" i="38"/>
  <c r="AC169" i="38" s="1"/>
  <c r="X169" i="38"/>
  <c r="W169" i="38"/>
  <c r="V169" i="38"/>
  <c r="Y169" i="38" s="1"/>
  <c r="E169" i="38"/>
  <c r="D169" i="38"/>
  <c r="AJ167" i="38"/>
  <c r="AI167" i="38"/>
  <c r="AH167" i="38"/>
  <c r="AF167" i="38"/>
  <c r="AE167" i="38"/>
  <c r="AD167" i="38"/>
  <c r="AG167" i="38" s="1"/>
  <c r="AB167" i="38"/>
  <c r="AA167" i="38"/>
  <c r="Z167" i="38"/>
  <c r="AC167" i="38" s="1"/>
  <c r="X167" i="38"/>
  <c r="W167" i="38"/>
  <c r="V167" i="38"/>
  <c r="Y167" i="38" s="1"/>
  <c r="E167" i="38"/>
  <c r="D167" i="38"/>
  <c r="AJ166" i="38"/>
  <c r="AI166" i="38"/>
  <c r="AH166" i="38"/>
  <c r="AK166" i="38" s="1"/>
  <c r="AF166" i="38"/>
  <c r="AE166" i="38"/>
  <c r="AD166" i="38"/>
  <c r="AB166" i="38"/>
  <c r="AA166" i="38"/>
  <c r="Z166" i="38"/>
  <c r="X166" i="38"/>
  <c r="Y166" i="38" s="1"/>
  <c r="W166" i="38"/>
  <c r="V166" i="38"/>
  <c r="E166" i="38"/>
  <c r="D166" i="38"/>
  <c r="AJ154" i="38"/>
  <c r="AI154" i="38"/>
  <c r="AH154" i="38"/>
  <c r="AH153" i="38" s="1"/>
  <c r="AF154" i="38"/>
  <c r="AE154" i="38"/>
  <c r="AD154" i="38"/>
  <c r="AG154" i="38" s="1"/>
  <c r="AB154" i="38"/>
  <c r="AA154" i="38"/>
  <c r="Z154" i="38"/>
  <c r="AC154" i="38"/>
  <c r="X154" i="38"/>
  <c r="W154" i="38"/>
  <c r="V154" i="38"/>
  <c r="E154" i="38"/>
  <c r="E153" i="38" s="1"/>
  <c r="D154" i="38"/>
  <c r="AJ152" i="38"/>
  <c r="AI152" i="38"/>
  <c r="AH152" i="38"/>
  <c r="AF152" i="38"/>
  <c r="AE152" i="38"/>
  <c r="AD152" i="38"/>
  <c r="AG152" i="38" s="1"/>
  <c r="AB152" i="38"/>
  <c r="AA152" i="38"/>
  <c r="Z152" i="38"/>
  <c r="X152" i="38"/>
  <c r="W152" i="38"/>
  <c r="V152" i="38"/>
  <c r="E152" i="38"/>
  <c r="D152" i="38"/>
  <c r="AJ138" i="38"/>
  <c r="AJ137" i="38" s="1"/>
  <c r="AI138" i="38"/>
  <c r="AH138" i="38"/>
  <c r="AH137" i="38"/>
  <c r="AF138" i="38"/>
  <c r="AE138" i="38"/>
  <c r="AD138" i="38"/>
  <c r="AB138" i="38"/>
  <c r="AB137" i="38" s="1"/>
  <c r="AA138" i="38"/>
  <c r="Z138" i="38"/>
  <c r="Z137" i="38" s="1"/>
  <c r="X138" i="38"/>
  <c r="W138" i="38"/>
  <c r="W137" i="38"/>
  <c r="V138" i="38"/>
  <c r="E138" i="38"/>
  <c r="E137" i="38" s="1"/>
  <c r="D138" i="38"/>
  <c r="AJ136" i="38"/>
  <c r="AI136" i="38"/>
  <c r="AH136" i="38"/>
  <c r="AK136" i="38" s="1"/>
  <c r="AF136" i="38"/>
  <c r="AE136" i="38"/>
  <c r="AD136" i="38"/>
  <c r="AG136" i="38" s="1"/>
  <c r="AB136" i="38"/>
  <c r="AA136" i="38"/>
  <c r="Z136" i="38"/>
  <c r="AC136" i="38" s="1"/>
  <c r="X136" i="38"/>
  <c r="W136" i="38"/>
  <c r="V136" i="38"/>
  <c r="Y136" i="38" s="1"/>
  <c r="E136" i="38"/>
  <c r="D136" i="38"/>
  <c r="AJ135" i="38"/>
  <c r="AI135" i="38"/>
  <c r="AH135" i="38"/>
  <c r="AK135" i="38" s="1"/>
  <c r="AF135" i="38"/>
  <c r="AE135" i="38"/>
  <c r="AD135" i="38"/>
  <c r="AG135" i="38" s="1"/>
  <c r="AB135" i="38"/>
  <c r="AA135" i="38"/>
  <c r="Z135" i="38"/>
  <c r="AC135" i="38" s="1"/>
  <c r="X135" i="38"/>
  <c r="W135" i="38"/>
  <c r="V135" i="38"/>
  <c r="Y135" i="38" s="1"/>
  <c r="E135" i="38"/>
  <c r="D135" i="38"/>
  <c r="AJ123" i="38"/>
  <c r="AJ122" i="38" s="1"/>
  <c r="AI123" i="38"/>
  <c r="AH123" i="38"/>
  <c r="AF123" i="38"/>
  <c r="AE123" i="38"/>
  <c r="AE122" i="38" s="1"/>
  <c r="AD123" i="38"/>
  <c r="AB123" i="38"/>
  <c r="AB122" i="38"/>
  <c r="AA123" i="38"/>
  <c r="Z123" i="38"/>
  <c r="X123" i="38"/>
  <c r="W123" i="38"/>
  <c r="V123" i="38"/>
  <c r="E123" i="38"/>
  <c r="E122" i="38" s="1"/>
  <c r="D123" i="38"/>
  <c r="AJ121" i="38"/>
  <c r="AJ111" i="38" s="1"/>
  <c r="AI121" i="38"/>
  <c r="AI111" i="38" s="1"/>
  <c r="AH121" i="38"/>
  <c r="AF121" i="38"/>
  <c r="AF111" i="38" s="1"/>
  <c r="AE121" i="38"/>
  <c r="AE111" i="38" s="1"/>
  <c r="AD121" i="38"/>
  <c r="AB121" i="38"/>
  <c r="AB111" i="38" s="1"/>
  <c r="AA121" i="38"/>
  <c r="AA111" i="38" s="1"/>
  <c r="Z121" i="38"/>
  <c r="Z111" i="38" s="1"/>
  <c r="X121" i="38"/>
  <c r="X111" i="38" s="1"/>
  <c r="W121" i="38"/>
  <c r="W111" i="38" s="1"/>
  <c r="V121" i="38"/>
  <c r="E121" i="38"/>
  <c r="E111" i="38"/>
  <c r="D121" i="38"/>
  <c r="D111" i="38"/>
  <c r="F111" i="38" s="1"/>
  <c r="J111" i="38" s="1"/>
  <c r="AJ98" i="38"/>
  <c r="AJ97" i="38"/>
  <c r="AI98" i="38"/>
  <c r="AI97" i="38"/>
  <c r="AH98" i="38"/>
  <c r="AF98" i="38"/>
  <c r="AF97" i="38" s="1"/>
  <c r="AE98" i="38"/>
  <c r="AE97" i="38" s="1"/>
  <c r="AD98" i="38"/>
  <c r="AB98" i="38"/>
  <c r="AB97" i="38"/>
  <c r="AA98" i="38"/>
  <c r="AA97" i="38"/>
  <c r="Z98" i="38"/>
  <c r="AC98" i="38"/>
  <c r="X98" i="38"/>
  <c r="X97" i="38"/>
  <c r="V98" i="38"/>
  <c r="V97" i="38"/>
  <c r="E97" i="38"/>
  <c r="AJ96" i="38"/>
  <c r="AI96" i="38"/>
  <c r="AH96" i="38"/>
  <c r="AF96" i="38"/>
  <c r="AE96" i="38"/>
  <c r="AD96" i="38"/>
  <c r="AB96" i="38"/>
  <c r="AA96" i="38"/>
  <c r="Z96" i="38"/>
  <c r="X96" i="38"/>
  <c r="W96" i="38"/>
  <c r="V96" i="38"/>
  <c r="E96" i="38"/>
  <c r="D96" i="38"/>
  <c r="AJ88" i="38"/>
  <c r="AI88" i="38"/>
  <c r="AH88" i="38"/>
  <c r="AF88" i="38"/>
  <c r="AE88" i="38"/>
  <c r="AD88" i="38"/>
  <c r="AG88" i="38"/>
  <c r="AB88" i="38"/>
  <c r="AB87" i="38"/>
  <c r="AA88" i="38"/>
  <c r="Z88" i="38"/>
  <c r="Z87" i="38" s="1"/>
  <c r="Z86" i="38" s="1"/>
  <c r="X88" i="38"/>
  <c r="W88" i="38"/>
  <c r="V88" i="38"/>
  <c r="E88" i="38"/>
  <c r="D88" i="38"/>
  <c r="AJ83" i="38"/>
  <c r="AJ76" i="38" s="1"/>
  <c r="AI83" i="38"/>
  <c r="AH83" i="38"/>
  <c r="AK83" i="38" s="1"/>
  <c r="AF83" i="38"/>
  <c r="AE83" i="38"/>
  <c r="AD83" i="38"/>
  <c r="AG83" i="38" s="1"/>
  <c r="AB83" i="38"/>
  <c r="AB76" i="38" s="1"/>
  <c r="AA83" i="38"/>
  <c r="Z83" i="38"/>
  <c r="X83" i="38"/>
  <c r="W83" i="38"/>
  <c r="W76" i="38"/>
  <c r="V83" i="38"/>
  <c r="E83" i="38"/>
  <c r="D83" i="38"/>
  <c r="AJ70" i="38"/>
  <c r="AJ69" i="38" s="1"/>
  <c r="AI70" i="38"/>
  <c r="AH70" i="38"/>
  <c r="AK70" i="38" s="1"/>
  <c r="AF70" i="38"/>
  <c r="AE70" i="38"/>
  <c r="AE69" i="38" s="1"/>
  <c r="AD70" i="38"/>
  <c r="AB70" i="38"/>
  <c r="AB69" i="38"/>
  <c r="AA70" i="38"/>
  <c r="Z70" i="38"/>
  <c r="X70" i="38"/>
  <c r="W70" i="38"/>
  <c r="W69" i="38" s="1"/>
  <c r="V70" i="38"/>
  <c r="E70" i="38"/>
  <c r="E69" i="38" s="1"/>
  <c r="D70" i="38"/>
  <c r="D69" i="38" s="1"/>
  <c r="F69" i="38" s="1"/>
  <c r="AJ68" i="38"/>
  <c r="AI68" i="38"/>
  <c r="AH68" i="38"/>
  <c r="AK68" i="38" s="1"/>
  <c r="AF68" i="38"/>
  <c r="AE68" i="38"/>
  <c r="AD68" i="38"/>
  <c r="AB68" i="38"/>
  <c r="AA68" i="38"/>
  <c r="Z68" i="38"/>
  <c r="X68" i="38"/>
  <c r="W68" i="38"/>
  <c r="V68" i="38"/>
  <c r="E68" i="38"/>
  <c r="D68" i="38"/>
  <c r="AJ65" i="38"/>
  <c r="AJ63" i="38" s="1"/>
  <c r="AI65" i="38"/>
  <c r="AH65" i="38"/>
  <c r="AF65" i="38"/>
  <c r="AE65" i="38"/>
  <c r="AD65" i="38"/>
  <c r="AB65" i="38"/>
  <c r="AB63" i="38" s="1"/>
  <c r="AA65" i="38"/>
  <c r="Z65" i="38"/>
  <c r="AC65" i="38" s="1"/>
  <c r="X65" i="38"/>
  <c r="W65" i="38"/>
  <c r="V65" i="38"/>
  <c r="E65" i="38"/>
  <c r="D65" i="38"/>
  <c r="F65" i="38" s="1"/>
  <c r="AJ53" i="38"/>
  <c r="AI53" i="38"/>
  <c r="AH53" i="38"/>
  <c r="AK53" i="38" s="1"/>
  <c r="AF53" i="38"/>
  <c r="AE53" i="38"/>
  <c r="AD53" i="38"/>
  <c r="AB53" i="38"/>
  <c r="AA53" i="38"/>
  <c r="Z53" i="38"/>
  <c r="X53" i="38"/>
  <c r="W53" i="38"/>
  <c r="Y53" i="38"/>
  <c r="V53" i="38"/>
  <c r="E53" i="38"/>
  <c r="D53" i="38"/>
  <c r="F53" i="38"/>
  <c r="H53" i="38" s="1"/>
  <c r="AJ45" i="38"/>
  <c r="AI45" i="38"/>
  <c r="AH45" i="38"/>
  <c r="AF45" i="38"/>
  <c r="AE45" i="38"/>
  <c r="AB45" i="38"/>
  <c r="Z45" i="38"/>
  <c r="X45" i="38"/>
  <c r="W45" i="38"/>
  <c r="V45" i="38"/>
  <c r="Y45" i="38" s="1"/>
  <c r="AJ42" i="38"/>
  <c r="AJ38" i="38" s="1"/>
  <c r="AI42" i="38"/>
  <c r="AH42" i="38"/>
  <c r="AF42" i="38"/>
  <c r="AE42" i="38"/>
  <c r="AD42" i="38"/>
  <c r="AB42" i="38"/>
  <c r="AB38" i="38" s="1"/>
  <c r="AA42" i="38"/>
  <c r="Z42" i="38"/>
  <c r="X42" i="38"/>
  <c r="X38" i="38" s="1"/>
  <c r="W42" i="38"/>
  <c r="W38" i="38"/>
  <c r="V42" i="38"/>
  <c r="E42" i="38"/>
  <c r="D42" i="38"/>
  <c r="AJ37" i="38"/>
  <c r="AI37" i="38"/>
  <c r="AK37" i="38" s="1"/>
  <c r="AH37" i="38"/>
  <c r="AF37" i="38"/>
  <c r="AE37" i="38"/>
  <c r="AD37" i="38"/>
  <c r="AB37" i="38"/>
  <c r="AA37" i="38"/>
  <c r="Z37" i="38"/>
  <c r="AC37" i="38" s="1"/>
  <c r="X37" i="38"/>
  <c r="W37" i="38"/>
  <c r="V37" i="38"/>
  <c r="E37" i="38"/>
  <c r="D37" i="38"/>
  <c r="AJ28" i="38"/>
  <c r="AI28" i="38"/>
  <c r="AH28" i="38"/>
  <c r="AK28" i="38" s="1"/>
  <c r="AF28" i="38"/>
  <c r="AE28" i="38"/>
  <c r="AD28" i="38"/>
  <c r="AG28" i="38" s="1"/>
  <c r="AB28" i="38"/>
  <c r="AA28" i="38"/>
  <c r="Z28" i="38"/>
  <c r="X28" i="38"/>
  <c r="W28" i="38"/>
  <c r="V28" i="38"/>
  <c r="E28" i="38"/>
  <c r="D28" i="38"/>
  <c r="AJ21" i="38"/>
  <c r="AI21" i="38"/>
  <c r="AK21" i="38" s="1"/>
  <c r="AH21" i="38"/>
  <c r="AF21" i="38"/>
  <c r="AE21" i="38"/>
  <c r="AD21" i="38"/>
  <c r="AB21" i="38"/>
  <c r="AA21" i="38"/>
  <c r="Z21" i="38"/>
  <c r="X21" i="38"/>
  <c r="G13" i="38"/>
  <c r="I13" i="38"/>
  <c r="W14" i="38"/>
  <c r="Z14" i="38"/>
  <c r="AA14" i="38"/>
  <c r="AB14" i="38"/>
  <c r="AB13" i="38" s="1"/>
  <c r="AD14" i="38"/>
  <c r="AE14" i="38"/>
  <c r="AF14" i="38"/>
  <c r="AH14" i="38"/>
  <c r="AI14" i="38"/>
  <c r="AJ14" i="38"/>
  <c r="G69" i="38"/>
  <c r="I69" i="38"/>
  <c r="G76" i="38"/>
  <c r="I76" i="38"/>
  <c r="G87" i="38"/>
  <c r="G86" i="38"/>
  <c r="I87" i="38"/>
  <c r="I86" i="38"/>
  <c r="G98" i="38"/>
  <c r="G97" i="38"/>
  <c r="I98" i="38"/>
  <c r="I97" i="38"/>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I336" i="38" s="1"/>
  <c r="G340" i="38"/>
  <c r="I340" i="38"/>
  <c r="G384" i="38"/>
  <c r="I384" i="38"/>
  <c r="G394" i="38"/>
  <c r="I394" i="38"/>
  <c r="I393" i="38" s="1"/>
  <c r="G407" i="38"/>
  <c r="I407" i="38"/>
  <c r="G413" i="38"/>
  <c r="I413" i="38"/>
  <c r="G450" i="38"/>
  <c r="G449" i="38"/>
  <c r="I450" i="38"/>
  <c r="I449" i="38"/>
  <c r="Z450" i="38"/>
  <c r="Z449" i="38"/>
  <c r="AD450" i="38"/>
  <c r="AD449" i="38"/>
  <c r="AH450" i="38"/>
  <c r="AH449" i="38"/>
  <c r="D501" i="38"/>
  <c r="G501" i="38"/>
  <c r="I501" i="38"/>
  <c r="W501" i="38"/>
  <c r="Z501" i="38"/>
  <c r="AD501" i="38"/>
  <c r="AF501" i="38"/>
  <c r="AH501" i="38"/>
  <c r="G519" i="38"/>
  <c r="I519" i="38"/>
  <c r="Z519" i="38"/>
  <c r="Z518" i="38" s="1"/>
  <c r="AB519" i="38"/>
  <c r="AB518" i="38" s="1"/>
  <c r="AD519" i="38"/>
  <c r="G546" i="38"/>
  <c r="G545" i="38" s="1"/>
  <c r="I546" i="38"/>
  <c r="AD546" i="38"/>
  <c r="AD545" i="38" s="1"/>
  <c r="G560" i="38"/>
  <c r="I560" i="38"/>
  <c r="AB560" i="38"/>
  <c r="AL188" i="38"/>
  <c r="J574" i="38"/>
  <c r="H381" i="38"/>
  <c r="AC563" i="38"/>
  <c r="J568" i="38"/>
  <c r="H583" i="38"/>
  <c r="J584" i="38"/>
  <c r="H558" i="38"/>
  <c r="H575" i="38"/>
  <c r="H553" i="38"/>
  <c r="AL572" i="38"/>
  <c r="AL564" i="38"/>
  <c r="H569" i="38"/>
  <c r="H552" i="38"/>
  <c r="H556" i="38"/>
  <c r="AL573" i="38"/>
  <c r="H578" i="38"/>
  <c r="AL568" i="38"/>
  <c r="AL569" i="38"/>
  <c r="AL579" i="38"/>
  <c r="AL571" i="38"/>
  <c r="J576" i="38"/>
  <c r="AL576" i="38"/>
  <c r="AL557" i="38"/>
  <c r="AL583" i="38"/>
  <c r="AL577" i="38"/>
  <c r="AL566" i="38"/>
  <c r="AL574" i="38"/>
  <c r="AL558" i="38"/>
  <c r="AL575" i="38"/>
  <c r="AL567" i="38"/>
  <c r="AL570" i="38"/>
  <c r="J577" i="38"/>
  <c r="AL585" i="38"/>
  <c r="AL555" i="38"/>
  <c r="AL584" i="38"/>
  <c r="AL565" i="38"/>
  <c r="AL578" i="38"/>
  <c r="AL580" i="38"/>
  <c r="H548" i="38"/>
  <c r="AL554" i="38"/>
  <c r="AL556" i="38"/>
  <c r="H559" i="38"/>
  <c r="J555" i="38"/>
  <c r="AL532" i="38"/>
  <c r="AL551" i="38"/>
  <c r="AL559" i="38"/>
  <c r="AL552" i="38"/>
  <c r="AL549" i="38"/>
  <c r="AL550" i="38"/>
  <c r="AL553" i="38"/>
  <c r="H550" i="38"/>
  <c r="AL533" i="38"/>
  <c r="AL537" i="38"/>
  <c r="AL548" i="38"/>
  <c r="AL534" i="38"/>
  <c r="H532" i="38"/>
  <c r="H527" i="38"/>
  <c r="H531" i="38"/>
  <c r="AL536" i="38"/>
  <c r="AL531" i="38"/>
  <c r="H539" i="38"/>
  <c r="AL535" i="38"/>
  <c r="AL530" i="38"/>
  <c r="J530" i="38"/>
  <c r="AL529" i="38"/>
  <c r="AL539" i="38"/>
  <c r="H436" i="38"/>
  <c r="H443" i="38"/>
  <c r="H524" i="38"/>
  <c r="H529" i="38"/>
  <c r="H521" i="38"/>
  <c r="H534" i="38"/>
  <c r="AH546" i="38"/>
  <c r="AH545" i="38" s="1"/>
  <c r="AL527" i="38"/>
  <c r="AL524" i="38"/>
  <c r="H541" i="38"/>
  <c r="AL540" i="38"/>
  <c r="AL542" i="38"/>
  <c r="AB546" i="38"/>
  <c r="AB545" i="38"/>
  <c r="V546" i="38"/>
  <c r="AL541" i="38"/>
  <c r="H542" i="38"/>
  <c r="AL538" i="38"/>
  <c r="AL543" i="38"/>
  <c r="AL523" i="38"/>
  <c r="H526" i="38"/>
  <c r="H445" i="38"/>
  <c r="AL522" i="38"/>
  <c r="AL445" i="38"/>
  <c r="AL526" i="38"/>
  <c r="AL544" i="38"/>
  <c r="AL521" i="38"/>
  <c r="AL525" i="38"/>
  <c r="H440" i="38"/>
  <c r="H444" i="38"/>
  <c r="AL442" i="38"/>
  <c r="AL443" i="38"/>
  <c r="J522" i="38"/>
  <c r="H437" i="38"/>
  <c r="H476" i="38"/>
  <c r="AL440" i="38"/>
  <c r="H441" i="38"/>
  <c r="AL441" i="38"/>
  <c r="AL444" i="38"/>
  <c r="AL504" i="38"/>
  <c r="AL447" i="38"/>
  <c r="AL446" i="38"/>
  <c r="H496" i="38"/>
  <c r="AC435" i="38"/>
  <c r="AL514" i="38"/>
  <c r="H509" i="38"/>
  <c r="AL509" i="38"/>
  <c r="AL436" i="38"/>
  <c r="J506" i="38"/>
  <c r="AL512" i="38"/>
  <c r="AL437" i="38"/>
  <c r="AL426" i="38"/>
  <c r="H508" i="38"/>
  <c r="AL417" i="38"/>
  <c r="H426" i="38"/>
  <c r="AL515" i="38"/>
  <c r="H513" i="38"/>
  <c r="H505" i="38"/>
  <c r="AL505" i="38"/>
  <c r="AL508" i="38"/>
  <c r="AL503" i="38"/>
  <c r="J457" i="38"/>
  <c r="H427" i="38"/>
  <c r="AL511" i="38"/>
  <c r="H475" i="38"/>
  <c r="H517" i="38"/>
  <c r="AL496" i="38"/>
  <c r="AL517" i="38"/>
  <c r="AL513" i="38"/>
  <c r="H433" i="38"/>
  <c r="AL506" i="38"/>
  <c r="AL510" i="38"/>
  <c r="AL516" i="38"/>
  <c r="AL507" i="38"/>
  <c r="V337" i="38"/>
  <c r="J421" i="38"/>
  <c r="AL433" i="38"/>
  <c r="AL425" i="38"/>
  <c r="H500" i="38"/>
  <c r="J498" i="38"/>
  <c r="H478" i="38"/>
  <c r="J452" i="38"/>
  <c r="AL478" i="38"/>
  <c r="AL461" i="38"/>
  <c r="H425" i="38"/>
  <c r="H455" i="38"/>
  <c r="H462" i="38"/>
  <c r="AL469" i="38"/>
  <c r="AL464" i="38"/>
  <c r="AL459" i="38"/>
  <c r="AL452" i="38"/>
  <c r="H429" i="38"/>
  <c r="AL428" i="38"/>
  <c r="AL430" i="38"/>
  <c r="AL429" i="38"/>
  <c r="AL427" i="38"/>
  <c r="H464" i="38"/>
  <c r="H371" i="38"/>
  <c r="AL472" i="38"/>
  <c r="AL488" i="38"/>
  <c r="AL477" i="38"/>
  <c r="J417" i="38"/>
  <c r="AL416" i="38"/>
  <c r="AL491" i="38"/>
  <c r="AL486" i="38"/>
  <c r="H499" i="38"/>
  <c r="J481" i="38"/>
  <c r="H463" i="38"/>
  <c r="J465" i="38"/>
  <c r="J474" i="38"/>
  <c r="H416" i="38"/>
  <c r="J367" i="38"/>
  <c r="H495" i="38"/>
  <c r="J486" i="38"/>
  <c r="AL492" i="38"/>
  <c r="AL421" i="38"/>
  <c r="AL415" i="38"/>
  <c r="H356" i="38"/>
  <c r="H456" i="38"/>
  <c r="AL470" i="38"/>
  <c r="H479" i="38"/>
  <c r="J415" i="38"/>
  <c r="AL418" i="38"/>
  <c r="AL460" i="38"/>
  <c r="AL453" i="38"/>
  <c r="AL466" i="38"/>
  <c r="J477" i="38"/>
  <c r="AL480" i="38"/>
  <c r="AL487" i="38"/>
  <c r="AL475" i="38"/>
  <c r="AL471" i="38"/>
  <c r="AL455" i="38"/>
  <c r="AL468" i="38"/>
  <c r="AL484" i="38"/>
  <c r="AL462" i="38"/>
  <c r="AL500" i="38"/>
  <c r="AL498" i="38"/>
  <c r="AL482" i="38"/>
  <c r="AL493" i="38"/>
  <c r="H490" i="38"/>
  <c r="AL474" i="38"/>
  <c r="H377" i="38"/>
  <c r="AL490" i="38"/>
  <c r="AL494" i="38"/>
  <c r="AL485" i="38"/>
  <c r="AL458" i="38"/>
  <c r="AL454" i="38"/>
  <c r="AL481" i="38"/>
  <c r="AL463" i="38"/>
  <c r="AL473" i="38"/>
  <c r="AL476" i="38"/>
  <c r="AL457" i="38"/>
  <c r="AL499" i="38"/>
  <c r="AL495" i="38"/>
  <c r="AL465" i="38"/>
  <c r="AL456" i="38"/>
  <c r="J497" i="38"/>
  <c r="AL489" i="38"/>
  <c r="AL479" i="38"/>
  <c r="AL467" i="38"/>
  <c r="AL497" i="38"/>
  <c r="AL483" i="38"/>
  <c r="H364" i="38"/>
  <c r="J354" i="38"/>
  <c r="AL379" i="38"/>
  <c r="AL420" i="38"/>
  <c r="J285" i="38"/>
  <c r="AL349" i="38"/>
  <c r="AL383" i="38"/>
  <c r="AL386" i="38"/>
  <c r="H420" i="38"/>
  <c r="H351" i="38"/>
  <c r="AL419" i="38"/>
  <c r="H344" i="38"/>
  <c r="AL353" i="38"/>
  <c r="H368" i="38"/>
  <c r="J387" i="38"/>
  <c r="J389" i="38"/>
  <c r="AL391" i="38"/>
  <c r="AL388" i="38"/>
  <c r="AL389" i="38"/>
  <c r="J382" i="38"/>
  <c r="J380" i="38"/>
  <c r="AL387" i="38"/>
  <c r="H290" i="38"/>
  <c r="AL381" i="38"/>
  <c r="AL367" i="38"/>
  <c r="H363" i="38"/>
  <c r="H373" i="38"/>
  <c r="H357" i="38"/>
  <c r="AL380" i="38"/>
  <c r="AL382" i="38"/>
  <c r="H346" i="38"/>
  <c r="AL351" i="38"/>
  <c r="AL360" i="38"/>
  <c r="H369" i="38"/>
  <c r="AL373" i="38"/>
  <c r="H352" i="38"/>
  <c r="AL363" i="38"/>
  <c r="AL374" i="38"/>
  <c r="AL366" i="38"/>
  <c r="AL364" i="38"/>
  <c r="AL357" i="38"/>
  <c r="AL350" i="38"/>
  <c r="AL372" i="38"/>
  <c r="AL359" i="38"/>
  <c r="H282" i="38"/>
  <c r="AL362" i="38"/>
  <c r="AL352" i="38"/>
  <c r="AL348" i="38"/>
  <c r="AL355" i="38"/>
  <c r="H291" i="38"/>
  <c r="H347" i="38"/>
  <c r="AL354" i="38"/>
  <c r="AL365" i="38"/>
  <c r="AL345" i="38"/>
  <c r="AL347" i="38"/>
  <c r="AL377" i="38"/>
  <c r="AL371" i="38"/>
  <c r="AL356" i="38"/>
  <c r="H405" i="38"/>
  <c r="H365" i="38"/>
  <c r="AL358" i="38"/>
  <c r="AL346" i="38"/>
  <c r="AL344" i="38"/>
  <c r="AL376" i="38"/>
  <c r="J362" i="38"/>
  <c r="AL370" i="38"/>
  <c r="AL375" i="38"/>
  <c r="AL368" i="38"/>
  <c r="AL406" i="38"/>
  <c r="AL369" i="38"/>
  <c r="H286" i="38"/>
  <c r="H298" i="38"/>
  <c r="H273" i="38"/>
  <c r="H301" i="38"/>
  <c r="AL409" i="38"/>
  <c r="AA408" i="38"/>
  <c r="AA407" i="38" s="1"/>
  <c r="E407" i="38"/>
  <c r="AL405" i="38"/>
  <c r="J299" i="38"/>
  <c r="W408" i="38"/>
  <c r="W407" i="38" s="1"/>
  <c r="AE408" i="38"/>
  <c r="H409" i="38"/>
  <c r="AL410" i="38"/>
  <c r="J277" i="38"/>
  <c r="AL402" i="38"/>
  <c r="J292" i="38"/>
  <c r="H402" i="38"/>
  <c r="AL399" i="38"/>
  <c r="AL297" i="38"/>
  <c r="J323" i="38"/>
  <c r="J275" i="38"/>
  <c r="AL309" i="38"/>
  <c r="J328" i="38"/>
  <c r="AL401" i="38"/>
  <c r="AI394" i="38"/>
  <c r="AI393" i="38" s="1"/>
  <c r="E394" i="38"/>
  <c r="E393" i="38" s="1"/>
  <c r="AL397" i="38"/>
  <c r="AL396" i="38"/>
  <c r="AL398" i="38"/>
  <c r="H294" i="38"/>
  <c r="H324" i="38"/>
  <c r="AL325" i="38"/>
  <c r="AL320" i="38"/>
  <c r="AL277" i="38"/>
  <c r="AL310" i="38"/>
  <c r="H307" i="38"/>
  <c r="AL274" i="38"/>
  <c r="AL282" i="38"/>
  <c r="AL285" i="38"/>
  <c r="AL327" i="38"/>
  <c r="AL318" i="38"/>
  <c r="AL319" i="38"/>
  <c r="J326" i="38"/>
  <c r="AL321" i="38"/>
  <c r="AL317" i="38"/>
  <c r="AL324" i="38"/>
  <c r="AL328" i="38"/>
  <c r="AL322" i="38"/>
  <c r="AL326" i="38"/>
  <c r="AL308" i="38"/>
  <c r="AL323" i="38"/>
  <c r="AL278" i="38"/>
  <c r="AL311" i="38"/>
  <c r="AL307" i="38"/>
  <c r="H260" i="38"/>
  <c r="H310" i="38"/>
  <c r="AL304" i="38"/>
  <c r="H274" i="38"/>
  <c r="AL286" i="38"/>
  <c r="AL281" i="38"/>
  <c r="AL314" i="38"/>
  <c r="AL329" i="38"/>
  <c r="H306" i="38"/>
  <c r="AL300" i="38"/>
  <c r="AL292" i="38"/>
  <c r="AL313" i="38"/>
  <c r="AL293" i="38"/>
  <c r="H293" i="38"/>
  <c r="H243" i="38"/>
  <c r="J250" i="38"/>
  <c r="H283" i="38"/>
  <c r="AL298" i="38"/>
  <c r="AL289" i="38"/>
  <c r="H242" i="38"/>
  <c r="H240" i="38"/>
  <c r="J269" i="38"/>
  <c r="AL294" i="38"/>
  <c r="AL284" i="38"/>
  <c r="H297" i="38"/>
  <c r="AL290" i="38"/>
  <c r="AL273" i="38"/>
  <c r="AL301" i="38"/>
  <c r="J239" i="38"/>
  <c r="AL302" i="38"/>
  <c r="AL296" i="38"/>
  <c r="AL288" i="38"/>
  <c r="AL276" i="38"/>
  <c r="AL305" i="38"/>
  <c r="AL299" i="38"/>
  <c r="AL272" i="38"/>
  <c r="AL306" i="38"/>
  <c r="AL280" i="38"/>
  <c r="AL312" i="38"/>
  <c r="H276" i="38"/>
  <c r="H268" i="38"/>
  <c r="AL303" i="38"/>
  <c r="H288" i="38"/>
  <c r="AL275" i="38"/>
  <c r="H272" i="38"/>
  <c r="H266" i="38"/>
  <c r="AL291" i="38"/>
  <c r="AL287" i="38"/>
  <c r="J284" i="38"/>
  <c r="AL295" i="38"/>
  <c r="AL283" i="38"/>
  <c r="H280" i="38"/>
  <c r="J201" i="38"/>
  <c r="H333" i="38"/>
  <c r="H265" i="38"/>
  <c r="H267" i="38"/>
  <c r="H255" i="38"/>
  <c r="AL266" i="38"/>
  <c r="AL269" i="38"/>
  <c r="AL264" i="38"/>
  <c r="AL267" i="38"/>
  <c r="AL265" i="38"/>
  <c r="AL268" i="38"/>
  <c r="J200" i="38"/>
  <c r="AL255" i="38"/>
  <c r="AL254" i="38"/>
  <c r="H332" i="38"/>
  <c r="AL332" i="38"/>
  <c r="H236" i="38"/>
  <c r="J252" i="38"/>
  <c r="H256" i="38"/>
  <c r="AL252" i="38"/>
  <c r="X331" i="38"/>
  <c r="X330" i="38" s="1"/>
  <c r="AI331" i="38"/>
  <c r="AI330" i="38" s="1"/>
  <c r="AE330" i="38"/>
  <c r="H262" i="38"/>
  <c r="AL258" i="38"/>
  <c r="AJ330" i="38"/>
  <c r="AL334" i="38"/>
  <c r="AL333" i="38"/>
  <c r="AL256" i="38"/>
  <c r="J259" i="38"/>
  <c r="H248" i="38"/>
  <c r="AL259" i="38"/>
  <c r="AL257" i="38"/>
  <c r="AL248" i="38"/>
  <c r="AL253" i="38"/>
  <c r="AL250" i="38"/>
  <c r="AL262" i="38"/>
  <c r="AL260" i="38"/>
  <c r="AL249" i="38"/>
  <c r="AL251" i="38"/>
  <c r="AL261" i="38"/>
  <c r="AL244" i="38"/>
  <c r="H244" i="38"/>
  <c r="AL245" i="38"/>
  <c r="H208" i="38"/>
  <c r="AL239" i="38"/>
  <c r="AL240" i="38"/>
  <c r="AL242" i="38"/>
  <c r="AL241" i="38"/>
  <c r="AL243" i="38"/>
  <c r="H207" i="38"/>
  <c r="AL236" i="38"/>
  <c r="AL233" i="38"/>
  <c r="AL237" i="38"/>
  <c r="AL235" i="38"/>
  <c r="AL205" i="38"/>
  <c r="AL234" i="38"/>
  <c r="AL207" i="38"/>
  <c r="AL209" i="38"/>
  <c r="AL208" i="38"/>
  <c r="AL206" i="38"/>
  <c r="H218" i="38"/>
  <c r="AL210" i="38"/>
  <c r="AL200" i="38"/>
  <c r="J227" i="38"/>
  <c r="AL199" i="38"/>
  <c r="J198" i="38"/>
  <c r="H223" i="38"/>
  <c r="H202" i="38"/>
  <c r="AL202" i="38"/>
  <c r="H226" i="38"/>
  <c r="AL201" i="38"/>
  <c r="H216" i="38"/>
  <c r="AL198" i="38"/>
  <c r="AL223" i="38"/>
  <c r="AL226" i="38"/>
  <c r="H225" i="38"/>
  <c r="AL225" i="38"/>
  <c r="AL214" i="38"/>
  <c r="AL227" i="38"/>
  <c r="J217" i="38"/>
  <c r="J214" i="38"/>
  <c r="AL218" i="38"/>
  <c r="AL217" i="38"/>
  <c r="AL216" i="38"/>
  <c r="AL219" i="38"/>
  <c r="AL174" i="38"/>
  <c r="J186" i="38"/>
  <c r="AL191" i="38"/>
  <c r="H156" i="38"/>
  <c r="J177" i="38"/>
  <c r="AL176" i="38"/>
  <c r="AL178" i="38"/>
  <c r="H170" i="38"/>
  <c r="J162" i="38"/>
  <c r="H173" i="38"/>
  <c r="AL155" i="38"/>
  <c r="H160" i="38"/>
  <c r="H180" i="38"/>
  <c r="AL179" i="38"/>
  <c r="AL177" i="38"/>
  <c r="AL190" i="38"/>
  <c r="H149" i="38"/>
  <c r="AL146" i="38"/>
  <c r="H158" i="38"/>
  <c r="AL170" i="38"/>
  <c r="J174" i="38"/>
  <c r="AL175" i="38"/>
  <c r="H184" i="38"/>
  <c r="AL184" i="38"/>
  <c r="H191" i="38"/>
  <c r="H188" i="38"/>
  <c r="J182" i="38"/>
  <c r="AL185" i="38"/>
  <c r="J193" i="38"/>
  <c r="AL183" i="38"/>
  <c r="H185" i="38"/>
  <c r="AL189" i="38"/>
  <c r="AL186" i="38"/>
  <c r="J183" i="38"/>
  <c r="AL180" i="38"/>
  <c r="AL182" i="38"/>
  <c r="AL181" i="38"/>
  <c r="AL193" i="38"/>
  <c r="AL192" i="38"/>
  <c r="H172" i="38"/>
  <c r="AL158" i="38"/>
  <c r="AL156" i="38"/>
  <c r="AL173" i="38"/>
  <c r="AL172" i="38"/>
  <c r="AL157" i="38"/>
  <c r="AL159" i="38"/>
  <c r="AL162" i="38"/>
  <c r="AL160" i="38"/>
  <c r="AL142" i="38"/>
  <c r="AL161" i="38"/>
  <c r="J146" i="38"/>
  <c r="H141" i="38"/>
  <c r="H165" i="38"/>
  <c r="J164" i="38"/>
  <c r="AL164" i="38"/>
  <c r="AL165" i="38"/>
  <c r="AL144" i="38"/>
  <c r="AL127" i="38"/>
  <c r="AL163" i="38"/>
  <c r="J143" i="38"/>
  <c r="AL143" i="38"/>
  <c r="H133" i="38"/>
  <c r="AL148" i="38"/>
  <c r="H139" i="38"/>
  <c r="AL145" i="38"/>
  <c r="AL149" i="38"/>
  <c r="AL147" i="38"/>
  <c r="AL141" i="38"/>
  <c r="AL150" i="38"/>
  <c r="AL140" i="38"/>
  <c r="AL139" i="38"/>
  <c r="J116" i="38"/>
  <c r="AL128" i="38"/>
  <c r="AL114" i="38"/>
  <c r="AL151" i="38"/>
  <c r="J126" i="38"/>
  <c r="J127" i="38"/>
  <c r="AL77" i="38"/>
  <c r="H113" i="38"/>
  <c r="AL134" i="38"/>
  <c r="AL124" i="38"/>
  <c r="AL126" i="38"/>
  <c r="AL130" i="38"/>
  <c r="AL133" i="38"/>
  <c r="AL125" i="38"/>
  <c r="AL129" i="38"/>
  <c r="AL132" i="38"/>
  <c r="H125" i="38"/>
  <c r="H115" i="38"/>
  <c r="AL131" i="38"/>
  <c r="AL78" i="38"/>
  <c r="AL118" i="38"/>
  <c r="J120" i="38"/>
  <c r="AL85" i="38"/>
  <c r="AL115" i="38"/>
  <c r="J119" i="38"/>
  <c r="AL116" i="38"/>
  <c r="AL113" i="38"/>
  <c r="AL119" i="38"/>
  <c r="AL117" i="38"/>
  <c r="AL84" i="38"/>
  <c r="H71" i="38"/>
  <c r="AL112" i="38"/>
  <c r="H104" i="38"/>
  <c r="AL120" i="38"/>
  <c r="AL79" i="38"/>
  <c r="H77" i="38"/>
  <c r="AL82" i="38"/>
  <c r="I545" i="38"/>
  <c r="X63" i="38"/>
  <c r="AD63" i="38"/>
  <c r="AI63" i="38"/>
  <c r="H80" i="38"/>
  <c r="H64" i="38"/>
  <c r="H100" i="38"/>
  <c r="AL81" i="38"/>
  <c r="AL80" i="38"/>
  <c r="J72" i="38"/>
  <c r="AL102" i="38"/>
  <c r="AL66" i="38"/>
  <c r="J74" i="38"/>
  <c r="G212" i="38"/>
  <c r="G393" i="38"/>
  <c r="E63" i="38"/>
  <c r="AA63" i="38"/>
  <c r="AF63" i="38"/>
  <c r="AL74" i="38"/>
  <c r="AL73" i="38"/>
  <c r="H75" i="38"/>
  <c r="AL75" i="38"/>
  <c r="AL71" i="38"/>
  <c r="AL72" i="38"/>
  <c r="AL64" i="38"/>
  <c r="AL67" i="38"/>
  <c r="AL104" i="38"/>
  <c r="AL103" i="38"/>
  <c r="H67" i="38"/>
  <c r="H108" i="38"/>
  <c r="AL107" i="38"/>
  <c r="AL101" i="38"/>
  <c r="H109" i="38"/>
  <c r="H101" i="38"/>
  <c r="AL100" i="38"/>
  <c r="H55" i="38"/>
  <c r="H54" i="38"/>
  <c r="H60" i="38"/>
  <c r="AL56" i="38"/>
  <c r="H46" i="38"/>
  <c r="H57" i="38"/>
  <c r="AL60" i="38"/>
  <c r="J59" i="38"/>
  <c r="AL46" i="38"/>
  <c r="H47" i="38"/>
  <c r="H48" i="38"/>
  <c r="H49" i="38"/>
  <c r="H43" i="38"/>
  <c r="H40" i="38"/>
  <c r="AL41" i="38"/>
  <c r="AL92" i="38"/>
  <c r="J90" i="38"/>
  <c r="H89" i="38"/>
  <c r="AD230" i="38"/>
  <c r="AH337" i="38"/>
  <c r="W413" i="38"/>
  <c r="H22" i="38"/>
  <c r="H26" i="38"/>
  <c r="V69" i="38"/>
  <c r="AF137" i="38"/>
  <c r="AI315" i="38"/>
  <c r="AH384" i="38"/>
  <c r="V394" i="38"/>
  <c r="V393" i="38" s="1"/>
  <c r="AL25" i="38"/>
  <c r="AH315" i="38"/>
  <c r="AK315" i="38" s="1"/>
  <c r="AI384" i="38"/>
  <c r="V413" i="38"/>
  <c r="AD137" i="38"/>
  <c r="AD194" i="38"/>
  <c r="AH221" i="38"/>
  <c r="X384" i="38"/>
  <c r="AF394" i="38"/>
  <c r="AF393" i="38" s="1"/>
  <c r="AA194" i="38"/>
  <c r="AF194" i="38"/>
  <c r="AE221" i="38"/>
  <c r="AD315" i="38"/>
  <c r="AA340" i="38"/>
  <c r="AD384" i="38"/>
  <c r="AA394" i="38"/>
  <c r="AA393" i="38" s="1"/>
  <c r="E194" i="38"/>
  <c r="V194" i="38"/>
  <c r="AH230" i="38"/>
  <c r="Z315" i="38"/>
  <c r="V340" i="38"/>
  <c r="AE394" i="38"/>
  <c r="AE393" i="38" s="1"/>
  <c r="AA87" i="38"/>
  <c r="AA86" i="38" s="1"/>
  <c r="AI230" i="38"/>
  <c r="V137" i="38"/>
  <c r="AD87" i="38"/>
  <c r="AD86" i="38" s="1"/>
  <c r="V270" i="38"/>
  <c r="AD337" i="38"/>
  <c r="AF340" i="38"/>
  <c r="AF337" i="38"/>
  <c r="F423" i="38"/>
  <c r="H15" i="38"/>
  <c r="X394" i="38"/>
  <c r="X393" i="38" s="1"/>
  <c r="AC414" i="38"/>
  <c r="F431" i="38"/>
  <c r="J431" i="38" s="1"/>
  <c r="H16" i="38"/>
  <c r="X76" i="38"/>
  <c r="AD76" i="38"/>
  <c r="AI76" i="38"/>
  <c r="AG166" i="38"/>
  <c r="AD168" i="38"/>
  <c r="AD212" i="38"/>
  <c r="Y271" i="38"/>
  <c r="AK414" i="38"/>
  <c r="E87" i="38"/>
  <c r="E86" i="38" s="1"/>
  <c r="Z221" i="38"/>
  <c r="AA122" i="38"/>
  <c r="AH194" i="38"/>
  <c r="Z246" i="38"/>
  <c r="AC246" i="38" s="1"/>
  <c r="AC271" i="38"/>
  <c r="AE315" i="38"/>
  <c r="AC339" i="38"/>
  <c r="AG341" i="38"/>
  <c r="AJ384" i="38"/>
  <c r="Y414" i="38"/>
  <c r="AF122" i="38"/>
  <c r="AI168" i="38"/>
  <c r="Z270" i="38"/>
  <c r="AA76" i="38"/>
  <c r="AH246" i="38"/>
  <c r="AG271" i="38"/>
  <c r="AC400" i="38"/>
  <c r="Y411" i="38"/>
  <c r="X413" i="38"/>
  <c r="AK423" i="38"/>
  <c r="AC434" i="38"/>
  <c r="AE230" i="38"/>
  <c r="AK385" i="38"/>
  <c r="W450" i="38"/>
  <c r="W449" i="38" s="1"/>
  <c r="AI519" i="38"/>
  <c r="AI518" i="38" s="1"/>
  <c r="AG231" i="38"/>
  <c r="AF87" i="38"/>
  <c r="AF86" i="38"/>
  <c r="AA137" i="38"/>
  <c r="AK169" i="38"/>
  <c r="F196" i="38"/>
  <c r="AG211" i="38"/>
  <c r="AK220" i="38"/>
  <c r="AK271" i="38"/>
  <c r="AA384" i="38"/>
  <c r="AA413" i="38"/>
  <c r="AA412" i="38" s="1"/>
  <c r="AI450" i="38"/>
  <c r="AI449" i="38" s="1"/>
  <c r="AF519" i="38"/>
  <c r="AF518" i="38" s="1"/>
  <c r="AE546" i="38"/>
  <c r="X69" i="38"/>
  <c r="AD69" i="38"/>
  <c r="F154" i="38"/>
  <c r="J154" i="38" s="1"/>
  <c r="AE153" i="38"/>
  <c r="F195" i="38"/>
  <c r="H195" i="38" s="1"/>
  <c r="Y316" i="38"/>
  <c r="X337" i="38"/>
  <c r="AC390" i="38"/>
  <c r="F395" i="38"/>
  <c r="Z394" i="38"/>
  <c r="Z393" i="38" s="1"/>
  <c r="AK400" i="38"/>
  <c r="AG547" i="38"/>
  <c r="V122" i="38"/>
  <c r="X137" i="38"/>
  <c r="AK152" i="38"/>
  <c r="F222" i="38"/>
  <c r="H222" i="38" s="1"/>
  <c r="AJ221" i="38"/>
  <c r="AG228" i="38"/>
  <c r="W246" i="38"/>
  <c r="AB246" i="38"/>
  <c r="AB270" i="38"/>
  <c r="F385" i="38"/>
  <c r="H385" i="38"/>
  <c r="AC385" i="38"/>
  <c r="Y395" i="38"/>
  <c r="F451" i="38"/>
  <c r="J451" i="38"/>
  <c r="AA69" i="38"/>
  <c r="AI153" i="38"/>
  <c r="AK196" i="38"/>
  <c r="AC335" i="38"/>
  <c r="Y339" i="38"/>
  <c r="AC403" i="38"/>
  <c r="Z413" i="38"/>
  <c r="F422" i="38"/>
  <c r="H422" i="38" s="1"/>
  <c r="AK547" i="38"/>
  <c r="AI546" i="38"/>
  <c r="E76" i="38"/>
  <c r="AK96" i="38"/>
  <c r="AF69" i="38"/>
  <c r="AF76" i="38"/>
  <c r="AI122" i="38"/>
  <c r="AK167" i="38"/>
  <c r="AG195" i="38"/>
  <c r="Y220" i="38"/>
  <c r="AJ230" i="38"/>
  <c r="E246" i="38"/>
  <c r="AA246" i="38"/>
  <c r="AE270" i="38"/>
  <c r="AE229" i="38" s="1"/>
  <c r="AA337" i="38"/>
  <c r="Y400" i="38"/>
  <c r="AL400" i="38" s="1"/>
  <c r="AD413" i="38"/>
  <c r="AD412" i="38" s="1"/>
  <c r="AF168" i="38"/>
  <c r="V76" i="38"/>
  <c r="Y195" i="38"/>
  <c r="AG220" i="38"/>
  <c r="AC228" i="38"/>
  <c r="Y390" i="38"/>
  <c r="W384" i="38"/>
  <c r="AG400" i="38"/>
  <c r="AG53" i="38"/>
  <c r="AI87" i="38"/>
  <c r="AI86" i="38"/>
  <c r="AA153" i="38"/>
  <c r="V87" i="38"/>
  <c r="V86" i="38" s="1"/>
  <c r="AI69" i="38"/>
  <c r="AD122" i="38"/>
  <c r="X122" i="38"/>
  <c r="AK138" i="38"/>
  <c r="AI137" i="38"/>
  <c r="AK154" i="38"/>
  <c r="Z168" i="38"/>
  <c r="AG196" i="38"/>
  <c r="AI194" i="38"/>
  <c r="AK203" i="38"/>
  <c r="F211" i="38"/>
  <c r="J211" i="38" s="1"/>
  <c r="AC220" i="38"/>
  <c r="AB221" i="38"/>
  <c r="Y228" i="38"/>
  <c r="AE246" i="38"/>
  <c r="AJ246" i="38"/>
  <c r="AJ270" i="38"/>
  <c r="AI270" i="38"/>
  <c r="AG316" i="38"/>
  <c r="AI340" i="38"/>
  <c r="V384" i="38"/>
  <c r="V336" i="38"/>
  <c r="Y423" i="38"/>
  <c r="AC431" i="38"/>
  <c r="AG434" i="38"/>
  <c r="AK438" i="38"/>
  <c r="Y448" i="38"/>
  <c r="X450" i="38"/>
  <c r="X449" i="38" s="1"/>
  <c r="X519" i="38"/>
  <c r="X518" i="38" s="1"/>
  <c r="AK561" i="38"/>
  <c r="W315" i="38"/>
  <c r="Y335" i="38"/>
  <c r="W337" i="38"/>
  <c r="Y337" i="38" s="1"/>
  <c r="AK339" i="38"/>
  <c r="Y341" i="38"/>
  <c r="AG392" i="38"/>
  <c r="AK395" i="38"/>
  <c r="Y403" i="38"/>
  <c r="AG411" i="38"/>
  <c r="AJ413" i="38"/>
  <c r="AJ412" i="38" s="1"/>
  <c r="AG423" i="38"/>
  <c r="AI413" i="38"/>
  <c r="AK431" i="38"/>
  <c r="Y434" i="38"/>
  <c r="AC438" i="38"/>
  <c r="AG448" i="38"/>
  <c r="AK448" i="38"/>
  <c r="AG451" i="38"/>
  <c r="AE450" i="38"/>
  <c r="AE449" i="38" s="1"/>
  <c r="Y520" i="38"/>
  <c r="AE519" i="38"/>
  <c r="AE518" i="38" s="1"/>
  <c r="AC547" i="38"/>
  <c r="AA546" i="38"/>
  <c r="AC561" i="38"/>
  <c r="X246" i="38"/>
  <c r="AI246" i="38"/>
  <c r="AK246" i="38" s="1"/>
  <c r="AD270" i="38"/>
  <c r="AH270" i="38"/>
  <c r="AK270" i="38" s="1"/>
  <c r="X270" i="38"/>
  <c r="E315" i="38"/>
  <c r="AJ315" i="38"/>
  <c r="AK335" i="38"/>
  <c r="AJ337" i="38"/>
  <c r="AG339" i="38"/>
  <c r="AI337" i="38"/>
  <c r="AI336" i="38"/>
  <c r="W340" i="38"/>
  <c r="AB340" i="38"/>
  <c r="AK341" i="38"/>
  <c r="AG390" i="38"/>
  <c r="AC392" i="38"/>
  <c r="AE384" i="38"/>
  <c r="AE336" i="38" s="1"/>
  <c r="AD394" i="38"/>
  <c r="AD393" i="38" s="1"/>
  <c r="AK403" i="38"/>
  <c r="AC411" i="38"/>
  <c r="AG422" i="38"/>
  <c r="AC423" i="38"/>
  <c r="AE413" i="38"/>
  <c r="AG431" i="38"/>
  <c r="AK434" i="38"/>
  <c r="Y438" i="38"/>
  <c r="AC448" i="38"/>
  <c r="AL448" i="38" s="1"/>
  <c r="AB450" i="38"/>
  <c r="AB449" i="38" s="1"/>
  <c r="AC520" i="38"/>
  <c r="E519" i="38"/>
  <c r="E518" i="38" s="1"/>
  <c r="AA519" i="38"/>
  <c r="AC519" i="38" s="1"/>
  <c r="X546" i="38"/>
  <c r="Y561" i="38"/>
  <c r="E560" i="38"/>
  <c r="E545" i="38"/>
  <c r="AJ546" i="38"/>
  <c r="AF546" i="38"/>
  <c r="Y547" i="38"/>
  <c r="F528" i="38"/>
  <c r="H528" i="38" s="1"/>
  <c r="G518" i="38"/>
  <c r="W518" i="38"/>
  <c r="AG528" i="38"/>
  <c r="Y528" i="38"/>
  <c r="AK528" i="38"/>
  <c r="AG520" i="38"/>
  <c r="AK520" i="38"/>
  <c r="I518" i="38"/>
  <c r="F502" i="38"/>
  <c r="H502" i="38" s="1"/>
  <c r="AK501" i="38"/>
  <c r="AJ450" i="38"/>
  <c r="AJ449" i="38"/>
  <c r="E450" i="38"/>
  <c r="E449" i="38"/>
  <c r="Y451" i="38"/>
  <c r="AC451" i="38"/>
  <c r="F448" i="38"/>
  <c r="F438" i="38"/>
  <c r="H438" i="38" s="1"/>
  <c r="I412" i="38"/>
  <c r="G412" i="38"/>
  <c r="AF413" i="38"/>
  <c r="Y422" i="38"/>
  <c r="AK422" i="38"/>
  <c r="AH394" i="38"/>
  <c r="AH393" i="38"/>
  <c r="AC395" i="38"/>
  <c r="AG395" i="38"/>
  <c r="AF384" i="38"/>
  <c r="AB384" i="38"/>
  <c r="AK390" i="38"/>
  <c r="AK378" i="38"/>
  <c r="AJ340" i="38"/>
  <c r="AD340" i="38"/>
  <c r="AG340" i="38" s="1"/>
  <c r="AH340" i="38"/>
  <c r="Y338" i="38"/>
  <c r="AC338" i="38"/>
  <c r="AG338" i="38"/>
  <c r="AK338" i="38"/>
  <c r="AB315" i="38"/>
  <c r="AF315" i="38"/>
  <c r="AK316" i="38"/>
  <c r="AK263" i="38"/>
  <c r="F263" i="38"/>
  <c r="Y263" i="38"/>
  <c r="AC263" i="38"/>
  <c r="AG263" i="38"/>
  <c r="AC247" i="38"/>
  <c r="AG247" i="38"/>
  <c r="AK247" i="38"/>
  <c r="I229" i="38"/>
  <c r="F238" i="38"/>
  <c r="AF230" i="38"/>
  <c r="AB230" i="38"/>
  <c r="AK231" i="38"/>
  <c r="I212" i="38"/>
  <c r="Y222" i="38"/>
  <c r="AG222" i="38"/>
  <c r="X194" i="38"/>
  <c r="AJ194" i="38"/>
  <c r="AA168" i="38"/>
  <c r="AJ153" i="38"/>
  <c r="AF153" i="38"/>
  <c r="AB153" i="38"/>
  <c r="X153" i="38"/>
  <c r="D153" i="38"/>
  <c r="AD153" i="38"/>
  <c r="AG153" i="38" s="1"/>
  <c r="V153" i="38"/>
  <c r="Y138" i="38"/>
  <c r="W98" i="38"/>
  <c r="W97" i="38" s="1"/>
  <c r="Y97" i="38" s="1"/>
  <c r="X87" i="38"/>
  <c r="X86" i="38" s="1"/>
  <c r="Y70" i="38"/>
  <c r="G12" i="38"/>
  <c r="D519" i="38"/>
  <c r="D518" i="38" s="1"/>
  <c r="F404" i="38"/>
  <c r="J404" i="38" s="1"/>
  <c r="Y378" i="38"/>
  <c r="D270" i="38"/>
  <c r="D246" i="38"/>
  <c r="AK238" i="38"/>
  <c r="D546" i="38"/>
  <c r="D384" i="38"/>
  <c r="Y238" i="38"/>
  <c r="AK502" i="38"/>
  <c r="AG502" i="38"/>
  <c r="AC502" i="38"/>
  <c r="Y502" i="38"/>
  <c r="D230" i="38"/>
  <c r="AC378" i="38"/>
  <c r="G336" i="38"/>
  <c r="V330" i="38"/>
  <c r="AD518" i="38"/>
  <c r="V518" i="38"/>
  <c r="AK424" i="38"/>
  <c r="AC424" i="38"/>
  <c r="AK404" i="38"/>
  <c r="AG404" i="38"/>
  <c r="AC404" i="38"/>
  <c r="Y404" i="38"/>
  <c r="AG378" i="38"/>
  <c r="G229" i="38"/>
  <c r="D194" i="38"/>
  <c r="AC238" i="38"/>
  <c r="Z97" i="38"/>
  <c r="AC97" i="38"/>
  <c r="AG238" i="38"/>
  <c r="G110" i="38"/>
  <c r="I110" i="38"/>
  <c r="AD97" i="38"/>
  <c r="I12" i="38"/>
  <c r="F56" i="8"/>
  <c r="F53" i="8"/>
  <c r="G53" i="8" s="1"/>
  <c r="F50" i="8"/>
  <c r="F47" i="8"/>
  <c r="F44" i="8"/>
  <c r="F41" i="8"/>
  <c r="F38" i="8"/>
  <c r="F35" i="8"/>
  <c r="F32" i="8"/>
  <c r="F29" i="8"/>
  <c r="F26" i="8"/>
  <c r="G26" i="8" s="1"/>
  <c r="F23" i="8"/>
  <c r="F20" i="8"/>
  <c r="F17" i="8"/>
  <c r="K55" i="8"/>
  <c r="J55" i="8"/>
  <c r="K54" i="8"/>
  <c r="J54" i="8"/>
  <c r="J53" i="8"/>
  <c r="AK384" i="38"/>
  <c r="AG450" i="38"/>
  <c r="AC528" i="38"/>
  <c r="AG394" i="38"/>
  <c r="AG337" i="38"/>
  <c r="AF336" i="38"/>
  <c r="F378" i="38"/>
  <c r="J378" i="38" s="1"/>
  <c r="Y519" i="38"/>
  <c r="F450" i="38"/>
  <c r="H450" i="38"/>
  <c r="AL404" i="38"/>
  <c r="D97" i="38"/>
  <c r="F97" i="38"/>
  <c r="K34" i="8"/>
  <c r="J34" i="8"/>
  <c r="K33" i="8"/>
  <c r="J33" i="8"/>
  <c r="J32" i="8"/>
  <c r="G32" i="8"/>
  <c r="F33" i="8" s="1"/>
  <c r="G33" i="8" s="1"/>
  <c r="K37" i="8"/>
  <c r="J37" i="8"/>
  <c r="K36" i="8"/>
  <c r="J36" i="8"/>
  <c r="J35" i="8"/>
  <c r="G35" i="8"/>
  <c r="F36" i="8" s="1"/>
  <c r="G36" i="8" s="1"/>
  <c r="K40" i="8"/>
  <c r="J40" i="8"/>
  <c r="K39" i="8"/>
  <c r="J39" i="8"/>
  <c r="J38" i="8"/>
  <c r="G38" i="8"/>
  <c r="F39" i="8" s="1"/>
  <c r="G39" i="8" s="1"/>
  <c r="K43" i="8"/>
  <c r="J43" i="8"/>
  <c r="K42" i="8"/>
  <c r="J42" i="8"/>
  <c r="J41" i="8"/>
  <c r="G41" i="8"/>
  <c r="F43" i="8" s="1"/>
  <c r="G43" i="8" s="1"/>
  <c r="K46" i="8"/>
  <c r="J46" i="8"/>
  <c r="K45" i="8"/>
  <c r="J45" i="8"/>
  <c r="J44" i="8"/>
  <c r="G44" i="8"/>
  <c r="F46" i="8" s="1"/>
  <c r="G46" i="8" s="1"/>
  <c r="K49" i="8"/>
  <c r="J49" i="8"/>
  <c r="K48" i="8"/>
  <c r="J48" i="8"/>
  <c r="J47" i="8"/>
  <c r="G47" i="8"/>
  <c r="F49" i="8" s="1"/>
  <c r="G49" i="8" s="1"/>
  <c r="K52" i="8"/>
  <c r="J52" i="8"/>
  <c r="K51" i="8"/>
  <c r="J51" i="8"/>
  <c r="J50" i="8"/>
  <c r="G50" i="8"/>
  <c r="F51" i="8" s="1"/>
  <c r="G51" i="8" s="1"/>
  <c r="K25" i="8"/>
  <c r="J25" i="8"/>
  <c r="K24" i="8"/>
  <c r="J24" i="8"/>
  <c r="J23" i="8"/>
  <c r="G23" i="8"/>
  <c r="F24" i="8" s="1"/>
  <c r="G24" i="8" s="1"/>
  <c r="J26" i="8"/>
  <c r="J27" i="8"/>
  <c r="K27" i="8"/>
  <c r="J28" i="8"/>
  <c r="K28" i="8"/>
  <c r="K31" i="8"/>
  <c r="J31" i="8"/>
  <c r="K30" i="8"/>
  <c r="J30" i="8"/>
  <c r="J29" i="8"/>
  <c r="G29" i="8"/>
  <c r="F30" i="8" s="1"/>
  <c r="G30" i="8" s="1"/>
  <c r="K22" i="8"/>
  <c r="J22" i="8"/>
  <c r="K21" i="8"/>
  <c r="J21" i="8"/>
  <c r="J20" i="8"/>
  <c r="G20" i="8"/>
  <c r="F21" i="8" s="1"/>
  <c r="G21" i="8" s="1"/>
  <c r="P18" i="28"/>
  <c r="P17" i="28"/>
  <c r="P16" i="28"/>
  <c r="P15" i="28"/>
  <c r="P14" i="28"/>
  <c r="P13" i="28"/>
  <c r="P11" i="28"/>
  <c r="P9" i="28"/>
  <c r="C38" i="27"/>
  <c r="D88" i="27"/>
  <c r="D84" i="27"/>
  <c r="C96" i="27"/>
  <c r="C92" i="27"/>
  <c r="C88" i="27"/>
  <c r="C84" i="27"/>
  <c r="C91" i="27"/>
  <c r="C83" i="27"/>
  <c r="C94" i="27"/>
  <c r="C86" i="27"/>
  <c r="C82" i="27"/>
  <c r="D93" i="27"/>
  <c r="D81" i="27"/>
  <c r="C93" i="27"/>
  <c r="C89" i="27"/>
  <c r="C85" i="27"/>
  <c r="C81" i="27"/>
  <c r="C95" i="27"/>
  <c r="C87" i="27"/>
  <c r="D82" i="27"/>
  <c r="C90" i="27"/>
  <c r="C42" i="27"/>
  <c r="C34" i="27"/>
  <c r="C41" i="27"/>
  <c r="C36" i="27"/>
  <c r="C43" i="27"/>
  <c r="C35" i="27"/>
  <c r="C40" i="27"/>
  <c r="D44" i="27"/>
  <c r="D39" i="27"/>
  <c r="D43" i="27"/>
  <c r="D38" i="27"/>
  <c r="D36" i="27"/>
  <c r="D35" i="27"/>
  <c r="N25" i="45"/>
  <c r="M25" i="45"/>
  <c r="L25" i="45"/>
  <c r="K25" i="45"/>
  <c r="J25" i="45"/>
  <c r="I25" i="45"/>
  <c r="H25" i="45"/>
  <c r="P25" i="45" s="1"/>
  <c r="I13" i="27" s="1"/>
  <c r="G25" i="45"/>
  <c r="O25" i="45" s="1"/>
  <c r="N14" i="44"/>
  <c r="M14" i="44"/>
  <c r="L14" i="44"/>
  <c r="K14" i="44"/>
  <c r="J14" i="44"/>
  <c r="P14" i="44" s="1"/>
  <c r="I14" i="44"/>
  <c r="H14" i="44"/>
  <c r="G14" i="44"/>
  <c r="O14" i="44"/>
  <c r="G31" i="23"/>
  <c r="H31" i="23"/>
  <c r="P31" i="23" s="1"/>
  <c r="I31" i="23"/>
  <c r="J31" i="23"/>
  <c r="K31" i="23"/>
  <c r="L31" i="23"/>
  <c r="M31" i="23"/>
  <c r="N31" i="23"/>
  <c r="N11" i="33"/>
  <c r="M11" i="33"/>
  <c r="L11" i="33"/>
  <c r="K11" i="33"/>
  <c r="J11" i="33"/>
  <c r="P11" i="33" s="1"/>
  <c r="I11" i="33"/>
  <c r="H11" i="33"/>
  <c r="G11" i="33"/>
  <c r="O11" i="33" s="1"/>
  <c r="N20" i="30"/>
  <c r="M20" i="30"/>
  <c r="L20" i="30"/>
  <c r="K20" i="30"/>
  <c r="J20" i="30"/>
  <c r="I20" i="30"/>
  <c r="H20" i="30"/>
  <c r="P20" i="30" s="1"/>
  <c r="G20" i="30"/>
  <c r="O20" i="30"/>
  <c r="N14" i="29"/>
  <c r="M14" i="29"/>
  <c r="L14" i="29"/>
  <c r="K14" i="29"/>
  <c r="J14" i="29"/>
  <c r="I14" i="29"/>
  <c r="H14" i="29"/>
  <c r="G14" i="29"/>
  <c r="O14" i="29" s="1"/>
  <c r="N15" i="22"/>
  <c r="M15" i="22"/>
  <c r="L15" i="22"/>
  <c r="K15" i="22"/>
  <c r="J15" i="22"/>
  <c r="I15" i="22"/>
  <c r="H15" i="22"/>
  <c r="G15" i="22"/>
  <c r="O28" i="21"/>
  <c r="N28" i="21"/>
  <c r="M28" i="21"/>
  <c r="L28" i="21"/>
  <c r="K28" i="21"/>
  <c r="Q28" i="21" s="1"/>
  <c r="J28" i="21"/>
  <c r="P28" i="21" s="1"/>
  <c r="I28" i="21"/>
  <c r="H28" i="21"/>
  <c r="N19" i="28"/>
  <c r="M19" i="28"/>
  <c r="L19" i="28"/>
  <c r="K19" i="28"/>
  <c r="J19" i="28"/>
  <c r="I19" i="28"/>
  <c r="H19" i="28"/>
  <c r="G19" i="28"/>
  <c r="P14" i="29"/>
  <c r="O31" i="23"/>
  <c r="P19" i="28"/>
  <c r="O19" i="28"/>
  <c r="P15" i="22"/>
  <c r="D73" i="27"/>
  <c r="G17" i="8"/>
  <c r="V14" i="38" s="1"/>
  <c r="Y14" i="38" s="1"/>
  <c r="G56" i="8"/>
  <c r="D47" i="27" s="1"/>
  <c r="F60" i="8"/>
  <c r="G65" i="8"/>
  <c r="D50" i="27"/>
  <c r="G62" i="8"/>
  <c r="D49" i="27"/>
  <c r="F61" i="8"/>
  <c r="D14" i="38"/>
  <c r="K26" i="7"/>
  <c r="K25" i="7"/>
  <c r="K24" i="7"/>
  <c r="K23" i="7"/>
  <c r="K21" i="7"/>
  <c r="K20" i="7"/>
  <c r="K19" i="7"/>
  <c r="O51" i="43"/>
  <c r="Q51" i="43"/>
  <c r="O50" i="43"/>
  <c r="P50" i="43"/>
  <c r="O49" i="43"/>
  <c r="P49" i="43" s="1"/>
  <c r="Q49" i="43"/>
  <c r="O48" i="43"/>
  <c r="P48" i="43"/>
  <c r="O47" i="43"/>
  <c r="Q47" i="43"/>
  <c r="O46" i="43"/>
  <c r="P46" i="43"/>
  <c r="O45" i="43"/>
  <c r="Q45" i="43"/>
  <c r="O44" i="43"/>
  <c r="P44" i="43"/>
  <c r="O43" i="43"/>
  <c r="Q43" i="43"/>
  <c r="O42" i="43"/>
  <c r="P42" i="43"/>
  <c r="O41" i="43"/>
  <c r="P41" i="43" s="1"/>
  <c r="Q41" i="43"/>
  <c r="O40" i="43"/>
  <c r="P40" i="43"/>
  <c r="O39" i="43"/>
  <c r="Q39" i="43"/>
  <c r="O38" i="43"/>
  <c r="P38" i="43"/>
  <c r="O37" i="43"/>
  <c r="Q37" i="43"/>
  <c r="O36" i="43"/>
  <c r="P36" i="43"/>
  <c r="O35" i="43"/>
  <c r="Q35" i="43"/>
  <c r="O34" i="43"/>
  <c r="P34" i="43"/>
  <c r="O33" i="43"/>
  <c r="P33" i="43" s="1"/>
  <c r="Q33" i="43"/>
  <c r="O32" i="43"/>
  <c r="P32" i="43"/>
  <c r="O31" i="43"/>
  <c r="Q31" i="43"/>
  <c r="O30" i="43"/>
  <c r="P30" i="43"/>
  <c r="O29" i="43"/>
  <c r="Q29" i="43"/>
  <c r="O28" i="43"/>
  <c r="P28" i="43"/>
  <c r="O27" i="43"/>
  <c r="Q27" i="43"/>
  <c r="O26" i="43"/>
  <c r="P26" i="43"/>
  <c r="O25" i="43"/>
  <c r="P25" i="43" s="1"/>
  <c r="Q25" i="43"/>
  <c r="O24" i="43"/>
  <c r="P24" i="43"/>
  <c r="O23" i="43"/>
  <c r="Q23" i="43"/>
  <c r="O22" i="43"/>
  <c r="P22" i="43"/>
  <c r="O21" i="43"/>
  <c r="Q21" i="43"/>
  <c r="O20" i="43"/>
  <c r="P20" i="43"/>
  <c r="O19" i="43"/>
  <c r="Q19" i="43"/>
  <c r="O18" i="43"/>
  <c r="Q18" i="43"/>
  <c r="O17" i="43"/>
  <c r="P17" i="43"/>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D10" i="40" s="1"/>
  <c r="D5" i="40" s="1"/>
  <c r="C8" i="27" s="1"/>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Q40" i="43"/>
  <c r="V32" i="38"/>
  <c r="Y32" i="38" s="1"/>
  <c r="D32" i="38"/>
  <c r="F32" i="38" s="1"/>
  <c r="J51" i="43"/>
  <c r="Q24" i="43"/>
  <c r="Q22" i="43"/>
  <c r="Q38" i="43"/>
  <c r="Q30" i="43"/>
  <c r="Q46" i="43"/>
  <c r="Q32" i="43"/>
  <c r="Q48" i="43"/>
  <c r="Q20" i="43"/>
  <c r="Q28" i="43"/>
  <c r="Q36" i="43"/>
  <c r="Q44" i="43"/>
  <c r="Q26" i="43"/>
  <c r="Q34" i="43"/>
  <c r="Q42" i="43"/>
  <c r="Q50" i="43"/>
  <c r="P19" i="43"/>
  <c r="P21" i="43"/>
  <c r="P23" i="43"/>
  <c r="P27" i="43"/>
  <c r="P29" i="43"/>
  <c r="P31" i="43"/>
  <c r="P35" i="43"/>
  <c r="P37" i="43"/>
  <c r="P39" i="43"/>
  <c r="P43" i="43"/>
  <c r="P45" i="43"/>
  <c r="P47" i="43"/>
  <c r="P51" i="43"/>
  <c r="D10" i="43"/>
  <c r="D5" i="43" s="1"/>
  <c r="C10" i="27" s="1"/>
  <c r="D10" i="42"/>
  <c r="D5" i="42" s="1"/>
  <c r="C9" i="27" s="1"/>
  <c r="P18" i="43"/>
  <c r="Q17" i="43"/>
  <c r="J30" i="10"/>
  <c r="J29" i="10"/>
  <c r="J28" i="10"/>
  <c r="J27" i="10"/>
  <c r="J26" i="10"/>
  <c r="J25" i="10"/>
  <c r="J24" i="10"/>
  <c r="J23" i="10"/>
  <c r="J22" i="10"/>
  <c r="J21" i="10"/>
  <c r="J20" i="10"/>
  <c r="J19" i="10"/>
  <c r="J26" i="9"/>
  <c r="J25" i="9"/>
  <c r="J24" i="9"/>
  <c r="J23" i="9"/>
  <c r="J22" i="9"/>
  <c r="J21" i="9"/>
  <c r="J20" i="9"/>
  <c r="J19" i="9"/>
  <c r="J18" i="9"/>
  <c r="P10" i="28"/>
  <c r="P12" i="28"/>
  <c r="K67" i="8"/>
  <c r="K66" i="8"/>
  <c r="K65" i="8"/>
  <c r="K64" i="8"/>
  <c r="K63" i="8"/>
  <c r="K62" i="8"/>
  <c r="K58" i="8"/>
  <c r="K57" i="8"/>
  <c r="K19" i="8"/>
  <c r="K18" i="8"/>
  <c r="G26" i="7"/>
  <c r="D224" i="38" s="1"/>
  <c r="D221" i="38" s="1"/>
  <c r="D212" i="38" s="1"/>
  <c r="V224" i="38"/>
  <c r="V221" i="38" s="1"/>
  <c r="W224" i="38"/>
  <c r="E224" i="38"/>
  <c r="F224" i="38" s="1"/>
  <c r="J25" i="7"/>
  <c r="G25" i="7"/>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7" i="12"/>
  <c r="I17" i="10"/>
  <c r="I17" i="9"/>
  <c r="I26" i="9"/>
  <c r="I25" i="9"/>
  <c r="I24" i="9"/>
  <c r="I23" i="9"/>
  <c r="I22" i="9"/>
  <c r="I21" i="9"/>
  <c r="I20" i="9"/>
  <c r="I19" i="9"/>
  <c r="I18" i="9"/>
  <c r="J63" i="8"/>
  <c r="C80" i="27"/>
  <c r="C97" i="27" s="1"/>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49" i="27"/>
  <c r="C48" i="27"/>
  <c r="G17" i="7"/>
  <c r="J17" i="7"/>
  <c r="E18" i="7"/>
  <c r="G18" i="7" s="1"/>
  <c r="J18" i="7"/>
  <c r="G19" i="7"/>
  <c r="E232" i="38" s="1"/>
  <c r="E230" i="38" s="1"/>
  <c r="J19" i="7"/>
  <c r="G20" i="7"/>
  <c r="E215" i="38" s="1"/>
  <c r="J20" i="7"/>
  <c r="G21" i="7"/>
  <c r="AA279" i="38" s="1"/>
  <c r="J21" i="7"/>
  <c r="G22" i="7"/>
  <c r="X171" i="38" s="1"/>
  <c r="X168" i="38" s="1"/>
  <c r="J22" i="7"/>
  <c r="E23" i="7"/>
  <c r="G23" i="7" s="1"/>
  <c r="J23" i="7"/>
  <c r="E24" i="7"/>
  <c r="G24" i="7" s="1"/>
  <c r="J24" i="7"/>
  <c r="J26" i="7"/>
  <c r="E279" i="38"/>
  <c r="F279" i="38" s="1"/>
  <c r="W279" i="38"/>
  <c r="Y279" i="38" s="1"/>
  <c r="E582" i="38"/>
  <c r="V586" i="38"/>
  <c r="E586" i="38"/>
  <c r="F586" i="38" s="1"/>
  <c r="V171" i="38"/>
  <c r="Y171" i="38" s="1"/>
  <c r="AL171" i="38" s="1"/>
  <c r="W215" i="38"/>
  <c r="W213" i="38" s="1"/>
  <c r="Z586" i="38"/>
  <c r="AC586" i="38" s="1"/>
  <c r="Z232" i="38"/>
  <c r="AC232" i="38" s="1"/>
  <c r="V582" i="38"/>
  <c r="Y582" i="38" s="1"/>
  <c r="AL582" i="38" s="1"/>
  <c r="D582" i="38"/>
  <c r="F58" i="8"/>
  <c r="G58" i="8" s="1"/>
  <c r="N10" i="34"/>
  <c r="M10" i="34"/>
  <c r="L10" i="34"/>
  <c r="K10" i="34"/>
  <c r="J10" i="34"/>
  <c r="I10" i="34"/>
  <c r="H10" i="34"/>
  <c r="G10" i="34"/>
  <c r="P9" i="34"/>
  <c r="O9" i="34"/>
  <c r="O7" i="34"/>
  <c r="N19" i="31"/>
  <c r="N20" i="31"/>
  <c r="M19" i="31"/>
  <c r="M20" i="31" s="1"/>
  <c r="L19" i="31"/>
  <c r="L20" i="31"/>
  <c r="K19" i="31"/>
  <c r="K20" i="31" s="1"/>
  <c r="J19" i="31"/>
  <c r="J20" i="31"/>
  <c r="I19" i="31"/>
  <c r="I20" i="31" s="1"/>
  <c r="H19" i="31"/>
  <c r="H20" i="31"/>
  <c r="P20" i="31" s="1"/>
  <c r="G19" i="31"/>
  <c r="O19" i="31" s="1"/>
  <c r="P18" i="31"/>
  <c r="O18" i="31"/>
  <c r="O17" i="31"/>
  <c r="O16" i="31"/>
  <c r="P15" i="31"/>
  <c r="O15" i="31"/>
  <c r="P14" i="31"/>
  <c r="O14" i="31"/>
  <c r="P13" i="31"/>
  <c r="O13" i="31"/>
  <c r="P12" i="31"/>
  <c r="O12" i="31"/>
  <c r="P11" i="31"/>
  <c r="O11" i="31"/>
  <c r="P8" i="31"/>
  <c r="O8" i="31"/>
  <c r="P7" i="31"/>
  <c r="O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D10" i="12" s="1"/>
  <c r="D5" i="12" s="1"/>
  <c r="C7" i="27" s="1"/>
  <c r="F20" i="12"/>
  <c r="F19" i="12"/>
  <c r="F17" i="12"/>
  <c r="F30" i="10"/>
  <c r="D96" i="27" s="1"/>
  <c r="F29" i="10"/>
  <c r="D95" i="27" s="1"/>
  <c r="F28" i="10"/>
  <c r="D94" i="27" s="1"/>
  <c r="F27" i="10"/>
  <c r="F26" i="10"/>
  <c r="D92" i="27"/>
  <c r="F25" i="10"/>
  <c r="D91" i="27" s="1"/>
  <c r="F24" i="10"/>
  <c r="D90" i="27"/>
  <c r="F23" i="10"/>
  <c r="D89" i="27" s="1"/>
  <c r="F22" i="10"/>
  <c r="F21" i="10"/>
  <c r="D87" i="27" s="1"/>
  <c r="F20" i="10"/>
  <c r="D86" i="27" s="1"/>
  <c r="F19" i="10"/>
  <c r="D85" i="27" s="1"/>
  <c r="F18" i="10"/>
  <c r="D80" i="27" s="1"/>
  <c r="F17" i="10"/>
  <c r="E361" i="38" s="1"/>
  <c r="F361" i="38" s="1"/>
  <c r="J361" i="38" s="1"/>
  <c r="F26" i="9"/>
  <c r="D72" i="27" s="1"/>
  <c r="F25" i="9"/>
  <c r="D71" i="27"/>
  <c r="F24" i="9"/>
  <c r="D70" i="27" s="1"/>
  <c r="F23" i="9"/>
  <c r="D69" i="27"/>
  <c r="F22" i="9"/>
  <c r="D68" i="27"/>
  <c r="F21" i="9"/>
  <c r="D67" i="27"/>
  <c r="F20" i="9"/>
  <c r="D66" i="27" s="1"/>
  <c r="F19" i="9"/>
  <c r="D65" i="27" s="1"/>
  <c r="F18" i="9"/>
  <c r="D64" i="27" s="1"/>
  <c r="F17" i="9"/>
  <c r="F66" i="8"/>
  <c r="G66" i="8" s="1"/>
  <c r="G64" i="8"/>
  <c r="G63" i="8"/>
  <c r="G61" i="8"/>
  <c r="D45" i="38" s="1"/>
  <c r="T10" i="4"/>
  <c r="T31" i="4" s="1"/>
  <c r="Z342" i="38"/>
  <c r="AC342" i="38" s="1"/>
  <c r="AL342" i="38" s="1"/>
  <c r="AD45" i="38"/>
  <c r="AG45" i="38"/>
  <c r="V187" i="38"/>
  <c r="E187" i="38"/>
  <c r="F187" i="38" s="1"/>
  <c r="E343" i="38"/>
  <c r="F343" i="38" s="1"/>
  <c r="X343" i="38"/>
  <c r="X340" i="38" s="1"/>
  <c r="X336" i="38" s="1"/>
  <c r="P10" i="34"/>
  <c r="I12" i="27" s="1"/>
  <c r="O10" i="34"/>
  <c r="AJ36" i="38"/>
  <c r="AK36" i="38" s="1"/>
  <c r="E36" i="38"/>
  <c r="F36" i="38" s="1"/>
  <c r="X14" i="38"/>
  <c r="X13" i="38" s="1"/>
  <c r="X12" i="38" s="1"/>
  <c r="E14" i="38"/>
  <c r="V27" i="38"/>
  <c r="Y27" i="38" s="1"/>
  <c r="E27" i="38"/>
  <c r="F27" i="38" s="1"/>
  <c r="V21" i="38"/>
  <c r="D21" i="38"/>
  <c r="P19" i="31"/>
  <c r="I9" i="27" s="1"/>
  <c r="I15" i="27" s="1"/>
  <c r="I4" i="27"/>
  <c r="G60" i="8"/>
  <c r="D44" i="38" s="1"/>
  <c r="F67" i="8"/>
  <c r="G67" i="8" s="1"/>
  <c r="I5" i="27"/>
  <c r="I10" i="27"/>
  <c r="V44" i="38"/>
  <c r="Y44" i="38" s="1"/>
  <c r="Y343" i="38"/>
  <c r="I7" i="27"/>
  <c r="I11" i="27"/>
  <c r="I6" i="27"/>
  <c r="J51" i="12"/>
  <c r="P584" i="38" s="1"/>
  <c r="S585" i="38"/>
  <c r="M583" i="38"/>
  <c r="T580" i="38"/>
  <c r="Q579" i="38"/>
  <c r="P576" i="38"/>
  <c r="M575" i="38"/>
  <c r="O573" i="38"/>
  <c r="R570" i="38"/>
  <c r="K569" i="38"/>
  <c r="U567" i="38"/>
  <c r="T564" i="38"/>
  <c r="Q556" i="38"/>
  <c r="S554" i="38"/>
  <c r="L559" i="38"/>
  <c r="O552" i="38"/>
  <c r="L551" i="38"/>
  <c r="L583" i="38"/>
  <c r="S580" i="38"/>
  <c r="P579" i="38"/>
  <c r="O576" i="38"/>
  <c r="L575" i="38"/>
  <c r="R573" i="38"/>
  <c r="U570" i="38"/>
  <c r="N569" i="38"/>
  <c r="T567" i="38"/>
  <c r="S564" i="38"/>
  <c r="P556" i="38"/>
  <c r="M555" i="38"/>
  <c r="M559" i="38"/>
  <c r="N552" i="38"/>
  <c r="T550" i="38"/>
  <c r="M585" i="38"/>
  <c r="O583" i="38"/>
  <c r="R580" i="38"/>
  <c r="U577" i="38"/>
  <c r="N576" i="38"/>
  <c r="T574" i="38"/>
  <c r="S571" i="38"/>
  <c r="P570" i="38"/>
  <c r="M569"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R404" i="38" s="1"/>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P378" i="38" s="1"/>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Q404"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Q378"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P439" i="38" s="1"/>
  <c r="M438" i="38"/>
  <c r="M435" i="38" s="1"/>
  <c r="O431" i="38"/>
  <c r="O424" i="38" s="1"/>
  <c r="L423" i="38"/>
  <c r="R414" i="38"/>
  <c r="K411" i="38"/>
  <c r="U400" i="38"/>
  <c r="N395" i="38"/>
  <c r="T390" i="38"/>
  <c r="Q385" i="38"/>
  <c r="S339" i="38"/>
  <c r="P338" i="38"/>
  <c r="M335" i="38"/>
  <c r="O271" i="38"/>
  <c r="L247" i="38"/>
  <c r="R228" i="38"/>
  <c r="K222" i="38"/>
  <c r="U211" i="38"/>
  <c r="N203" i="38"/>
  <c r="N197" i="38" s="1"/>
  <c r="T195" i="38"/>
  <c r="Q169" i="38"/>
  <c r="S166" i="38"/>
  <c r="P154" i="38"/>
  <c r="M152" i="38"/>
  <c r="O136" i="38"/>
  <c r="L135" i="38"/>
  <c r="R121" i="38"/>
  <c r="S88" i="38"/>
  <c r="P83" i="38"/>
  <c r="M70" i="38"/>
  <c r="O65" i="38"/>
  <c r="L53" i="38"/>
  <c r="T561" i="38"/>
  <c r="T560" i="38" s="1"/>
  <c r="Q547" i="38"/>
  <c r="K520" i="38"/>
  <c r="K519" i="38" s="1"/>
  <c r="O448" i="38"/>
  <c r="O439" i="38" s="1"/>
  <c r="K423" i="38"/>
  <c r="T400" i="38"/>
  <c r="Q395" i="38"/>
  <c r="M341" i="38"/>
  <c r="R271" i="38"/>
  <c r="N222" i="38"/>
  <c r="Q203" i="38"/>
  <c r="O154" i="38"/>
  <c r="U121" i="38"/>
  <c r="R37" i="38"/>
  <c r="T547" i="38"/>
  <c r="T546" i="38" s="1"/>
  <c r="T545" i="38" s="1"/>
  <c r="U431" i="38"/>
  <c r="U424" i="38" s="1"/>
  <c r="O385" i="38"/>
  <c r="U271" i="38"/>
  <c r="S211" i="38"/>
  <c r="L167" i="38"/>
  <c r="N135" i="38"/>
  <c r="R53" i="38"/>
  <c r="P14" i="38"/>
  <c r="M520" i="38"/>
  <c r="M519" i="38"/>
  <c r="Q423" i="38"/>
  <c r="P411" i="38"/>
  <c r="P408" i="38" s="1"/>
  <c r="P407" i="38" s="1"/>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c r="O451" i="38"/>
  <c r="L448" i="38"/>
  <c r="L439" i="38" s="1"/>
  <c r="R434" i="38"/>
  <c r="R432"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M546" i="38" s="1"/>
  <c r="R451" i="38"/>
  <c r="R450" i="38"/>
  <c r="R449" i="38" s="1"/>
  <c r="K448" i="38"/>
  <c r="K439" i="38" s="1"/>
  <c r="U434" i="38"/>
  <c r="U432" i="38" s="1"/>
  <c r="N431" i="38"/>
  <c r="N424" i="38" s="1"/>
  <c r="T422" i="38"/>
  <c r="Q414" i="38"/>
  <c r="S403" i="38"/>
  <c r="P400" i="38"/>
  <c r="M395" i="38"/>
  <c r="O390" i="38"/>
  <c r="L385" i="38"/>
  <c r="R339" i="38"/>
  <c r="K338" i="38"/>
  <c r="U316" i="38"/>
  <c r="N271" i="38"/>
  <c r="T231" i="38"/>
  <c r="Q228" i="38"/>
  <c r="S220" i="38"/>
  <c r="P211" i="38"/>
  <c r="M203" i="38"/>
  <c r="M197" i="38"/>
  <c r="O195" i="38"/>
  <c r="L169" i="38"/>
  <c r="R166" i="38"/>
  <c r="K154" i="38"/>
  <c r="U138" i="38"/>
  <c r="N136" i="38"/>
  <c r="T123" i="38"/>
  <c r="Q121" i="38"/>
  <c r="M96" i="38"/>
  <c r="O83" i="38"/>
  <c r="L70" i="38"/>
  <c r="R65" i="38"/>
  <c r="K53" i="38"/>
  <c r="U42" i="38"/>
  <c r="N37" i="38"/>
  <c r="M14" i="38"/>
  <c r="T28" i="38"/>
  <c r="S561" i="38"/>
  <c r="S560" i="38" s="1"/>
  <c r="P547" i="38"/>
  <c r="P546" i="38" s="1"/>
  <c r="U451" i="38"/>
  <c r="U450" i="38"/>
  <c r="U449" i="38" s="1"/>
  <c r="N448" i="38"/>
  <c r="N439" i="38" s="1"/>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K546" i="38" s="1"/>
  <c r="T451" i="38"/>
  <c r="Q448" i="38"/>
  <c r="Q439" i="38"/>
  <c r="S434" i="38"/>
  <c r="S432" i="38" s="1"/>
  <c r="P431" i="38"/>
  <c r="P424" i="38" s="1"/>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c r="O586" i="38"/>
  <c r="M167" i="38"/>
  <c r="K135" i="38"/>
  <c r="P70" i="38"/>
  <c r="L45" i="38"/>
  <c r="T14" i="38"/>
  <c r="K438" i="38"/>
  <c r="K435" i="38" s="1"/>
  <c r="T414" i="38"/>
  <c r="S400" i="38"/>
  <c r="L341" i="38"/>
  <c r="N247" i="38"/>
  <c r="O169" i="38"/>
  <c r="U136" i="38"/>
  <c r="O70" i="38"/>
  <c r="N28" i="38"/>
  <c r="U448" i="38"/>
  <c r="U439" i="38" s="1"/>
  <c r="M403" i="38"/>
  <c r="U338" i="38"/>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263" i="38" s="1"/>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R63" i="38" s="1"/>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P519" i="38" s="1"/>
  <c r="K451" i="38"/>
  <c r="U438" i="38"/>
  <c r="U435" i="38" s="1"/>
  <c r="N434" i="38"/>
  <c r="N432" i="38" s="1"/>
  <c r="T423" i="38"/>
  <c r="Q422" i="38"/>
  <c r="S411" i="38"/>
  <c r="S408" i="38" s="1"/>
  <c r="S407" i="38" s="1"/>
  <c r="P403" i="38"/>
  <c r="M400" i="38"/>
  <c r="O392" i="38"/>
  <c r="L390" i="38"/>
  <c r="R341" i="38"/>
  <c r="K339" i="38"/>
  <c r="U335" i="38"/>
  <c r="N316" i="38"/>
  <c r="N315" i="38"/>
  <c r="T247" i="38"/>
  <c r="Q231" i="38"/>
  <c r="S222" i="38"/>
  <c r="P220" i="38"/>
  <c r="P213" i="38"/>
  <c r="M211" i="38"/>
  <c r="O196" i="38"/>
  <c r="L195" i="38"/>
  <c r="L194" i="38"/>
  <c r="R167" i="38"/>
  <c r="K166" i="38"/>
  <c r="U152" i="38"/>
  <c r="N138" i="38"/>
  <c r="T135" i="38"/>
  <c r="Q123" i="38"/>
  <c r="R96" i="38"/>
  <c r="K88" i="38"/>
  <c r="U70" i="38"/>
  <c r="N68" i="38"/>
  <c r="T53" i="38"/>
  <c r="Q45" i="38"/>
  <c r="L561" i="38"/>
  <c r="L560" i="38" s="1"/>
  <c r="S520" i="38"/>
  <c r="S519" i="38"/>
  <c r="N451" i="38"/>
  <c r="T438" i="38"/>
  <c r="T435" i="38" s="1"/>
  <c r="Q434" i="38"/>
  <c r="Q432" i="38"/>
  <c r="S423" i="38"/>
  <c r="P422" i="38"/>
  <c r="M414" i="38"/>
  <c r="O403" i="38"/>
  <c r="L400" i="38"/>
  <c r="R392" i="38"/>
  <c r="K390" i="38"/>
  <c r="U341" i="38"/>
  <c r="N339" i="38"/>
  <c r="T335" i="38"/>
  <c r="Q316" i="38"/>
  <c r="Q315" i="38"/>
  <c r="S247" i="38"/>
  <c r="S246" i="38" s="1"/>
  <c r="P231" i="38"/>
  <c r="M228" i="38"/>
  <c r="O220" i="38"/>
  <c r="L211" i="38"/>
  <c r="L204" i="38" s="1"/>
  <c r="R196" i="38"/>
  <c r="K195" i="38"/>
  <c r="U167" i="38"/>
  <c r="N166" i="38"/>
  <c r="T152" i="38"/>
  <c r="Q138" i="38"/>
  <c r="S135" i="38"/>
  <c r="P123" i="38"/>
  <c r="M121" i="38"/>
  <c r="R88" i="38"/>
  <c r="K83" i="38"/>
  <c r="U68" i="38"/>
  <c r="N65" i="38"/>
  <c r="T45" i="38"/>
  <c r="Q42" i="38"/>
  <c r="S28" i="38"/>
  <c r="Q14" i="38"/>
  <c r="P28" i="38"/>
  <c r="O561" i="38"/>
  <c r="O560" i="38" s="1"/>
  <c r="L547" i="38"/>
  <c r="L546" i="38" s="1"/>
  <c r="Q451" i="38"/>
  <c r="S438" i="38"/>
  <c r="S435" i="38" s="1"/>
  <c r="P434" i="38"/>
  <c r="P432" i="38" s="1"/>
  <c r="M431" i="38"/>
  <c r="M424" i="38" s="1"/>
  <c r="O422" i="38"/>
  <c r="L414" i="38"/>
  <c r="R403" i="38"/>
  <c r="K400" i="38"/>
  <c r="U392" i="38"/>
  <c r="N390" i="38"/>
  <c r="T341" i="38"/>
  <c r="Q339" i="38"/>
  <c r="S335" i="38"/>
  <c r="P316" i="38"/>
  <c r="P315" i="38" s="1"/>
  <c r="M271" i="38"/>
  <c r="O231" i="38"/>
  <c r="O230" i="38"/>
  <c r="L228" i="38"/>
  <c r="R220" i="38"/>
  <c r="K211" i="38"/>
  <c r="U196" i="38"/>
  <c r="N195" i="38"/>
  <c r="T167" i="38"/>
  <c r="Q166" i="38"/>
  <c r="S152" i="38"/>
  <c r="P138" i="38"/>
  <c r="M136" i="38"/>
  <c r="O123" i="38"/>
  <c r="L121" i="38"/>
  <c r="U88" i="38"/>
  <c r="N83" i="38"/>
  <c r="T68" i="38"/>
  <c r="Q65" i="38"/>
  <c r="S45" i="38"/>
  <c r="P42" i="38"/>
  <c r="M37" i="38"/>
  <c r="R14" i="38"/>
  <c r="N561" i="38"/>
  <c r="N560" i="38" s="1"/>
  <c r="U520" i="38"/>
  <c r="U519" i="38"/>
  <c r="P451" i="38"/>
  <c r="M448" i="38"/>
  <c r="M439" i="38" s="1"/>
  <c r="O434" i="38"/>
  <c r="O432" i="38"/>
  <c r="L431" i="38"/>
  <c r="L424" i="38" s="1"/>
  <c r="R422" i="38"/>
  <c r="K414" i="38"/>
  <c r="U403" i="38"/>
  <c r="N400" i="38"/>
  <c r="T392" i="38"/>
  <c r="Q390" i="38"/>
  <c r="S341" i="38"/>
  <c r="S340" i="38" s="1"/>
  <c r="P339" i="38"/>
  <c r="M338" i="38"/>
  <c r="O316" i="38"/>
  <c r="L271" i="38"/>
  <c r="R231" i="38"/>
  <c r="K228" i="38"/>
  <c r="U220" i="38"/>
  <c r="U213" i="38" s="1"/>
  <c r="N211" i="38"/>
  <c r="N204" i="38" s="1"/>
  <c r="T196" i="38"/>
  <c r="Q195" i="38"/>
  <c r="S167" i="38"/>
  <c r="P166" i="38"/>
  <c r="M154" i="38"/>
  <c r="O138" i="38"/>
  <c r="L136" i="38"/>
  <c r="R123" i="38"/>
  <c r="K121" i="38"/>
  <c r="T88" i="38"/>
  <c r="Q83" i="38"/>
  <c r="S68" i="38"/>
  <c r="P65" i="38"/>
  <c r="M53" i="38"/>
  <c r="O42" i="38"/>
  <c r="L37" i="38"/>
  <c r="O14" i="38"/>
  <c r="O37" i="38"/>
  <c r="M586" i="38"/>
  <c r="M581" i="38" s="1"/>
  <c r="N586" i="38"/>
  <c r="N581" i="38" s="1"/>
  <c r="Q32" i="38"/>
  <c r="L438" i="38"/>
  <c r="L435" i="38" s="1"/>
  <c r="N411" i="38"/>
  <c r="P385" i="38"/>
  <c r="L335" i="38"/>
  <c r="U228" i="38"/>
  <c r="P169" i="38"/>
  <c r="R136" i="38"/>
  <c r="S83" i="38"/>
  <c r="M68" i="38"/>
  <c r="K37" i="38"/>
  <c r="R448" i="38"/>
  <c r="R439" i="38" s="1"/>
  <c r="N423" i="38"/>
  <c r="M392" i="38"/>
  <c r="K335" i="38"/>
  <c r="Q222" i="38"/>
  <c r="Q221" i="38"/>
  <c r="P203" i="38"/>
  <c r="R154" i="38"/>
  <c r="T121" i="38"/>
  <c r="M88" i="38"/>
  <c r="K45" i="38"/>
  <c r="O547" i="38"/>
  <c r="N438" i="38"/>
  <c r="N435" i="38"/>
  <c r="O395" i="38"/>
  <c r="K341" i="38"/>
  <c r="Q247" i="38"/>
  <c r="O203" i="38"/>
  <c r="O197" i="38" s="1"/>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N63"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R87" i="38" s="1"/>
  <c r="L35" i="38"/>
  <c r="M32" i="38"/>
  <c r="R30" i="38"/>
  <c r="S31" i="38"/>
  <c r="T27" i="38"/>
  <c r="O26" i="38"/>
  <c r="L25" i="38"/>
  <c r="L22" i="38"/>
  <c r="O20" i="38"/>
  <c r="U18" i="38"/>
  <c r="N17" i="38"/>
  <c r="L95" i="38"/>
  <c r="M35" i="38"/>
  <c r="T31" i="38"/>
  <c r="N20" i="38"/>
  <c r="K17" i="38"/>
  <c r="L23" i="38"/>
  <c r="U23" i="38"/>
  <c r="M89" i="38"/>
  <c r="M87" i="38" s="1"/>
  <c r="M86" i="38" s="1"/>
  <c r="M30" i="38"/>
  <c r="O25" i="38"/>
  <c r="R18" i="38"/>
  <c r="L15" i="38"/>
  <c r="U22" i="38"/>
  <c r="N18" i="38"/>
  <c r="T95" i="38"/>
  <c r="U32" i="38"/>
  <c r="O27" i="38"/>
  <c r="K15" i="38"/>
  <c r="M17" i="38"/>
  <c r="U89" i="38"/>
  <c r="P33" i="38"/>
  <c r="R20" i="38"/>
  <c r="S23" i="38"/>
  <c r="R547" i="38"/>
  <c r="L520" i="38"/>
  <c r="L519" i="38"/>
  <c r="T448" i="38"/>
  <c r="T439" i="38" s="1"/>
  <c r="Q438" i="38"/>
  <c r="Q435" i="38"/>
  <c r="S431" i="38"/>
  <c r="S424" i="38" s="1"/>
  <c r="P423" i="38"/>
  <c r="M422" i="38"/>
  <c r="M413" i="38" s="1"/>
  <c r="O411" i="38"/>
  <c r="L403" i="38"/>
  <c r="L394" i="38" s="1"/>
  <c r="R395" i="38"/>
  <c r="K392" i="38"/>
  <c r="K384" i="38" s="1"/>
  <c r="U385" i="38"/>
  <c r="U384" i="38" s="1"/>
  <c r="N341" i="38"/>
  <c r="T338" i="38"/>
  <c r="T337" i="38" s="1"/>
  <c r="Q335" i="38"/>
  <c r="Q331" i="38" s="1"/>
  <c r="Q330" i="38" s="1"/>
  <c r="S271" i="38"/>
  <c r="S270" i="38" s="1"/>
  <c r="P247" i="38"/>
  <c r="M231" i="38"/>
  <c r="M230" i="38" s="1"/>
  <c r="O222" i="38"/>
  <c r="O221" i="38"/>
  <c r="L220" i="38"/>
  <c r="R203" i="38"/>
  <c r="R197" i="38" s="1"/>
  <c r="K196" i="38"/>
  <c r="U169" i="38"/>
  <c r="U168" i="38" s="1"/>
  <c r="N167" i="38"/>
  <c r="T154" i="38"/>
  <c r="Q152" i="38"/>
  <c r="S136" i="38"/>
  <c r="P135" i="38"/>
  <c r="M123" i="38"/>
  <c r="N96" i="38"/>
  <c r="T83" i="38"/>
  <c r="Q70" i="38"/>
  <c r="Q69" i="38" s="1"/>
  <c r="S65" i="38"/>
  <c r="P53" i="38"/>
  <c r="M45" i="38"/>
  <c r="U547" i="38"/>
  <c r="U546" i="38" s="1"/>
  <c r="U545" i="38" s="1"/>
  <c r="O520" i="38"/>
  <c r="O519" i="38" s="1"/>
  <c r="S448" i="38"/>
  <c r="S439" i="38"/>
  <c r="P438" i="38"/>
  <c r="P435" i="38" s="1"/>
  <c r="M434" i="38"/>
  <c r="M432" i="38"/>
  <c r="O423" i="38"/>
  <c r="L422" i="38"/>
  <c r="R411" i="38"/>
  <c r="R408" i="38"/>
  <c r="R407" i="38" s="1"/>
  <c r="K403" i="38"/>
  <c r="U395" i="38"/>
  <c r="N392" i="38"/>
  <c r="N384" i="38" s="1"/>
  <c r="T385" i="38"/>
  <c r="T384" i="38" s="1"/>
  <c r="Q341" i="38"/>
  <c r="Q340" i="38"/>
  <c r="S338" i="38"/>
  <c r="P335" i="38"/>
  <c r="P331" i="38" s="1"/>
  <c r="M316" i="38"/>
  <c r="M315" i="38"/>
  <c r="O247" i="38"/>
  <c r="L231" i="38"/>
  <c r="L230" i="38" s="1"/>
  <c r="R222" i="38"/>
  <c r="K220" i="38"/>
  <c r="K213" i="38" s="1"/>
  <c r="U203" i="38"/>
  <c r="U197" i="38" s="1"/>
  <c r="N196" i="38"/>
  <c r="T169" i="38"/>
  <c r="T168" i="38" s="1"/>
  <c r="Q167" i="38"/>
  <c r="S154" i="38"/>
  <c r="S153" i="38" s="1"/>
  <c r="P152" i="38"/>
  <c r="M138" i="38"/>
  <c r="O135" i="38"/>
  <c r="L123" i="38"/>
  <c r="L122" i="38" s="1"/>
  <c r="U96" i="38"/>
  <c r="N88" i="38"/>
  <c r="T70" i="38"/>
  <c r="Q68" i="38"/>
  <c r="S53" i="38"/>
  <c r="P45" i="38"/>
  <c r="M42" i="38"/>
  <c r="O28" i="38"/>
  <c r="S37" i="38"/>
  <c r="L28" i="38"/>
  <c r="K561" i="38"/>
  <c r="K560" i="38" s="1"/>
  <c r="R520" i="38"/>
  <c r="R519" i="38" s="1"/>
  <c r="M451" i="38"/>
  <c r="O438" i="38"/>
  <c r="O435" i="38" s="1"/>
  <c r="L434" i="38"/>
  <c r="L432" i="38" s="1"/>
  <c r="R423" i="38"/>
  <c r="K422" i="38"/>
  <c r="U411" i="38"/>
  <c r="U408" i="38" s="1"/>
  <c r="N403" i="38"/>
  <c r="T395" i="38"/>
  <c r="T394" i="38" s="1"/>
  <c r="Q392" i="38"/>
  <c r="S385" i="38"/>
  <c r="P341" i="38"/>
  <c r="P340" i="38" s="1"/>
  <c r="M339" i="38"/>
  <c r="M337" i="38" s="1"/>
  <c r="O335" i="38"/>
  <c r="O331" i="38"/>
  <c r="O330" i="38" s="1"/>
  <c r="L316" i="38"/>
  <c r="L315" i="38" s="1"/>
  <c r="R247" i="38"/>
  <c r="K231" i="38"/>
  <c r="U222" i="38"/>
  <c r="N220" i="38"/>
  <c r="T203" i="38"/>
  <c r="T197" i="38" s="1"/>
  <c r="Q196" i="38"/>
  <c r="S169" i="38"/>
  <c r="P167" i="38"/>
  <c r="M166" i="38"/>
  <c r="O152" i="38"/>
  <c r="L138" i="38"/>
  <c r="R135" i="38"/>
  <c r="K123" i="38"/>
  <c r="K122" i="38"/>
  <c r="T96" i="38"/>
  <c r="Q88" i="38"/>
  <c r="S70" i="38"/>
  <c r="P68" i="38"/>
  <c r="M65" i="38"/>
  <c r="O45" i="38"/>
  <c r="L42" i="38"/>
  <c r="R28" i="38"/>
  <c r="L14" i="38"/>
  <c r="S547" i="38"/>
  <c r="S546" i="38" s="1"/>
  <c r="S545" i="38" s="1"/>
  <c r="Q520" i="38"/>
  <c r="Q519" i="38" s="1"/>
  <c r="L451" i="38"/>
  <c r="L450" i="38"/>
  <c r="L449" i="38" s="1"/>
  <c r="R438" i="38"/>
  <c r="R435" i="38" s="1"/>
  <c r="K434" i="38"/>
  <c r="K432" i="38" s="1"/>
  <c r="U423" i="38"/>
  <c r="N422" i="38"/>
  <c r="T411" i="38"/>
  <c r="Q403" i="38"/>
  <c r="S395" i="38"/>
  <c r="P392" i="38"/>
  <c r="M390" i="38"/>
  <c r="M384" i="38" s="1"/>
  <c r="O341" i="38"/>
  <c r="L339" i="38"/>
  <c r="R335" i="38"/>
  <c r="K316" i="38"/>
  <c r="K315" i="38" s="1"/>
  <c r="U247" i="38"/>
  <c r="N231" i="38"/>
  <c r="T222" i="38"/>
  <c r="Q220" i="38"/>
  <c r="Q213" i="38"/>
  <c r="Q212" i="38" s="1"/>
  <c r="S203" i="38"/>
  <c r="S197" i="38" s="1"/>
  <c r="P196" i="38"/>
  <c r="M195" i="38"/>
  <c r="O167" i="38"/>
  <c r="L166" i="38"/>
  <c r="L153" i="38" s="1"/>
  <c r="R152" i="38"/>
  <c r="R137" i="38" s="1"/>
  <c r="R110" i="38" s="1"/>
  <c r="K138" i="38"/>
  <c r="U135" i="38"/>
  <c r="N123" i="38"/>
  <c r="S96" i="38"/>
  <c r="P88" i="38"/>
  <c r="M83" i="38"/>
  <c r="O68" i="38"/>
  <c r="O63" i="38" s="1"/>
  <c r="L65" i="38"/>
  <c r="R45" i="38"/>
  <c r="K42" i="38"/>
  <c r="U28" i="38"/>
  <c r="S14" i="38"/>
  <c r="S13" i="38" s="1"/>
  <c r="S12" i="38" s="1"/>
  <c r="K14" i="38"/>
  <c r="P586" i="38"/>
  <c r="P581" i="38" s="1"/>
  <c r="Q586" i="38"/>
  <c r="Q581" i="38" s="1"/>
  <c r="R431" i="38"/>
  <c r="R424" i="38"/>
  <c r="U414" i="38"/>
  <c r="S390" i="38"/>
  <c r="O338" i="38"/>
  <c r="K247" i="38"/>
  <c r="K246" i="38" s="1"/>
  <c r="T211" i="38"/>
  <c r="T204" i="38" s="1"/>
  <c r="S195" i="38"/>
  <c r="S194" i="38" s="1"/>
  <c r="L152" i="38"/>
  <c r="Q96" i="38"/>
  <c r="O53" i="38"/>
  <c r="O38" i="38" s="1"/>
  <c r="K28" i="38"/>
  <c r="N520" i="38"/>
  <c r="N519" i="38" s="1"/>
  <c r="Q411" i="38"/>
  <c r="Q408" i="38"/>
  <c r="Q407" i="38" s="1"/>
  <c r="P395" i="38"/>
  <c r="P394" i="38" s="1"/>
  <c r="R338" i="38"/>
  <c r="R337" i="38"/>
  <c r="T228" i="38"/>
  <c r="M196" i="38"/>
  <c r="K152" i="38"/>
  <c r="P96" i="38"/>
  <c r="L68" i="38"/>
  <c r="U37" i="38"/>
  <c r="T431" i="38"/>
  <c r="T424" i="38"/>
  <c r="S414" i="38"/>
  <c r="S413" i="38" s="1"/>
  <c r="S412" i="38" s="1"/>
  <c r="L392" i="38"/>
  <c r="N335" i="38"/>
  <c r="N331" i="38" s="1"/>
  <c r="M220" i="38"/>
  <c r="M213" i="38" s="1"/>
  <c r="K167" i="38"/>
  <c r="Q135" i="38"/>
  <c r="Q122" i="38" s="1"/>
  <c r="O96" i="38"/>
  <c r="O87" i="38" s="1"/>
  <c r="O86" i="38" s="1"/>
  <c r="N45" i="38"/>
  <c r="N38" i="38" s="1"/>
  <c r="R586" i="38"/>
  <c r="R581" i="38"/>
  <c r="Q21" i="38"/>
  <c r="Q13" i="38" s="1"/>
  <c r="R21" i="38"/>
  <c r="L21" i="38"/>
  <c r="M21" i="38"/>
  <c r="U21" i="38"/>
  <c r="T21" i="38"/>
  <c r="T13" i="38" s="1"/>
  <c r="P21" i="38"/>
  <c r="N21" i="38"/>
  <c r="K582" i="38"/>
  <c r="K586" i="38"/>
  <c r="O21" i="38"/>
  <c r="U14" i="38"/>
  <c r="S21" i="38"/>
  <c r="U36" i="38"/>
  <c r="N27" i="38"/>
  <c r="D34" i="27"/>
  <c r="F19" i="8"/>
  <c r="G19" i="8" s="1"/>
  <c r="F18" i="8"/>
  <c r="G18" i="8"/>
  <c r="U413" i="38"/>
  <c r="U412" i="38" s="1"/>
  <c r="U337" i="38"/>
  <c r="P528" i="38"/>
  <c r="M194" i="38"/>
  <c r="K230" i="38"/>
  <c r="O246" i="38"/>
  <c r="L213" i="38"/>
  <c r="O394" i="38"/>
  <c r="R340" i="38"/>
  <c r="U230" i="38"/>
  <c r="L13" i="38"/>
  <c r="U153" i="38"/>
  <c r="P384" i="38"/>
  <c r="P336" i="38" s="1"/>
  <c r="L270" i="38"/>
  <c r="U87" i="38"/>
  <c r="U86" i="38" s="1"/>
  <c r="P137" i="38"/>
  <c r="N194" i="38"/>
  <c r="Q450" i="38"/>
  <c r="Q449" i="38" s="1"/>
  <c r="M111" i="38"/>
  <c r="M204" i="38"/>
  <c r="K197" i="38"/>
  <c r="P413" i="38"/>
  <c r="P412" i="38" s="1"/>
  <c r="O194" i="38"/>
  <c r="K337" i="38"/>
  <c r="P76" i="38"/>
  <c r="T194" i="38"/>
  <c r="P337" i="38"/>
  <c r="S450" i="38"/>
  <c r="S449" i="38" s="1"/>
  <c r="N378" i="38"/>
  <c r="N336" i="38" s="1"/>
  <c r="O315" i="38"/>
  <c r="K413" i="38"/>
  <c r="K412" i="38" s="1"/>
  <c r="U340" i="38"/>
  <c r="U69" i="38"/>
  <c r="O168" i="38"/>
  <c r="P69" i="38"/>
  <c r="T230" i="38"/>
  <c r="L246" i="38"/>
  <c r="K263" i="38"/>
  <c r="K404" i="38"/>
  <c r="P502" i="38"/>
  <c r="P501" i="38"/>
  <c r="Q528" i="38"/>
  <c r="N408" i="38"/>
  <c r="N407" i="38" s="1"/>
  <c r="O408" i="38"/>
  <c r="O407" i="38" s="1"/>
  <c r="T408" i="38"/>
  <c r="T407" i="38" s="1"/>
  <c r="K378" i="38"/>
  <c r="U378" i="38"/>
  <c r="P563" i="38"/>
  <c r="P562" i="38" s="1"/>
  <c r="L502" i="38"/>
  <c r="L501" i="38" s="1"/>
  <c r="L528" i="38"/>
  <c r="L518" i="38" s="1"/>
  <c r="M528" i="38"/>
  <c r="R563" i="38"/>
  <c r="R122" i="38"/>
  <c r="R246" i="38"/>
  <c r="T111" i="38"/>
  <c r="T110" i="38" s="1"/>
  <c r="S63" i="38"/>
  <c r="R168" i="38"/>
  <c r="P270" i="38"/>
  <c r="R194" i="38"/>
  <c r="N337" i="38"/>
  <c r="M13" i="38"/>
  <c r="Q111" i="38"/>
  <c r="K270" i="38"/>
  <c r="S204" i="38"/>
  <c r="Q197" i="38"/>
  <c r="T38" i="38"/>
  <c r="T76" i="38"/>
  <c r="N230" i="38"/>
  <c r="S394" i="38"/>
  <c r="S69" i="38"/>
  <c r="N213" i="38"/>
  <c r="N87" i="38"/>
  <c r="N86" i="38" s="1"/>
  <c r="M137" i="38"/>
  <c r="R221" i="38"/>
  <c r="P330" i="38"/>
  <c r="R394" i="38"/>
  <c r="R393" i="38" s="1"/>
  <c r="N76" i="38"/>
  <c r="O76" i="38"/>
  <c r="Q246" i="38"/>
  <c r="R153" i="38"/>
  <c r="Q194" i="38"/>
  <c r="P450" i="38"/>
  <c r="P449" i="38" s="1"/>
  <c r="O122" i="38"/>
  <c r="K204" i="38"/>
  <c r="M270" i="38"/>
  <c r="T340" i="38"/>
  <c r="O213" i="38"/>
  <c r="O212" i="38" s="1"/>
  <c r="K87" i="38"/>
  <c r="K86" i="38" s="1"/>
  <c r="N137" i="38"/>
  <c r="S221" i="38"/>
  <c r="K450" i="38"/>
  <c r="K449" i="38" s="1"/>
  <c r="U63" i="38"/>
  <c r="P63" i="38"/>
  <c r="O238" i="38"/>
  <c r="O229" i="38" s="1"/>
  <c r="P221" i="38"/>
  <c r="P212" i="38"/>
  <c r="N246" i="38"/>
  <c r="N168" i="38"/>
  <c r="L221" i="38"/>
  <c r="S315" i="38"/>
  <c r="O413" i="38"/>
  <c r="O412" i="38" s="1"/>
  <c r="P111" i="38"/>
  <c r="N153" i="38"/>
  <c r="L197" i="38"/>
  <c r="S230" i="38"/>
  <c r="S229" i="38" s="1"/>
  <c r="L69" i="38"/>
  <c r="T122" i="38"/>
  <c r="P204" i="38"/>
  <c r="N270" i="38"/>
  <c r="L384" i="38"/>
  <c r="M168" i="38"/>
  <c r="T213" i="38"/>
  <c r="R315" i="38"/>
  <c r="N413" i="38"/>
  <c r="N412" i="38" s="1"/>
  <c r="L331" i="38"/>
  <c r="L330" i="38" s="1"/>
  <c r="P263" i="38"/>
  <c r="U270" i="38"/>
  <c r="N221" i="38"/>
  <c r="M69" i="38"/>
  <c r="U204" i="38"/>
  <c r="O270" i="38"/>
  <c r="Q384" i="38"/>
  <c r="K408" i="38"/>
  <c r="K407" i="38"/>
  <c r="K63" i="38"/>
  <c r="U38" i="38"/>
  <c r="R331" i="38"/>
  <c r="R330" i="38" s="1"/>
  <c r="P404" i="38"/>
  <c r="S238" i="38"/>
  <c r="N330" i="38"/>
  <c r="S331" i="38"/>
  <c r="S330" i="38"/>
  <c r="M378" i="38"/>
  <c r="U238" i="38"/>
  <c r="U404" i="38"/>
  <c r="O404" i="38"/>
  <c r="O393" i="38" s="1"/>
  <c r="T404" i="38"/>
  <c r="R378" i="38"/>
  <c r="M502" i="38"/>
  <c r="M501" i="38"/>
  <c r="O528" i="38"/>
  <c r="O518" i="38" s="1"/>
  <c r="U502" i="38"/>
  <c r="U501" i="38" s="1"/>
  <c r="T563" i="38"/>
  <c r="T562" i="38" s="1"/>
  <c r="P230" i="38"/>
  <c r="T246" i="38"/>
  <c r="Q63" i="38"/>
  <c r="P168" i="38"/>
  <c r="R13" i="38"/>
  <c r="L111" i="38"/>
  <c r="P122" i="38"/>
  <c r="T413" i="38"/>
  <c r="T412" i="38" s="1"/>
  <c r="N69" i="38"/>
  <c r="R204" i="38"/>
  <c r="T137" i="38"/>
  <c r="K153" i="38"/>
  <c r="Q204" i="38"/>
  <c r="S38" i="38"/>
  <c r="R384" i="38"/>
  <c r="Q394" i="38"/>
  <c r="Q393" i="38" s="1"/>
  <c r="R111" i="38"/>
  <c r="O337" i="38"/>
  <c r="N122" i="38"/>
  <c r="N110" i="38" s="1"/>
  <c r="U246" i="38"/>
  <c r="O340" i="38"/>
  <c r="L137" i="38"/>
  <c r="S168" i="38"/>
  <c r="U221" i="38"/>
  <c r="M450" i="38"/>
  <c r="M449" i="38"/>
  <c r="S337" i="38"/>
  <c r="U394" i="38"/>
  <c r="U393" i="38" s="1"/>
  <c r="M122" i="38"/>
  <c r="T153" i="38"/>
  <c r="P246" i="38"/>
  <c r="N340" i="38"/>
  <c r="K38" i="38"/>
  <c r="K340" i="38"/>
  <c r="P197" i="38"/>
  <c r="K111" i="38"/>
  <c r="M153" i="38"/>
  <c r="R230" i="38"/>
  <c r="R213" i="38"/>
  <c r="R212" i="38" s="1"/>
  <c r="L413" i="38"/>
  <c r="L412" i="38" s="1"/>
  <c r="R86" i="38"/>
  <c r="K194" i="38"/>
  <c r="T331" i="38"/>
  <c r="T330" i="38" s="1"/>
  <c r="N450" i="38"/>
  <c r="N449" i="38"/>
  <c r="Q230" i="38"/>
  <c r="Q76" i="38"/>
  <c r="R76" i="38"/>
  <c r="L38" i="38"/>
  <c r="S76" i="38"/>
  <c r="L76" i="38"/>
  <c r="O69" i="38"/>
  <c r="L340" i="38"/>
  <c r="S137" i="38"/>
  <c r="U194" i="38"/>
  <c r="Q337" i="38"/>
  <c r="K394" i="38"/>
  <c r="T450" i="38"/>
  <c r="T449" i="38" s="1"/>
  <c r="K69" i="38"/>
  <c r="S122" i="38"/>
  <c r="O204" i="38"/>
  <c r="Q270" i="38"/>
  <c r="M408" i="38"/>
  <c r="M407" i="38" s="1"/>
  <c r="L168" i="38"/>
  <c r="S213" i="38"/>
  <c r="S212" i="38" s="1"/>
  <c r="U315" i="38"/>
  <c r="Q413" i="38"/>
  <c r="Q412" i="38"/>
  <c r="P194" i="38"/>
  <c r="L337" i="38"/>
  <c r="O450" i="38"/>
  <c r="O449" i="38" s="1"/>
  <c r="T63" i="38"/>
  <c r="O384" i="38"/>
  <c r="U111" i="38"/>
  <c r="R270" i="38"/>
  <c r="Q168" i="38"/>
  <c r="K221" i="38"/>
  <c r="M331" i="38"/>
  <c r="M330" i="38" s="1"/>
  <c r="R413" i="38"/>
  <c r="M63" i="38"/>
  <c r="P238" i="38"/>
  <c r="U331" i="38"/>
  <c r="U330" i="38" s="1"/>
  <c r="U263" i="38"/>
  <c r="R263" i="38"/>
  <c r="K238" i="38"/>
  <c r="O263" i="38"/>
  <c r="R238" i="38"/>
  <c r="N238" i="38"/>
  <c r="N263" i="38"/>
  <c r="S404" i="38"/>
  <c r="M238" i="38"/>
  <c r="M404" i="38"/>
  <c r="L404" i="38"/>
  <c r="T263" i="38"/>
  <c r="N404" i="38"/>
  <c r="R528" i="38"/>
  <c r="T502" i="38"/>
  <c r="T501" i="38" s="1"/>
  <c r="T528" i="38"/>
  <c r="U528" i="38"/>
  <c r="U518" i="38"/>
  <c r="K502" i="38"/>
  <c r="K501" i="38" s="1"/>
  <c r="N502" i="38"/>
  <c r="N501" i="38" s="1"/>
  <c r="N528" i="38"/>
  <c r="M38" i="38"/>
  <c r="O111" i="38"/>
  <c r="M246" i="38"/>
  <c r="K168" i="38"/>
  <c r="M221" i="38"/>
  <c r="T315" i="38"/>
  <c r="U137" i="38"/>
  <c r="M394" i="38"/>
  <c r="N111" i="38"/>
  <c r="U76" i="38"/>
  <c r="R69" i="38"/>
  <c r="T270" i="38"/>
  <c r="O153" i="38"/>
  <c r="M340" i="38"/>
  <c r="S87" i="38"/>
  <c r="S86" i="38" s="1"/>
  <c r="N394" i="38"/>
  <c r="K76" i="38"/>
  <c r="T238" i="38"/>
  <c r="Q238" i="38"/>
  <c r="Q263" i="38"/>
  <c r="L238" i="38"/>
  <c r="M263" i="38"/>
  <c r="O378" i="38"/>
  <c r="O336" i="38" s="1"/>
  <c r="K331" i="38"/>
  <c r="K330" i="38"/>
  <c r="U407" i="38"/>
  <c r="L263" i="38"/>
  <c r="S378" i="38"/>
  <c r="L378" i="38"/>
  <c r="S502" i="38"/>
  <c r="S501" i="38" s="1"/>
  <c r="K528" i="38"/>
  <c r="K518" i="38"/>
  <c r="Q502" i="38"/>
  <c r="Q501" i="38" s="1"/>
  <c r="T378" i="38"/>
  <c r="S528" i="38"/>
  <c r="S518" i="38"/>
  <c r="U563" i="38"/>
  <c r="U562" i="38" s="1"/>
  <c r="O502" i="38"/>
  <c r="O501" i="38" s="1"/>
  <c r="R502" i="38"/>
  <c r="R501" i="38" s="1"/>
  <c r="W21" i="38"/>
  <c r="W13" i="38" s="1"/>
  <c r="K21" i="38"/>
  <c r="E21" i="38"/>
  <c r="F21" i="38" s="1"/>
  <c r="H21" i="38" s="1"/>
  <c r="D562" i="38"/>
  <c r="K393" i="38"/>
  <c r="R229" i="38"/>
  <c r="F563" i="38"/>
  <c r="H563" i="38" s="1"/>
  <c r="E562" i="38"/>
  <c r="F562" i="38" s="1"/>
  <c r="J562" i="38" s="1"/>
  <c r="G562" i="38"/>
  <c r="G587" i="38"/>
  <c r="I562" i="38"/>
  <c r="I587" i="38" s="1"/>
  <c r="R562" i="38"/>
  <c r="V562" i="38"/>
  <c r="W562" i="38"/>
  <c r="Y562" i="38" s="1"/>
  <c r="X562" i="38"/>
  <c r="Y563" i="38"/>
  <c r="Z562" i="38"/>
  <c r="AC562" i="38" s="1"/>
  <c r="AA562" i="38"/>
  <c r="AB562" i="38"/>
  <c r="AD562" i="38"/>
  <c r="AE562" i="38"/>
  <c r="AG581" i="38"/>
  <c r="AF562" i="38"/>
  <c r="AG563" i="38"/>
  <c r="AH562" i="38"/>
  <c r="AI562" i="38"/>
  <c r="AK562" i="38" s="1"/>
  <c r="AK581" i="38"/>
  <c r="AK563" i="38"/>
  <c r="AJ562" i="38"/>
  <c r="J450" i="38"/>
  <c r="F519" i="38"/>
  <c r="J519" i="38" s="1"/>
  <c r="F408" i="38"/>
  <c r="J408" i="38"/>
  <c r="F70" i="38"/>
  <c r="H70" i="38" s="1"/>
  <c r="H105" i="38"/>
  <c r="J102" i="38"/>
  <c r="J206" i="38"/>
  <c r="J428" i="38"/>
  <c r="H523" i="38"/>
  <c r="J537" i="38"/>
  <c r="Z545" i="38"/>
  <c r="AK194" i="38"/>
  <c r="Y501" i="38"/>
  <c r="AK449" i="38"/>
  <c r="AG122" i="38"/>
  <c r="AK153" i="38"/>
  <c r="AL167" i="38"/>
  <c r="AK168" i="38"/>
  <c r="AC194" i="38"/>
  <c r="AG194" i="38"/>
  <c r="AJ212" i="38"/>
  <c r="AG221" i="38"/>
  <c r="AK221" i="38"/>
  <c r="Y246" i="38"/>
  <c r="AG23" i="38"/>
  <c r="AG19" i="38"/>
  <c r="Y19" i="38"/>
  <c r="Y31" i="38"/>
  <c r="AL33" i="38"/>
  <c r="AL34" i="38"/>
  <c r="AL89" i="38"/>
  <c r="AL94" i="38"/>
  <c r="AL52" i="38"/>
  <c r="AL57" i="38"/>
  <c r="AL99" i="38"/>
  <c r="AL109" i="38"/>
  <c r="AL106" i="38"/>
  <c r="AA545" i="38"/>
  <c r="AC545" i="38"/>
  <c r="Y449" i="38"/>
  <c r="AD229" i="38"/>
  <c r="Y76" i="38"/>
  <c r="Y340" i="38"/>
  <c r="Y187" i="38"/>
  <c r="AL187" i="38" s="1"/>
  <c r="Z581" i="38"/>
  <c r="AC581" i="38"/>
  <c r="V581" i="38"/>
  <c r="AG230" i="38"/>
  <c r="AG384" i="38"/>
  <c r="AC413" i="38"/>
  <c r="AL528" i="38"/>
  <c r="AG546" i="38"/>
  <c r="AC394" i="38"/>
  <c r="AC546" i="38"/>
  <c r="AK519" i="38"/>
  <c r="AG98" i="38"/>
  <c r="AG518" i="38"/>
  <c r="AL502" i="38"/>
  <c r="AL263" i="38"/>
  <c r="AL338" i="38"/>
  <c r="AL395" i="38"/>
  <c r="X545" i="38"/>
  <c r="AL228" i="38"/>
  <c r="AC168" i="38"/>
  <c r="X110" i="38"/>
  <c r="AE87" i="38"/>
  <c r="AE86" i="38" s="1"/>
  <c r="AG86" i="38" s="1"/>
  <c r="AC121" i="38"/>
  <c r="AA336" i="38"/>
  <c r="AB229" i="38"/>
  <c r="AE76" i="38"/>
  <c r="AG76" i="38" s="1"/>
  <c r="Z76" i="38"/>
  <c r="AC76" i="38" s="1"/>
  <c r="AL271" i="38"/>
  <c r="AC501" i="38"/>
  <c r="AC341" i="38"/>
  <c r="AL341" i="38" s="1"/>
  <c r="Y385" i="38"/>
  <c r="AG385" i="38"/>
  <c r="Y392" i="38"/>
  <c r="AL392" i="38" s="1"/>
  <c r="AK392" i="38"/>
  <c r="AB393" i="38"/>
  <c r="AC393" i="38" s="1"/>
  <c r="AG403" i="38"/>
  <c r="AL403" i="38" s="1"/>
  <c r="W545" i="38"/>
  <c r="AK560" i="38"/>
  <c r="AK137" i="38"/>
  <c r="AJ110" i="38"/>
  <c r="AC42" i="38"/>
  <c r="Z38" i="38"/>
  <c r="AC70" i="38"/>
  <c r="AL70" i="38" s="1"/>
  <c r="Z69" i="38"/>
  <c r="AC69" i="38" s="1"/>
  <c r="W87" i="38"/>
  <c r="W86" i="38"/>
  <c r="Y86" i="38" s="1"/>
  <c r="Y88" i="38"/>
  <c r="AG169" i="38"/>
  <c r="AL169" i="38" s="1"/>
  <c r="AE168" i="38"/>
  <c r="AG168" i="38" s="1"/>
  <c r="Z197" i="38"/>
  <c r="AC197" i="38" s="1"/>
  <c r="AC203" i="38"/>
  <c r="AH204" i="38"/>
  <c r="AK204" i="38"/>
  <c r="AK211" i="38"/>
  <c r="AC316" i="38"/>
  <c r="AL316" i="38" s="1"/>
  <c r="AA315" i="38"/>
  <c r="AC315" i="38"/>
  <c r="AD331" i="38"/>
  <c r="AD330" i="38" s="1"/>
  <c r="AG330" i="38" s="1"/>
  <c r="AG335" i="38"/>
  <c r="AL335" i="38" s="1"/>
  <c r="AH408" i="38"/>
  <c r="AK408" i="38" s="1"/>
  <c r="AK411" i="38"/>
  <c r="AL411" i="38" s="1"/>
  <c r="W424" i="38"/>
  <c r="W412" i="38" s="1"/>
  <c r="Y431" i="38"/>
  <c r="AL431" i="38"/>
  <c r="AE435" i="38"/>
  <c r="AG438" i="38"/>
  <c r="AL438" i="38" s="1"/>
  <c r="V38" i="38"/>
  <c r="Y38" i="38" s="1"/>
  <c r="AE412" i="38"/>
  <c r="AL136" i="38"/>
  <c r="AA212" i="38"/>
  <c r="Y315" i="38"/>
  <c r="X229" i="38"/>
  <c r="AH38" i="38"/>
  <c r="AK42" i="38"/>
  <c r="W197" i="38"/>
  <c r="Y203" i="38"/>
  <c r="AL203" i="38" s="1"/>
  <c r="AE560" i="38"/>
  <c r="AG561" i="38"/>
  <c r="AL561" i="38" s="1"/>
  <c r="AL434" i="38"/>
  <c r="AA110" i="38"/>
  <c r="Y69" i="38"/>
  <c r="AC96" i="38"/>
  <c r="AD38" i="38"/>
  <c r="Y224" i="38"/>
  <c r="AL224" i="38" s="1"/>
  <c r="Y98" i="38"/>
  <c r="AG87" i="38"/>
  <c r="Y384" i="38"/>
  <c r="AK450" i="38"/>
  <c r="AC337" i="38"/>
  <c r="AL337" i="38" s="1"/>
  <c r="AH13" i="38"/>
  <c r="AL238" i="38"/>
  <c r="AK330" i="38"/>
  <c r="AC88" i="38"/>
  <c r="AC138" i="38"/>
  <c r="Z153" i="38"/>
  <c r="AC153" i="38"/>
  <c r="W168" i="38"/>
  <c r="AC195" i="38"/>
  <c r="AK222" i="38"/>
  <c r="AC222" i="38"/>
  <c r="AL222" i="38" s="1"/>
  <c r="Y247" i="38"/>
  <c r="AL247" i="38" s="1"/>
  <c r="AL520" i="38"/>
  <c r="AE13" i="38"/>
  <c r="AE12" i="38" s="1"/>
  <c r="AA230" i="38"/>
  <c r="Y231" i="38"/>
  <c r="AL231" i="38"/>
  <c r="Y211" i="38"/>
  <c r="W153" i="38"/>
  <c r="Y153" i="38" s="1"/>
  <c r="Y42" i="38"/>
  <c r="AG203" i="38"/>
  <c r="AC211" i="38"/>
  <c r="AE137" i="38"/>
  <c r="AG137" i="38"/>
  <c r="AL547" i="38"/>
  <c r="AE545" i="38"/>
  <c r="AE212" i="38"/>
  <c r="AH212" i="38"/>
  <c r="AH229" i="38"/>
  <c r="AF110" i="38"/>
  <c r="AD336" i="38"/>
  <c r="AG336" i="38" s="1"/>
  <c r="Y137" i="38"/>
  <c r="V545" i="38"/>
  <c r="Y545" i="38" s="1"/>
  <c r="Y197" i="38"/>
  <c r="Y204" i="38"/>
  <c r="Y424" i="38"/>
  <c r="AG424" i="38"/>
  <c r="Y432" i="38"/>
  <c r="AG432" i="38"/>
  <c r="AG435" i="38"/>
  <c r="AL435" i="38" s="1"/>
  <c r="AG439" i="38"/>
  <c r="AG560" i="38"/>
  <c r="AK23" i="38"/>
  <c r="AG15" i="38"/>
  <c r="AL15" i="38" s="1"/>
  <c r="AK15" i="38"/>
  <c r="Y16" i="38"/>
  <c r="AK16" i="38"/>
  <c r="AC17" i="38"/>
  <c r="AL17" i="38" s="1"/>
  <c r="AG17" i="38"/>
  <c r="AK17" i="38"/>
  <c r="AB86" i="38"/>
  <c r="AC86" i="38" s="1"/>
  <c r="AC87" i="38"/>
  <c r="W330" i="38"/>
  <c r="Y330" i="38"/>
  <c r="Y331" i="38"/>
  <c r="AI13" i="38"/>
  <c r="AK14" i="38"/>
  <c r="W63" i="38"/>
  <c r="Y65" i="38"/>
  <c r="AL65" i="38" s="1"/>
  <c r="AE63" i="38"/>
  <c r="AG63" i="38" s="1"/>
  <c r="AG65" i="38"/>
  <c r="AH63" i="38"/>
  <c r="AK63" i="38" s="1"/>
  <c r="AK65" i="38"/>
  <c r="AH87" i="38"/>
  <c r="AH86" i="38" s="1"/>
  <c r="AK88" i="38"/>
  <c r="AH97" i="38"/>
  <c r="AK97" i="38"/>
  <c r="AK98" i="38"/>
  <c r="AH111" i="38"/>
  <c r="AK121" i="38"/>
  <c r="Y123" i="38"/>
  <c r="W122" i="38"/>
  <c r="Y122" i="38" s="1"/>
  <c r="Z122" i="38"/>
  <c r="AC122" i="38" s="1"/>
  <c r="AC123" i="38"/>
  <c r="AK123" i="38"/>
  <c r="AH122" i="38"/>
  <c r="AK122" i="38" s="1"/>
  <c r="AG14" i="38"/>
  <c r="AC204" i="38"/>
  <c r="AG331" i="38"/>
  <c r="AC432" i="38"/>
  <c r="AK435" i="38"/>
  <c r="AC439" i="38"/>
  <c r="AG501" i="38"/>
  <c r="AE407" i="38"/>
  <c r="AG407" i="38" s="1"/>
  <c r="AG408" i="38"/>
  <c r="AA13" i="38"/>
  <c r="AC13" i="38" s="1"/>
  <c r="AC14" i="38"/>
  <c r="AE38" i="38"/>
  <c r="AG42" i="38"/>
  <c r="AL42" i="38"/>
  <c r="V111" i="38"/>
  <c r="Y111" i="38" s="1"/>
  <c r="Y121" i="38"/>
  <c r="AD111" i="38"/>
  <c r="AG121" i="38"/>
  <c r="V407" i="38"/>
  <c r="Y407" i="38" s="1"/>
  <c r="Y408" i="38"/>
  <c r="Z230" i="38"/>
  <c r="W221" i="38"/>
  <c r="V13" i="38"/>
  <c r="W270" i="38"/>
  <c r="AC111" i="38"/>
  <c r="AG413" i="38"/>
  <c r="Y450" i="38"/>
  <c r="AG519" i="38"/>
  <c r="V229" i="38"/>
  <c r="AK546" i="38"/>
  <c r="AG246" i="38"/>
  <c r="AA518" i="38"/>
  <c r="AC518" i="38"/>
  <c r="AC450" i="38"/>
  <c r="AC221" i="38"/>
  <c r="Z13" i="38"/>
  <c r="AD13" i="38"/>
  <c r="AG97" i="38"/>
  <c r="AG70" i="38"/>
  <c r="Y83" i="38"/>
  <c r="AG123" i="38"/>
  <c r="AH69" i="38"/>
  <c r="AK69" i="38" s="1"/>
  <c r="AH76" i="38"/>
  <c r="AK76" i="38" s="1"/>
  <c r="Z63" i="38"/>
  <c r="AC63" i="38" s="1"/>
  <c r="H408" i="38"/>
  <c r="Y270" i="38"/>
  <c r="AG111" i="38"/>
  <c r="AD110" i="38"/>
  <c r="AG110" i="38" s="1"/>
  <c r="AK111" i="38"/>
  <c r="Y221" i="38"/>
  <c r="AL221" i="38" s="1"/>
  <c r="H65" i="38"/>
  <c r="J65" i="38"/>
  <c r="J563" i="38"/>
  <c r="F582" i="38"/>
  <c r="J582" i="38" s="1"/>
  <c r="D581" i="38"/>
  <c r="F581" i="38" s="1"/>
  <c r="H448" i="38"/>
  <c r="J448" i="38"/>
  <c r="D331" i="38"/>
  <c r="D330" i="38" s="1"/>
  <c r="F330" i="38" s="1"/>
  <c r="F335" i="38"/>
  <c r="D122" i="38"/>
  <c r="J195" i="38"/>
  <c r="J53" i="38"/>
  <c r="H361" i="38"/>
  <c r="F230" i="38"/>
  <c r="E581" i="38"/>
  <c r="H228" i="38"/>
  <c r="J222" i="38"/>
  <c r="H431" i="38"/>
  <c r="H211" i="38"/>
  <c r="H154" i="38"/>
  <c r="F194" i="38"/>
  <c r="D340" i="38"/>
  <c r="F121" i="38"/>
  <c r="H121" i="38"/>
  <c r="F411" i="38"/>
  <c r="H411" i="38" s="1"/>
  <c r="F339" i="38"/>
  <c r="H339" i="38" s="1"/>
  <c r="F138" i="38"/>
  <c r="E337" i="38"/>
  <c r="F337" i="38" s="1"/>
  <c r="F424" i="38"/>
  <c r="J424" i="38" s="1"/>
  <c r="F546" i="38"/>
  <c r="J546" i="38" s="1"/>
  <c r="D545" i="38"/>
  <c r="F545" i="38"/>
  <c r="J545" i="38" s="1"/>
  <c r="J238" i="38"/>
  <c r="H238" i="38"/>
  <c r="H263" i="38"/>
  <c r="J263" i="38"/>
  <c r="H395" i="38"/>
  <c r="J395" i="38"/>
  <c r="J196" i="38"/>
  <c r="H196" i="38"/>
  <c r="J423" i="38"/>
  <c r="H423" i="38"/>
  <c r="F83" i="38"/>
  <c r="D76" i="38"/>
  <c r="F76" i="38" s="1"/>
  <c r="F152" i="38"/>
  <c r="J152" i="38" s="1"/>
  <c r="D137" i="38"/>
  <c r="F169" i="38"/>
  <c r="D168" i="38"/>
  <c r="D197" i="38"/>
  <c r="F197" i="38" s="1"/>
  <c r="H197" i="38" s="1"/>
  <c r="F203" i="38"/>
  <c r="J220" i="38"/>
  <c r="H220" i="38"/>
  <c r="D315" i="38"/>
  <c r="F316" i="38"/>
  <c r="J316" i="38"/>
  <c r="F400" i="38"/>
  <c r="J400" i="38" s="1"/>
  <c r="D394" i="38"/>
  <c r="D393" i="38" s="1"/>
  <c r="F393" i="38" s="1"/>
  <c r="D432" i="38"/>
  <c r="F432" i="38"/>
  <c r="F434" i="38"/>
  <c r="H434" i="38" s="1"/>
  <c r="J520" i="38"/>
  <c r="H520" i="38"/>
  <c r="H41" i="38"/>
  <c r="J41" i="38"/>
  <c r="J50" i="38"/>
  <c r="H50" i="38"/>
  <c r="J103" i="38"/>
  <c r="H103" i="38"/>
  <c r="D229" i="38"/>
  <c r="F135" i="38"/>
  <c r="E221" i="38"/>
  <c r="F221" i="38" s="1"/>
  <c r="E213" i="38"/>
  <c r="F518" i="38"/>
  <c r="F561" i="38"/>
  <c r="J561" i="38" s="1"/>
  <c r="F547" i="38"/>
  <c r="H17" i="38"/>
  <c r="H19" i="38"/>
  <c r="H24" i="38"/>
  <c r="J25" i="38"/>
  <c r="J31" i="38"/>
  <c r="J95" i="38"/>
  <c r="H39" i="38"/>
  <c r="H58" i="38"/>
  <c r="H107" i="38"/>
  <c r="J73" i="38"/>
  <c r="J84" i="38"/>
  <c r="H118" i="38"/>
  <c r="H134" i="38"/>
  <c r="H114" i="38"/>
  <c r="J132" i="38"/>
  <c r="H129" i="38"/>
  <c r="H131" i="38"/>
  <c r="H144" i="38"/>
  <c r="H163" i="38"/>
  <c r="H179" i="38"/>
  <c r="H157" i="38"/>
  <c r="H189" i="38"/>
  <c r="H175" i="38"/>
  <c r="H205" i="38"/>
  <c r="H210" i="38"/>
  <c r="H258" i="38"/>
  <c r="H303" i="38"/>
  <c r="H295" i="38"/>
  <c r="H233" i="38"/>
  <c r="H302" i="38"/>
  <c r="H327" i="38"/>
  <c r="H322" i="38"/>
  <c r="H320" i="38"/>
  <c r="H278" i="38"/>
  <c r="J312" i="38"/>
  <c r="H397" i="38"/>
  <c r="J401" i="38"/>
  <c r="H399" i="38"/>
  <c r="H287" i="38"/>
  <c r="J375" i="38"/>
  <c r="H345" i="38"/>
  <c r="H359" i="38"/>
  <c r="H325" i="38"/>
  <c r="H319" i="38"/>
  <c r="H318" i="38"/>
  <c r="H391" i="38"/>
  <c r="H358" i="38"/>
  <c r="H383" i="38"/>
  <c r="J370" i="38"/>
  <c r="J473" i="38"/>
  <c r="J489" i="38"/>
  <c r="H467" i="38"/>
  <c r="H492" i="38"/>
  <c r="H419" i="38"/>
  <c r="H418" i="38"/>
  <c r="H379" i="38"/>
  <c r="J494" i="38"/>
  <c r="J468" i="38"/>
  <c r="J349" i="38"/>
  <c r="H472" i="38"/>
  <c r="H430" i="38"/>
  <c r="J458" i="38"/>
  <c r="H482" i="38"/>
  <c r="H491" i="38"/>
  <c r="J504" i="38"/>
  <c r="J454" i="38"/>
  <c r="H512" i="38"/>
  <c r="H515" i="38"/>
  <c r="J511" i="38"/>
  <c r="H442" i="38"/>
  <c r="H536" i="38"/>
  <c r="H540" i="38"/>
  <c r="J535" i="38"/>
  <c r="J585" i="38"/>
  <c r="H571" i="38"/>
  <c r="H533" i="38"/>
  <c r="H566" i="38"/>
  <c r="J564" i="38"/>
  <c r="J570" i="38"/>
  <c r="F28" i="38"/>
  <c r="H28" i="38" s="1"/>
  <c r="F37" i="38"/>
  <c r="F42" i="38"/>
  <c r="J42" i="38" s="1"/>
  <c r="F68" i="38"/>
  <c r="D87" i="38"/>
  <c r="F87" i="38" s="1"/>
  <c r="E413" i="38"/>
  <c r="E412" i="38"/>
  <c r="H51" i="38"/>
  <c r="H117" i="38"/>
  <c r="J396" i="38"/>
  <c r="J410" i="38"/>
  <c r="J27" i="38"/>
  <c r="H27" i="38"/>
  <c r="H37" i="38"/>
  <c r="J37" i="38"/>
  <c r="J69" i="38"/>
  <c r="H69" i="38"/>
  <c r="H32" i="38"/>
  <c r="J32" i="38"/>
  <c r="H546" i="38"/>
  <c r="H81" i="38"/>
  <c r="J81" i="38"/>
  <c r="H78" i="38"/>
  <c r="J78" i="38"/>
  <c r="J79" i="38"/>
  <c r="H79" i="38"/>
  <c r="H130" i="38"/>
  <c r="J130" i="38"/>
  <c r="J151" i="38"/>
  <c r="H151" i="38"/>
  <c r="J148" i="38"/>
  <c r="H148" i="38"/>
  <c r="J142" i="38"/>
  <c r="H142" i="38"/>
  <c r="J147" i="38"/>
  <c r="H147" i="38"/>
  <c r="J161" i="38"/>
  <c r="H161" i="38"/>
  <c r="H155" i="38"/>
  <c r="J155" i="38"/>
  <c r="J181" i="38"/>
  <c r="H181" i="38"/>
  <c r="J199" i="38"/>
  <c r="H199" i="38"/>
  <c r="H209" i="38"/>
  <c r="J209" i="38"/>
  <c r="J237" i="38"/>
  <c r="H237" i="38"/>
  <c r="H235" i="38"/>
  <c r="J235" i="38"/>
  <c r="H234" i="38"/>
  <c r="J234" i="38"/>
  <c r="J241" i="38"/>
  <c r="H241" i="38"/>
  <c r="H261" i="38"/>
  <c r="J261" i="38"/>
  <c r="J257" i="38"/>
  <c r="H257" i="38"/>
  <c r="J249" i="38"/>
  <c r="H249" i="38"/>
  <c r="H254" i="38"/>
  <c r="J254" i="38"/>
  <c r="J309" i="38"/>
  <c r="H309" i="38"/>
  <c r="H304" i="38"/>
  <c r="J304" i="38"/>
  <c r="H296" i="38"/>
  <c r="J296" i="38"/>
  <c r="H300" i="38"/>
  <c r="J300" i="38"/>
  <c r="J305" i="38"/>
  <c r="H305" i="38"/>
  <c r="J289" i="38"/>
  <c r="H289" i="38"/>
  <c r="H281" i="38"/>
  <c r="J281" i="38"/>
  <c r="H308" i="38"/>
  <c r="J308" i="38"/>
  <c r="J329" i="38"/>
  <c r="H329" i="38"/>
  <c r="J317" i="38"/>
  <c r="H317" i="38"/>
  <c r="H398" i="38"/>
  <c r="J398" i="38"/>
  <c r="J321" i="38"/>
  <c r="H321" i="38"/>
  <c r="H366" i="38"/>
  <c r="J366" i="38"/>
  <c r="J353" i="38"/>
  <c r="H353" i="38"/>
  <c r="J360" i="38"/>
  <c r="H360" i="38"/>
  <c r="J355" i="38"/>
  <c r="H355" i="38"/>
  <c r="J372" i="38"/>
  <c r="H372" i="38"/>
  <c r="J388" i="38"/>
  <c r="H388" i="38"/>
  <c r="H461" i="38"/>
  <c r="J461" i="38"/>
  <c r="J471" i="38"/>
  <c r="H471" i="38"/>
  <c r="H469" i="38"/>
  <c r="J469" i="38"/>
  <c r="J459" i="38"/>
  <c r="H459" i="38"/>
  <c r="J487" i="38"/>
  <c r="H487" i="38"/>
  <c r="J485" i="38"/>
  <c r="H485" i="38"/>
  <c r="J483" i="38"/>
  <c r="H483" i="38"/>
  <c r="J484" i="38"/>
  <c r="H484" i="38"/>
  <c r="J480" i="38"/>
  <c r="H480" i="38"/>
  <c r="H516" i="38"/>
  <c r="J516" i="38"/>
  <c r="H507" i="38"/>
  <c r="J507" i="38"/>
  <c r="J447" i="38"/>
  <c r="H447" i="38"/>
  <c r="J538" i="38"/>
  <c r="H538" i="38"/>
  <c r="H525" i="38"/>
  <c r="J525" i="38"/>
  <c r="J543" i="38"/>
  <c r="H543" i="38"/>
  <c r="H557" i="38"/>
  <c r="J557" i="38"/>
  <c r="H549" i="38"/>
  <c r="J549" i="38"/>
  <c r="H579" i="38"/>
  <c r="J579" i="38"/>
  <c r="H573" i="38"/>
  <c r="J573" i="38"/>
  <c r="H565" i="38"/>
  <c r="J565" i="38"/>
  <c r="F14" i="38"/>
  <c r="H14" i="38" s="1"/>
  <c r="H106" i="38"/>
  <c r="J106" i="38"/>
  <c r="J66" i="38"/>
  <c r="H66" i="38"/>
  <c r="H82" i="38"/>
  <c r="J82" i="38"/>
  <c r="H85" i="38"/>
  <c r="J85" i="38"/>
  <c r="J128" i="38"/>
  <c r="H128" i="38"/>
  <c r="J124" i="38"/>
  <c r="H124" i="38"/>
  <c r="H140" i="38"/>
  <c r="J140" i="38"/>
  <c r="H145" i="38"/>
  <c r="J145" i="38"/>
  <c r="J159" i="38"/>
  <c r="H159" i="38"/>
  <c r="H192" i="38"/>
  <c r="J192" i="38"/>
  <c r="J190" i="38"/>
  <c r="H190" i="38"/>
  <c r="H176" i="38"/>
  <c r="J176" i="38"/>
  <c r="H219" i="38"/>
  <c r="J219" i="38"/>
  <c r="J245" i="38"/>
  <c r="H245" i="38"/>
  <c r="H253" i="38"/>
  <c r="J253" i="38"/>
  <c r="J251" i="38"/>
  <c r="H251" i="38"/>
  <c r="J334" i="38"/>
  <c r="H334" i="38"/>
  <c r="H264" i="38"/>
  <c r="J264" i="38"/>
  <c r="J311" i="38"/>
  <c r="H311" i="38"/>
  <c r="J313" i="38"/>
  <c r="H313" i="38"/>
  <c r="J314" i="38"/>
  <c r="H314" i="38"/>
  <c r="H406" i="38"/>
  <c r="J406" i="38"/>
  <c r="J376" i="38"/>
  <c r="H376" i="38"/>
  <c r="J348" i="38"/>
  <c r="H348" i="38"/>
  <c r="H350" i="38"/>
  <c r="J350" i="38"/>
  <c r="J386" i="38"/>
  <c r="H386" i="38"/>
  <c r="H493" i="38"/>
  <c r="J493" i="38"/>
  <c r="H470" i="38"/>
  <c r="J470" i="38"/>
  <c r="J460" i="38"/>
  <c r="H460" i="38"/>
  <c r="H453" i="38"/>
  <c r="J453" i="38"/>
  <c r="H466" i="38"/>
  <c r="J466" i="38"/>
  <c r="J488" i="38"/>
  <c r="H488" i="38"/>
  <c r="J514" i="38"/>
  <c r="H514" i="38"/>
  <c r="H510" i="38"/>
  <c r="J510" i="38"/>
  <c r="H503" i="38"/>
  <c r="J503" i="38"/>
  <c r="H446" i="38"/>
  <c r="J446" i="38"/>
  <c r="H544" i="38"/>
  <c r="J544" i="38"/>
  <c r="J551" i="38"/>
  <c r="H551" i="38"/>
  <c r="H554" i="38"/>
  <c r="J554" i="38"/>
  <c r="H567" i="38"/>
  <c r="J567" i="38"/>
  <c r="H572" i="38"/>
  <c r="J572" i="38"/>
  <c r="H580" i="38"/>
  <c r="J580" i="38"/>
  <c r="H519" i="38"/>
  <c r="J70" i="38"/>
  <c r="H378" i="38"/>
  <c r="H404" i="38"/>
  <c r="J528" i="38"/>
  <c r="H451" i="38"/>
  <c r="J422" i="38"/>
  <c r="J385" i="38"/>
  <c r="J271" i="38"/>
  <c r="F137" i="38"/>
  <c r="H137" i="38" s="1"/>
  <c r="F315" i="38"/>
  <c r="J315" i="38" s="1"/>
  <c r="D63" i="38"/>
  <c r="F63" i="38"/>
  <c r="F407" i="38"/>
  <c r="F501" i="38"/>
  <c r="H501" i="38" s="1"/>
  <c r="F96" i="38"/>
  <c r="F99" i="38"/>
  <c r="H99" i="38" s="1"/>
  <c r="F20" i="38"/>
  <c r="F29" i="38"/>
  <c r="H29" i="38" s="1"/>
  <c r="F35" i="38"/>
  <c r="F91" i="38"/>
  <c r="H36" i="38"/>
  <c r="J36" i="38"/>
  <c r="J343" i="38"/>
  <c r="H343" i="38"/>
  <c r="F213" i="38"/>
  <c r="H586" i="38"/>
  <c r="J586" i="38"/>
  <c r="H224" i="38"/>
  <c r="J224" i="38"/>
  <c r="H315" i="38"/>
  <c r="J21" i="38"/>
  <c r="H187" i="38"/>
  <c r="J187" i="38"/>
  <c r="H582" i="38"/>
  <c r="J279" i="38"/>
  <c r="H279" i="38"/>
  <c r="J14" i="38"/>
  <c r="H545" i="38"/>
  <c r="H97" i="38"/>
  <c r="J97" i="38"/>
  <c r="J194" i="38"/>
  <c r="H194" i="38"/>
  <c r="J518" i="38"/>
  <c r="H518" i="38"/>
  <c r="AB12" i="38"/>
  <c r="AH110" i="38"/>
  <c r="AE110" i="38"/>
  <c r="Y87" i="38"/>
  <c r="E13" i="38"/>
  <c r="E44" i="38"/>
  <c r="F44" i="38" s="1"/>
  <c r="V168" i="38"/>
  <c r="Y168" i="38" s="1"/>
  <c r="AL168" i="38" s="1"/>
  <c r="E45" i="38"/>
  <c r="F45" i="38" s="1"/>
  <c r="F215" i="38"/>
  <c r="J215" i="38" s="1"/>
  <c r="E270" i="38"/>
  <c r="H98" i="38"/>
  <c r="H111" i="38"/>
  <c r="D336" i="38"/>
  <c r="J121" i="38"/>
  <c r="J247" i="38"/>
  <c r="F560" i="38"/>
  <c r="J560" i="38" s="1"/>
  <c r="H316" i="38"/>
  <c r="AK337" i="38"/>
  <c r="H341" i="38"/>
  <c r="Y413" i="38"/>
  <c r="H403" i="38"/>
  <c r="AK331" i="38"/>
  <c r="W336" i="38"/>
  <c r="Y336" i="38" s="1"/>
  <c r="AL220" i="38"/>
  <c r="AL339" i="38"/>
  <c r="AJ13" i="38"/>
  <c r="AJ12" i="38" s="1"/>
  <c r="AK230" i="38"/>
  <c r="AG315" i="38"/>
  <c r="AC449" i="38"/>
  <c r="AG37" i="38"/>
  <c r="AK197" i="38"/>
  <c r="AC213" i="38"/>
  <c r="Y560" i="38"/>
  <c r="AL30" i="38"/>
  <c r="H150" i="38"/>
  <c r="J150" i="38"/>
  <c r="J178" i="38"/>
  <c r="H178" i="38"/>
  <c r="H112" i="38"/>
  <c r="J135" i="38"/>
  <c r="H135" i="38"/>
  <c r="J434" i="38"/>
  <c r="J203" i="38"/>
  <c r="H203" i="38"/>
  <c r="H424" i="38"/>
  <c r="J138" i="38"/>
  <c r="H138" i="38"/>
  <c r="J411" i="38"/>
  <c r="H335" i="38"/>
  <c r="J335" i="38"/>
  <c r="H561" i="38"/>
  <c r="J197" i="38"/>
  <c r="J169" i="38"/>
  <c r="H169" i="38"/>
  <c r="H152" i="38"/>
  <c r="J83" i="38"/>
  <c r="H83" i="38"/>
  <c r="J339" i="38"/>
  <c r="H562" i="38"/>
  <c r="F122" i="38"/>
  <c r="J122" i="38" s="1"/>
  <c r="H35" i="38"/>
  <c r="J35" i="38"/>
  <c r="H20" i="38"/>
  <c r="J20" i="38"/>
  <c r="J96" i="38"/>
  <c r="H96" i="38"/>
  <c r="H407" i="38"/>
  <c r="J407" i="38"/>
  <c r="J29" i="38"/>
  <c r="J99" i="38"/>
  <c r="J501" i="38"/>
  <c r="V110" i="38"/>
  <c r="H122" i="38"/>
  <c r="J213" i="38" l="1"/>
  <c r="H213" i="38"/>
  <c r="H87" i="38"/>
  <c r="J87" i="38"/>
  <c r="H547" i="38"/>
  <c r="J547" i="38"/>
  <c r="H432" i="38"/>
  <c r="J432" i="38"/>
  <c r="H581" i="38"/>
  <c r="J581" i="38"/>
  <c r="W12" i="38"/>
  <c r="Y13" i="38"/>
  <c r="J91" i="38"/>
  <c r="H91" i="38"/>
  <c r="H63" i="38"/>
  <c r="J63" i="38"/>
  <c r="H68" i="38"/>
  <c r="J68" i="38"/>
  <c r="Z12" i="38"/>
  <c r="Z229" i="38"/>
  <c r="AC230" i="38"/>
  <c r="AK13" i="38"/>
  <c r="H230" i="38"/>
  <c r="J230" i="38"/>
  <c r="AL450" i="38"/>
  <c r="AL88" i="38"/>
  <c r="H560" i="38"/>
  <c r="E229" i="38"/>
  <c r="F229" i="38" s="1"/>
  <c r="F270" i="38"/>
  <c r="AL111" i="38"/>
  <c r="AL98" i="38"/>
  <c r="H215" i="38"/>
  <c r="H400" i="38"/>
  <c r="W110" i="38"/>
  <c r="Y110" i="38" s="1"/>
  <c r="D86" i="38"/>
  <c r="F86" i="38" s="1"/>
  <c r="AL14" i="38"/>
  <c r="AL123" i="38"/>
  <c r="AL16" i="38"/>
  <c r="AL424" i="38"/>
  <c r="AK212" i="38"/>
  <c r="Y21" i="38"/>
  <c r="AG562" i="38"/>
  <c r="L229" i="38"/>
  <c r="U13" i="38"/>
  <c r="U12" i="38" s="1"/>
  <c r="U336" i="38"/>
  <c r="D10" i="7"/>
  <c r="W586" i="38"/>
  <c r="F54" i="8"/>
  <c r="G54" i="8" s="1"/>
  <c r="F55" i="8"/>
  <c r="G55" i="8" s="1"/>
  <c r="E38" i="38"/>
  <c r="J28" i="38"/>
  <c r="D110" i="38"/>
  <c r="AH407" i="38"/>
  <c r="AK407" i="38" s="1"/>
  <c r="AL121" i="38"/>
  <c r="AL153" i="38"/>
  <c r="AL385" i="38"/>
  <c r="AL76" i="38"/>
  <c r="AL501" i="38"/>
  <c r="AL563" i="38"/>
  <c r="T336" i="38"/>
  <c r="N393" i="38"/>
  <c r="L336" i="38"/>
  <c r="S393" i="38"/>
  <c r="L212" i="38"/>
  <c r="N518" i="38"/>
  <c r="K229" i="38"/>
  <c r="Q518" i="38"/>
  <c r="AL135" i="38"/>
  <c r="AL315" i="38"/>
  <c r="AL562" i="38"/>
  <c r="E212" i="38"/>
  <c r="F212" i="38" s="1"/>
  <c r="AL211" i="38"/>
  <c r="AH12" i="38"/>
  <c r="M393" i="38"/>
  <c r="N212" i="38"/>
  <c r="N229" i="38"/>
  <c r="K581" i="38"/>
  <c r="L110" i="38"/>
  <c r="D38" i="38"/>
  <c r="AE587" i="38"/>
  <c r="L63" i="38"/>
  <c r="T221" i="38"/>
  <c r="T212" i="38" s="1"/>
  <c r="D37" i="27"/>
  <c r="F27" i="8"/>
  <c r="G27" i="8" s="1"/>
  <c r="F28" i="8"/>
  <c r="G28" i="8" s="1"/>
  <c r="P13" i="38"/>
  <c r="T69" i="38"/>
  <c r="T12" i="38" s="1"/>
  <c r="M76" i="38"/>
  <c r="M12" i="38" s="1"/>
  <c r="E342" i="38"/>
  <c r="D10" i="9"/>
  <c r="G20" i="31"/>
  <c r="O20" i="31" s="1"/>
  <c r="E171" i="38"/>
  <c r="AC279" i="38"/>
  <c r="AA270" i="38"/>
  <c r="AC270" i="38" s="1"/>
  <c r="AL270" i="38" s="1"/>
  <c r="C74" i="27"/>
  <c r="AK340" i="38"/>
  <c r="AJ229" i="38"/>
  <c r="AG21" i="38"/>
  <c r="Y28" i="38"/>
  <c r="AF38" i="38"/>
  <c r="AG38" i="38" s="1"/>
  <c r="AI110" i="38"/>
  <c r="AK110" i="38" s="1"/>
  <c r="Y194" i="38"/>
  <c r="AL194" i="38" s="1"/>
  <c r="X412" i="38"/>
  <c r="AI412" i="38"/>
  <c r="AL18" i="38"/>
  <c r="N545" i="38"/>
  <c r="Z361" i="38"/>
  <c r="AC361" i="38" s="1"/>
  <c r="AL361" i="38" s="1"/>
  <c r="AA45" i="38"/>
  <c r="AL279" i="38"/>
  <c r="V215" i="38"/>
  <c r="W232" i="38"/>
  <c r="D45" i="27"/>
  <c r="D41" i="27"/>
  <c r="C37" i="27"/>
  <c r="C47" i="27"/>
  <c r="C45" i="27"/>
  <c r="C46" i="27"/>
  <c r="F31" i="8"/>
  <c r="G31" i="8" s="1"/>
  <c r="F45" i="8"/>
  <c r="G45" i="8" s="1"/>
  <c r="F40" i="8"/>
  <c r="G40" i="8" s="1"/>
  <c r="F25" i="8"/>
  <c r="G25" i="8" s="1"/>
  <c r="F34" i="8"/>
  <c r="G34" i="8" s="1"/>
  <c r="F48" i="8"/>
  <c r="G48" i="8" s="1"/>
  <c r="F22" i="8"/>
  <c r="G22" i="8" s="1"/>
  <c r="F52" i="8"/>
  <c r="G52" i="8" s="1"/>
  <c r="Y518" i="38"/>
  <c r="AL378" i="38"/>
  <c r="AJ336" i="38"/>
  <c r="AG449" i="38"/>
  <c r="AL449" i="38" s="1"/>
  <c r="AL423" i="38"/>
  <c r="AI229" i="38"/>
  <c r="AK229" i="38" s="1"/>
  <c r="AC21" i="38"/>
  <c r="AK45" i="38"/>
  <c r="AG68" i="38"/>
  <c r="Y96" i="38"/>
  <c r="AL96" i="38" s="1"/>
  <c r="AB110" i="38"/>
  <c r="F136" i="38"/>
  <c r="AC137" i="38"/>
  <c r="AL137" i="38" s="1"/>
  <c r="AG138" i="38"/>
  <c r="AL138" i="38" s="1"/>
  <c r="AC152" i="38"/>
  <c r="Y154" i="38"/>
  <c r="AL154" i="38" s="1"/>
  <c r="AC166" i="38"/>
  <c r="AL166" i="38" s="1"/>
  <c r="Z212" i="38"/>
  <c r="Z384" i="38"/>
  <c r="AC384" i="38" s="1"/>
  <c r="AL384" i="38" s="1"/>
  <c r="F449" i="38"/>
  <c r="AL29" i="38"/>
  <c r="K212" i="38"/>
  <c r="U122" i="38"/>
  <c r="U110" i="38" s="1"/>
  <c r="Q153" i="38"/>
  <c r="D13" i="38"/>
  <c r="F13" i="38" s="1"/>
  <c r="AC68" i="38"/>
  <c r="AJ87" i="38"/>
  <c r="F123" i="38"/>
  <c r="Y152" i="38"/>
  <c r="AL152" i="38" s="1"/>
  <c r="AK195" i="38"/>
  <c r="AL195" i="38" s="1"/>
  <c r="AK213" i="38"/>
  <c r="AF212" i="38"/>
  <c r="AG212" i="38" s="1"/>
  <c r="D413" i="38"/>
  <c r="AG414" i="38"/>
  <c r="AL414" i="38" s="1"/>
  <c r="AL451" i="38"/>
  <c r="J98" i="38"/>
  <c r="O13" i="38"/>
  <c r="O12" i="38" s="1"/>
  <c r="Q87" i="38"/>
  <c r="Q86" i="38" s="1"/>
  <c r="S384" i="38"/>
  <c r="K13" i="38"/>
  <c r="K12" i="38" s="1"/>
  <c r="P87" i="38"/>
  <c r="P86" i="38" s="1"/>
  <c r="K137" i="38"/>
  <c r="R518" i="38"/>
  <c r="L545" i="38"/>
  <c r="P545" i="38"/>
  <c r="O567" i="38"/>
  <c r="O563" i="38" s="1"/>
  <c r="O562" i="38" s="1"/>
  <c r="Q573" i="38"/>
  <c r="K579" i="38"/>
  <c r="Q549" i="38"/>
  <c r="Q546" i="38" s="1"/>
  <c r="Q545" i="38" s="1"/>
  <c r="O557" i="38"/>
  <c r="O546" i="38" s="1"/>
  <c r="O545" i="38" s="1"/>
  <c r="Q566" i="38"/>
  <c r="Q563" i="38" s="1"/>
  <c r="Q562" i="38" s="1"/>
  <c r="K572" i="38"/>
  <c r="K563" i="38" s="1"/>
  <c r="K562" i="38" s="1"/>
  <c r="M578" i="38"/>
  <c r="M563" i="38" s="1"/>
  <c r="M562" i="38" s="1"/>
  <c r="O584" i="38"/>
  <c r="O581" i="38" s="1"/>
  <c r="R557" i="38"/>
  <c r="R546" i="38" s="1"/>
  <c r="R545" i="38" s="1"/>
  <c r="N566" i="38"/>
  <c r="N563" i="38" s="1"/>
  <c r="N562" i="38" s="1"/>
  <c r="L572" i="38"/>
  <c r="L563" i="38" s="1"/>
  <c r="L562" i="38" s="1"/>
  <c r="S577" i="38"/>
  <c r="S563" i="38" s="1"/>
  <c r="S562" i="38" s="1"/>
  <c r="D10" i="10"/>
  <c r="D5" i="10" s="1"/>
  <c r="C6" i="27" s="1"/>
  <c r="AI44" i="38"/>
  <c r="D83" i="27"/>
  <c r="D97" i="27" s="1"/>
  <c r="D63" i="27"/>
  <c r="D74" i="27" s="1"/>
  <c r="Z343" i="38"/>
  <c r="C50" i="27"/>
  <c r="D48" i="27"/>
  <c r="D40" i="27"/>
  <c r="D42" i="27"/>
  <c r="D46" i="27"/>
  <c r="C39" i="27"/>
  <c r="C44" i="27"/>
  <c r="F37" i="8"/>
  <c r="G37" i="8" s="1"/>
  <c r="F42" i="8"/>
  <c r="G42" i="8" s="1"/>
  <c r="J438" i="38"/>
  <c r="F246" i="38"/>
  <c r="F153" i="38"/>
  <c r="AL390" i="38"/>
  <c r="AG393" i="38"/>
  <c r="AH336" i="38"/>
  <c r="AF13" i="38"/>
  <c r="AF12" i="38" s="1"/>
  <c r="AC28" i="38"/>
  <c r="AL28" i="38" s="1"/>
  <c r="Y37" i="38"/>
  <c r="AL37" i="38" s="1"/>
  <c r="AC53" i="38"/>
  <c r="AL53" i="38" s="1"/>
  <c r="Y68" i="38"/>
  <c r="AL68" i="38" s="1"/>
  <c r="AG69" i="38"/>
  <c r="AC83" i="38"/>
  <c r="AL83" i="38" s="1"/>
  <c r="F88" i="38"/>
  <c r="AG96" i="38"/>
  <c r="F166" i="38"/>
  <c r="F167" i="38"/>
  <c r="AC196" i="38"/>
  <c r="AL196" i="38" s="1"/>
  <c r="AB212" i="38"/>
  <c r="E384" i="38"/>
  <c r="F384" i="38" s="1"/>
  <c r="F392" i="38"/>
  <c r="AJ394" i="38"/>
  <c r="AH413" i="38"/>
  <c r="AC422" i="38"/>
  <c r="AL422" i="38" s="1"/>
  <c r="Z412" i="38"/>
  <c r="Y439" i="38"/>
  <c r="AC560" i="38"/>
  <c r="AL560" i="38" s="1"/>
  <c r="AI545" i="38"/>
  <c r="AK545" i="38" s="1"/>
  <c r="H374" i="38"/>
  <c r="AC35" i="38"/>
  <c r="F92" i="38"/>
  <c r="Y36" i="38"/>
  <c r="AL36" i="38" s="1"/>
  <c r="AK39" i="38"/>
  <c r="AB336" i="38"/>
  <c r="W394" i="38"/>
  <c r="V412" i="38"/>
  <c r="Y412" i="38" s="1"/>
  <c r="AF412" i="38"/>
  <c r="AG412" i="38" s="1"/>
  <c r="AH518" i="38"/>
  <c r="AK518" i="38" s="1"/>
  <c r="AJ545" i="38"/>
  <c r="Y22" i="38"/>
  <c r="AC26" i="38"/>
  <c r="AC31" i="38"/>
  <c r="AL31" i="38" s="1"/>
  <c r="AK35" i="38"/>
  <c r="AK95" i="38"/>
  <c r="AL95" i="38" s="1"/>
  <c r="AK93" i="38"/>
  <c r="Y40" i="38"/>
  <c r="AL40" i="38" s="1"/>
  <c r="AG39" i="38"/>
  <c r="AL39" i="38" s="1"/>
  <c r="AC48" i="38"/>
  <c r="AL48" i="38" s="1"/>
  <c r="AK47" i="38"/>
  <c r="AG59" i="38"/>
  <c r="AK108" i="38"/>
  <c r="AL108" i="38" s="1"/>
  <c r="AK105" i="38"/>
  <c r="AL105" i="38" s="1"/>
  <c r="AG270" i="38"/>
  <c r="F390" i="38"/>
  <c r="AB412" i="38"/>
  <c r="AK432" i="38"/>
  <c r="AL432" i="38" s="1"/>
  <c r="F439" i="38"/>
  <c r="Y546" i="38"/>
  <c r="AL546" i="38" s="1"/>
  <c r="AF545" i="38"/>
  <c r="AG545" i="38" s="1"/>
  <c r="AL545" i="38" s="1"/>
  <c r="AC23" i="38"/>
  <c r="AC20" i="38"/>
  <c r="AG20" i="38"/>
  <c r="AG22" i="38"/>
  <c r="Y26" i="38"/>
  <c r="AL26" i="38" s="1"/>
  <c r="AK31" i="38"/>
  <c r="AC32" i="38"/>
  <c r="AL32" i="38" s="1"/>
  <c r="Y90" i="38"/>
  <c r="AL90" i="38" s="1"/>
  <c r="F93" i="38"/>
  <c r="AG93" i="38"/>
  <c r="AG36" i="38"/>
  <c r="AK50" i="38"/>
  <c r="AL50" i="38" s="1"/>
  <c r="AG49" i="38"/>
  <c r="AL49" i="38" s="1"/>
  <c r="F61" i="38"/>
  <c r="AK58" i="38"/>
  <c r="AL58" i="38" s="1"/>
  <c r="AK54" i="38"/>
  <c r="AG24" i="38"/>
  <c r="AG26" i="38"/>
  <c r="AK27" i="38"/>
  <c r="AL27" i="38" s="1"/>
  <c r="F30" i="38"/>
  <c r="F33" i="38"/>
  <c r="F34" i="38"/>
  <c r="AK91" i="38"/>
  <c r="AL91" i="38" s="1"/>
  <c r="F94" i="38"/>
  <c r="Y93" i="38"/>
  <c r="AL93" i="38" s="1"/>
  <c r="AC36" i="38"/>
  <c r="Y43" i="38"/>
  <c r="AL43" i="38" s="1"/>
  <c r="F52" i="38"/>
  <c r="AC51" i="38"/>
  <c r="AL51" i="38" s="1"/>
  <c r="AK49" i="38"/>
  <c r="AG48" i="38"/>
  <c r="Y47" i="38"/>
  <c r="AL47" i="38" s="1"/>
  <c r="AK62" i="38"/>
  <c r="AL62" i="38" s="1"/>
  <c r="F62" i="38"/>
  <c r="Y61" i="38"/>
  <c r="AL61" i="38" s="1"/>
  <c r="AK59" i="38"/>
  <c r="F56" i="38"/>
  <c r="AK55" i="38"/>
  <c r="AL55" i="38" s="1"/>
  <c r="AG54" i="38"/>
  <c r="J44" i="38"/>
  <c r="H44" i="38"/>
  <c r="J393" i="38"/>
  <c r="H393" i="38"/>
  <c r="J337" i="38"/>
  <c r="H337" i="38"/>
  <c r="J330" i="38"/>
  <c r="H330" i="38"/>
  <c r="H45" i="38"/>
  <c r="J45" i="38"/>
  <c r="H86" i="38"/>
  <c r="J86" i="38"/>
  <c r="J212" i="38"/>
  <c r="H212" i="38"/>
  <c r="AL122" i="38"/>
  <c r="J229" i="38"/>
  <c r="H229" i="38"/>
  <c r="J221" i="38"/>
  <c r="H221" i="38"/>
  <c r="H76" i="38"/>
  <c r="J76" i="38"/>
  <c r="AL69" i="38"/>
  <c r="H231" i="38"/>
  <c r="J231" i="38"/>
  <c r="AC331" i="38"/>
  <c r="AL331" i="38" s="1"/>
  <c r="Z330" i="38"/>
  <c r="AC330" i="38" s="1"/>
  <c r="AL330" i="38" s="1"/>
  <c r="Z407" i="38"/>
  <c r="AC407" i="38" s="1"/>
  <c r="AL407" i="38" s="1"/>
  <c r="AC408" i="38"/>
  <c r="AL408" i="38" s="1"/>
  <c r="AL246" i="38"/>
  <c r="K110" i="38"/>
  <c r="K587" i="38" s="1"/>
  <c r="T229" i="38"/>
  <c r="M110" i="38"/>
  <c r="L12" i="38"/>
  <c r="N13" i="38"/>
  <c r="N12" i="38" s="1"/>
  <c r="S111" i="38"/>
  <c r="S110" i="38" s="1"/>
  <c r="Q137" i="38"/>
  <c r="O137" i="38"/>
  <c r="O110" i="38" s="1"/>
  <c r="P153" i="38"/>
  <c r="L87" i="38"/>
  <c r="L86" i="38" s="1"/>
  <c r="Q38" i="38"/>
  <c r="Q12" i="38" s="1"/>
  <c r="U212" i="38"/>
  <c r="U587" i="38" s="1"/>
  <c r="K545" i="38"/>
  <c r="M545" i="38"/>
  <c r="T518" i="38"/>
  <c r="M518" i="38"/>
  <c r="W212" i="38"/>
  <c r="AL519" i="38"/>
  <c r="AG197" i="38"/>
  <c r="AL197" i="38" s="1"/>
  <c r="F204" i="38"/>
  <c r="AG204" i="38"/>
  <c r="AL204" i="38" s="1"/>
  <c r="AF229" i="38"/>
  <c r="AF587" i="38" s="1"/>
  <c r="F435" i="38"/>
  <c r="AK439" i="38"/>
  <c r="J392" i="38"/>
  <c r="H392" i="38"/>
  <c r="P110" i="38"/>
  <c r="U229" i="38"/>
  <c r="D12" i="38"/>
  <c r="F331" i="38"/>
  <c r="F394" i="38"/>
  <c r="J137" i="38"/>
  <c r="H42" i="38"/>
  <c r="Z110" i="38"/>
  <c r="AC110" i="38" s="1"/>
  <c r="AD12" i="38"/>
  <c r="R412" i="38"/>
  <c r="Q336" i="38"/>
  <c r="Q229" i="38"/>
  <c r="S336" i="38"/>
  <c r="P229" i="38"/>
  <c r="K336" i="38"/>
  <c r="Q110" i="38"/>
  <c r="M212" i="38"/>
  <c r="R336" i="38"/>
  <c r="P393" i="38"/>
  <c r="M336" i="38"/>
  <c r="T393" i="38"/>
  <c r="P38" i="38"/>
  <c r="P12" i="38" s="1"/>
  <c r="M229" i="38"/>
  <c r="L393" i="38"/>
  <c r="M412" i="38"/>
  <c r="T87" i="38"/>
  <c r="T86" i="38" s="1"/>
  <c r="R38" i="38"/>
  <c r="R12" i="38" s="1"/>
  <c r="R587" i="38" s="1"/>
  <c r="P518" i="38"/>
  <c r="X587" i="38"/>
  <c r="AL97" i="38"/>
  <c r="AK336" i="38"/>
  <c r="AC412" i="38"/>
  <c r="H23" i="38"/>
  <c r="J23" i="38"/>
  <c r="F232" i="38"/>
  <c r="J502" i="38"/>
  <c r="V63" i="38"/>
  <c r="Y63" i="38" s="1"/>
  <c r="AL63" i="38" s="1"/>
  <c r="F338" i="38"/>
  <c r="F414" i="38"/>
  <c r="AC19" i="38"/>
  <c r="AL19" i="38" s="1"/>
  <c r="AK22" i="38"/>
  <c r="Y24" i="38"/>
  <c r="AL24" i="38" s="1"/>
  <c r="Y23" i="38"/>
  <c r="J11" i="24"/>
  <c r="N11" i="24"/>
  <c r="H11" i="24"/>
  <c r="D412" i="38" l="1"/>
  <c r="F412" i="38" s="1"/>
  <c r="F413" i="38"/>
  <c r="H13" i="38"/>
  <c r="J13" i="38"/>
  <c r="AL518" i="38"/>
  <c r="C51" i="27"/>
  <c r="Y232" i="38"/>
  <c r="AL232" i="38" s="1"/>
  <c r="W230" i="38"/>
  <c r="D51" i="27"/>
  <c r="W581" i="38"/>
  <c r="Y581" i="38" s="1"/>
  <c r="AL581" i="38" s="1"/>
  <c r="Y586" i="38"/>
  <c r="AL586" i="38" s="1"/>
  <c r="AK44" i="38"/>
  <c r="AL44" i="38" s="1"/>
  <c r="AI38" i="38"/>
  <c r="AL22" i="38"/>
  <c r="J52" i="38"/>
  <c r="H52" i="38"/>
  <c r="J94" i="38"/>
  <c r="H94" i="38"/>
  <c r="H30" i="38"/>
  <c r="J30" i="38"/>
  <c r="W393" i="38"/>
  <c r="Y393" i="38" s="1"/>
  <c r="Y394" i="38"/>
  <c r="H92" i="38"/>
  <c r="J92" i="38"/>
  <c r="AH412" i="38"/>
  <c r="AK412" i="38" s="1"/>
  <c r="AK413" i="38"/>
  <c r="AL413" i="38" s="1"/>
  <c r="J153" i="38"/>
  <c r="H153" i="38"/>
  <c r="AC343" i="38"/>
  <c r="AL343" i="38" s="1"/>
  <c r="Z340" i="38"/>
  <c r="J123" i="38"/>
  <c r="H123" i="38"/>
  <c r="J449" i="38"/>
  <c r="H449" i="38"/>
  <c r="J136" i="38"/>
  <c r="H136" i="38"/>
  <c r="V213" i="38"/>
  <c r="Y215" i="38"/>
  <c r="AL215" i="38" s="1"/>
  <c r="D5" i="9"/>
  <c r="C5" i="27" s="1"/>
  <c r="P10" i="24"/>
  <c r="F38" i="38"/>
  <c r="H38" i="38" s="1"/>
  <c r="P9" i="24"/>
  <c r="D5" i="7"/>
  <c r="C3" i="27" s="1"/>
  <c r="AL21" i="38"/>
  <c r="E12" i="38"/>
  <c r="AL110" i="38"/>
  <c r="H56" i="38"/>
  <c r="J56" i="38"/>
  <c r="J33" i="38"/>
  <c r="H33" i="38"/>
  <c r="J166" i="38"/>
  <c r="H166" i="38"/>
  <c r="O587" i="38"/>
  <c r="AL412" i="38"/>
  <c r="T587" i="38"/>
  <c r="AL54" i="38"/>
  <c r="J390" i="38"/>
  <c r="H390" i="38"/>
  <c r="AL59" i="38"/>
  <c r="AL35" i="38"/>
  <c r="AJ393" i="38"/>
  <c r="AK393" i="38" s="1"/>
  <c r="AK394" i="38"/>
  <c r="H88" i="38"/>
  <c r="J88" i="38"/>
  <c r="J246" i="38"/>
  <c r="H246" i="38"/>
  <c r="AJ86" i="38"/>
  <c r="AK87" i="38"/>
  <c r="AL87" i="38" s="1"/>
  <c r="AB587" i="38"/>
  <c r="D10" i="8"/>
  <c r="F342" i="38"/>
  <c r="E340" i="38"/>
  <c r="AG13" i="38"/>
  <c r="AL13" i="38" s="1"/>
  <c r="J270" i="38"/>
  <c r="H270" i="38"/>
  <c r="N587" i="38"/>
  <c r="J93" i="38"/>
  <c r="H93" i="38"/>
  <c r="H384" i="38"/>
  <c r="J384" i="38"/>
  <c r="M587" i="38"/>
  <c r="AL23" i="38"/>
  <c r="AL439" i="38"/>
  <c r="H62" i="38"/>
  <c r="J62" i="38"/>
  <c r="H34" i="38"/>
  <c r="J34" i="38"/>
  <c r="J61" i="38"/>
  <c r="H61" i="38"/>
  <c r="AL20" i="38"/>
  <c r="J439" i="38"/>
  <c r="H439" i="38"/>
  <c r="J167" i="38"/>
  <c r="H167" i="38"/>
  <c r="AC212" i="38"/>
  <c r="AA38" i="38"/>
  <c r="AC45" i="38"/>
  <c r="AL45" i="38" s="1"/>
  <c r="F171" i="38"/>
  <c r="E168" i="38"/>
  <c r="AA229" i="38"/>
  <c r="AC229" i="38" s="1"/>
  <c r="H331" i="38"/>
  <c r="J331" i="38"/>
  <c r="J435" i="38"/>
  <c r="H435" i="38"/>
  <c r="J204" i="38"/>
  <c r="H204" i="38"/>
  <c r="P587" i="38"/>
  <c r="Q587" i="38"/>
  <c r="V12" i="38"/>
  <c r="H338" i="38"/>
  <c r="J338" i="38"/>
  <c r="J414" i="38"/>
  <c r="H414" i="38"/>
  <c r="J232" i="38"/>
  <c r="H232" i="38"/>
  <c r="AG12" i="38"/>
  <c r="AD587" i="38"/>
  <c r="AG587" i="38" s="1"/>
  <c r="J394" i="38"/>
  <c r="H394" i="38"/>
  <c r="F12" i="38"/>
  <c r="D587" i="38"/>
  <c r="S587" i="38"/>
  <c r="L587" i="38"/>
  <c r="AG229" i="38"/>
  <c r="E110" i="38" l="1"/>
  <c r="F110" i="38" s="1"/>
  <c r="F168" i="38"/>
  <c r="AC340" i="38"/>
  <c r="AL340" i="38" s="1"/>
  <c r="Z336" i="38"/>
  <c r="AL394" i="38"/>
  <c r="H171" i="38"/>
  <c r="J171" i="38"/>
  <c r="E336" i="38"/>
  <c r="F336" i="38" s="1"/>
  <c r="F340" i="38"/>
  <c r="Y213" i="38"/>
  <c r="AL213" i="38" s="1"/>
  <c r="V212" i="38"/>
  <c r="Y212" i="38" s="1"/>
  <c r="AL212" i="38" s="1"/>
  <c r="AL393" i="38"/>
  <c r="AI12" i="38"/>
  <c r="AK38" i="38"/>
  <c r="H413" i="38"/>
  <c r="J413" i="38"/>
  <c r="H342" i="38"/>
  <c r="J342" i="38"/>
  <c r="AK86" i="38"/>
  <c r="AL86" i="38" s="1"/>
  <c r="AJ587" i="38"/>
  <c r="L10" i="24"/>
  <c r="H10" i="24"/>
  <c r="J10" i="24"/>
  <c r="N10" i="24"/>
  <c r="H412" i="38"/>
  <c r="J412" i="38"/>
  <c r="AC38" i="38"/>
  <c r="AL38" i="38" s="1"/>
  <c r="AA12" i="38"/>
  <c r="D5" i="8"/>
  <c r="C4" i="27" s="1"/>
  <c r="C14" i="27" s="1"/>
  <c r="P8" i="24"/>
  <c r="N9" i="24"/>
  <c r="N12" i="24" s="1"/>
  <c r="J9" i="24"/>
  <c r="J12" i="24" s="1"/>
  <c r="L9" i="24"/>
  <c r="L12" i="24" s="1"/>
  <c r="H9" i="24"/>
  <c r="H12" i="24" s="1"/>
  <c r="J38" i="38"/>
  <c r="Y230" i="38"/>
  <c r="AL230" i="38" s="1"/>
  <c r="W229" i="38"/>
  <c r="AH587" i="38"/>
  <c r="P12" i="24"/>
  <c r="H12" i="38"/>
  <c r="J12" i="38"/>
  <c r="V587" i="38"/>
  <c r="Y12" i="38"/>
  <c r="Y229" i="38" l="1"/>
  <c r="AL229" i="38" s="1"/>
  <c r="W587" i="38"/>
  <c r="AA587" i="38"/>
  <c r="AC12" i="38"/>
  <c r="AI587" i="38"/>
  <c r="AK587" i="38" s="1"/>
  <c r="AK12" i="38"/>
  <c r="H340" i="38"/>
  <c r="J340" i="38"/>
  <c r="E587" i="38"/>
  <c r="F587" i="38" s="1"/>
  <c r="Y587" i="38"/>
  <c r="H336" i="38"/>
  <c r="J336" i="38"/>
  <c r="H168" i="38"/>
  <c r="J168" i="38"/>
  <c r="AL12" i="38"/>
  <c r="AC336" i="38"/>
  <c r="AL336" i="38" s="1"/>
  <c r="Z587" i="38"/>
  <c r="AC587" i="38" s="1"/>
  <c r="H110" i="38"/>
  <c r="J110" i="38"/>
  <c r="AL587" i="38" l="1"/>
  <c r="F9" i="27"/>
  <c r="H587" i="38"/>
  <c r="J587"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<sst xmlns="http://schemas.openxmlformats.org/spreadsheetml/2006/main" count="5498" uniqueCount="1866">
  <si>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</si>
  <si>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</si>
  <si>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</si>
  <si>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</si>
  <si>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</si>
  <si>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</si>
  <si>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</si>
  <si>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</si>
  <si>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</si>
  <si>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</si>
  <si>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</si>
  <si>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</si>
  <si>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</si>
  <si>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</si>
  <si>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</si>
  <si>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</si>
  <si>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</si>
  <si>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</si>
  <si>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</si>
  <si>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</si>
  <si>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</si>
  <si>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</si>
  <si>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</si>
  <si>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</si>
  <si>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</si>
  <si>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</si>
  <si>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</si>
  <si>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</si>
  <si>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</si>
  <si>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</si>
  <si>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</si>
  <si>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</si>
  <si>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</si>
  <si>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</si>
  <si>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</si>
  <si>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</si>
  <si>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</si>
  <si>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</si>
  <si>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</si>
  <si>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</si>
  <si>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</si>
  <si>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</si>
  <si>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</si>
  <si>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</si>
  <si>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</si>
  <si>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</si>
  <si>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</si>
  <si>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</si>
  <si>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</si>
  <si>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</si>
  <si>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</si>
  <si>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</si>
  <si>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</si>
  <si>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</si>
  <si>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</si>
  <si>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</si>
  <si>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</si>
  <si>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</si>
  <si>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</si>
  <si>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</si>
  <si>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</si>
  <si>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</si>
  <si>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</si>
  <si>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</si>
  <si>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</si>
  <si>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</si>
  <si>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</si>
  <si>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</si>
  <si>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</si>
  <si>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</si>
  <si>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</si>
  <si>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</si>
  <si>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</si>
  <si>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</si>
  <si>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</si>
  <si>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</si>
  <si>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</si>
  <si>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</si>
  <si>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</si>
  <si>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</si>
  <si>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</si>
  <si>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</si>
  <si>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</si>
  <si>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</si>
  <si>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</si>
  <si>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</si>
  <si>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</si>
  <si>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</si>
  <si>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</si>
  <si>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</si>
  <si>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</si>
  <si>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</si>
  <si>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</si>
  <si>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</si>
  <si>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</si>
  <si>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</si>
  <si>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</si>
  <si>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</si>
  <si>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</si>
  <si>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</si>
  <si>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</si>
  <si>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</si>
  <si>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</si>
  <si>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</si>
  <si>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</si>
  <si>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</si>
  <si>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</si>
  <si>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</si>
  <si>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</si>
  <si>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</si>
  <si>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</si>
  <si>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</si>
  <si>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</si>
  <si>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</si>
  <si>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</si>
  <si>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</si>
  <si>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</si>
  <si>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</si>
  <si>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</si>
  <si>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</si>
  <si>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</si>
  <si>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</si>
  <si>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</si>
  <si>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</si>
  <si>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</si>
  <si>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</si>
  <si>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</si>
  <si>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</si>
  <si>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</si>
  <si>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</si>
  <si>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</si>
  <si>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</si>
  <si>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</si>
  <si>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</si>
  <si>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</si>
  <si>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</si>
  <si>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</si>
  <si>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</si>
  <si>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</si>
  <si>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</si>
  <si>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</si>
  <si>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</si>
  <si>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</si>
  <si>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</si>
  <si>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</si>
  <si>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</si>
  <si>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</si>
  <si>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</si>
  <si>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</si>
  <si>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</si>
  <si>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</si>
  <si>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</si>
  <si>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</si>
  <si>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</si>
  <si>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</si>
  <si>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</si>
  <si>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</si>
  <si>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</si>
  <si>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</si>
  <si>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</si>
  <si>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</si>
  <si>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</si>
  <si>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</si>
  <si>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</si>
  <si>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</si>
  <si>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</si>
  <si>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</si>
  <si>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</si>
  <si>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</si>
  <si>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</si>
  <si>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</si>
  <si>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</si>
  <si>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</si>
  <si>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</si>
  <si>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</si>
  <si>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</si>
  <si>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</si>
  <si>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</si>
  <si>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</si>
  <si>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</si>
  <si>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</si>
  <si>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</si>
  <si>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</si>
  <si>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</si>
  <si>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</si>
  <si>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</si>
  <si>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</si>
  <si>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</si>
  <si>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</si>
  <si>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</si>
  <si>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</si>
  <si>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</si>
  <si>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</si>
  <si>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</si>
  <si>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</si>
  <si>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</si>
  <si>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</si>
  <si>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</si>
  <si>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</si>
  <si>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</si>
  <si>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</si>
  <si>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</si>
  <si>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</si>
  <si>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</si>
  <si>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</si>
  <si>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</si>
  <si>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</si>
  <si>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</si>
  <si>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</si>
  <si>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</si>
  <si>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</si>
  <si>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</si>
  <si>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</si>
  <si>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</si>
  <si>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</si>
  <si>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</si>
  <si>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</si>
  <si>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</si>
  <si>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</si>
  <si>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</si>
  <si>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</si>
  <si>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</si>
  <si>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</si>
  <si>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</si>
  <si>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</si>
  <si>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</si>
  <si>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</si>
  <si>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</si>
  <si>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</si>
  <si>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</si>
  <si>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</si>
  <si>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</si>
  <si>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</si>
  <si>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</si>
  <si>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</si>
  <si>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</si>
  <si>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</si>
  <si>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</si>
  <si>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</si>
  <si>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</si>
  <si>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</si>
  <si>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</si>
  <si>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</si>
  <si>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</si>
  <si>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</si>
  <si>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</si>
  <si>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</si>
  <si>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</si>
  <si>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</si>
  <si>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</si>
  <si>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</si>
  <si>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</si>
  <si>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</si>
  <si>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</si>
  <si>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</si>
  <si>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</si>
  <si>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</si>
  <si>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</si>
  <si>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</si>
  <si>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</si>
  <si>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</si>
  <si>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</si>
  <si>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</si>
  <si>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</si>
  <si>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</si>
  <si>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</si>
  <si>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</si>
  <si>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</si>
  <si>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</si>
  <si>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</si>
  <si>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</si>
  <si>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</si>
  <si>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</si>
  <si>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</si>
  <si>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</si>
  <si>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</si>
  <si>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</si>
  <si>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</si>
  <si>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</si>
  <si>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</si>
  <si>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</si>
  <si>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</si>
  <si>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</si>
  <si>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</si>
  <si>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</si>
  <si>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</si>
  <si>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</si>
  <si>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</si>
  <si>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</si>
  <si>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</si>
  <si>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</si>
  <si>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</si>
  <si>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</si>
  <si>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</si>
  <si>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</si>
  <si>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</si>
  <si>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</si>
  <si>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</si>
  <si>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</si>
  <si>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</si>
  <si>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</si>
  <si>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</si>
  <si>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</si>
  <si>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</si>
  <si>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</si>
  <si>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</si>
  <si>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</si>
  <si>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</si>
  <si>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</si>
  <si>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</si>
  <si>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</si>
  <si>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</si>
  <si>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</si>
  <si>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</si>
  <si>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</si>
  <si>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</si>
  <si>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</si>
  <si>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</si>
  <si>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</si>
  <si>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</si>
  <si>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</si>
  <si>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</si>
  <si>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</si>
  <si>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</si>
  <si>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</si>
  <si>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</si>
  <si>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</si>
  <si>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</si>
  <si>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</si>
  <si>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</si>
  <si>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</si>
  <si>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</si>
  <si>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</si>
  <si>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</si>
  <si>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</si>
  <si>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</si>
  <si>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</si>
  <si>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</si>
  <si>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</si>
  <si>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</si>
  <si>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</si>
  <si>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</si>
  <si>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</si>
  <si>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</si>
  <si>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</si>
  <si>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</si>
  <si>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</si>
  <si>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</si>
  <si>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</si>
  <si>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</si>
  <si>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</si>
  <si>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</si>
  <si>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</si>
  <si>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</si>
  <si>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</si>
  <si>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</si>
  <si>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</si>
  <si>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</si>
  <si>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</si>
  <si>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</si>
  <si>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</si>
  <si>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</si>
  <si>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</si>
  <si>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</si>
  <si>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</si>
  <si>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</si>
  <si>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</si>
  <si>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</si>
  <si>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</si>
  <si>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</si>
  <si>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</si>
  <si>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</si>
  <si>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</si>
  <si>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</si>
  <si>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</si>
  <si>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</si>
  <si>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</si>
  <si>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</si>
  <si>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</si>
  <si>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</si>
  <si>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</si>
  <si>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</si>
  <si>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</si>
  <si>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</si>
  <si>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</si>
  <si>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</si>
  <si>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</si>
  <si>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</si>
  <si>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</si>
  <si>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</si>
  <si>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</si>
  <si>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</si>
  <si>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</si>
  <si>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</si>
  <si>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</si>
  <si>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</si>
  <si>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</si>
  <si>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</si>
  <si>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</si>
  <si>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</si>
  <si>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</si>
  <si>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</si>
  <si>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</si>
  <si>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</si>
  <si>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</si>
  <si>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</si>
  <si>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</si>
  <si>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</si>
  <si>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</si>
  <si>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</si>
  <si>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</si>
  <si>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</si>
  <si>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</si>
  <si>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</si>
  <si>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</si>
  <si>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</si>
  <si>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</si>
  <si>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</si>
  <si>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</si>
  <si>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</si>
  <si>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</si>
  <si>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</si>
  <si>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</si>
  <si>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</si>
  <si>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</si>
  <si>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</si>
  <si>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</si>
  <si>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</si>
  <si>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</si>
  <si>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</si>
  <si>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</si>
  <si>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</si>
  <si>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</si>
  <si>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</si>
  <si>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</si>
  <si>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</si>
  <si>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</si>
  <si>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</si>
  <si>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</si>
  <si>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</si>
  <si>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</si>
  <si>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</si>
  <si>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</si>
  <si>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</si>
  <si>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</si>
  <si>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</si>
  <si>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</si>
  <si>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</si>
  <si>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</si>
  <si>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</si>
  <si>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</si>
  <si>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</si>
  <si>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</si>
  <si>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</si>
  <si>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</si>
  <si>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</si>
  <si>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</si>
  <si>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</si>
  <si>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</si>
  <si>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</si>
  <si>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</si>
  <si>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</si>
  <si>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</si>
  <si>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</si>
  <si>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</si>
  <si>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</si>
  <si>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</si>
  <si>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</si>
  <si>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</si>
  <si>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</si>
  <si>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</si>
  <si>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</si>
  <si>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</si>
  <si>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</si>
  <si>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</si>
  <si>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</si>
  <si>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</si>
  <si>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</si>
  <si>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</si>
  <si>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</si>
  <si>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</si>
  <si>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</si>
  <si>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</si>
  <si>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</si>
  <si>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</si>
  <si>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</si>
  <si>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</si>
  <si>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</si>
  <si>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</si>
  <si>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</si>
  <si>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</si>
  <si>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</si>
  <si>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</si>
  <si>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</si>
  <si>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</si>
  <si>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</si>
  <si>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</si>
  <si>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</si>
  <si>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</si>
  <si>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</si>
  <si>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</si>
  <si>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</si>
  <si>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</si>
  <si>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</si>
  <si>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</si>
  <si>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</si>
  <si>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</si>
  <si>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</si>
  <si>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</si>
  <si>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</si>
  <si>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</si>
  <si>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</si>
  <si>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</si>
  <si>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</si>
  <si>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</si>
  <si>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</si>
  <si>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</si>
  <si>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</si>
  <si>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</si>
  <si>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</si>
  <si>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</si>
  <si>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</si>
  <si>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</si>
  <si>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</si>
  <si>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</si>
  <si>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</si>
  <si>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</si>
  <si>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</si>
  <si>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</si>
  <si>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</si>
  <si>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</si>
  <si>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</si>
  <si>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</si>
  <si>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</si>
  <si>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</si>
  <si>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</si>
  <si>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</si>
  <si>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</si>
  <si>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</si>
  <si>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</si>
  <si>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</si>
  <si>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</si>
  <si>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</si>
  <si>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</si>
  <si>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</si>
  <si>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</si>
  <si>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</si>
  <si>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</si>
  <si>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</si>
  <si>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</si>
  <si>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</si>
  <si>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</si>
  <si>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</si>
  <si>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</si>
  <si>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</si>
  <si>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</si>
  <si>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</si>
  <si>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</si>
  <si>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</si>
  <si>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</si>
  <si>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</si>
  <si>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</si>
  <si>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</si>
  <si>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</si>
  <si>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</si>
  <si>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</si>
  <si>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</si>
  <si>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</si>
  <si>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</si>
  <si>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</si>
  <si>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</si>
  <si>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</si>
  <si>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</si>
  <si>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</si>
  <si>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</si>
  <si>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</si>
  <si>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</si>
  <si>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</si>
  <si>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</si>
  <si>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</si>
  <si>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</si>
  <si>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</si>
  <si>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</si>
  <si>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</si>
  <si>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</si>
  <si>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</si>
  <si>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</si>
  <si>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</si>
  <si>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</si>
  <si>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</si>
  <si>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</si>
  <si>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</si>
  <si>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</si>
  <si>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</si>
  <si>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</si>
  <si>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</si>
  <si>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</si>
  <si>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</si>
  <si>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</si>
  <si>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</si>
  <si>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</si>
  <si>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</si>
  <si>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</si>
  <si>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</si>
  <si>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</si>
  <si>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</si>
  <si>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</si>
  <si>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</si>
  <si>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</si>
  <si>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</si>
  <si>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</si>
  <si>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</si>
  <si>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</si>
  <si>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</si>
  <si>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</si>
  <si>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</si>
  <si>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</si>
  <si>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</si>
  <si>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</si>
  <si>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</si>
  <si>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</si>
  <si>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</si>
  <si>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</si>
  <si>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</si>
  <si>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</si>
  <si>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</si>
  <si>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</si>
  <si>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</si>
  <si>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</si>
  <si>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</si>
  <si>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</si>
  <si>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</si>
  <si>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</si>
  <si>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</si>
  <si>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</si>
  <si>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</si>
  <si>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</si>
  <si>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</si>
  <si>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</si>
  <si>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</si>
  <si>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</si>
  <si>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</si>
  <si>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</si>
  <si>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</si>
  <si>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</si>
  <si>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</si>
  <si>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</si>
  <si>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</si>
  <si>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</si>
  <si>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</si>
  <si>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</si>
  <si>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</si>
  <si>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</si>
  <si>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</si>
  <si>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</si>
  <si>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</si>
  <si>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</si>
  <si>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</si>
  <si>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</si>
  <si>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</si>
  <si>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</si>
  <si>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</si>
  <si>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</si>
  <si>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</si>
  <si>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</si>
  <si>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</si>
  <si>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</si>
  <si>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</si>
  <si>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</si>
  <si>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</si>
  <si>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</si>
  <si>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</si>
  <si>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</si>
  <si>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</si>
  <si>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</si>
  <si>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</si>
  <si>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</si>
  <si>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</si>
  <si>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</si>
  <si>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</si>
  <si>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</si>
  <si>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</si>
  <si>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</si>
  <si>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</si>
  <si>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</si>
  <si>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</si>
  <si>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</si>
  <si>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</si>
  <si>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</si>
  <si>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</si>
  <si>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</si>
  <si>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</si>
  <si>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</si>
  <si>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</si>
  <si>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</si>
  <si>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</si>
  <si>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</si>
  <si>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</si>
  <si>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</si>
  <si>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</si>
  <si>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</si>
  <si>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</si>
  <si>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</si>
  <si>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</si>
  <si>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</si>
  <si>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</si>
  <si>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</si>
  <si>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</si>
  <si>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</si>
  <si>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</si>
  <si>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</si>
  <si>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</si>
  <si>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</si>
  <si>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</si>
  <si>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</si>
  <si>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</si>
  <si>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</si>
  <si>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</si>
  <si>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</si>
  <si>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</si>
  <si>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</si>
  <si>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</si>
  <si>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</si>
  <si>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</si>
  <si>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</si>
  <si>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</si>
  <si>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</si>
  <si>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</si>
  <si>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</si>
  <si>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</si>
  <si>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</si>
  <si>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</si>
  <si>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</si>
  <si>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</si>
  <si>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</si>
  <si>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</si>
  <si>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</si>
  <si>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</si>
  <si>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</si>
  <si>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</si>
  <si>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</si>
  <si>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</si>
  <si>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</si>
  <si>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</si>
  <si>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</si>
  <si>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</si>
  <si>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</si>
  <si>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</si>
  <si>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</si>
  <si>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</si>
  <si>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</si>
  <si>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</si>
  <si>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</si>
  <si>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</si>
  <si>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</si>
  <si>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</si>
  <si>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</si>
  <si>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</si>
  <si>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</si>
  <si>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</si>
  <si>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</si>
  <si>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</si>
  <si>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</si>
  <si>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</si>
  <si>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</si>
  <si>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</si>
  <si>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</si>
  <si>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</si>
  <si>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</si>
  <si>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</si>
  <si>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</si>
  <si>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</si>
  <si>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</si>
  <si>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</si>
  <si>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</si>
  <si>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</si>
  <si>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</si>
  <si>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</si>
  <si>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</si>
  <si>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</si>
  <si>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5.5.5</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</si>
  <si>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</si>
  <si>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</si>
  <si>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</si>
  <si>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</si>
  <si>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</si>
  <si>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</si>
  <si>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</si>
  <si>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</si>
  <si>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</si>
  <si>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</si>
  <si>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</si>
  <si>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</si>
  <si>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</si>
  <si>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</si>
  <si>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</si>
  <si>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</si>
  <si>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</si>
  <si>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</si>
  <si>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</si>
  <si>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</si>
  <si>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</si>
  <si>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</si>
  <si>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</si>
  <si>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</si>
  <si>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</si>
  <si>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</si>
  <si>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</si>
  <si>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</si>
  <si>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</si>
  <si>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</si>
  <si>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</si>
  <si>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</si>
  <si>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</si>
  <si>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</si>
  <si>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</si>
  <si>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</si>
  <si>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</si>
  <si>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</si>
  <si>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</si>
  <si>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</si>
  <si>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</si>
  <si>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</si>
  <si>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</si>
  <si>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</si>
  <si>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</si>
  <si>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</si>
  <si>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</si>
  <si>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</si>
  <si>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</si>
  <si>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</si>
  <si>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</si>
  <si>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</si>
  <si>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</si>
  <si>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</si>
  <si>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</si>
  <si>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</si>
  <si>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</si>
  <si>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</si>
  <si>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</si>
  <si>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</si>
  <si>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</si>
  <si>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</si>
  <si>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</si>
  <si>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</si>
  <si>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</si>
  <si>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</si>
  <si>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</si>
  <si>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</si>
  <si>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</si>
  <si>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</si>
  <si>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</si>
  <si>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</si>
  <si>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</si>
  <si>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</si>
  <si>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</si>
  <si>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</si>
  <si>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</si>
  <si>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</si>
  <si>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</si>
  <si>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</si>
  <si>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</si>
  <si>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</si>
  <si>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</si>
  <si>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</si>
  <si>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</si>
  <si>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</si>
  <si>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</si>
  <si>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</si>
  <si>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</si>
  <si>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</si>
  <si>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</si>
  <si>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</si>
  <si>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</si>
  <si>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</si>
  <si>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</si>
  <si>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</si>
  <si>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</si>
  <si>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</si>
  <si>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</si>
  <si>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</si>
  <si>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</si>
  <si>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</si>
  <si>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</si>
  <si>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</si>
  <si>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</si>
  <si>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</si>
  <si>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</si>
  <si>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</si>
  <si>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</si>
  <si>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</si>
  <si>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</si>
  <si>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</si>
  <si>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</si>
  <si>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</si>
  <si>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</si>
  <si>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</si>
  <si>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</si>
  <si>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</si>
  <si>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</si>
  <si>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</si>
  <si>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</si>
  <si>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</si>
  <si>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</si>
  <si>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</si>
  <si>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</si>
  <si>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</si>
  <si>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</si>
  <si>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</si>
  <si>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</si>
  <si>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</si>
  <si>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</si>
  <si>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</si>
  <si>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</si>
  <si>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</si>
  <si>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</si>
  <si>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</si>
  <si>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</si>
  <si>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</si>
  <si>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</si>
  <si>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</si>
  <si>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</si>
  <si>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</si>
  <si>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</si>
  <si>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</si>
  <si>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</si>
  <si>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</si>
  <si>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</si>
  <si>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</si>
  <si>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</si>
  <si>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</si>
  <si>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</si>
  <si>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</si>
  <si>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</si>
  <si>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</si>
  <si>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</si>
  <si>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</si>
  <si>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</si>
  <si>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</si>
  <si>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</si>
  <si>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</si>
  <si>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</si>
  <si>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</si>
  <si>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</si>
  <si>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</si>
  <si>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</si>
  <si>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</si>
  <si>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</si>
  <si>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</si>
  <si>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</si>
  <si>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</si>
  <si>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</si>
  <si>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</si>
  <si>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</si>
  <si>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</si>
  <si>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</si>
  <si>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</si>
  <si>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</si>
  <si>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</si>
  <si>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</si>
  <si>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</si>
  <si>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</si>
  <si>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</si>
  <si>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</si>
  <si>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</si>
  <si>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</si>
  <si>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</si>
  <si>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</si>
  <si>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</si>
  <si>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</si>
  <si>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</si>
  <si>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</si>
  <si>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</si>
  <si>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</si>
  <si>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</si>
  <si>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</si>
  <si>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</si>
  <si>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</si>
  <si>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</si>
  <si>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</si>
  <si>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</si>
  <si>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</si>
  <si>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</si>
  <si>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</si>
  <si>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</si>
  <si>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</si>
  <si>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</si>
  <si>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</si>
  <si>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</si>
  <si>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</si>
  <si>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</si>
  <si>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</si>
  <si>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</si>
  <si>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</si>
  <si>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</si>
  <si>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</si>
  <si>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</si>
  <si>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</si>
  <si>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</si>
  <si>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</si>
  <si>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</si>
  <si>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</si>
  <si>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</si>
  <si>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</si>
  <si>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</si>
  <si>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</si>
  <si>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</si>
  <si>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</si>
  <si>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</si>
  <si>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</si>
  <si>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</si>
  <si>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</si>
  <si>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</si>
  <si>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</si>
  <si>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</si>
  <si>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</si>
  <si>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</si>
  <si>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</si>
  <si>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</si>
  <si>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</si>
  <si>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</si>
  <si>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</si>
  <si>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</si>
  <si>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</si>
  <si>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</si>
  <si>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</si>
  <si>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</si>
  <si>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</si>
  <si>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</si>
  <si>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</si>
  <si>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</si>
  <si>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</si>
  <si>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</si>
  <si>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</si>
  <si>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</si>
  <si>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</si>
  <si>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</si>
  <si>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</si>
  <si>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</si>
  <si>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</si>
  <si>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</si>
  <si>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</si>
  <si>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</si>
  <si>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</si>
  <si>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</si>
  <si>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</si>
  <si>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</si>
  <si>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</si>
  <si>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</si>
  <si>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</si>
  <si>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</si>
  <si>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</si>
  <si>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</si>
  <si>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</si>
  <si>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</si>
  <si>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</si>
  <si>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</si>
  <si>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</si>
  <si>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</si>
  <si>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</si>
  <si>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</si>
  <si>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</si>
  <si>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</si>
  <si>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</si>
  <si>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</si>
  <si>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</si>
  <si>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</si>
  <si>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</si>
  <si>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</si>
  <si>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</si>
  <si>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</si>
  <si>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</si>
  <si>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</si>
  <si>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</si>
  <si>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</si>
  <si>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</si>
  <si>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</si>
  <si>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</si>
  <si>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</si>
  <si>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</si>
  <si>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</si>
  <si>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</si>
  <si>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</si>
  <si>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</si>
  <si>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</si>
  <si>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</si>
  <si>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</si>
  <si>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</si>
  <si>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</si>
  <si>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</si>
  <si>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</si>
  <si>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</si>
  <si>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</si>
  <si>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</si>
  <si>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</si>
  <si>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</si>
  <si>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</si>
  <si>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</si>
  <si>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</si>
  <si>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</si>
  <si>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</si>
  <si>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</si>
  <si>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</si>
  <si>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</si>
  <si>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</si>
  <si>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</si>
  <si>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</si>
  <si>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</si>
  <si>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</si>
  <si>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</si>
  <si>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</si>
  <si>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</si>
  <si>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</si>
  <si>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</si>
  <si>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</si>
  <si>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</si>
  <si>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</si>
  <si>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</si>
  <si>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</si>
  <si>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</si>
  <si>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</si>
  <si>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</si>
  <si>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</si>
  <si>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</si>
  <si>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</si>
  <si>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</si>
  <si>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</si>
  <si>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</si>
  <si>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</si>
  <si>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</si>
  <si>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</si>
  <si>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</si>
  <si>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</si>
  <si>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</si>
  <si>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</si>
  <si>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</si>
  <si>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</si>
  <si>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</si>
  <si>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</si>
  <si>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</si>
  <si>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</si>
  <si>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</si>
  <si>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</si>
  <si>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</si>
  <si>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</si>
  <si>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</si>
  <si>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</si>
  <si>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</si>
  <si>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</si>
  <si>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</si>
  <si>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</si>
  <si>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</si>
  <si>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</si>
  <si>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</si>
  <si>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</si>
  <si>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</si>
  <si>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</si>
  <si>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</si>
  <si>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</si>
  <si>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</si>
  <si>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</si>
  <si>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</si>
  <si>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</si>
  <si>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</si>
  <si>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</si>
  <si>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</si>
  <si>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</si>
  <si>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</si>
  <si>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</si>
  <si>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</si>
  <si>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</si>
  <si>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</si>
  <si>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</si>
  <si>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</si>
  <si>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</si>
  <si>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</si>
  <si>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</si>
  <si>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</si>
  <si>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</si>
  <si>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</si>
  <si>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</si>
  <si>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</si>
  <si>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</si>
  <si>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</si>
  <si>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</si>
  <si>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</si>
  <si>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</si>
  <si>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</si>
  <si>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</si>
  <si>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</si>
  <si>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</si>
  <si>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</si>
  <si>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</si>
  <si>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</si>
  <si>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</si>
  <si>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</si>
  <si>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</si>
  <si>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</si>
  <si>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</si>
  <si>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</si>
  <si>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</si>
  <si>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</si>
  <si>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</si>
  <si>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</si>
  <si>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</si>
  <si>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</si>
  <si>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</si>
  <si>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</si>
  <si>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</si>
  <si>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</si>
  <si>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</si>
  <si>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</si>
  <si>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</si>
  <si>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</si>
  <si>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</si>
  <si>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</si>
  <si>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</si>
  <si>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</si>
  <si>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</si>
  <si>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</si>
  <si>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</si>
  <si>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</si>
  <si>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</si>
  <si>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</si>
  <si>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</si>
  <si>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</si>
  <si>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</si>
  <si>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</si>
  <si>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</si>
  <si>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</si>
  <si>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</si>
  <si>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</si>
  <si>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</si>
  <si>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</si>
  <si>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</si>
  <si>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</si>
  <si>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</si>
  <si>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</si>
  <si>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</si>
  <si>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</si>
  <si>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</si>
  <si>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</si>
  <si>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</si>
  <si>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</si>
  <si>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</si>
  <si>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</si>
  <si>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</si>
  <si>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</si>
  <si>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</si>
  <si>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</si>
  <si>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</si>
  <si>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</si>
  <si>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</si>
  <si>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</si>
  <si>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</si>
  <si>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</si>
  <si>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</si>
  <si>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</si>
  <si>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</si>
  <si>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</si>
  <si>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</si>
  <si>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</si>
  <si>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</si>
  <si>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</si>
  <si>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</si>
  <si>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</si>
  <si>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</si>
  <si>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</si>
  <si>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</si>
  <si>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</si>
  <si>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</si>
  <si>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</si>
  <si>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</si>
  <si>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</si>
  <si>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</si>
  <si>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</si>
  <si>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</si>
  <si>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</si>
  <si>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</si>
  <si>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</si>
  <si>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</si>
  <si>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</si>
  <si>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</si>
  <si>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</si>
  <si>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</si>
  <si>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</si>
  <si>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</si>
  <si>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</si>
  <si>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</si>
  <si>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</si>
  <si>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</si>
  <si>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</si>
  <si>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</si>
  <si>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</si>
  <si>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</si>
  <si>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</si>
  <si>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</si>
  <si>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</si>
  <si>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</si>
  <si>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</si>
  <si>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</si>
  <si>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</si>
  <si>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</si>
  <si>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</si>
  <si>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</si>
  <si>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</si>
  <si>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</si>
  <si>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</si>
  <si>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</si>
  <si>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</si>
  <si>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</si>
  <si>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</si>
  <si>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</si>
  <si>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</si>
  <si>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</si>
  <si>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</si>
  <si>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</si>
  <si>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</si>
  <si>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</si>
  <si>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</si>
  <si>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</si>
  <si>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</si>
  <si>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</si>
  <si>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</si>
  <si>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</si>
  <si>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</si>
  <si>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</si>
  <si>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</si>
  <si>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</si>
  <si>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</si>
  <si>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</si>
  <si>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</si>
  <si>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</si>
  <si>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</si>
  <si>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</si>
  <si>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</si>
  <si>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</si>
  <si>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</si>
  <si>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</si>
  <si>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</si>
  <si>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</si>
  <si>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</si>
  <si>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</si>
  <si>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</si>
  <si>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</si>
  <si>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</si>
  <si>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</si>
  <si>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</si>
  <si>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</si>
  <si>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</si>
  <si>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</si>
  <si>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</si>
  <si>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</si>
  <si>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</si>
  <si>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</si>
  <si>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</si>
  <si>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</si>
  <si>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</si>
  <si>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</si>
  <si>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</si>
  <si>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</si>
  <si>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</si>
  <si>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</si>
  <si>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</si>
  <si>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</si>
  <si>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</si>
  <si>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</si>
  <si>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</si>
  <si>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</si>
  <si>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</si>
  <si>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</si>
  <si>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</si>
  <si>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</si>
  <si>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</si>
  <si>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</si>
  <si>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</si>
  <si>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</si>
  <si>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</si>
  <si>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</si>
  <si>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</si>
  <si>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</si>
  <si>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</si>
  <si>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</si>
  <si>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</si>
  <si>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</si>
  <si>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</si>
  <si>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</si>
  <si>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</si>
  <si>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</si>
  <si>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</si>
  <si>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</si>
  <si>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</si>
  <si>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</si>
  <si>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</si>
  <si>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</si>
  <si>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</si>
  <si>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</si>
  <si>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</si>
  <si>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</si>
  <si>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</si>
  <si>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</si>
  <si>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</si>
  <si>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</si>
  <si>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</si>
  <si>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</si>
  <si>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</si>
  <si>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</si>
  <si>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</si>
  <si>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</si>
  <si>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</si>
  <si>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</si>
  <si>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</si>
  <si>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</si>
  <si>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</si>
  <si>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</si>
  <si>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</si>
  <si>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</si>
  <si>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</si>
  <si>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</si>
  <si>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</si>
  <si>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</si>
  <si>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</si>
  <si>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</si>
  <si>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</si>
  <si>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</si>
  <si>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</si>
  <si>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</si>
  <si>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</si>
  <si>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</si>
  <si>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</si>
  <si>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</si>
  <si>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</si>
  <si>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</si>
  <si>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</si>
  <si>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</si>
  <si>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</si>
  <si>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</si>
  <si>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</si>
  <si>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</si>
  <si>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</si>
  <si>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</si>
  <si>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</si>
  <si>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</si>
  <si>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</si>
  <si>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</si>
  <si>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</si>
  <si>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</si>
  <si>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</si>
  <si>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</si>
  <si>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</si>
  <si>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</si>
  <si>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</si>
  <si>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</si>
  <si>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</si>
  <si>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</si>
  <si>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</si>
  <si>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</si>
  <si>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</si>
  <si>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</si>
  <si>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</si>
  <si>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</si>
  <si>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</si>
  <si>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</si>
  <si>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</si>
  <si>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</si>
  <si>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</si>
  <si>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</si>
  <si>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</si>
  <si>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</si>
  <si>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</si>
  <si>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</si>
  <si>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</si>
  <si>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</si>
  <si>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</si>
  <si>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</si>
  <si>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</si>
  <si>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</si>
  <si>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</si>
  <si>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</si>
  <si>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</si>
  <si>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</si>
  <si>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</si>
  <si>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</si>
  <si>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</si>
  <si>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</si>
  <si>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</si>
  <si>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</si>
  <si>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</si>
  <si>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</si>
  <si>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</si>
  <si>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</si>
  <si>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</si>
  <si>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</si>
  <si>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</si>
  <si>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</si>
  <si>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</si>
  <si>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</si>
  <si>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</si>
  <si>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</si>
  <si>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</si>
  <si>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</si>
  <si>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</si>
  <si>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</si>
  <si>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</si>
  <si>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</si>
  <si>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</si>
  <si>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</si>
  <si>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</si>
  <si>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</si>
  <si>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</si>
  <si>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</si>
  <si>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</si>
  <si>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</si>
  <si>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</si>
  <si>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</si>
  <si>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</si>
  <si>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</si>
  <si>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</si>
  <si>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</si>
  <si>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</si>
  <si>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</si>
  <si>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</si>
  <si>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</si>
  <si>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</si>
  <si>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</si>
  <si>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</si>
  <si>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</si>
  <si>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</si>
  <si>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</si>
  <si>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</si>
  <si>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</si>
  <si>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</si>
  <si>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</si>
  <si>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</si>
  <si>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</si>
  <si>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</si>
  <si>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</si>
  <si>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</si>
  <si>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</si>
  <si>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</si>
  <si>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</si>
  <si>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</si>
  <si>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</si>
  <si>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</si>
  <si>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</si>
  <si>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</si>
  <si>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</si>
  <si>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</si>
  <si>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</si>
  <si>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</si>
  <si>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</si>
  <si>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</si>
  <si>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</si>
  <si>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</si>
  <si>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</si>
  <si>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</si>
  <si>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</si>
  <si>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</si>
  <si>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</si>
  <si>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</si>
  <si>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</si>
  <si>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</si>
  <si>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</si>
  <si>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</si>
  <si>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</si>
  <si>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</si>
  <si>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</si>
  <si>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</si>
  <si>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</si>
  <si>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</si>
  <si>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</si>
  <si>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</si>
  <si>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</si>
  <si>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</si>
  <si>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</si>
  <si>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</si>
  <si>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</si>
  <si>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</si>
  <si>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</si>
  <si>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</si>
  <si>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</si>
  <si>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</si>
  <si>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</si>
  <si>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</si>
  <si>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</si>
  <si>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</si>
  <si>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</si>
  <si>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</si>
  <si>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</si>
  <si>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</si>
  <si>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</si>
  <si>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</si>
  <si>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</si>
  <si>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</si>
  <si>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</si>
  <si>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</si>
  <si>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</si>
  <si>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</si>
  <si>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</si>
  <si>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</si>
  <si>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</si>
  <si>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</si>
  <si>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</si>
  <si>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</si>
  <si>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</si>
  <si>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</si>
  <si>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</si>
  <si>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</si>
  <si>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</si>
  <si>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</si>
  <si>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</si>
  <si>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</si>
  <si>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</si>
  <si>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</si>
  <si>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</si>
  <si>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</si>
  <si>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</si>
  <si>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</si>
  <si>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</si>
  <si>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</si>
  <si>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</si>
  <si>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</si>
  <si>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</si>
  <si>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</si>
  <si>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</si>
  <si>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</si>
  <si>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</si>
  <si>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</si>
  <si>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</si>
  <si>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</si>
  <si>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</si>
  <si>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</si>
  <si>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</si>
  <si>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</si>
  <si>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</si>
  <si>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</si>
  <si>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</si>
  <si>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</si>
  <si>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</si>
  <si>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</si>
  <si>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</si>
  <si>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</si>
  <si>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</si>
  <si>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</si>
  <si>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</si>
  <si>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</si>
  <si>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</si>
  <si>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</si>
  <si>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</si>
  <si>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</si>
  <si>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</si>
  <si>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</si>
  <si>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</si>
  <si>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</si>
  <si>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</si>
  <si>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</si>
  <si>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</si>
  <si>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</si>
  <si>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</si>
  <si>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</si>
  <si>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</si>
  <si>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</si>
  <si>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</si>
  <si>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</si>
  <si>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</si>
  <si>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</si>
  <si>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</si>
  <si>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</si>
  <si>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</si>
  <si>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</si>
  <si>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</si>
  <si>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</si>
  <si>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</si>
  <si>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</si>
  <si>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</si>
  <si>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</si>
  <si>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</si>
  <si>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</si>
  <si>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</si>
  <si>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</si>
  <si>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</si>
  <si>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</si>
  <si>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</si>
  <si>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</si>
  <si>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</si>
  <si>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</si>
  <si>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</si>
  <si>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</si>
  <si>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</si>
  <si>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</si>
  <si>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</si>
  <si>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</si>
  <si>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</si>
  <si>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</si>
  <si>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</si>
  <si>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</si>
  <si>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</si>
  <si>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</si>
  <si>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</si>
  <si>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</si>
  <si>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</si>
  <si>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</si>
  <si>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</si>
  <si>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</si>
  <si>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</si>
  <si>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</si>
  <si>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</si>
  <si>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</si>
  <si>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</si>
  <si>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</si>
  <si>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</si>
  <si>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</si>
  <si>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</si>
  <si>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</si>
  <si>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</si>
  <si>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</si>
  <si>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</si>
  <si>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</si>
  <si>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</si>
  <si>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</si>
  <si>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</si>
  <si>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</si>
  <si>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</si>
  <si>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</si>
  <si>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</si>
  <si>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</si>
  <si>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</si>
  <si>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</si>
  <si>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</si>
  <si>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</si>
  <si>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</si>
  <si>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</si>
  <si>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</si>
  <si>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</si>
  <si>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</si>
  <si>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</si>
  <si>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</si>
  <si>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</si>
  <si>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</si>
  <si>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</si>
  <si>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</si>
  <si>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</si>
  <si>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</si>
  <si>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</si>
  <si>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</si>
  <si>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</si>
  <si>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</si>
  <si>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</si>
  <si>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</si>
  <si>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</si>
  <si>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</si>
  <si>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</si>
  <si>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</si>
  <si>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</si>
  <si>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</si>
  <si>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</si>
  <si>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</si>
  <si>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</si>
  <si>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</si>
  <si>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</si>
  <si>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</si>
  <si>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</si>
  <si>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</si>
  <si>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</si>
  <si>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</si>
  <si>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</si>
  <si>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</si>
  <si>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</si>
  <si>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</si>
  <si>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</si>
  <si>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</si>
  <si>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</si>
  <si>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</si>
  <si>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</si>
  <si>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</si>
  <si>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</si>
  <si>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</si>
  <si>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</si>
  <si>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</si>
  <si>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</si>
  <si>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</si>
  <si>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</si>
  <si>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</si>
  <si>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</si>
  <si>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</si>
  <si>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</si>
  <si>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</si>
  <si>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</si>
  <si>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</si>
  <si>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</si>
  <si>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</si>
  <si>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</si>
  <si>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</si>
  <si>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</si>
  <si>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</si>
  <si>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</si>
  <si>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</si>
  <si>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</si>
  <si>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</si>
  <si>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</si>
  <si>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</si>
  <si>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</si>
  <si>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REPRESENTACIONES  NACIONALES</t>
  </si>
  <si>
    <t>REPRESENTACIONES INTERNACIONALES</t>
  </si>
  <si>
    <t>Fortalecer equipo tecnologico</t>
  </si>
  <si>
    <t>Juego de muebles</t>
  </si>
  <si>
    <t>Fortalecer el recurso tecnologico del departamento</t>
  </si>
  <si>
    <t>gasolina</t>
  </si>
  <si>
    <t>Proporcionar los elementos necesarios para la efectiva representacion de la UNAH, tanto en Francisco Morazan como a nivel nacional</t>
  </si>
  <si>
    <t>Gestionar todos los tramites administrativos para apoyar el desarrollo de las funciones de representacion legal de la UNAH</t>
  </si>
  <si>
    <t>Refrigeradora Pequeña</t>
  </si>
  <si>
    <t>Transporte Eventuales</t>
  </si>
  <si>
    <t>Cable/Internet</t>
  </si>
  <si>
    <t>Material de Oficina</t>
  </si>
  <si>
    <t>Papel de Escritorio</t>
  </si>
  <si>
    <t>Productos de Papel</t>
  </si>
  <si>
    <t>Especies Timbradas y Valores</t>
  </si>
  <si>
    <t>Tintas para impresoras y copiadora</t>
  </si>
  <si>
    <t>Productos de limpieza</t>
  </si>
  <si>
    <t>reparacion de equipo</t>
  </si>
  <si>
    <t>Prendas de vestir</t>
  </si>
  <si>
    <t>Elaboracion de toda la documentacion necesaria para cumplir metas del departamento.</t>
  </si>
  <si>
    <t xml:space="preserve">d) Crear un ambiente adecuado de trabajo para mejorar el desarrollo de las actividades trazadas </t>
  </si>
  <si>
    <t>Tener disponibles todos los insumos legales para su respectivo desarrollo</t>
  </si>
  <si>
    <t>Adquirir equipo tecnologico, de oficina y asi el mantenimiento de los mismos</t>
  </si>
  <si>
    <t>la factura indicara el cumplimiento de los objetivos trazados</t>
  </si>
  <si>
    <t>Contar con los recursos necesarios para la presentacion  de documentos que se elaboran como ser autenticas, y demas insumos legales</t>
  </si>
  <si>
    <t>personal administrativo, legal que elabora en esta unidad</t>
  </si>
  <si>
    <t>mejorar las condiciones actuales, para agilizar  actividades del departamento creando el ambiente efectivo</t>
  </si>
  <si>
    <t xml:space="preserve">6)  Lograr el desarrollo institucional acorde con los ingreos economicos, de modo que asegure,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</si>
  <si>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6.a.1</t>
  </si>
  <si>
    <t>6.b.1</t>
  </si>
  <si>
    <t>6.c.1</t>
  </si>
  <si>
    <t>6.d.1</t>
  </si>
  <si>
    <t>Contrato</t>
  </si>
  <si>
    <t>Contar con el personal necesario para cumplir con toda la documentacion legal para presentarla en los plazos establecidos.</t>
  </si>
  <si>
    <t>Aprobación de los contratos, recurso financiero asignado.</t>
  </si>
  <si>
    <t>Contratos suscritos</t>
  </si>
  <si>
    <t>UNAH</t>
  </si>
  <si>
    <t>Oficina del abogado general, Secretaria Ejecutiva de Desarrollo de Personal, SEAF, Rectoría.</t>
  </si>
  <si>
    <t>Asignación presupuestaria, disponibilidad de viajar.</t>
  </si>
  <si>
    <t>Necesidad de contar con un procurador para representaciones en instituciones a nivel nacional.</t>
  </si>
  <si>
    <t>Solicitudes de viaticos, liquidaciones, documentación presentada por el procurador</t>
  </si>
  <si>
    <t>Personal permanente y por servicios profesionales que labora en la oficina del abogado general y que ostenta la representacion de la UNAH</t>
  </si>
  <si>
    <t>Oficina del Abogado General, SEAF, Tesorería.</t>
  </si>
  <si>
    <t>Elaboracion de documentos necesarios para cumplir con las formalidades legales para su validacion</t>
  </si>
  <si>
    <t>Viaje</t>
  </si>
  <si>
    <t>Documento</t>
  </si>
  <si>
    <t>Facturas de compra, copias de autenticas</t>
  </si>
  <si>
    <t>Oficina del abogado general</t>
  </si>
  <si>
    <t>Oficina del abogado general, depto de compras, SEAF.-</t>
  </si>
  <si>
    <t>Todo el personal que labora en este departamento</t>
  </si>
  <si>
    <t>Solicitudes de compra, cotizaciones, facturas de compra, actas de recepcion</t>
  </si>
  <si>
    <t>Aprobación de solicitudes de compra, ordenes de compra, registro de inventario.</t>
  </si>
  <si>
    <t>Tecnología</t>
  </si>
  <si>
    <t xml:space="preserve">Fortalecer el Departamento de Legal con el fin de cumplir con todos los requimientos legales a través del recurso tecnologico. </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</si>
  <si>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</si>
  <si>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</si>
  <si>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</si>
  <si>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</si>
  <si>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</si>
  <si>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</si>
  <si>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</si>
  <si>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</si>
  <si>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</si>
  <si>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Gestión Administrativa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</si>
</sst>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1" x14ac:knownFonts="1">
    <font>
      <sz val="11"/>
      <color theme="1"/>
      <name val="Calibri"/>
      <family val="2"/>
      <scheme val="minor"/>
    </font>
    <font>
      <sz val="9"/>
      <name val="Times New Roman"/>
      <family val="1"/>
    </font>
    <font>
      <b/>
      <sz val="9"/>
      <name val="Times New Roman"/>
      <family val="1"/>
    </font>
    <font>
      <sz val="12"/>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name val="Calibri"/>
      <family val="2"/>
    </font>
    <font>
      <b/>
      <sz val="12"/>
      <name val="Calibri"/>
      <family val="2"/>
    </font>
    <font>
      <b/>
      <sz val="11"/>
      <name val="Calibri"/>
      <family val="2"/>
    </font>
    <font>
      <sz val="11"/>
      <name val="Calibri"/>
      <family val="2"/>
    </font>
    <font>
      <sz val="12"/>
      <color indexed="8"/>
      <name val="Calibri"/>
      <family val="2"/>
    </font>
    <font>
      <sz val="12"/>
      <name val="Arial"/>
      <family val="2"/>
    </font>
    <font>
      <b/>
      <sz val="14"/>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b/>
      <sz val="11"/>
      <color theme="1"/>
      <name val="Calibri"/>
      <family val="2"/>
      <scheme val="minor"/>
    </font>
    <font>
      <sz val="11"/>
      <name val="Calibri"/>
      <family val="2"/>
      <scheme val="minor"/>
    </font>
    <font>
      <sz val="8"/>
      <name val="Calibri"/>
      <family val="2"/>
      <scheme val="minor"/>
    </font>
    <font>
      <sz val="9"/>
      <color theme="1"/>
      <name val="Times New Roman"/>
      <family val="1"/>
    </font>
    <font>
      <b/>
      <sz val="11"/>
      <color theme="3" tint="-0.499984740745262"/>
      <name val="Calibri"/>
      <family val="2"/>
      <scheme val="minor"/>
    </font>
    <font>
      <b/>
      <sz val="11"/>
      <name val="Calibri"/>
      <family val="2"/>
      <scheme val="minor"/>
    </font>
    <font>
      <sz val="12"/>
      <color theme="1"/>
      <name val="Times New Roman"/>
      <family val="1"/>
    </font>
    <font>
      <sz val="12"/>
      <color theme="1"/>
      <name val="Calibri"/>
      <family val="2"/>
      <scheme val="minor"/>
    </font>
    <font>
      <sz val="12"/>
      <name val="Calibri"/>
      <family val="2"/>
      <scheme val="minor"/>
    </font>
    <font>
      <sz val="11"/>
      <color theme="3" tint="-0.499984740745262"/>
      <name val="Calibri"/>
      <family val="2"/>
      <scheme val="minor"/>
    </font>
    <font>
      <sz val="12"/>
      <color indexed="8"/>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2"/>
      <color theme="3" tint="-0.499984740745262"/>
      <name val="Calibri"/>
      <family val="2"/>
      <scheme val="minor"/>
    </font>
    <font>
      <sz val="11"/>
      <color theme="1"/>
      <name val="Calibri"/>
      <family val="2"/>
    </font>
    <font>
      <b/>
      <sz val="12"/>
      <color theme="4" tint="-0.499984740745262"/>
      <name val="Calibri"/>
      <family val="2"/>
      <scheme val="minor"/>
    </font>
    <font>
      <b/>
      <sz val="11"/>
      <color theme="0"/>
      <name val="Calibri"/>
      <family val="2"/>
    </font>
  </fonts>
  <fills count="22">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9"/>
        <bgColor indexed="22"/>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3" tint="0.79998168889431442"/>
        <bgColor indexed="64"/>
      </patternFill>
    </fill>
    <fill>
      <patternFill patternType="solid">
        <fgColor theme="3"/>
        <bgColor indexed="22"/>
      </patternFill>
    </fill>
  </fills>
  <borders count="47">
    <border>
      <left/>
      <right/>
      <top/>
      <bottom/>
      <diagonal/>
    </border>
    <border>
      <left style="thin">
        <color indexed="23"/>
      </left>
      <right style="thin">
        <color indexed="23"/>
      </right>
      <top style="thin">
        <color indexed="23"/>
      </top>
      <bottom style="thin">
        <color indexed="23"/>
      </bottom>
      <diagonal/>
    </border>
    <border>
      <left/>
      <right style="medium">
        <color indexed="64"/>
      </right>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0">
    <xf numFmtId="0" fontId="0"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5"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0" fontId="4" fillId="0" borderId="0"/>
    <xf numFmtId="0" fontId="29" fillId="0" borderId="0"/>
    <xf numFmtId="0" fontId="15" fillId="0" borderId="0"/>
    <xf numFmtId="0" fontId="4" fillId="0" borderId="0"/>
    <xf numFmtId="9" fontId="29"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cellStyleXfs>
  <cellXfs count="620">
    <xf numFmtId="0" fontId="0" fillId="0" borderId="0" xfId="0"/>
    <xf numFmtId="0" fontId="34" fillId="5" borderId="0" xfId="0" applyFont="1" applyFill="1"/>
    <xf numFmtId="0" fontId="3" fillId="5" borderId="0" xfId="0" applyFont="1" applyFill="1"/>
    <xf numFmtId="0" fontId="2" fillId="5" borderId="0" xfId="0" applyFont="1" applyFill="1" applyBorder="1" applyAlignment="1">
      <alignment horizontal="left" vertical="top" wrapText="1"/>
    </xf>
    <xf numFmtId="0" fontId="35" fillId="5" borderId="0" xfId="0" applyFont="1" applyFill="1" applyBorder="1" applyAlignment="1">
      <alignment vertical="top" wrapText="1"/>
    </xf>
    <xf numFmtId="0" fontId="35" fillId="5" borderId="0" xfId="0" applyFont="1" applyFill="1" applyBorder="1" applyAlignment="1">
      <alignment horizontal="justify" vertical="top" wrapText="1"/>
    </xf>
    <xf numFmtId="0" fontId="3" fillId="5" borderId="0" xfId="0" applyFont="1" applyFill="1" applyAlignment="1">
      <alignment horizontal="center"/>
    </xf>
    <xf numFmtId="9" fontId="34" fillId="5" borderId="0" xfId="0" applyNumberFormat="1" applyFont="1" applyFill="1"/>
    <xf numFmtId="0" fontId="34" fillId="5" borderId="2" xfId="0" applyFont="1" applyFill="1" applyBorder="1"/>
    <xf numFmtId="0" fontId="34" fillId="5" borderId="0" xfId="0" applyFont="1" applyFill="1" applyBorder="1"/>
    <xf numFmtId="0" fontId="0" fillId="0" borderId="0" xfId="0" applyAlignment="1">
      <alignment vertical="top" wrapText="1"/>
    </xf>
    <xf numFmtId="0" fontId="2" fillId="5" borderId="3" xfId="0" applyFont="1" applyFill="1" applyBorder="1" applyAlignment="1">
      <alignment horizontal="center" wrapText="1"/>
    </xf>
    <xf numFmtId="0" fontId="1" fillId="5" borderId="3" xfId="0" applyFont="1" applyFill="1" applyBorder="1" applyAlignment="1">
      <alignment horizontal="center" vertical="top" wrapText="1"/>
    </xf>
    <xf numFmtId="41" fontId="2" fillId="5" borderId="0" xfId="0" applyNumberFormat="1" applyFont="1" applyFill="1" applyBorder="1" applyAlignment="1">
      <alignment horizontal="center" wrapText="1"/>
    </xf>
    <xf numFmtId="0" fontId="11" fillId="5" borderId="4" xfId="0" applyFont="1" applyFill="1" applyBorder="1" applyAlignment="1">
      <alignment horizontal="center" vertical="center" wrapText="1"/>
    </xf>
    <xf numFmtId="0" fontId="13" fillId="5" borderId="4" xfId="0" applyFont="1" applyFill="1" applyBorder="1" applyAlignment="1">
      <alignment horizontal="justify" vertical="top"/>
    </xf>
    <xf numFmtId="41" fontId="13" fillId="5" borderId="4" xfId="0" applyNumberFormat="1" applyFont="1" applyFill="1" applyBorder="1" applyAlignment="1">
      <alignment horizontal="justify" vertical="top"/>
    </xf>
    <xf numFmtId="41" fontId="13" fillId="5" borderId="4" xfId="0" applyNumberFormat="1" applyFont="1" applyFill="1" applyBorder="1" applyAlignment="1">
      <alignment horizontal="left" vertical="top" wrapText="1"/>
    </xf>
    <xf numFmtId="171" fontId="13" fillId="5" borderId="4" xfId="0" applyNumberFormat="1" applyFont="1" applyFill="1" applyBorder="1" applyAlignment="1">
      <alignment horizontal="center" vertical="top"/>
    </xf>
    <xf numFmtId="41" fontId="13" fillId="5" borderId="4" xfId="0" applyNumberFormat="1" applyFont="1" applyFill="1" applyBorder="1" applyAlignment="1">
      <alignment horizontal="justify" vertical="top" wrapText="1"/>
    </xf>
    <xf numFmtId="0" fontId="1" fillId="5" borderId="4" xfId="0" applyFont="1" applyFill="1" applyBorder="1" applyAlignment="1">
      <alignment horizontal="justify" vertical="top"/>
    </xf>
    <xf numFmtId="0" fontId="1" fillId="5" borderId="4" xfId="0" applyFont="1" applyFill="1" applyBorder="1" applyAlignment="1">
      <alignment horizontal="center" vertical="top" wrapText="1"/>
    </xf>
    <xf numFmtId="41" fontId="1" fillId="5" borderId="4" xfId="0" applyNumberFormat="1" applyFont="1" applyFill="1" applyBorder="1" applyAlignment="1">
      <alignment horizontal="center" vertical="top" wrapText="1"/>
    </xf>
    <xf numFmtId="41" fontId="1" fillId="5" borderId="4" xfId="0" applyNumberFormat="1" applyFont="1" applyFill="1" applyBorder="1" applyAlignment="1">
      <alignment horizontal="justify" vertical="top"/>
    </xf>
    <xf numFmtId="171" fontId="1" fillId="5" borderId="4" xfId="0" applyNumberFormat="1" applyFont="1" applyFill="1" applyBorder="1" applyAlignment="1">
      <alignment horizontal="center" vertical="top"/>
    </xf>
    <xf numFmtId="0" fontId="36" fillId="0" borderId="4" xfId="0" applyFont="1" applyBorder="1" applyAlignment="1">
      <alignment horizontal="justify" vertical="top" wrapText="1"/>
    </xf>
    <xf numFmtId="0" fontId="36" fillId="0" borderId="5" xfId="0" applyFont="1" applyBorder="1" applyAlignment="1">
      <alignment horizontal="justify" vertical="top"/>
    </xf>
    <xf numFmtId="41" fontId="1" fillId="5" borderId="5" xfId="0" applyNumberFormat="1" applyFont="1" applyFill="1" applyBorder="1" applyAlignment="1">
      <alignment horizontal="center" vertical="top" wrapText="1"/>
    </xf>
    <xf numFmtId="0" fontId="36" fillId="0" borderId="5" xfId="0" applyFont="1" applyBorder="1" applyAlignment="1">
      <alignment horizontal="justify" vertical="top" wrapText="1"/>
    </xf>
    <xf numFmtId="41" fontId="37" fillId="6" borderId="6" xfId="0" applyNumberFormat="1" applyFont="1" applyFill="1" applyBorder="1" applyAlignment="1">
      <alignment horizontal="right" vertical="center"/>
    </xf>
    <xf numFmtId="41" fontId="37" fillId="6" borderId="6" xfId="10" applyNumberFormat="1" applyFont="1" applyFill="1" applyBorder="1" applyAlignment="1">
      <alignment horizontal="center" vertical="center"/>
    </xf>
    <xf numFmtId="44" fontId="37" fillId="5" borderId="0" xfId="10" applyFont="1" applyFill="1" applyAlignment="1">
      <alignment horizontal="center" vertical="center"/>
    </xf>
    <xf numFmtId="0" fontId="10" fillId="5" borderId="4" xfId="0" applyFont="1" applyFill="1" applyBorder="1" applyAlignment="1">
      <alignment horizontal="center" vertical="top" wrapText="1"/>
    </xf>
    <xf numFmtId="0" fontId="38" fillId="5" borderId="0" xfId="0" applyFont="1" applyFill="1" applyAlignment="1"/>
    <xf numFmtId="41" fontId="3" fillId="5" borderId="4" xfId="0" applyNumberFormat="1" applyFont="1" applyFill="1" applyBorder="1" applyAlignment="1">
      <alignment horizontal="justify" vertical="top"/>
    </xf>
    <xf numFmtId="41" fontId="3" fillId="5" borderId="4" xfId="0" applyNumberFormat="1" applyFont="1" applyFill="1" applyBorder="1" applyAlignment="1">
      <alignment horizontal="center" vertical="top" wrapText="1"/>
    </xf>
    <xf numFmtId="41" fontId="39" fillId="0" borderId="4" xfId="0" applyNumberFormat="1" applyFont="1" applyBorder="1" applyAlignment="1">
      <alignment horizontal="justify" vertical="top" wrapText="1"/>
    </xf>
    <xf numFmtId="41" fontId="39" fillId="0" borderId="5" xfId="0" applyNumberFormat="1" applyFont="1" applyBorder="1" applyAlignment="1">
      <alignment horizontal="justify" vertical="top"/>
    </xf>
    <xf numFmtId="41" fontId="12" fillId="5" borderId="6" xfId="0" applyNumberFormat="1" applyFont="1" applyFill="1" applyBorder="1" applyAlignment="1">
      <alignment horizontal="center" wrapText="1"/>
    </xf>
    <xf numFmtId="0" fontId="10" fillId="5" borderId="4" xfId="0" applyFont="1" applyFill="1" applyBorder="1" applyAlignment="1">
      <alignment horizontal="left" vertical="top" wrapText="1"/>
    </xf>
    <xf numFmtId="0" fontId="40" fillId="0" borderId="4" xfId="0" applyFont="1" applyBorder="1" applyAlignment="1">
      <alignment vertical="top" wrapText="1"/>
    </xf>
    <xf numFmtId="0" fontId="22" fillId="0" borderId="1" xfId="15" applyFont="1" applyBorder="1" applyAlignment="1">
      <alignment vertical="top" wrapText="1"/>
    </xf>
    <xf numFmtId="0" fontId="3" fillId="5" borderId="4" xfId="0" applyFont="1" applyFill="1" applyBorder="1" applyAlignment="1">
      <alignment horizontal="justify" vertical="top"/>
    </xf>
    <xf numFmtId="0" fontId="3" fillId="5" borderId="4" xfId="0" applyFont="1" applyFill="1" applyBorder="1" applyAlignment="1">
      <alignment vertical="top" wrapText="1"/>
    </xf>
    <xf numFmtId="170" fontId="3" fillId="5" borderId="4" xfId="0" applyNumberFormat="1" applyFont="1" applyFill="1" applyBorder="1" applyAlignment="1">
      <alignment horizontal="center" vertical="top" wrapText="1"/>
    </xf>
    <xf numFmtId="170" fontId="3" fillId="5" borderId="4" xfId="0" applyNumberFormat="1" applyFont="1" applyFill="1" applyBorder="1" applyAlignment="1">
      <alignment horizontal="center" vertical="top"/>
    </xf>
    <xf numFmtId="0" fontId="3" fillId="5" borderId="4" xfId="0" applyFont="1" applyFill="1" applyBorder="1" applyAlignment="1">
      <alignment horizontal="center" vertical="top" wrapText="1"/>
    </xf>
    <xf numFmtId="9" fontId="3" fillId="5" borderId="4" xfId="0" applyNumberFormat="1" applyFont="1" applyFill="1" applyBorder="1" applyAlignment="1">
      <alignment horizontal="center" vertical="top" wrapText="1"/>
    </xf>
    <xf numFmtId="0" fontId="10" fillId="5" borderId="4" xfId="0" applyFont="1" applyFill="1" applyBorder="1" applyAlignment="1">
      <alignment horizontal="justify" vertical="top"/>
    </xf>
    <xf numFmtId="0" fontId="3" fillId="5" borderId="4" xfId="0" applyNumberFormat="1" applyFont="1" applyFill="1" applyBorder="1" applyAlignment="1">
      <alignment vertical="top" wrapText="1"/>
    </xf>
    <xf numFmtId="0" fontId="3" fillId="5" borderId="4" xfId="0" applyFont="1" applyFill="1" applyBorder="1" applyAlignment="1">
      <alignment horizontal="left" vertical="top" wrapText="1"/>
    </xf>
    <xf numFmtId="0" fontId="3" fillId="5" borderId="4" xfId="0" applyFont="1" applyFill="1" applyBorder="1" applyAlignment="1">
      <alignment vertical="top"/>
    </xf>
    <xf numFmtId="0" fontId="40" fillId="5" borderId="4" xfId="0" applyFont="1" applyFill="1" applyBorder="1" applyAlignment="1">
      <alignment vertical="top" wrapText="1"/>
    </xf>
    <xf numFmtId="0" fontId="10" fillId="5" borderId="4" xfId="0" applyFont="1" applyFill="1" applyBorder="1" applyAlignment="1">
      <alignment vertical="top" wrapText="1"/>
    </xf>
    <xf numFmtId="0" fontId="39" fillId="0" borderId="4" xfId="0" applyFont="1" applyBorder="1" applyAlignment="1">
      <alignment horizontal="justify" vertical="top"/>
    </xf>
    <xf numFmtId="170" fontId="39" fillId="0" borderId="4" xfId="0" applyNumberFormat="1" applyFont="1" applyBorder="1" applyAlignment="1">
      <alignment horizontal="center" vertical="top"/>
    </xf>
    <xf numFmtId="170" fontId="39" fillId="0" borderId="4" xfId="0" applyNumberFormat="1" applyFont="1" applyBorder="1" applyAlignment="1">
      <alignment horizontal="center" vertical="top" wrapText="1"/>
    </xf>
    <xf numFmtId="0" fontId="10" fillId="5" borderId="5" xfId="0" applyFont="1" applyFill="1" applyBorder="1" applyAlignment="1">
      <alignment vertical="top" wrapText="1"/>
    </xf>
    <xf numFmtId="0" fontId="40" fillId="0" borderId="5" xfId="0" applyFont="1" applyBorder="1" applyAlignment="1">
      <alignment vertical="top" wrapText="1"/>
    </xf>
    <xf numFmtId="0" fontId="3" fillId="5" borderId="5" xfId="0" applyFont="1" applyFill="1" applyBorder="1" applyAlignment="1">
      <alignment vertical="top" wrapText="1"/>
    </xf>
    <xf numFmtId="0" fontId="39" fillId="0" borderId="5" xfId="0" applyFont="1" applyBorder="1" applyAlignment="1">
      <alignment vertical="top" wrapText="1"/>
    </xf>
    <xf numFmtId="0" fontId="39" fillId="0" borderId="5" xfId="0" applyFont="1" applyBorder="1" applyAlignment="1">
      <alignment horizontal="justify" vertical="top"/>
    </xf>
    <xf numFmtId="170" fontId="39" fillId="0" borderId="5" xfId="0" applyNumberFormat="1" applyFont="1" applyBorder="1" applyAlignment="1">
      <alignment horizontal="center" vertical="top"/>
    </xf>
    <xf numFmtId="0" fontId="3" fillId="5" borderId="5" xfId="0" applyFont="1" applyFill="1" applyBorder="1" applyAlignment="1">
      <alignment horizontal="center" vertical="top" wrapText="1"/>
    </xf>
    <xf numFmtId="9" fontId="3" fillId="5" borderId="5" xfId="0" applyNumberFormat="1" applyFont="1" applyFill="1" applyBorder="1" applyAlignment="1">
      <alignment horizontal="center" vertical="top" wrapText="1"/>
    </xf>
    <xf numFmtId="0" fontId="3" fillId="5" borderId="4" xfId="0" applyFont="1" applyFill="1" applyBorder="1" applyAlignment="1">
      <alignment horizontal="justify" vertical="top" wrapText="1"/>
    </xf>
    <xf numFmtId="0" fontId="17" fillId="0" borderId="0" xfId="0" applyFont="1" applyAlignment="1">
      <alignment vertical="top" wrapText="1"/>
    </xf>
    <xf numFmtId="0" fontId="17" fillId="0" borderId="0" xfId="0" applyFont="1" applyAlignment="1">
      <alignment vertical="center" wrapText="1"/>
    </xf>
    <xf numFmtId="0" fontId="22" fillId="7" borderId="7" xfId="15" applyFont="1" applyFill="1" applyBorder="1" applyAlignment="1">
      <alignment vertical="top" wrapText="1"/>
    </xf>
    <xf numFmtId="0" fontId="40" fillId="0" borderId="7" xfId="0" applyFont="1" applyBorder="1" applyAlignment="1">
      <alignment horizontal="center" vertical="center" wrapText="1"/>
    </xf>
    <xf numFmtId="0" fontId="22" fillId="0" borderId="7" xfId="15" applyFont="1" applyBorder="1" applyAlignment="1">
      <alignment vertical="center" wrapText="1"/>
    </xf>
    <xf numFmtId="41" fontId="37" fillId="6" borderId="6" xfId="0" applyNumberFormat="1" applyFont="1" applyFill="1" applyBorder="1" applyAlignment="1">
      <alignment horizontal="left" vertical="center"/>
    </xf>
    <xf numFmtId="0" fontId="37" fillId="5" borderId="0" xfId="0" applyFont="1" applyFill="1" applyAlignment="1">
      <alignment vertical="center"/>
    </xf>
    <xf numFmtId="0" fontId="22" fillId="0" borderId="7" xfId="15" applyFont="1" applyBorder="1" applyAlignment="1">
      <alignment vertical="top" wrapText="1"/>
    </xf>
    <xf numFmtId="0" fontId="22" fillId="0" borderId="7" xfId="15" applyFont="1" applyBorder="1" applyAlignment="1">
      <alignment horizontal="center" vertical="center" wrapText="1"/>
    </xf>
    <xf numFmtId="0" fontId="41" fillId="5" borderId="8" xfId="0" applyFont="1" applyFill="1" applyBorder="1" applyAlignment="1">
      <alignment vertical="top" wrapText="1"/>
    </xf>
    <xf numFmtId="0" fontId="26" fillId="0" borderId="7" xfId="15" applyFont="1" applyBorder="1" applyAlignment="1">
      <alignment horizontal="center" vertical="center" wrapText="1"/>
    </xf>
    <xf numFmtId="0" fontId="40" fillId="5" borderId="7" xfId="0" applyFont="1" applyFill="1" applyBorder="1" applyAlignment="1">
      <alignment vertical="center" wrapText="1"/>
    </xf>
    <xf numFmtId="0" fontId="40" fillId="5" borderId="7" xfId="0" applyFont="1" applyFill="1" applyBorder="1" applyAlignment="1">
      <alignment horizontal="center" vertical="center" wrapText="1"/>
    </xf>
    <xf numFmtId="0" fontId="40" fillId="0" borderId="7" xfId="0" applyFont="1" applyBorder="1" applyAlignment="1">
      <alignment vertical="center" wrapText="1"/>
    </xf>
    <xf numFmtId="0" fontId="40" fillId="0" borderId="7" xfId="0" applyFont="1" applyBorder="1" applyAlignment="1">
      <alignment vertical="top" wrapText="1"/>
    </xf>
    <xf numFmtId="0" fontId="22" fillId="7" borderId="7" xfId="15" applyFont="1" applyFill="1" applyBorder="1" applyAlignment="1">
      <alignment horizontal="right" wrapText="1"/>
    </xf>
    <xf numFmtId="0" fontId="22" fillId="0" borderId="7" xfId="15" applyFont="1" applyFill="1" applyBorder="1" applyAlignment="1">
      <alignment horizontal="right" wrapText="1"/>
    </xf>
    <xf numFmtId="0" fontId="22" fillId="8" borderId="7" xfId="15" applyFont="1" applyFill="1" applyBorder="1" applyAlignment="1">
      <alignment vertical="top" wrapText="1"/>
    </xf>
    <xf numFmtId="0" fontId="26" fillId="0" borderId="7" xfId="15" applyFont="1" applyBorder="1" applyAlignment="1">
      <alignment horizontal="center" vertical="top" wrapText="1"/>
    </xf>
    <xf numFmtId="0" fontId="40" fillId="0" borderId="0" xfId="0" applyFont="1" applyAlignment="1">
      <alignment vertical="top" wrapText="1"/>
    </xf>
    <xf numFmtId="0" fontId="40" fillId="0" borderId="7" xfId="0" applyFont="1" applyBorder="1" applyAlignment="1">
      <alignment wrapText="1"/>
    </xf>
    <xf numFmtId="0" fontId="40" fillId="0" borderId="7" xfId="0" applyFont="1" applyFill="1" applyBorder="1" applyAlignment="1">
      <alignment vertical="top" wrapText="1"/>
    </xf>
    <xf numFmtId="9" fontId="40" fillId="0" borderId="7" xfId="0" applyNumberFormat="1" applyFont="1" applyBorder="1" applyAlignment="1">
      <alignment vertical="top"/>
    </xf>
    <xf numFmtId="0" fontId="40" fillId="0" borderId="7" xfId="0" applyFont="1" applyBorder="1"/>
    <xf numFmtId="9" fontId="40" fillId="0" borderId="7" xfId="0" applyNumberFormat="1" applyFont="1" applyBorder="1"/>
    <xf numFmtId="0" fontId="40" fillId="0" borderId="7" xfId="0" applyFont="1" applyBorder="1" applyAlignment="1">
      <alignment horizontal="left" vertical="top" wrapText="1"/>
    </xf>
    <xf numFmtId="0" fontId="40" fillId="0" borderId="7" xfId="0" applyFont="1" applyBorder="1" applyAlignment="1">
      <alignment vertical="top"/>
    </xf>
    <xf numFmtId="0" fontId="40" fillId="0" borderId="7" xfId="0" applyFont="1" applyBorder="1" applyAlignment="1">
      <alignment horizontal="center" vertical="top" wrapText="1"/>
    </xf>
    <xf numFmtId="9" fontId="40" fillId="0" borderId="7" xfId="0" applyNumberFormat="1" applyFont="1" applyBorder="1" applyAlignment="1">
      <alignment vertical="top" wrapText="1"/>
    </xf>
    <xf numFmtId="9" fontId="22" fillId="0" borderId="7" xfId="15" applyNumberFormat="1" applyFont="1" applyFill="1" applyBorder="1" applyAlignment="1">
      <alignment horizontal="right" vertical="top" wrapText="1"/>
    </xf>
    <xf numFmtId="0" fontId="22" fillId="0" borderId="7" xfId="15" applyFont="1" applyFill="1" applyBorder="1" applyAlignment="1">
      <alignment horizontal="right" vertical="top" wrapText="1"/>
    </xf>
    <xf numFmtId="0" fontId="42" fillId="5" borderId="0" xfId="0" applyFont="1" applyFill="1" applyAlignment="1">
      <alignment horizontal="center" vertical="center"/>
    </xf>
    <xf numFmtId="0" fontId="0" fillId="0" borderId="0" xfId="0" applyAlignment="1">
      <alignment horizontal="center" vertical="center"/>
    </xf>
    <xf numFmtId="0" fontId="37" fillId="5" borderId="0" xfId="0" applyFont="1" applyFill="1" applyBorder="1" applyAlignment="1">
      <alignment horizontal="center" vertical="center"/>
    </xf>
    <xf numFmtId="0" fontId="37" fillId="5" borderId="0" xfId="0" applyFont="1" applyFill="1" applyAlignment="1">
      <alignment horizontal="center" vertical="center"/>
    </xf>
    <xf numFmtId="4" fontId="40" fillId="0" borderId="0" xfId="0" applyNumberFormat="1" applyFont="1" applyAlignment="1">
      <alignment vertical="top"/>
    </xf>
    <xf numFmtId="9" fontId="22" fillId="0" borderId="7" xfId="17" applyFont="1" applyBorder="1" applyAlignment="1">
      <alignment horizontal="center" vertical="top" wrapText="1"/>
    </xf>
    <xf numFmtId="0" fontId="43" fillId="0" borderId="7" xfId="15" applyFont="1" applyBorder="1" applyAlignment="1">
      <alignment horizontal="center" vertical="top" wrapText="1"/>
    </xf>
    <xf numFmtId="0" fontId="41" fillId="0" borderId="7" xfId="15" applyFont="1" applyFill="1" applyBorder="1" applyAlignment="1">
      <alignment horizontal="right" vertical="top" wrapText="1"/>
    </xf>
    <xf numFmtId="0" fontId="40" fillId="0" borderId="7" xfId="0" applyFont="1" applyFill="1" applyBorder="1" applyAlignment="1">
      <alignment horizontal="center" vertical="top" wrapText="1"/>
    </xf>
    <xf numFmtId="0" fontId="22" fillId="7" borderId="7" xfId="15" applyFont="1" applyFill="1" applyBorder="1" applyAlignment="1">
      <alignment horizontal="right" vertical="top" wrapText="1"/>
    </xf>
    <xf numFmtId="0" fontId="40" fillId="5" borderId="7" xfId="0" applyFont="1" applyFill="1" applyBorder="1" applyAlignment="1">
      <alignment horizontal="center" vertical="top" wrapText="1"/>
    </xf>
    <xf numFmtId="0" fontId="20" fillId="8" borderId="7" xfId="15" applyFont="1" applyFill="1" applyBorder="1" applyAlignment="1">
      <alignment horizontal="right" vertical="top" wrapText="1"/>
    </xf>
    <xf numFmtId="0" fontId="22" fillId="8" borderId="7" xfId="15" applyFont="1" applyFill="1" applyBorder="1" applyAlignment="1">
      <alignment horizontal="right" vertical="top" wrapText="1"/>
    </xf>
    <xf numFmtId="0" fontId="19" fillId="9" borderId="7" xfId="0" applyFont="1" applyFill="1" applyBorder="1" applyAlignment="1" applyProtection="1">
      <alignment horizontal="center" vertical="center" wrapText="1"/>
      <protection locked="0"/>
    </xf>
    <xf numFmtId="0" fontId="44" fillId="0" borderId="0" xfId="0" applyFont="1" applyAlignment="1">
      <alignment horizontal="center" vertical="center"/>
    </xf>
    <xf numFmtId="0" fontId="44" fillId="0" borderId="0" xfId="0" applyFont="1" applyAlignment="1">
      <alignment vertical="center"/>
    </xf>
    <xf numFmtId="173" fontId="44" fillId="0" borderId="0" xfId="8" applyNumberFormat="1" applyFont="1" applyAlignment="1">
      <alignment vertical="center"/>
    </xf>
    <xf numFmtId="0" fontId="45" fillId="0" borderId="0" xfId="0" applyFont="1" applyAlignment="1">
      <alignment vertical="center"/>
    </xf>
    <xf numFmtId="173" fontId="46" fillId="0" borderId="0" xfId="8" applyNumberFormat="1" applyFont="1" applyAlignment="1">
      <alignment vertical="center"/>
    </xf>
    <xf numFmtId="0" fontId="0" fillId="0" borderId="0" xfId="0" applyAlignment="1">
      <alignment vertical="center"/>
    </xf>
    <xf numFmtId="0" fontId="47" fillId="10" borderId="0" xfId="0" applyFont="1" applyFill="1" applyAlignment="1">
      <alignment vertical="center" wrapText="1"/>
    </xf>
    <xf numFmtId="174" fontId="48" fillId="6" borderId="0" xfId="10" applyNumberFormat="1" applyFont="1" applyFill="1" applyAlignment="1">
      <alignment vertical="center"/>
    </xf>
    <xf numFmtId="0" fontId="33" fillId="0" borderId="0" xfId="0" applyFont="1" applyAlignment="1">
      <alignment horizontal="left" vertical="center"/>
    </xf>
    <xf numFmtId="0" fontId="33" fillId="0" borderId="0" xfId="0" applyFont="1" applyAlignment="1">
      <alignment horizontal="center" vertical="center"/>
    </xf>
    <xf numFmtId="0" fontId="33" fillId="0" borderId="0" xfId="0" applyFont="1" applyAlignment="1">
      <alignment vertical="center"/>
    </xf>
    <xf numFmtId="0" fontId="0" fillId="0" borderId="0" xfId="0" applyAlignment="1">
      <alignment horizontal="left" vertical="center"/>
    </xf>
    <xf numFmtId="0" fontId="44" fillId="0" borderId="0" xfId="0" applyFont="1" applyAlignment="1">
      <alignment vertical="center"/>
    </xf>
    <xf numFmtId="0" fontId="42" fillId="5" borderId="0" xfId="0" applyFont="1" applyFill="1" applyAlignment="1">
      <alignment vertical="center"/>
    </xf>
    <xf numFmtId="0" fontId="37" fillId="5" borderId="0" xfId="0" applyFont="1" applyFill="1" applyAlignment="1">
      <alignment horizontal="left" vertical="center"/>
    </xf>
    <xf numFmtId="0" fontId="42" fillId="5" borderId="9" xfId="0" applyFont="1" applyFill="1" applyBorder="1" applyAlignment="1">
      <alignment vertical="center"/>
    </xf>
    <xf numFmtId="41" fontId="42" fillId="5" borderId="10" xfId="0" applyNumberFormat="1" applyFont="1" applyFill="1" applyBorder="1" applyAlignment="1">
      <alignment vertical="center"/>
    </xf>
    <xf numFmtId="41" fontId="42" fillId="5" borderId="9" xfId="0" applyNumberFormat="1" applyFont="1" applyFill="1" applyBorder="1" applyAlignment="1">
      <alignment vertical="center"/>
    </xf>
    <xf numFmtId="0" fontId="42" fillId="5" borderId="11" xfId="0" applyFont="1" applyFill="1" applyBorder="1" applyAlignment="1">
      <alignment horizontal="center" vertical="center"/>
    </xf>
    <xf numFmtId="0" fontId="42" fillId="5" borderId="4" xfId="0" applyFont="1" applyFill="1" applyBorder="1" applyAlignment="1">
      <alignment vertical="center"/>
    </xf>
    <xf numFmtId="41" fontId="42" fillId="5" borderId="12" xfId="0" applyNumberFormat="1" applyFont="1" applyFill="1" applyBorder="1" applyAlignment="1">
      <alignment vertical="center"/>
    </xf>
    <xf numFmtId="0" fontId="42" fillId="5" borderId="13" xfId="0" applyFont="1" applyFill="1" applyBorder="1" applyAlignment="1">
      <alignment horizontal="center" vertical="center"/>
    </xf>
    <xf numFmtId="0" fontId="42" fillId="5" borderId="5" xfId="0" applyFont="1" applyFill="1" applyBorder="1" applyAlignment="1">
      <alignment vertical="center"/>
    </xf>
    <xf numFmtId="41" fontId="42" fillId="11" borderId="14" xfId="0" applyNumberFormat="1" applyFont="1" applyFill="1" applyBorder="1" applyAlignment="1">
      <alignment vertical="center"/>
    </xf>
    <xf numFmtId="41" fontId="42" fillId="5" borderId="14" xfId="0" applyNumberFormat="1" applyFont="1" applyFill="1" applyBorder="1" applyAlignment="1">
      <alignment vertical="center"/>
    </xf>
    <xf numFmtId="41" fontId="42" fillId="5" borderId="5" xfId="0" applyNumberFormat="1" applyFont="1" applyFill="1" applyBorder="1" applyAlignment="1">
      <alignment vertical="center"/>
    </xf>
    <xf numFmtId="0" fontId="42" fillId="5" borderId="5" xfId="0" applyFont="1" applyFill="1" applyBorder="1" applyAlignment="1">
      <alignment horizontal="center" vertical="center"/>
    </xf>
    <xf numFmtId="0" fontId="37" fillId="5" borderId="0" xfId="0" applyFont="1" applyFill="1" applyBorder="1" applyAlignment="1">
      <alignment vertical="center"/>
    </xf>
    <xf numFmtId="172" fontId="37" fillId="6" borderId="15" xfId="0" applyNumberFormat="1" applyFont="1" applyFill="1" applyBorder="1" applyAlignment="1">
      <alignment vertical="center"/>
    </xf>
    <xf numFmtId="0" fontId="42" fillId="5" borderId="16" xfId="0" applyFont="1" applyFill="1" applyBorder="1" applyAlignment="1">
      <alignment vertical="center"/>
    </xf>
    <xf numFmtId="0" fontId="42" fillId="5" borderId="17" xfId="0" applyFont="1" applyFill="1" applyBorder="1" applyAlignment="1">
      <alignment horizontal="center" vertical="center"/>
    </xf>
    <xf numFmtId="0" fontId="0" fillId="0" borderId="0" xfId="0" applyFill="1" applyAlignment="1">
      <alignment vertical="center"/>
    </xf>
    <xf numFmtId="0" fontId="42" fillId="0" borderId="0" xfId="0" applyFont="1" applyAlignment="1">
      <alignment vertical="center"/>
    </xf>
    <xf numFmtId="41" fontId="37" fillId="12" borderId="18" xfId="0" applyNumberFormat="1" applyFont="1" applyFill="1" applyBorder="1" applyAlignment="1">
      <alignment vertical="center"/>
    </xf>
    <xf numFmtId="0" fontId="42" fillId="12" borderId="15" xfId="0" applyFont="1" applyFill="1" applyBorder="1" applyAlignment="1">
      <alignment horizontal="center" vertical="center"/>
    </xf>
    <xf numFmtId="41" fontId="42" fillId="11" borderId="10" xfId="0" applyNumberFormat="1" applyFont="1" applyFill="1" applyBorder="1" applyAlignment="1">
      <alignment vertical="center"/>
    </xf>
    <xf numFmtId="0" fontId="42" fillId="5" borderId="19" xfId="0" applyFont="1" applyFill="1" applyBorder="1" applyAlignment="1">
      <alignment horizontal="center" vertical="center"/>
    </xf>
    <xf numFmtId="41" fontId="42" fillId="5" borderId="4" xfId="0" applyNumberFormat="1" applyFont="1" applyFill="1" applyBorder="1" applyAlignment="1">
      <alignment vertical="center"/>
    </xf>
    <xf numFmtId="41" fontId="42" fillId="11" borderId="12" xfId="0" applyNumberFormat="1" applyFont="1" applyFill="1" applyBorder="1" applyAlignment="1">
      <alignment vertical="center"/>
    </xf>
    <xf numFmtId="41" fontId="42" fillId="5" borderId="20" xfId="0" applyNumberFormat="1" applyFont="1" applyFill="1" applyBorder="1" applyAlignment="1">
      <alignment vertical="center"/>
    </xf>
    <xf numFmtId="41" fontId="42" fillId="5" borderId="21" xfId="0" applyNumberFormat="1" applyFont="1" applyFill="1" applyBorder="1" applyAlignment="1">
      <alignment vertical="center"/>
    </xf>
    <xf numFmtId="0" fontId="37" fillId="5" borderId="0" xfId="0" applyFont="1" applyFill="1" applyAlignment="1">
      <alignment horizontal="left" vertical="center"/>
    </xf>
    <xf numFmtId="0" fontId="0" fillId="6" borderId="0" xfId="0" applyFill="1" applyAlignment="1">
      <alignment vertical="center"/>
    </xf>
    <xf numFmtId="41" fontId="42" fillId="11" borderId="22" xfId="0" applyNumberFormat="1" applyFont="1" applyFill="1" applyBorder="1" applyAlignment="1">
      <alignment vertical="center"/>
    </xf>
    <xf numFmtId="0" fontId="42" fillId="5" borderId="23" xfId="0" applyFont="1" applyFill="1" applyBorder="1" applyAlignment="1">
      <alignment horizontal="center" vertical="center"/>
    </xf>
    <xf numFmtId="0" fontId="0" fillId="0" borderId="7" xfId="0" applyBorder="1" applyAlignment="1">
      <alignment vertical="center"/>
    </xf>
    <xf numFmtId="0" fontId="31" fillId="13" borderId="6" xfId="0" applyFont="1" applyFill="1" applyBorder="1" applyAlignment="1">
      <alignment horizontal="center" vertical="center"/>
    </xf>
    <xf numFmtId="41" fontId="31" fillId="13" borderId="6" xfId="0" applyNumberFormat="1" applyFont="1" applyFill="1" applyBorder="1" applyAlignment="1">
      <alignment horizontal="center" vertical="center"/>
    </xf>
    <xf numFmtId="0" fontId="31" fillId="13" borderId="15" xfId="0" applyFont="1" applyFill="1" applyBorder="1" applyAlignment="1">
      <alignment horizontal="center" vertical="center"/>
    </xf>
    <xf numFmtId="0" fontId="31" fillId="13" borderId="6" xfId="0" applyFont="1" applyFill="1" applyBorder="1" applyAlignment="1">
      <alignment horizontal="center" vertical="center" wrapText="1"/>
    </xf>
    <xf numFmtId="41" fontId="42" fillId="5" borderId="11" xfId="0" applyNumberFormat="1" applyFont="1" applyFill="1" applyBorder="1" applyAlignment="1">
      <alignment vertical="center"/>
    </xf>
    <xf numFmtId="41" fontId="42" fillId="5" borderId="17" xfId="0" applyNumberFormat="1" applyFont="1" applyFill="1" applyBorder="1" applyAlignment="1">
      <alignment vertical="center"/>
    </xf>
    <xf numFmtId="41" fontId="42" fillId="5" borderId="23" xfId="0" applyNumberFormat="1" applyFont="1" applyFill="1" applyBorder="1" applyAlignment="1">
      <alignment vertical="center"/>
    </xf>
    <xf numFmtId="41" fontId="31" fillId="13" borderId="15" xfId="0" applyNumberFormat="1" applyFont="1" applyFill="1" applyBorder="1" applyAlignment="1">
      <alignment horizontal="center" vertical="center" wrapText="1"/>
    </xf>
    <xf numFmtId="0" fontId="31" fillId="13" borderId="24" xfId="0" applyFont="1" applyFill="1" applyBorder="1" applyAlignment="1">
      <alignment horizontal="center" vertical="center" wrapText="1"/>
    </xf>
    <xf numFmtId="41" fontId="31" fillId="13" borderId="6" xfId="0" applyNumberFormat="1" applyFont="1" applyFill="1" applyBorder="1" applyAlignment="1">
      <alignment horizontal="center" vertical="center" wrapText="1"/>
    </xf>
    <xf numFmtId="0" fontId="31" fillId="13" borderId="15" xfId="0" applyFont="1" applyFill="1" applyBorder="1" applyAlignment="1">
      <alignment horizontal="center" vertical="center" wrapText="1"/>
    </xf>
    <xf numFmtId="0" fontId="37" fillId="12" borderId="22" xfId="0" applyFont="1" applyFill="1" applyBorder="1" applyAlignment="1">
      <alignment vertical="center"/>
    </xf>
    <xf numFmtId="0" fontId="31" fillId="13" borderId="25" xfId="0" applyFont="1" applyFill="1" applyBorder="1" applyAlignment="1">
      <alignment horizontal="center" vertical="center" wrapText="1"/>
    </xf>
    <xf numFmtId="41" fontId="42" fillId="11" borderId="26" xfId="0" applyNumberFormat="1" applyFont="1" applyFill="1" applyBorder="1" applyAlignment="1">
      <alignment vertical="center"/>
    </xf>
    <xf numFmtId="0" fontId="37" fillId="12" borderId="24" xfId="0" applyFont="1" applyFill="1" applyBorder="1" applyAlignment="1">
      <alignment vertical="center"/>
    </xf>
    <xf numFmtId="0" fontId="42" fillId="11" borderId="9" xfId="0" applyFont="1" applyFill="1" applyBorder="1" applyAlignment="1">
      <alignment vertical="center"/>
    </xf>
    <xf numFmtId="0" fontId="42" fillId="11" borderId="11" xfId="0" applyFont="1" applyFill="1" applyBorder="1" applyAlignment="1">
      <alignment horizontal="center" vertical="center"/>
    </xf>
    <xf numFmtId="0" fontId="42" fillId="11" borderId="4" xfId="0" applyFont="1" applyFill="1" applyBorder="1" applyAlignment="1">
      <alignment vertical="center"/>
    </xf>
    <xf numFmtId="0" fontId="42" fillId="11" borderId="13" xfId="0" applyFont="1" applyFill="1" applyBorder="1" applyAlignment="1">
      <alignment horizontal="center" vertical="center"/>
    </xf>
    <xf numFmtId="0" fontId="42" fillId="11" borderId="16" xfId="0" applyFont="1" applyFill="1" applyBorder="1" applyAlignment="1">
      <alignment vertical="center"/>
    </xf>
    <xf numFmtId="0" fontId="42" fillId="11" borderId="17" xfId="0" applyFont="1" applyFill="1" applyBorder="1" applyAlignment="1">
      <alignment horizontal="center" vertical="center"/>
    </xf>
    <xf numFmtId="0" fontId="42" fillId="11" borderId="5" xfId="0" applyFont="1" applyFill="1" applyBorder="1" applyAlignment="1">
      <alignment vertical="center"/>
    </xf>
    <xf numFmtId="0" fontId="42" fillId="11" borderId="5" xfId="0" applyFont="1" applyFill="1" applyBorder="1" applyAlignment="1">
      <alignment horizontal="center" vertical="center"/>
    </xf>
    <xf numFmtId="0" fontId="31" fillId="13" borderId="7" xfId="0" applyFont="1" applyFill="1" applyBorder="1" applyAlignment="1">
      <alignment horizontal="center" vertical="center" wrapText="1"/>
    </xf>
    <xf numFmtId="41" fontId="31" fillId="13" borderId="7" xfId="0" applyNumberFormat="1" applyFont="1" applyFill="1" applyBorder="1" applyAlignment="1">
      <alignment horizontal="center" vertical="center" wrapText="1"/>
    </xf>
    <xf numFmtId="0" fontId="42" fillId="11" borderId="27" xfId="0" applyNumberFormat="1" applyFont="1" applyFill="1" applyBorder="1" applyAlignment="1">
      <alignment horizontal="center" vertical="center"/>
    </xf>
    <xf numFmtId="0" fontId="42" fillId="11" borderId="13" xfId="0" applyNumberFormat="1" applyFont="1" applyFill="1" applyBorder="1" applyAlignment="1">
      <alignment horizontal="center" vertical="center"/>
    </xf>
    <xf numFmtId="0" fontId="0" fillId="0" borderId="0" xfId="0" applyBorder="1" applyAlignment="1">
      <alignment vertical="center"/>
    </xf>
    <xf numFmtId="41" fontId="42" fillId="5" borderId="13"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37" fillId="6" borderId="24" xfId="0" applyFont="1" applyFill="1" applyBorder="1" applyAlignment="1">
      <alignment horizontal="right" vertical="center"/>
    </xf>
    <xf numFmtId="0" fontId="42" fillId="11" borderId="28" xfId="0" applyNumberFormat="1" applyFont="1" applyFill="1" applyBorder="1" applyAlignment="1">
      <alignment horizontal="center" vertical="center"/>
    </xf>
    <xf numFmtId="0" fontId="42" fillId="11" borderId="14" xfId="0" applyNumberFormat="1" applyFont="1" applyFill="1" applyBorder="1" applyAlignment="1">
      <alignment horizontal="center" vertical="center"/>
    </xf>
    <xf numFmtId="0" fontId="0" fillId="6" borderId="0" xfId="0" applyFill="1" applyAlignment="1">
      <alignment horizontal="center" vertical="center"/>
    </xf>
    <xf numFmtId="41" fontId="42" fillId="5" borderId="11" xfId="0" applyNumberFormat="1" applyFont="1" applyFill="1" applyBorder="1" applyAlignment="1">
      <alignment horizontal="center" vertical="center"/>
    </xf>
    <xf numFmtId="41" fontId="42" fillId="5" borderId="5" xfId="0" applyNumberFormat="1" applyFont="1" applyFill="1" applyBorder="1" applyAlignment="1">
      <alignment horizontal="center" vertical="center"/>
    </xf>
    <xf numFmtId="41" fontId="42" fillId="5" borderId="4" xfId="0" applyNumberFormat="1" applyFont="1" applyFill="1" applyBorder="1" applyAlignment="1">
      <alignment horizontal="center" vertical="center"/>
    </xf>
    <xf numFmtId="41" fontId="42" fillId="5" borderId="9" xfId="0" applyNumberFormat="1" applyFont="1" applyFill="1" applyBorder="1" applyAlignment="1">
      <alignment horizontal="center" vertical="center"/>
    </xf>
    <xf numFmtId="41" fontId="42" fillId="5" borderId="7" xfId="0" applyNumberFormat="1" applyFont="1" applyFill="1" applyBorder="1" applyAlignment="1">
      <alignment horizontal="center" vertical="center"/>
    </xf>
    <xf numFmtId="41" fontId="37" fillId="12" borderId="18" xfId="0" applyNumberFormat="1" applyFont="1" applyFill="1" applyBorder="1" applyAlignment="1">
      <alignment horizontal="center" vertical="center"/>
    </xf>
    <xf numFmtId="173" fontId="44" fillId="0" borderId="0" xfId="8" applyNumberFormat="1" applyFont="1" applyAlignment="1">
      <alignment horizontal="center" vertical="center"/>
    </xf>
    <xf numFmtId="173" fontId="46" fillId="0" borderId="0" xfId="8" applyNumberFormat="1" applyFont="1" applyAlignment="1">
      <alignment horizontal="center" vertical="center"/>
    </xf>
    <xf numFmtId="174" fontId="48" fillId="6" borderId="0" xfId="10" applyNumberFormat="1" applyFont="1" applyFill="1" applyAlignment="1">
      <alignment horizontal="center" vertical="center"/>
    </xf>
    <xf numFmtId="41" fontId="42" fillId="5" borderId="16" xfId="0" applyNumberFormat="1" applyFont="1" applyFill="1" applyBorder="1" applyAlignment="1">
      <alignment horizontal="center" vertical="center"/>
    </xf>
    <xf numFmtId="0" fontId="31" fillId="13" borderId="29" xfId="0" applyFont="1" applyFill="1" applyBorder="1" applyAlignment="1">
      <alignment horizontal="center" vertical="center" wrapText="1"/>
    </xf>
    <xf numFmtId="0" fontId="42" fillId="5" borderId="12" xfId="0" applyFont="1" applyFill="1" applyBorder="1" applyAlignment="1">
      <alignment vertical="center"/>
    </xf>
    <xf numFmtId="0" fontId="42" fillId="5" borderId="20" xfId="0" applyFont="1" applyFill="1" applyBorder="1" applyAlignment="1">
      <alignment vertical="center"/>
    </xf>
    <xf numFmtId="0" fontId="42" fillId="5" borderId="14" xfId="0" applyFont="1" applyFill="1" applyBorder="1" applyAlignment="1">
      <alignment vertical="center"/>
    </xf>
    <xf numFmtId="43" fontId="29" fillId="0" borderId="0" xfId="8" applyFont="1" applyAlignment="1">
      <alignment horizontal="center" vertical="center"/>
    </xf>
    <xf numFmtId="9" fontId="0" fillId="0" borderId="0" xfId="0" applyNumberFormat="1" applyAlignment="1">
      <alignment vertical="center"/>
    </xf>
    <xf numFmtId="0" fontId="37" fillId="5" borderId="0" xfId="0" applyFont="1" applyFill="1" applyAlignment="1">
      <alignment horizontal="left" vertical="center"/>
    </xf>
    <xf numFmtId="0" fontId="30" fillId="13" borderId="7" xfId="0" applyFont="1" applyFill="1" applyBorder="1" applyAlignment="1">
      <alignment horizontal="center" vertical="center"/>
    </xf>
    <xf numFmtId="0" fontId="31" fillId="14" borderId="7" xfId="0" applyFont="1" applyFill="1" applyBorder="1" applyAlignment="1">
      <alignment horizontal="left" vertical="center"/>
    </xf>
    <xf numFmtId="173" fontId="31" fillId="14" borderId="7" xfId="8" applyNumberFormat="1" applyFont="1" applyFill="1" applyBorder="1" applyAlignment="1">
      <alignment horizontal="center" vertical="center"/>
    </xf>
    <xf numFmtId="0" fontId="0" fillId="0" borderId="7" xfId="0" applyBorder="1" applyAlignment="1">
      <alignment horizontal="center" vertical="center"/>
    </xf>
    <xf numFmtId="0" fontId="0" fillId="0" borderId="7" xfId="0" applyFont="1" applyBorder="1" applyAlignment="1">
      <alignment horizontal="left" vertical="center"/>
    </xf>
    <xf numFmtId="173" fontId="29" fillId="0" borderId="7" xfId="8" applyNumberFormat="1" applyFont="1" applyBorder="1" applyAlignment="1">
      <alignment horizontal="center" vertical="center"/>
    </xf>
    <xf numFmtId="0" fontId="49" fillId="13" borderId="7" xfId="0" applyFont="1" applyFill="1" applyBorder="1" applyAlignment="1">
      <alignment horizontal="center" vertical="center"/>
    </xf>
    <xf numFmtId="0" fontId="49" fillId="13" borderId="7" xfId="0" applyFont="1" applyFill="1" applyBorder="1" applyAlignment="1">
      <alignment vertical="center"/>
    </xf>
    <xf numFmtId="173" fontId="49" fillId="13" borderId="7" xfId="8" applyNumberFormat="1" applyFont="1" applyFill="1" applyBorder="1" applyAlignment="1">
      <alignment horizontal="center" vertical="center"/>
    </xf>
    <xf numFmtId="0" fontId="30" fillId="13" borderId="30" xfId="0" applyFont="1" applyFill="1" applyBorder="1" applyAlignment="1">
      <alignment horizontal="center" vertical="center"/>
    </xf>
    <xf numFmtId="0" fontId="31" fillId="14" borderId="30" xfId="0" applyFont="1" applyFill="1" applyBorder="1" applyAlignment="1">
      <alignment horizontal="left" vertical="center"/>
    </xf>
    <xf numFmtId="173" fontId="31" fillId="14" borderId="30" xfId="8" applyNumberFormat="1" applyFont="1" applyFill="1" applyBorder="1" applyAlignment="1">
      <alignment horizontal="center" vertical="center"/>
    </xf>
    <xf numFmtId="0" fontId="50" fillId="6" borderId="7" xfId="0" applyFont="1" applyFill="1" applyBorder="1" applyAlignment="1">
      <alignment horizontal="center" vertical="center"/>
    </xf>
    <xf numFmtId="0" fontId="32" fillId="6" borderId="7" xfId="0" applyFont="1" applyFill="1" applyBorder="1" applyAlignment="1">
      <alignment horizontal="left" vertical="center"/>
    </xf>
    <xf numFmtId="173" fontId="32" fillId="6" borderId="7" xfId="8" applyNumberFormat="1" applyFont="1" applyFill="1" applyBorder="1" applyAlignment="1">
      <alignment horizontal="center" vertical="center"/>
    </xf>
    <xf numFmtId="0" fontId="49" fillId="15" borderId="31" xfId="0" applyFont="1" applyFill="1" applyBorder="1" applyAlignment="1">
      <alignment horizontal="center" vertical="center"/>
    </xf>
    <xf numFmtId="0" fontId="49" fillId="15" borderId="32" xfId="0" applyFont="1" applyFill="1" applyBorder="1" applyAlignment="1">
      <alignment horizontal="center" vertical="center"/>
    </xf>
    <xf numFmtId="43" fontId="49" fillId="15" borderId="33" xfId="8" applyFont="1" applyFill="1" applyBorder="1" applyAlignment="1">
      <alignment horizontal="center" vertical="center"/>
    </xf>
    <xf numFmtId="0" fontId="47" fillId="10" borderId="0" xfId="0" applyFont="1" applyFill="1" applyAlignment="1">
      <alignment horizontal="center" vertical="center" wrapText="1"/>
    </xf>
    <xf numFmtId="43" fontId="29" fillId="0" borderId="7" xfId="8" applyFont="1" applyBorder="1" applyAlignment="1">
      <alignment vertical="center"/>
    </xf>
    <xf numFmtId="0" fontId="0" fillId="0" borderId="7" xfId="0" applyFill="1" applyBorder="1" applyAlignment="1">
      <alignment vertical="center"/>
    </xf>
    <xf numFmtId="43" fontId="29" fillId="0" borderId="7" xfId="8" applyFont="1" applyFill="1" applyBorder="1" applyAlignment="1">
      <alignment vertical="center"/>
    </xf>
    <xf numFmtId="44" fontId="0" fillId="0" borderId="0" xfId="0" applyNumberFormat="1" applyAlignment="1">
      <alignment vertical="center"/>
    </xf>
    <xf numFmtId="0" fontId="33" fillId="0" borderId="0" xfId="0" applyFont="1" applyAlignment="1">
      <alignment horizontal="left" vertical="center" indent="11"/>
    </xf>
    <xf numFmtId="172" fontId="51" fillId="6" borderId="15" xfId="0" applyNumberFormat="1" applyFont="1" applyFill="1" applyBorder="1" applyAlignment="1">
      <alignment vertical="center"/>
    </xf>
    <xf numFmtId="0" fontId="42" fillId="11" borderId="4" xfId="0" applyNumberFormat="1" applyFont="1" applyFill="1" applyBorder="1" applyAlignment="1">
      <alignment horizontal="center" vertical="center"/>
    </xf>
    <xf numFmtId="0" fontId="42" fillId="5" borderId="27" xfId="0" applyNumberFormat="1" applyFont="1" applyFill="1" applyBorder="1" applyAlignment="1">
      <alignment horizontal="center" vertical="center"/>
    </xf>
    <xf numFmtId="173" fontId="44" fillId="0" borderId="0" xfId="8" applyNumberFormat="1" applyFont="1" applyAlignment="1">
      <alignment vertical="center"/>
    </xf>
    <xf numFmtId="0" fontId="52" fillId="0" borderId="0" xfId="0" applyFont="1" applyAlignment="1">
      <alignment vertical="center"/>
    </xf>
    <xf numFmtId="173" fontId="52" fillId="0" borderId="0" xfId="8" applyNumberFormat="1" applyFont="1" applyAlignment="1">
      <alignment vertical="center"/>
    </xf>
    <xf numFmtId="44" fontId="0" fillId="0" borderId="7" xfId="0" applyNumberFormat="1" applyFill="1" applyBorder="1" applyAlignment="1">
      <alignment vertical="center"/>
    </xf>
    <xf numFmtId="174" fontId="0" fillId="0" borderId="0" xfId="0" applyNumberFormat="1" applyFill="1" applyAlignment="1">
      <alignment vertical="center"/>
    </xf>
    <xf numFmtId="0" fontId="53" fillId="13" borderId="0" xfId="0" applyFont="1" applyFill="1" applyAlignment="1">
      <alignment horizontal="left" vertical="center"/>
    </xf>
    <xf numFmtId="44" fontId="53" fillId="13" borderId="0" xfId="10" applyFont="1" applyFill="1" applyAlignment="1">
      <alignment horizontal="center" vertical="center"/>
    </xf>
    <xf numFmtId="9" fontId="22" fillId="0" borderId="7" xfId="15" applyNumberFormat="1" applyFont="1" applyBorder="1" applyAlignment="1">
      <alignment horizontal="center" vertical="center" wrapText="1"/>
    </xf>
    <xf numFmtId="4" fontId="22" fillId="0" borderId="7" xfId="15" applyNumberFormat="1" applyFont="1" applyBorder="1" applyAlignment="1">
      <alignment horizontal="center" vertical="center" wrapText="1"/>
    </xf>
    <xf numFmtId="0" fontId="22" fillId="0" borderId="7" xfId="15" applyFont="1" applyBorder="1" applyAlignment="1">
      <alignment horizontal="right" vertical="center" wrapText="1"/>
    </xf>
    <xf numFmtId="3" fontId="22" fillId="0" borderId="7" xfId="15" applyNumberFormat="1" applyFont="1" applyBorder="1" applyAlignment="1">
      <alignment horizontal="right" vertical="center" wrapText="1"/>
    </xf>
    <xf numFmtId="9" fontId="22" fillId="0" borderId="7" xfId="15" applyNumberFormat="1" applyFont="1" applyBorder="1" applyAlignment="1">
      <alignment horizontal="right" vertical="center" wrapText="1"/>
    </xf>
    <xf numFmtId="0" fontId="22" fillId="5" borderId="7" xfId="15" applyFont="1" applyFill="1" applyBorder="1" applyAlignment="1">
      <alignment horizontal="center" vertical="center" wrapText="1"/>
    </xf>
    <xf numFmtId="9" fontId="22" fillId="0" borderId="7" xfId="17" applyFont="1" applyBorder="1" applyAlignment="1">
      <alignment horizontal="right" vertical="center" wrapText="1"/>
    </xf>
    <xf numFmtId="9" fontId="22" fillId="0" borderId="7" xfId="17" applyFont="1" applyBorder="1" applyAlignment="1">
      <alignment horizontal="center" vertical="center" wrapText="1"/>
    </xf>
    <xf numFmtId="0" fontId="22" fillId="7" borderId="7" xfId="15" applyFont="1" applyFill="1" applyBorder="1" applyAlignment="1">
      <alignment vertical="center" wrapText="1"/>
    </xf>
    <xf numFmtId="0" fontId="16" fillId="2" borderId="0" xfId="15" applyFont="1" applyFill="1" applyBorder="1" applyAlignment="1">
      <alignment vertical="center" wrapText="1"/>
    </xf>
    <xf numFmtId="0" fontId="16" fillId="2" borderId="0" xfId="15" applyFont="1" applyFill="1" applyBorder="1" applyAlignment="1">
      <alignment vertical="center"/>
    </xf>
    <xf numFmtId="0" fontId="18" fillId="4" borderId="28" xfId="15" applyFont="1" applyFill="1" applyBorder="1" applyAlignment="1" applyProtection="1">
      <alignment vertical="center"/>
      <protection locked="0"/>
    </xf>
    <xf numFmtId="1" fontId="22" fillId="0" borderId="7" xfId="15" applyNumberFormat="1" applyFont="1" applyBorder="1" applyAlignment="1">
      <alignment horizontal="center" vertical="center" wrapText="1"/>
    </xf>
    <xf numFmtId="173" fontId="22" fillId="0" borderId="7" xfId="9" applyNumberFormat="1" applyFont="1" applyBorder="1" applyAlignment="1">
      <alignment horizontal="center" vertical="center" wrapText="1"/>
    </xf>
    <xf numFmtId="164" fontId="22" fillId="0" borderId="7" xfId="15" applyNumberFormat="1" applyFont="1" applyBorder="1" applyAlignment="1">
      <alignment horizontal="center" vertical="center" wrapText="1"/>
    </xf>
    <xf numFmtId="0" fontId="41" fillId="5" borderId="7" xfId="0" applyFont="1" applyFill="1" applyBorder="1" applyAlignment="1">
      <alignment vertical="center" wrapText="1"/>
    </xf>
    <xf numFmtId="0" fontId="20" fillId="7" borderId="7" xfId="15" applyFont="1" applyFill="1" applyBorder="1" applyAlignment="1">
      <alignment vertical="center" wrapText="1"/>
    </xf>
    <xf numFmtId="0" fontId="18" fillId="4" borderId="28" xfId="15" applyFont="1" applyFill="1" applyBorder="1" applyAlignment="1" applyProtection="1">
      <alignment horizontal="center" vertical="center"/>
      <protection locked="0"/>
    </xf>
    <xf numFmtId="0" fontId="54" fillId="0" borderId="0" xfId="0" applyNumberFormat="1" applyFont="1" applyFill="1" applyAlignment="1">
      <alignment horizontal="left" vertical="center"/>
    </xf>
    <xf numFmtId="43" fontId="49" fillId="15" borderId="33" xfId="8" applyFont="1" applyFill="1" applyBorder="1" applyAlignment="1">
      <alignment horizontal="center" vertical="center" wrapText="1"/>
    </xf>
    <xf numFmtId="43" fontId="30" fillId="13" borderId="0" xfId="8" applyFont="1" applyFill="1" applyAlignment="1">
      <alignment horizontal="center" vertical="center"/>
    </xf>
    <xf numFmtId="43" fontId="55" fillId="13" borderId="0" xfId="8" applyFont="1" applyFill="1" applyAlignment="1">
      <alignment horizontal="center" vertical="center"/>
    </xf>
    <xf numFmtId="0" fontId="42" fillId="5" borderId="34" xfId="0" applyNumberFormat="1" applyFont="1" applyFill="1" applyBorder="1" applyAlignment="1">
      <alignment horizontal="center" vertical="center"/>
    </xf>
    <xf numFmtId="0" fontId="33" fillId="6" borderId="0" xfId="0" applyFont="1" applyFill="1" applyAlignment="1">
      <alignment horizontal="center" vertical="center"/>
    </xf>
    <xf numFmtId="173" fontId="33" fillId="6" borderId="0" xfId="8" applyNumberFormat="1" applyFont="1" applyFill="1" applyAlignment="1">
      <alignment horizontal="center" vertical="center"/>
    </xf>
    <xf numFmtId="173" fontId="29" fillId="6" borderId="0" xfId="8" applyNumberFormat="1" applyFont="1" applyFill="1" applyAlignment="1">
      <alignment vertical="center"/>
    </xf>
    <xf numFmtId="0" fontId="31" fillId="16" borderId="5" xfId="0" applyFont="1" applyFill="1" applyBorder="1" applyAlignment="1">
      <alignment vertical="center"/>
    </xf>
    <xf numFmtId="0" fontId="31" fillId="16" borderId="35" xfId="0" applyFont="1" applyFill="1" applyBorder="1" applyAlignment="1">
      <alignment horizontal="center" vertical="center"/>
    </xf>
    <xf numFmtId="0" fontId="31" fillId="16" borderId="27" xfId="0" applyNumberFormat="1" applyFont="1" applyFill="1" applyBorder="1" applyAlignment="1">
      <alignment horizontal="center" vertical="center"/>
    </xf>
    <xf numFmtId="0" fontId="30" fillId="16" borderId="11" xfId="0" applyFont="1" applyFill="1" applyBorder="1" applyAlignment="1">
      <alignment horizontal="center" vertical="center"/>
    </xf>
    <xf numFmtId="41" fontId="42" fillId="0" borderId="10" xfId="0" applyNumberFormat="1" applyFont="1" applyFill="1" applyBorder="1" applyAlignment="1">
      <alignment vertical="center"/>
    </xf>
    <xf numFmtId="0" fontId="31" fillId="16" borderId="9" xfId="0" applyFont="1" applyFill="1" applyBorder="1" applyAlignment="1">
      <alignment vertical="center"/>
    </xf>
    <xf numFmtId="0" fontId="31" fillId="16" borderId="28" xfId="0" applyNumberFormat="1" applyFont="1" applyFill="1" applyBorder="1" applyAlignment="1">
      <alignment horizontal="center" vertical="center"/>
    </xf>
    <xf numFmtId="0" fontId="42" fillId="11" borderId="5" xfId="0" applyNumberFormat="1" applyFont="1" applyFill="1" applyBorder="1" applyAlignment="1">
      <alignment horizontal="center" vertical="center"/>
    </xf>
    <xf numFmtId="0" fontId="31" fillId="17" borderId="6" xfId="0" applyFont="1" applyFill="1" applyBorder="1" applyAlignment="1">
      <alignment horizontal="center" vertical="center" wrapText="1"/>
    </xf>
    <xf numFmtId="0" fontId="31" fillId="17" borderId="15" xfId="0" applyFont="1" applyFill="1" applyBorder="1" applyAlignment="1">
      <alignment horizontal="center" vertical="center" wrapText="1"/>
    </xf>
    <xf numFmtId="41" fontId="31" fillId="17" borderId="6" xfId="0" applyNumberFormat="1" applyFont="1" applyFill="1" applyBorder="1" applyAlignment="1">
      <alignment horizontal="center" vertical="center" wrapText="1"/>
    </xf>
    <xf numFmtId="0" fontId="30" fillId="13" borderId="0" xfId="0" applyFont="1" applyFill="1" applyAlignment="1">
      <alignment vertical="center"/>
    </xf>
    <xf numFmtId="0" fontId="56" fillId="13" borderId="0" xfId="0" applyFont="1" applyFill="1" applyAlignment="1">
      <alignment horizontal="left" vertical="center" indent="5"/>
    </xf>
    <xf numFmtId="9" fontId="31" fillId="17" borderId="6" xfId="17" applyFont="1" applyFill="1" applyBorder="1" applyAlignment="1">
      <alignment horizontal="center" vertical="center" wrapText="1"/>
    </xf>
    <xf numFmtId="0" fontId="56" fillId="13" borderId="0" xfId="0" applyFont="1" applyFill="1" applyAlignment="1">
      <alignment horizontal="center" vertical="center" wrapText="1"/>
    </xf>
    <xf numFmtId="43" fontId="22" fillId="0" borderId="7" xfId="8" applyFont="1" applyBorder="1" applyAlignment="1">
      <alignment horizontal="center" vertical="center" wrapText="1"/>
    </xf>
    <xf numFmtId="43" fontId="22" fillId="0" borderId="7" xfId="8" applyFont="1" applyBorder="1" applyAlignment="1">
      <alignment horizontal="right" vertical="center" wrapText="1"/>
    </xf>
    <xf numFmtId="43" fontId="22" fillId="7" borderId="7" xfId="8" applyFont="1" applyFill="1" applyBorder="1" applyAlignment="1">
      <alignment vertical="center" wrapText="1"/>
    </xf>
    <xf numFmtId="43" fontId="23" fillId="7" borderId="7" xfId="8" applyFont="1" applyFill="1" applyBorder="1" applyAlignment="1">
      <alignment vertical="center" wrapText="1"/>
    </xf>
    <xf numFmtId="43" fontId="22" fillId="0" borderId="7" xfId="8" applyFont="1" applyBorder="1" applyAlignment="1">
      <alignment vertical="center" wrapText="1"/>
    </xf>
    <xf numFmtId="43" fontId="27" fillId="0" borderId="7" xfId="8" applyFont="1" applyBorder="1" applyAlignment="1">
      <alignment horizontal="right" vertical="top"/>
    </xf>
    <xf numFmtId="0" fontId="19" fillId="9" borderId="7" xfId="0" applyFont="1" applyFill="1" applyBorder="1" applyAlignment="1" applyProtection="1">
      <alignment horizontal="center" vertical="top" wrapText="1"/>
      <protection locked="0"/>
    </xf>
    <xf numFmtId="43" fontId="19" fillId="9" borderId="7" xfId="8" applyFont="1" applyFill="1" applyBorder="1" applyAlignment="1" applyProtection="1">
      <alignment horizontal="center" vertical="center" wrapText="1"/>
      <protection locked="0"/>
    </xf>
    <xf numFmtId="43" fontId="22" fillId="0" borderId="7" xfId="8" applyFont="1" applyBorder="1" applyAlignment="1">
      <alignment horizontal="center" vertical="top" wrapText="1"/>
    </xf>
    <xf numFmtId="43" fontId="22" fillId="5" borderId="7" xfId="8" applyFont="1" applyFill="1" applyBorder="1" applyAlignment="1">
      <alignment horizontal="right" vertical="top" wrapText="1"/>
    </xf>
    <xf numFmtId="43" fontId="22" fillId="0" borderId="7" xfId="8" applyFont="1" applyBorder="1" applyAlignment="1">
      <alignment horizontal="right" vertical="top" wrapText="1"/>
    </xf>
    <xf numFmtId="43" fontId="22" fillId="7" borderId="7" xfId="8" applyFont="1" applyFill="1" applyBorder="1" applyAlignment="1">
      <alignment vertical="top" wrapText="1"/>
    </xf>
    <xf numFmtId="43" fontId="29" fillId="0" borderId="0" xfId="8" applyFont="1"/>
    <xf numFmtId="43" fontId="23" fillId="7" borderId="7" xfId="8" applyFont="1" applyFill="1" applyBorder="1" applyAlignment="1">
      <alignment vertical="top" wrapText="1"/>
    </xf>
    <xf numFmtId="43" fontId="57" fillId="5" borderId="15" xfId="8" applyFont="1" applyFill="1" applyBorder="1" applyAlignment="1">
      <alignment vertical="top"/>
    </xf>
    <xf numFmtId="43" fontId="22" fillId="7" borderId="7" xfId="8" applyFont="1" applyFill="1" applyBorder="1" applyAlignment="1">
      <alignment horizontal="right" vertical="top" wrapText="1"/>
    </xf>
    <xf numFmtId="43" fontId="23" fillId="7" borderId="7" xfId="8" applyFont="1" applyFill="1" applyBorder="1" applyAlignment="1">
      <alignment horizontal="center" vertical="center" wrapText="1"/>
    </xf>
    <xf numFmtId="43" fontId="40" fillId="0" borderId="7" xfId="8" applyFont="1" applyBorder="1" applyAlignment="1">
      <alignment vertical="top" wrapText="1"/>
    </xf>
    <xf numFmtId="43" fontId="40" fillId="0" borderId="7" xfId="8" applyFont="1" applyBorder="1" applyAlignment="1">
      <alignment vertical="top"/>
    </xf>
    <xf numFmtId="43" fontId="17" fillId="0" borderId="0" xfId="8" applyFont="1" applyBorder="1" applyAlignment="1">
      <alignment vertical="top" wrapText="1"/>
    </xf>
    <xf numFmtId="43" fontId="22" fillId="0" borderId="7" xfId="8" applyFont="1" applyFill="1" applyBorder="1" applyAlignment="1">
      <alignment horizontal="right" vertical="top" wrapText="1"/>
    </xf>
    <xf numFmtId="43" fontId="22" fillId="0" borderId="7" xfId="8" applyFont="1" applyFill="1" applyBorder="1" applyAlignment="1">
      <alignment horizontal="center" vertical="top" wrapText="1"/>
    </xf>
    <xf numFmtId="43" fontId="41" fillId="0" borderId="7" xfId="8" applyFont="1" applyFill="1" applyBorder="1" applyAlignment="1">
      <alignment horizontal="right" vertical="top" wrapText="1"/>
    </xf>
    <xf numFmtId="43" fontId="20" fillId="8" borderId="7" xfId="8" applyFont="1" applyFill="1" applyBorder="1" applyAlignment="1">
      <alignment horizontal="right" vertical="top" wrapText="1"/>
    </xf>
    <xf numFmtId="43" fontId="23" fillId="8" borderId="7" xfId="8" applyFont="1" applyFill="1" applyBorder="1" applyAlignment="1">
      <alignment horizontal="right" vertical="top" wrapText="1"/>
    </xf>
    <xf numFmtId="43" fontId="22" fillId="0" borderId="7" xfId="8" applyFont="1" applyFill="1" applyBorder="1" applyAlignment="1">
      <alignment horizontal="right" wrapText="1"/>
    </xf>
    <xf numFmtId="43" fontId="22" fillId="7" borderId="7" xfId="8" applyFont="1" applyFill="1" applyBorder="1" applyAlignment="1">
      <alignment horizontal="right" wrapText="1"/>
    </xf>
    <xf numFmtId="43" fontId="23" fillId="7" borderId="7" xfId="8" applyFont="1" applyFill="1" applyBorder="1" applyAlignment="1">
      <alignment horizontal="right" wrapText="1"/>
    </xf>
    <xf numFmtId="43" fontId="20" fillId="9" borderId="7" xfId="8" applyFont="1" applyFill="1" applyBorder="1" applyAlignment="1" applyProtection="1">
      <alignment horizontal="center" vertical="top" wrapText="1"/>
      <protection locked="0"/>
    </xf>
    <xf numFmtId="43" fontId="27" fillId="0" borderId="7" xfId="8" applyFont="1" applyFill="1" applyBorder="1" applyAlignment="1">
      <alignment vertical="top"/>
    </xf>
    <xf numFmtId="43" fontId="27" fillId="0" borderId="7" xfId="8" applyFont="1" applyFill="1" applyBorder="1" applyAlignment="1">
      <alignment horizontal="center" vertical="top"/>
    </xf>
    <xf numFmtId="43" fontId="11" fillId="7" borderId="7" xfId="8" applyFont="1" applyFill="1" applyBorder="1" applyAlignment="1">
      <alignment vertical="top"/>
    </xf>
    <xf numFmtId="43" fontId="40" fillId="0" borderId="7" xfId="8" applyFont="1" applyBorder="1" applyAlignment="1">
      <alignment wrapText="1"/>
    </xf>
    <xf numFmtId="43" fontId="40" fillId="0" borderId="7" xfId="8" applyFont="1" applyBorder="1"/>
    <xf numFmtId="43" fontId="40" fillId="0" borderId="7" xfId="8" applyFont="1" applyFill="1" applyBorder="1" applyAlignment="1">
      <alignment vertical="top" wrapText="1"/>
    </xf>
    <xf numFmtId="0" fontId="44" fillId="0" borderId="0" xfId="0" applyFont="1" applyAlignment="1">
      <alignment horizontal="center" vertical="center"/>
    </xf>
    <xf numFmtId="43" fontId="44" fillId="0" borderId="0" xfId="8" applyFont="1" applyAlignment="1">
      <alignment vertical="center"/>
    </xf>
    <xf numFmtId="173" fontId="44" fillId="0" borderId="0" xfId="8" applyNumberFormat="1" applyFont="1" applyAlignment="1">
      <alignment vertical="center"/>
    </xf>
    <xf numFmtId="173" fontId="44" fillId="0" borderId="0" xfId="0" applyNumberFormat="1" applyFont="1" applyAlignment="1">
      <alignment vertical="center"/>
    </xf>
    <xf numFmtId="0" fontId="18" fillId="8" borderId="36" xfId="0" applyFont="1" applyFill="1" applyBorder="1" applyAlignment="1">
      <alignment horizontal="center" vertical="center" wrapText="1"/>
    </xf>
    <xf numFmtId="0" fontId="18" fillId="8" borderId="37" xfId="0" applyFont="1" applyFill="1" applyBorder="1" applyAlignment="1">
      <alignment horizontal="center" vertical="center" wrapText="1"/>
    </xf>
    <xf numFmtId="0" fontId="18" fillId="8" borderId="30" xfId="0" applyFont="1" applyFill="1" applyBorder="1" applyAlignment="1">
      <alignment horizontal="center" vertical="center" wrapText="1"/>
    </xf>
    <xf numFmtId="0" fontId="16" fillId="2" borderId="0" xfId="15" applyFont="1" applyFill="1" applyBorder="1" applyAlignment="1">
      <alignment horizontal="center" vertical="center" wrapText="1"/>
    </xf>
    <xf numFmtId="0" fontId="16" fillId="2" borderId="0" xfId="15" applyFont="1" applyFill="1" applyBorder="1" applyAlignment="1">
      <alignment horizontal="center" vertical="top" wrapText="1"/>
    </xf>
    <xf numFmtId="0" fontId="20" fillId="7" borderId="7" xfId="15" applyFont="1" applyFill="1" applyBorder="1" applyAlignment="1">
      <alignment horizontal="left" vertical="top" wrapText="1"/>
    </xf>
    <xf numFmtId="0" fontId="20" fillId="0" borderId="7" xfId="15" applyFont="1" applyBorder="1" applyAlignment="1">
      <alignment horizontal="center" vertical="top" wrapText="1"/>
    </xf>
    <xf numFmtId="0" fontId="18" fillId="8" borderId="7" xfId="0" applyFont="1" applyFill="1" applyBorder="1" applyAlignment="1">
      <alignment horizontal="center" vertical="center" wrapText="1"/>
    </xf>
    <xf numFmtId="0" fontId="18" fillId="4" borderId="28" xfId="15" applyFont="1" applyFill="1" applyBorder="1" applyAlignment="1" applyProtection="1">
      <alignment horizontal="left" vertical="top" wrapText="1"/>
      <protection locked="0"/>
    </xf>
    <xf numFmtId="0" fontId="18" fillId="9" borderId="7" xfId="0" applyFont="1" applyFill="1" applyBorder="1" applyAlignment="1" applyProtection="1">
      <alignment horizontal="center" vertical="center" wrapText="1"/>
      <protection locked="0"/>
    </xf>
    <xf numFmtId="0" fontId="19" fillId="9" borderId="7" xfId="0" applyFont="1" applyFill="1" applyBorder="1" applyAlignment="1" applyProtection="1">
      <alignment horizontal="center" vertical="center" wrapText="1"/>
      <protection locked="0"/>
    </xf>
    <xf numFmtId="0" fontId="20" fillId="3" borderId="7" xfId="15" applyFont="1" applyFill="1" applyBorder="1" applyAlignment="1">
      <alignment horizontal="left" vertical="top" wrapText="1"/>
    </xf>
    <xf numFmtId="0" fontId="23" fillId="7" borderId="7" xfId="15" applyFont="1" applyFill="1" applyBorder="1" applyAlignment="1">
      <alignment horizontal="center" vertical="top" wrapText="1"/>
    </xf>
    <xf numFmtId="0" fontId="20" fillId="9" borderId="7" xfId="0" applyFont="1" applyFill="1" applyBorder="1" applyAlignment="1" applyProtection="1">
      <alignment horizontal="center" vertical="top" wrapText="1"/>
      <protection locked="0"/>
    </xf>
    <xf numFmtId="0" fontId="25" fillId="0" borderId="7" xfId="16" applyFont="1" applyBorder="1" applyAlignment="1">
      <alignment vertical="center" wrapText="1"/>
    </xf>
    <xf numFmtId="41" fontId="41" fillId="5" borderId="7" xfId="0" applyNumberFormat="1" applyFont="1" applyFill="1" applyBorder="1" applyAlignment="1">
      <alignment horizontal="left" vertical="center" wrapText="1"/>
    </xf>
    <xf numFmtId="41" fontId="41" fillId="5" borderId="7" xfId="0" applyNumberFormat="1" applyFont="1" applyFill="1" applyBorder="1" applyAlignment="1">
      <alignment vertical="center" wrapText="1"/>
    </xf>
    <xf numFmtId="41" fontId="41" fillId="5" borderId="7" xfId="0" applyNumberFormat="1" applyFont="1" applyFill="1" applyBorder="1" applyAlignment="1">
      <alignment horizontal="justify" vertical="center"/>
    </xf>
    <xf numFmtId="0" fontId="58" fillId="0" borderId="7" xfId="16" applyFont="1" applyBorder="1" applyAlignment="1">
      <alignment vertical="center" wrapText="1"/>
    </xf>
    <xf numFmtId="0" fontId="58" fillId="0" borderId="7" xfId="16" applyFont="1" applyBorder="1" applyAlignment="1">
      <alignment horizontal="center" vertical="center" wrapText="1"/>
    </xf>
    <xf numFmtId="0" fontId="17" fillId="0" borderId="0" xfId="16" applyFont="1" applyAlignment="1">
      <alignment vertical="center" wrapText="1"/>
    </xf>
    <xf numFmtId="0" fontId="18" fillId="2" borderId="28" xfId="16" applyFont="1" applyFill="1" applyBorder="1" applyAlignment="1">
      <alignment vertical="top"/>
    </xf>
    <xf numFmtId="0" fontId="18" fillId="2" borderId="28" xfId="16" applyFont="1" applyFill="1" applyBorder="1" applyAlignment="1">
      <alignment vertical="center" wrapText="1"/>
    </xf>
    <xf numFmtId="0" fontId="18" fillId="2" borderId="28" xfId="16" applyFont="1" applyFill="1" applyBorder="1" applyAlignment="1">
      <alignment horizontal="center" vertical="center" wrapText="1"/>
    </xf>
    <xf numFmtId="0" fontId="26" fillId="0" borderId="7" xfId="16" applyFont="1" applyBorder="1" applyAlignment="1">
      <alignment vertical="center" wrapText="1"/>
    </xf>
    <xf numFmtId="0" fontId="26" fillId="0" borderId="7" xfId="16" applyFont="1" applyBorder="1" applyAlignment="1">
      <alignment horizontal="left" vertical="center" wrapText="1"/>
    </xf>
    <xf numFmtId="0" fontId="26" fillId="0" borderId="7" xfId="16" applyFont="1" applyBorder="1" applyAlignment="1">
      <alignment horizontal="center" vertical="center" wrapText="1"/>
    </xf>
    <xf numFmtId="0" fontId="22" fillId="0" borderId="7" xfId="16" applyFont="1" applyBorder="1" applyAlignment="1">
      <alignment horizontal="center" vertical="center" wrapText="1"/>
    </xf>
    <xf numFmtId="9" fontId="22" fillId="0" borderId="7" xfId="16" applyNumberFormat="1" applyFont="1" applyBorder="1" applyAlignment="1">
      <alignment horizontal="center" vertical="center" wrapText="1"/>
    </xf>
    <xf numFmtId="4" fontId="22" fillId="0" borderId="7" xfId="16" applyNumberFormat="1" applyFont="1" applyBorder="1" applyAlignment="1">
      <alignment horizontal="center" vertical="center" wrapText="1"/>
    </xf>
    <xf numFmtId="0" fontId="17" fillId="0" borderId="0" xfId="16" applyFont="1" applyBorder="1" applyAlignment="1">
      <alignment vertical="center" wrapText="1"/>
    </xf>
    <xf numFmtId="0" fontId="26" fillId="5" borderId="7" xfId="16" applyFont="1" applyFill="1" applyBorder="1" applyAlignment="1">
      <alignment horizontal="left" vertical="center" wrapText="1"/>
    </xf>
    <xf numFmtId="0" fontId="22" fillId="0" borderId="7" xfId="16" applyFont="1" applyBorder="1" applyAlignment="1">
      <alignment horizontal="right" vertical="center" wrapText="1"/>
    </xf>
    <xf numFmtId="0" fontId="22" fillId="0" borderId="7" xfId="16" applyFont="1" applyBorder="1" applyAlignment="1">
      <alignment vertical="center" wrapText="1"/>
    </xf>
    <xf numFmtId="0" fontId="22" fillId="5" borderId="7" xfId="16" applyFont="1" applyFill="1" applyBorder="1" applyAlignment="1">
      <alignment vertical="center" wrapText="1"/>
    </xf>
    <xf numFmtId="3" fontId="22" fillId="0" borderId="7" xfId="16" applyNumberFormat="1" applyFont="1" applyBorder="1" applyAlignment="1">
      <alignment horizontal="right" vertical="center" wrapText="1"/>
    </xf>
    <xf numFmtId="0" fontId="22" fillId="0" borderId="7" xfId="16" applyFont="1" applyBorder="1" applyAlignment="1">
      <alignment horizontal="left" vertical="center" wrapText="1"/>
    </xf>
    <xf numFmtId="9" fontId="22" fillId="0" borderId="7" xfId="16" applyNumberFormat="1" applyFont="1" applyBorder="1" applyAlignment="1">
      <alignment horizontal="right" vertical="center" wrapText="1"/>
    </xf>
    <xf numFmtId="9" fontId="22" fillId="0" borderId="7" xfId="16" applyNumberFormat="1" applyFont="1" applyBorder="1" applyAlignment="1">
      <alignment vertical="center" wrapText="1"/>
    </xf>
    <xf numFmtId="8" fontId="22" fillId="0" borderId="7" xfId="16" applyNumberFormat="1" applyFont="1" applyBorder="1" applyAlignment="1">
      <alignment horizontal="center" vertical="center" wrapText="1"/>
    </xf>
    <xf numFmtId="0" fontId="22" fillId="5" borderId="7" xfId="16" applyFont="1" applyFill="1" applyBorder="1" applyAlignment="1">
      <alignment horizontal="center" vertical="center" wrapText="1"/>
    </xf>
    <xf numFmtId="0" fontId="40" fillId="0" borderId="7" xfId="0" applyFont="1" applyFill="1" applyBorder="1" applyAlignment="1">
      <alignment vertical="center" wrapText="1"/>
    </xf>
    <xf numFmtId="43" fontId="22" fillId="7" borderId="7" xfId="16" applyNumberFormat="1" applyFont="1" applyFill="1" applyBorder="1" applyAlignment="1">
      <alignment vertical="center" wrapText="1"/>
    </xf>
    <xf numFmtId="43" fontId="22" fillId="7" borderId="7" xfId="8" applyNumberFormat="1" applyFont="1" applyFill="1" applyBorder="1" applyAlignment="1">
      <alignment vertical="center" wrapText="1"/>
    </xf>
    <xf numFmtId="43" fontId="28" fillId="7" borderId="7" xfId="8" applyNumberFormat="1" applyFont="1" applyFill="1" applyBorder="1" applyAlignment="1">
      <alignment vertical="center" wrapText="1"/>
    </xf>
    <xf numFmtId="0" fontId="22" fillId="7" borderId="7" xfId="16" applyFont="1" applyFill="1" applyBorder="1" applyAlignment="1">
      <alignment vertical="center" wrapText="1"/>
    </xf>
    <xf numFmtId="0" fontId="22" fillId="0" borderId="0" xfId="16" applyFont="1" applyBorder="1" applyAlignment="1">
      <alignment vertical="top" wrapText="1"/>
    </xf>
    <xf numFmtId="0" fontId="22" fillId="0" borderId="0" xfId="16" applyFont="1" applyBorder="1" applyAlignment="1">
      <alignment vertical="center" wrapText="1"/>
    </xf>
    <xf numFmtId="0" fontId="22" fillId="0" borderId="0" xfId="16" applyFont="1" applyBorder="1" applyAlignment="1">
      <alignment horizontal="center" vertical="center" wrapText="1"/>
    </xf>
    <xf numFmtId="0" fontId="17" fillId="0" borderId="0" xfId="16" applyFont="1" applyBorder="1" applyAlignment="1">
      <alignment vertical="top" wrapText="1"/>
    </xf>
    <xf numFmtId="0" fontId="17" fillId="0" borderId="0" xfId="16" applyFont="1" applyBorder="1" applyAlignment="1">
      <alignment horizontal="center" vertical="center" wrapText="1"/>
    </xf>
    <xf numFmtId="0" fontId="4" fillId="0" borderId="0" xfId="16" applyAlignment="1">
      <alignment vertical="top"/>
    </xf>
    <xf numFmtId="0" fontId="26" fillId="0" borderId="7" xfId="16" applyFont="1" applyBorder="1" applyAlignment="1">
      <alignment horizontal="center" vertical="top" wrapText="1"/>
    </xf>
    <xf numFmtId="0" fontId="22" fillId="0" borderId="7" xfId="16" applyFont="1" applyBorder="1" applyAlignment="1">
      <alignment horizontal="center" vertical="top" wrapText="1"/>
    </xf>
    <xf numFmtId="0" fontId="22" fillId="0" borderId="7" xfId="16" applyFont="1" applyBorder="1" applyAlignment="1">
      <alignment horizontal="right" vertical="top" wrapText="1"/>
    </xf>
    <xf numFmtId="0" fontId="27" fillId="0" borderId="7" xfId="16" applyFont="1" applyBorder="1" applyAlignment="1">
      <alignment horizontal="right" vertical="top"/>
    </xf>
    <xf numFmtId="0" fontId="27" fillId="0" borderId="7" xfId="16" applyFont="1" applyBorder="1" applyAlignment="1">
      <alignment vertical="top"/>
    </xf>
    <xf numFmtId="0" fontId="27" fillId="0" borderId="7" xfId="16" applyFont="1" applyBorder="1" applyAlignment="1">
      <alignment vertical="top" wrapText="1"/>
    </xf>
    <xf numFmtId="0" fontId="22" fillId="0" borderId="7" xfId="16" applyFont="1" applyBorder="1" applyAlignment="1">
      <alignment vertical="top" wrapText="1"/>
    </xf>
    <xf numFmtId="9" fontId="22" fillId="0" borderId="7" xfId="16" applyNumberFormat="1" applyFont="1" applyBorder="1" applyAlignment="1">
      <alignment horizontal="center" vertical="top" wrapText="1"/>
    </xf>
    <xf numFmtId="3" fontId="27" fillId="0" borderId="7" xfId="16" applyNumberFormat="1" applyFont="1" applyBorder="1" applyAlignment="1">
      <alignment horizontal="center" vertical="top"/>
    </xf>
    <xf numFmtId="9" fontId="27" fillId="0" borderId="7" xfId="16" applyNumberFormat="1" applyFont="1" applyBorder="1" applyAlignment="1">
      <alignment horizontal="center" vertical="top"/>
    </xf>
    <xf numFmtId="0" fontId="27" fillId="0" borderId="7" xfId="16" applyFont="1" applyBorder="1" applyAlignment="1">
      <alignment horizontal="center" vertical="top"/>
    </xf>
    <xf numFmtId="0" fontId="27" fillId="0" borderId="7" xfId="16" applyFont="1" applyBorder="1" applyAlignment="1" applyProtection="1">
      <alignment vertical="top" wrapText="1"/>
      <protection locked="0"/>
    </xf>
    <xf numFmtId="0" fontId="27" fillId="0" borderId="7" xfId="16" applyFont="1" applyBorder="1" applyAlignment="1" applyProtection="1">
      <alignment horizontal="center" vertical="top" wrapText="1"/>
      <protection locked="0"/>
    </xf>
    <xf numFmtId="3" fontId="27" fillId="0" borderId="7" xfId="16" applyNumberFormat="1" applyFont="1" applyBorder="1" applyAlignment="1">
      <alignment horizontal="right" vertical="top"/>
    </xf>
    <xf numFmtId="0" fontId="20" fillId="0" borderId="7" xfId="16" applyFont="1" applyBorder="1" applyAlignment="1">
      <alignment horizontal="center" vertical="top" wrapText="1"/>
    </xf>
    <xf numFmtId="9" fontId="22" fillId="0" borderId="7" xfId="16" applyNumberFormat="1" applyFont="1" applyBorder="1" applyAlignment="1">
      <alignment horizontal="right" vertical="top" wrapText="1"/>
    </xf>
    <xf numFmtId="9" fontId="27" fillId="0" borderId="7" xfId="16" applyNumberFormat="1" applyFont="1" applyBorder="1" applyAlignment="1">
      <alignment horizontal="right" vertical="top"/>
    </xf>
    <xf numFmtId="0" fontId="27" fillId="0" borderId="7" xfId="16" applyFont="1" applyBorder="1" applyAlignment="1">
      <alignment horizontal="center" vertical="top" wrapText="1"/>
    </xf>
    <xf numFmtId="43" fontId="22" fillId="7" borderId="7" xfId="16" applyNumberFormat="1" applyFont="1" applyFill="1" applyBorder="1" applyAlignment="1">
      <alignment vertical="top" wrapText="1"/>
    </xf>
    <xf numFmtId="43" fontId="27" fillId="7" borderId="7" xfId="16" applyNumberFormat="1" applyFont="1" applyFill="1" applyBorder="1" applyAlignment="1">
      <alignment vertical="top"/>
    </xf>
    <xf numFmtId="43" fontId="11" fillId="8" borderId="7" xfId="8" applyNumberFormat="1" applyFont="1" applyFill="1" applyBorder="1" applyAlignment="1">
      <alignment horizontal="right" vertical="top"/>
    </xf>
    <xf numFmtId="0" fontId="22" fillId="7" borderId="7" xfId="16" applyFont="1" applyFill="1" applyBorder="1" applyAlignment="1">
      <alignment vertical="top" wrapText="1"/>
    </xf>
    <xf numFmtId="0" fontId="17" fillId="5" borderId="0" xfId="16" applyFont="1" applyFill="1" applyBorder="1" applyAlignment="1">
      <alignment vertical="top" wrapText="1"/>
    </xf>
    <xf numFmtId="0" fontId="21" fillId="0" borderId="0" xfId="16" applyFont="1" applyAlignment="1">
      <alignment horizontal="left" vertical="top" wrapText="1"/>
    </xf>
    <xf numFmtId="0" fontId="23" fillId="5" borderId="0" xfId="16" applyFont="1" applyFill="1" applyBorder="1" applyAlignment="1">
      <alignment horizontal="center" vertical="top" wrapText="1"/>
    </xf>
    <xf numFmtId="0" fontId="19" fillId="2" borderId="28" xfId="16" applyFont="1" applyFill="1" applyBorder="1" applyAlignment="1">
      <alignment vertical="top"/>
    </xf>
    <xf numFmtId="0" fontId="18" fillId="4" borderId="28" xfId="16" applyFont="1" applyFill="1" applyBorder="1" applyAlignment="1" applyProtection="1">
      <alignment vertical="top"/>
      <protection locked="0"/>
    </xf>
    <xf numFmtId="0" fontId="22" fillId="0" borderId="7" xfId="16" applyFont="1" applyBorder="1" applyAlignment="1">
      <alignment vertical="top"/>
    </xf>
    <xf numFmtId="43" fontId="22" fillId="5" borderId="7" xfId="8" applyFont="1" applyFill="1" applyBorder="1" applyAlignment="1">
      <alignment horizontal="center" vertical="center" wrapText="1"/>
    </xf>
    <xf numFmtId="41" fontId="41" fillId="5" borderId="7" xfId="0" applyNumberFormat="1" applyFont="1" applyFill="1" applyBorder="1" applyAlignment="1">
      <alignment horizontal="center" vertical="center" wrapText="1"/>
    </xf>
    <xf numFmtId="41" fontId="41" fillId="5" borderId="7" xfId="0" applyNumberFormat="1" applyFont="1" applyFill="1" applyBorder="1" applyAlignment="1">
      <alignment horizontal="center" vertical="center"/>
    </xf>
    <xf numFmtId="0" fontId="41" fillId="5" borderId="7" xfId="0" applyFont="1" applyFill="1" applyBorder="1" applyAlignment="1">
      <alignment horizontal="center" vertical="center" wrapText="1"/>
    </xf>
    <xf numFmtId="43" fontId="22" fillId="7" borderId="7" xfId="8" applyNumberFormat="1" applyFont="1" applyFill="1" applyBorder="1" applyAlignment="1">
      <alignment vertical="top" wrapText="1"/>
    </xf>
    <xf numFmtId="43" fontId="23" fillId="7" borderId="7" xfId="8" applyNumberFormat="1" applyFont="1" applyFill="1" applyBorder="1" applyAlignment="1">
      <alignment vertical="top" wrapText="1"/>
    </xf>
    <xf numFmtId="0" fontId="22" fillId="5" borderId="7" xfId="16" applyFont="1" applyFill="1" applyBorder="1" applyAlignment="1">
      <alignment horizontal="right" vertical="top" wrapText="1"/>
    </xf>
    <xf numFmtId="0" fontId="22" fillId="5" borderId="7" xfId="16" applyFont="1" applyFill="1" applyBorder="1" applyAlignment="1">
      <alignment vertical="top" wrapText="1"/>
    </xf>
    <xf numFmtId="0" fontId="20" fillId="0" borderId="30" xfId="16" applyFont="1" applyBorder="1" applyAlignment="1">
      <alignment vertical="center" wrapText="1"/>
    </xf>
    <xf numFmtId="43" fontId="22" fillId="7" borderId="7" xfId="16" applyNumberFormat="1" applyFont="1" applyFill="1" applyBorder="1" applyAlignment="1">
      <alignment horizontal="right" vertical="top" wrapText="1"/>
    </xf>
    <xf numFmtId="43" fontId="22" fillId="7" borderId="7" xfId="8" applyNumberFormat="1" applyFont="1" applyFill="1" applyBorder="1" applyAlignment="1">
      <alignment horizontal="right" vertical="top" wrapText="1"/>
    </xf>
    <xf numFmtId="43" fontId="23" fillId="7" borderId="7" xfId="8" applyNumberFormat="1" applyFont="1" applyFill="1" applyBorder="1" applyAlignment="1">
      <alignment horizontal="right" vertical="top" wrapText="1"/>
    </xf>
    <xf numFmtId="0" fontId="17" fillId="0" borderId="0" xfId="16" applyFont="1" applyAlignment="1">
      <alignment wrapText="1"/>
    </xf>
    <xf numFmtId="0" fontId="23" fillId="7" borderId="7" xfId="16" applyFont="1" applyFill="1" applyBorder="1" applyAlignment="1">
      <alignment horizontal="center" vertical="center" wrapText="1"/>
    </xf>
    <xf numFmtId="0" fontId="40" fillId="0" borderId="7" xfId="0" applyFont="1" applyFill="1" applyBorder="1" applyAlignment="1">
      <alignment horizontal="center" vertical="center" wrapText="1"/>
    </xf>
    <xf numFmtId="9" fontId="40" fillId="0" borderId="7" xfId="0" applyNumberFormat="1" applyFont="1" applyFill="1" applyBorder="1" applyAlignment="1">
      <alignment horizontal="center" vertical="top" wrapText="1"/>
    </xf>
    <xf numFmtId="0" fontId="22" fillId="0" borderId="7" xfId="16" applyFont="1" applyFill="1" applyBorder="1" applyAlignment="1">
      <alignment horizontal="center" vertical="top" wrapText="1"/>
    </xf>
    <xf numFmtId="9" fontId="40" fillId="0" borderId="7" xfId="0" applyNumberFormat="1" applyFont="1" applyFill="1" applyBorder="1" applyAlignment="1">
      <alignment vertical="top" wrapText="1"/>
    </xf>
    <xf numFmtId="0" fontId="22" fillId="0" borderId="7" xfId="16" applyFont="1" applyFill="1" applyBorder="1" applyAlignment="1">
      <alignment horizontal="right" vertical="top" wrapText="1"/>
    </xf>
    <xf numFmtId="0" fontId="26" fillId="0" borderId="7" xfId="16" applyFont="1" applyFill="1" applyBorder="1" applyAlignment="1">
      <alignment horizontal="center" vertical="top" wrapText="1"/>
    </xf>
    <xf numFmtId="0" fontId="20" fillId="7" borderId="7" xfId="16" applyFont="1" applyFill="1" applyBorder="1" applyAlignment="1">
      <alignment vertical="top" wrapText="1"/>
    </xf>
    <xf numFmtId="0" fontId="18" fillId="2" borderId="28" xfId="16" applyFont="1" applyFill="1" applyBorder="1" applyAlignment="1">
      <alignment vertical="center"/>
    </xf>
    <xf numFmtId="0" fontId="18" fillId="4" borderId="28" xfId="15" applyFont="1" applyFill="1" applyBorder="1" applyAlignment="1" applyProtection="1">
      <alignment horizontal="left" vertical="top"/>
      <protection locked="0"/>
    </xf>
    <xf numFmtId="0" fontId="16" fillId="2" borderId="0" xfId="16" applyFont="1" applyFill="1" applyBorder="1" applyAlignment="1"/>
    <xf numFmtId="0" fontId="20" fillId="0" borderId="7" xfId="16" applyFont="1" applyFill="1" applyBorder="1" applyAlignment="1">
      <alignment horizontal="center" vertical="center" wrapText="1"/>
    </xf>
    <xf numFmtId="0" fontId="22" fillId="0" borderId="7" xfId="16" applyFont="1" applyFill="1" applyBorder="1" applyAlignment="1">
      <alignment horizontal="center" vertical="center" wrapText="1"/>
    </xf>
    <xf numFmtId="0" fontId="22" fillId="0" borderId="7" xfId="16" applyFont="1" applyFill="1" applyBorder="1" applyAlignment="1">
      <alignment vertical="top" wrapText="1"/>
    </xf>
    <xf numFmtId="0" fontId="20" fillId="0" borderId="7" xfId="16" applyFont="1" applyFill="1" applyBorder="1" applyAlignment="1">
      <alignment horizontal="center" vertical="top" wrapText="1"/>
    </xf>
    <xf numFmtId="10" fontId="22" fillId="0" borderId="7" xfId="16" applyNumberFormat="1" applyFont="1" applyFill="1" applyBorder="1" applyAlignment="1">
      <alignment horizontal="right" vertical="top" wrapText="1"/>
    </xf>
    <xf numFmtId="9" fontId="22" fillId="0" borderId="7" xfId="17" applyFont="1" applyFill="1" applyBorder="1" applyAlignment="1">
      <alignment horizontal="center" vertical="top" wrapText="1"/>
    </xf>
    <xf numFmtId="0" fontId="41" fillId="0" borderId="7" xfId="0" applyFont="1" applyFill="1" applyBorder="1" applyAlignment="1">
      <alignment vertical="top" wrapText="1"/>
    </xf>
    <xf numFmtId="43" fontId="22" fillId="7" borderId="7" xfId="16" applyNumberFormat="1" applyFont="1" applyFill="1" applyBorder="1" applyAlignment="1">
      <alignment horizontal="right" wrapText="1"/>
    </xf>
    <xf numFmtId="43" fontId="22" fillId="7" borderId="7" xfId="8" applyNumberFormat="1" applyFont="1" applyFill="1" applyBorder="1" applyAlignment="1">
      <alignment horizontal="right" wrapText="1"/>
    </xf>
    <xf numFmtId="43" fontId="23" fillId="7" borderId="7" xfId="8" applyNumberFormat="1" applyFont="1" applyFill="1" applyBorder="1" applyAlignment="1">
      <alignment horizontal="right" wrapText="1"/>
    </xf>
    <xf numFmtId="0" fontId="16" fillId="2" borderId="0" xfId="16" applyFont="1" applyFill="1" applyBorder="1" applyAlignment="1">
      <alignment vertical="top"/>
    </xf>
    <xf numFmtId="0" fontId="4" fillId="0" borderId="0" xfId="16"/>
    <xf numFmtId="0" fontId="4" fillId="0" borderId="0" xfId="16" applyAlignment="1">
      <alignment vertical="center"/>
    </xf>
    <xf numFmtId="0" fontId="27" fillId="0" borderId="7" xfId="16" applyFont="1" applyFill="1" applyBorder="1" applyAlignment="1">
      <alignment vertical="top"/>
    </xf>
    <xf numFmtId="0" fontId="59" fillId="0" borderId="37" xfId="0" applyFont="1" applyBorder="1" applyAlignment="1">
      <alignment vertical="top" wrapText="1"/>
    </xf>
    <xf numFmtId="0" fontId="27" fillId="7" borderId="7" xfId="16" applyFont="1" applyFill="1" applyBorder="1" applyAlignment="1">
      <alignment vertical="top"/>
    </xf>
    <xf numFmtId="0" fontId="17" fillId="0" borderId="0" xfId="16" applyFont="1" applyBorder="1" applyAlignment="1">
      <alignment wrapText="1"/>
    </xf>
    <xf numFmtId="0" fontId="20" fillId="2" borderId="28" xfId="16" applyFont="1" applyFill="1" applyBorder="1" applyAlignment="1">
      <alignment vertical="center"/>
    </xf>
    <xf numFmtId="0" fontId="40" fillId="0" borderId="7" xfId="0" applyFont="1" applyBorder="1" applyAlignment="1">
      <alignment horizontal="center" vertical="center" wrapText="1"/>
    </xf>
    <xf numFmtId="0" fontId="40" fillId="0" borderId="7" xfId="0" applyFont="1" applyBorder="1" applyAlignment="1">
      <alignment horizontal="left" vertical="center" wrapText="1"/>
    </xf>
    <xf numFmtId="9" fontId="22" fillId="0" borderId="7" xfId="16" applyNumberFormat="1" applyFont="1" applyFill="1" applyBorder="1" applyAlignment="1">
      <alignment horizontal="right" vertical="top" wrapText="1"/>
    </xf>
    <xf numFmtId="0" fontId="22" fillId="7" borderId="7" xfId="16" applyFont="1" applyFill="1" applyBorder="1" applyAlignment="1">
      <alignment horizontal="right" wrapText="1"/>
    </xf>
    <xf numFmtId="0" fontId="18" fillId="4" borderId="28" xfId="16" applyFont="1" applyFill="1" applyBorder="1" applyAlignment="1" applyProtection="1">
      <alignment vertical="center"/>
      <protection locked="0"/>
    </xf>
    <xf numFmtId="0" fontId="16" fillId="2" borderId="0" xfId="16" applyFont="1" applyFill="1" applyBorder="1" applyAlignment="1">
      <alignment vertical="center"/>
    </xf>
    <xf numFmtId="0" fontId="16" fillId="2" borderId="0" xfId="15" applyFont="1" applyFill="1" applyBorder="1" applyAlignment="1">
      <alignment vertical="top"/>
    </xf>
    <xf numFmtId="0" fontId="18" fillId="4" borderId="28" xfId="15" applyFont="1" applyFill="1" applyBorder="1" applyAlignment="1" applyProtection="1">
      <alignment vertical="top"/>
      <protection locked="0"/>
    </xf>
    <xf numFmtId="0" fontId="16" fillId="2" borderId="0" xfId="15" applyFont="1" applyFill="1" applyBorder="1" applyAlignment="1">
      <alignment horizontal="left" vertical="center"/>
    </xf>
    <xf numFmtId="0" fontId="20" fillId="7" borderId="38" xfId="16" applyFont="1" applyFill="1" applyBorder="1" applyAlignment="1">
      <alignment vertical="center"/>
    </xf>
    <xf numFmtId="0" fontId="20" fillId="7" borderId="27" xfId="16" applyFont="1" applyFill="1" applyBorder="1" applyAlignment="1">
      <alignment vertical="center"/>
    </xf>
    <xf numFmtId="0" fontId="20" fillId="7" borderId="39" xfId="16" applyFont="1" applyFill="1" applyBorder="1" applyAlignment="1">
      <alignment vertical="center"/>
    </xf>
    <xf numFmtId="0" fontId="20" fillId="7" borderId="38" xfId="15" applyFont="1" applyFill="1" applyBorder="1" applyAlignment="1">
      <alignment vertical="center"/>
    </xf>
    <xf numFmtId="0" fontId="20" fillId="7" borderId="27" xfId="15" applyFont="1" applyFill="1" applyBorder="1" applyAlignment="1">
      <alignment vertical="center"/>
    </xf>
    <xf numFmtId="0" fontId="20" fillId="7" borderId="39" xfId="15" applyFont="1" applyFill="1" applyBorder="1" applyAlignment="1">
      <alignment vertical="center"/>
    </xf>
    <xf numFmtId="0" fontId="40" fillId="0" borderId="0" xfId="0" applyFont="1" applyBorder="1" applyAlignment="1">
      <alignment vertical="top" wrapText="1"/>
    </xf>
    <xf numFmtId="0" fontId="23" fillId="7" borderId="38" xfId="16" applyFont="1" applyFill="1" applyBorder="1" applyAlignment="1">
      <alignment vertical="center"/>
    </xf>
    <xf numFmtId="0" fontId="23" fillId="7" borderId="27" xfId="16" applyFont="1" applyFill="1" applyBorder="1" applyAlignment="1">
      <alignment vertical="center"/>
    </xf>
    <xf numFmtId="0" fontId="23" fillId="7" borderId="39" xfId="16" applyFont="1" applyFill="1" applyBorder="1" applyAlignment="1">
      <alignment vertical="center"/>
    </xf>
    <xf numFmtId="0" fontId="20" fillId="7" borderId="38" xfId="16" applyFont="1" applyFill="1" applyBorder="1" applyAlignment="1">
      <alignment vertical="top"/>
    </xf>
    <xf numFmtId="0" fontId="20" fillId="7" borderId="27" xfId="16" applyFont="1" applyFill="1" applyBorder="1" applyAlignment="1">
      <alignment vertical="top"/>
    </xf>
    <xf numFmtId="0" fontId="20" fillId="7" borderId="39" xfId="16" applyFont="1" applyFill="1" applyBorder="1" applyAlignment="1">
      <alignment vertical="top"/>
    </xf>
    <xf numFmtId="0" fontId="23" fillId="7" borderId="7" xfId="15" applyFont="1" applyFill="1" applyBorder="1" applyAlignment="1">
      <alignment horizontal="center" vertical="top"/>
    </xf>
    <xf numFmtId="0" fontId="23" fillId="7" borderId="7" xfId="15" applyFont="1" applyFill="1" applyBorder="1" applyAlignment="1">
      <alignment horizontal="left" vertical="top"/>
    </xf>
    <xf numFmtId="0" fontId="20" fillId="7" borderId="7" xfId="15" applyFont="1" applyFill="1" applyBorder="1" applyAlignment="1">
      <alignment horizontal="left" vertical="top"/>
    </xf>
    <xf numFmtId="0" fontId="20" fillId="3" borderId="7" xfId="15" applyFont="1" applyFill="1" applyBorder="1" applyAlignment="1">
      <alignment horizontal="left" vertical="top"/>
    </xf>
    <xf numFmtId="0" fontId="24" fillId="7" borderId="38" xfId="16" applyFont="1" applyFill="1" applyBorder="1" applyAlignment="1">
      <alignment vertical="top"/>
    </xf>
    <xf numFmtId="0" fontId="24" fillId="7" borderId="27" xfId="16" applyFont="1" applyFill="1" applyBorder="1" applyAlignment="1">
      <alignment vertical="top"/>
    </xf>
    <xf numFmtId="0" fontId="24" fillId="7" borderId="39" xfId="16" applyFont="1" applyFill="1" applyBorder="1" applyAlignment="1">
      <alignment vertical="top"/>
    </xf>
    <xf numFmtId="0" fontId="53" fillId="13" borderId="0" xfId="0" applyFont="1" applyFill="1" applyAlignment="1">
      <alignment horizontal="center" vertical="center" wrapText="1"/>
    </xf>
    <xf numFmtId="43" fontId="29" fillId="0" borderId="0" xfId="8" applyFont="1" applyAlignment="1">
      <alignment vertical="center"/>
    </xf>
    <xf numFmtId="41" fontId="42" fillId="5" borderId="26" xfId="0" applyNumberFormat="1" applyFont="1" applyFill="1" applyBorder="1" applyAlignment="1">
      <alignment vertical="center"/>
    </xf>
    <xf numFmtId="0" fontId="0" fillId="18" borderId="0" xfId="0" applyFill="1" applyAlignment="1">
      <alignment vertical="center"/>
    </xf>
    <xf numFmtId="0" fontId="31" fillId="19" borderId="9" xfId="0" applyFont="1" applyFill="1" applyBorder="1" applyAlignment="1">
      <alignment vertical="center"/>
    </xf>
    <xf numFmtId="0" fontId="44" fillId="0" borderId="0" xfId="0" applyFont="1" applyAlignment="1">
      <alignment vertical="center" wrapText="1"/>
    </xf>
    <xf numFmtId="0" fontId="40" fillId="0" borderId="7" xfId="0" applyFont="1" applyBorder="1" applyAlignment="1">
      <alignment horizontal="center" vertical="center" wrapText="1"/>
    </xf>
    <xf numFmtId="0" fontId="26" fillId="0" borderId="7" xfId="16" applyFont="1" applyBorder="1" applyAlignment="1">
      <alignment horizontal="left" vertical="top" wrapText="1"/>
    </xf>
    <xf numFmtId="0" fontId="26" fillId="0" borderId="7" xfId="16" applyFont="1" applyBorder="1" applyAlignment="1">
      <alignment vertical="top" wrapText="1"/>
    </xf>
    <xf numFmtId="0" fontId="26" fillId="0" borderId="27" xfId="16" applyFont="1" applyBorder="1" applyAlignment="1">
      <alignment horizontal="center" vertical="center" wrapText="1"/>
    </xf>
    <xf numFmtId="0" fontId="18" fillId="9" borderId="40" xfId="0" applyFont="1" applyFill="1" applyBorder="1" applyAlignment="1" applyProtection="1">
      <alignment horizontal="center" vertical="center" wrapText="1"/>
      <protection locked="0"/>
    </xf>
    <xf numFmtId="0" fontId="18" fillId="9" borderId="30" xfId="0" applyFont="1" applyFill="1" applyBorder="1" applyAlignment="1" applyProtection="1">
      <alignment horizontal="center" vertical="center" wrapText="1"/>
      <protection locked="0"/>
    </xf>
    <xf numFmtId="0" fontId="0" fillId="0" borderId="7" xfId="0" applyBorder="1" applyAlignment="1">
      <alignment vertical="center" wrapText="1"/>
    </xf>
    <xf numFmtId="0" fontId="0" fillId="0" borderId="7" xfId="0" applyBorder="1" applyAlignment="1">
      <alignment horizontal="center" vertical="center" wrapText="1"/>
    </xf>
    <xf numFmtId="0" fontId="18" fillId="9" borderId="41" xfId="0" applyFont="1" applyFill="1" applyBorder="1" applyAlignment="1" applyProtection="1">
      <alignment horizontal="center" vertical="center" wrapText="1"/>
      <protection locked="0"/>
    </xf>
    <xf numFmtId="0" fontId="18" fillId="4" borderId="0" xfId="15" applyFont="1" applyFill="1" applyBorder="1" applyAlignment="1" applyProtection="1">
      <alignment vertical="center"/>
      <protection locked="0"/>
    </xf>
    <xf numFmtId="0" fontId="18" fillId="2" borderId="0" xfId="16" applyFont="1" applyFill="1" applyBorder="1" applyAlignment="1">
      <alignment vertical="top"/>
    </xf>
    <xf numFmtId="0" fontId="20" fillId="0" borderId="37" xfId="16" applyFont="1" applyBorder="1" applyAlignment="1">
      <alignment horizontal="center" vertical="center" wrapText="1"/>
    </xf>
    <xf numFmtId="0" fontId="22" fillId="0" borderId="30" xfId="16" applyFont="1" applyBorder="1" applyAlignment="1">
      <alignment horizontal="center" vertical="center" wrapText="1"/>
    </xf>
    <xf numFmtId="0" fontId="59" fillId="0" borderId="37" xfId="0" applyFont="1" applyBorder="1" applyAlignment="1">
      <alignment horizontal="center" vertical="top" wrapText="1"/>
    </xf>
    <xf numFmtId="0" fontId="40" fillId="0" borderId="7" xfId="0" applyFont="1" applyBorder="1" applyAlignment="1">
      <alignment horizontal="center" vertical="center" wrapText="1"/>
    </xf>
    <xf numFmtId="0" fontId="25" fillId="0" borderId="7" xfId="16" applyFont="1" applyBorder="1" applyAlignment="1">
      <alignment vertical="top" wrapText="1"/>
    </xf>
    <xf numFmtId="0" fontId="22" fillId="0" borderId="7" xfId="15" applyFont="1" applyBorder="1" applyAlignment="1">
      <alignment horizontal="center" vertical="top" wrapText="1"/>
    </xf>
    <xf numFmtId="0" fontId="20" fillId="0" borderId="30" xfId="16" applyFont="1" applyBorder="1" applyAlignment="1">
      <alignment horizontal="left" vertical="center" wrapText="1"/>
    </xf>
    <xf numFmtId="0" fontId="20" fillId="0" borderId="37" xfId="16" applyFont="1" applyBorder="1" applyAlignment="1">
      <alignment horizontal="left" vertical="top" wrapText="1"/>
    </xf>
    <xf numFmtId="0" fontId="17" fillId="0" borderId="0" xfId="16" applyFont="1" applyAlignment="1"/>
    <xf numFmtId="9" fontId="22" fillId="7" borderId="7" xfId="16" applyNumberFormat="1" applyFont="1" applyFill="1" applyBorder="1" applyAlignment="1">
      <alignment vertical="top" wrapText="1"/>
    </xf>
    <xf numFmtId="0" fontId="20" fillId="0" borderId="7" xfId="16" applyFont="1" applyBorder="1" applyAlignment="1">
      <alignment horizontal="center" vertical="center" wrapText="1"/>
    </xf>
    <xf numFmtId="0" fontId="57" fillId="0" borderId="7" xfId="0" applyFont="1" applyFill="1" applyBorder="1" applyAlignment="1">
      <alignment horizontal="center" vertical="top" wrapText="1"/>
    </xf>
    <xf numFmtId="9" fontId="22" fillId="0" borderId="7" xfId="16" applyNumberFormat="1" applyFont="1" applyFill="1" applyBorder="1" applyAlignment="1">
      <alignment horizontal="center" vertical="top" wrapText="1"/>
    </xf>
    <xf numFmtId="0" fontId="10" fillId="20" borderId="42" xfId="0" applyFont="1" applyFill="1" applyBorder="1" applyAlignment="1">
      <alignment horizontal="center" vertical="center" wrapText="1"/>
    </xf>
    <xf numFmtId="0" fontId="10" fillId="20" borderId="4" xfId="0" applyFont="1" applyFill="1" applyBorder="1" applyAlignment="1">
      <alignment horizontal="center" vertical="center" wrapText="1"/>
    </xf>
    <xf numFmtId="0" fontId="10" fillId="6" borderId="4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0" fillId="5" borderId="42"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2" fillId="5" borderId="24" xfId="0" applyFont="1" applyFill="1" applyBorder="1" applyAlignment="1">
      <alignment horizontal="center" wrapText="1"/>
    </xf>
    <xf numFmtId="0" fontId="2" fillId="5" borderId="15" xfId="0" applyFont="1" applyFill="1" applyBorder="1" applyAlignment="1">
      <alignment horizontal="center" wrapText="1"/>
    </xf>
    <xf numFmtId="0" fontId="10" fillId="5" borderId="4" xfId="0" applyFont="1" applyFill="1" applyBorder="1" applyAlignment="1">
      <alignment horizontal="center" vertical="top" wrapText="1"/>
    </xf>
    <xf numFmtId="0" fontId="11" fillId="5" borderId="42" xfId="0" applyFont="1" applyFill="1" applyBorder="1" applyAlignment="1">
      <alignment horizontal="center" vertical="center" wrapText="1"/>
    </xf>
    <xf numFmtId="0" fontId="38" fillId="5" borderId="0" xfId="0" applyFont="1" applyFill="1" applyAlignment="1">
      <alignment horizontal="center"/>
    </xf>
    <xf numFmtId="0" fontId="42" fillId="11" borderId="25" xfId="0" applyFont="1" applyFill="1" applyBorder="1" applyAlignment="1">
      <alignment horizontal="center" vertical="center"/>
    </xf>
    <xf numFmtId="0" fontId="42" fillId="11" borderId="21" xfId="0" applyFont="1" applyFill="1" applyBorder="1" applyAlignment="1">
      <alignment horizontal="center" vertical="center"/>
    </xf>
    <xf numFmtId="0" fontId="18" fillId="8" borderId="37" xfId="0" applyFont="1" applyFill="1" applyBorder="1" applyAlignment="1">
      <alignment horizontal="center" vertical="center" wrapText="1"/>
    </xf>
    <xf numFmtId="0" fontId="18" fillId="8" borderId="30" xfId="0" applyFont="1" applyFill="1" applyBorder="1" applyAlignment="1">
      <alignment horizontal="center" vertical="center" wrapText="1"/>
    </xf>
    <xf numFmtId="0" fontId="18" fillId="8" borderId="36" xfId="0" applyFont="1" applyFill="1" applyBorder="1" applyAlignment="1">
      <alignment horizontal="center" vertical="center" wrapText="1"/>
    </xf>
    <xf numFmtId="0" fontId="20" fillId="0" borderId="36" xfId="15" applyFont="1" applyBorder="1" applyAlignment="1">
      <alignment horizontal="center" vertical="center" wrapText="1"/>
    </xf>
    <xf numFmtId="0" fontId="20" fillId="0" borderId="37" xfId="15" applyFont="1" applyBorder="1" applyAlignment="1">
      <alignment horizontal="center" vertical="center" wrapText="1"/>
    </xf>
    <xf numFmtId="0" fontId="20" fillId="0" borderId="30" xfId="15" applyFont="1" applyBorder="1" applyAlignment="1">
      <alignment horizontal="center" vertical="center" wrapText="1"/>
    </xf>
    <xf numFmtId="0" fontId="18" fillId="0" borderId="36" xfId="16" applyFont="1" applyBorder="1" applyAlignment="1">
      <alignment horizontal="center" vertical="top" wrapText="1"/>
    </xf>
    <xf numFmtId="0" fontId="18" fillId="0" borderId="37" xfId="16" applyFont="1" applyBorder="1" applyAlignment="1">
      <alignment horizontal="center" vertical="top" wrapText="1"/>
    </xf>
    <xf numFmtId="0" fontId="18" fillId="0" borderId="30" xfId="16" applyFont="1" applyBorder="1" applyAlignment="1">
      <alignment horizontal="center" vertical="top" wrapText="1"/>
    </xf>
    <xf numFmtId="0" fontId="20" fillId="0" borderId="43" xfId="15" applyFont="1" applyBorder="1" applyAlignment="1">
      <alignment horizontal="center" vertical="top" wrapText="1"/>
    </xf>
    <xf numFmtId="0" fontId="20" fillId="0" borderId="46" xfId="15" applyFont="1" applyBorder="1" applyAlignment="1">
      <alignment horizontal="center" vertical="top" wrapText="1"/>
    </xf>
    <xf numFmtId="0" fontId="20" fillId="0" borderId="45" xfId="15" applyFont="1" applyBorder="1" applyAlignment="1">
      <alignment horizontal="center" vertical="top" wrapText="1"/>
    </xf>
    <xf numFmtId="0" fontId="18" fillId="9" borderId="36" xfId="0" applyFont="1" applyFill="1" applyBorder="1" applyAlignment="1" applyProtection="1">
      <alignment horizontal="center" vertical="center" wrapText="1"/>
      <protection locked="0"/>
    </xf>
    <xf numFmtId="0" fontId="18" fillId="9" borderId="37" xfId="0" applyFont="1" applyFill="1" applyBorder="1" applyAlignment="1" applyProtection="1">
      <alignment horizontal="center" vertical="center" wrapText="1"/>
      <protection locked="0"/>
    </xf>
    <xf numFmtId="0" fontId="18" fillId="9" borderId="30" xfId="0" applyFont="1" applyFill="1" applyBorder="1" applyAlignment="1" applyProtection="1">
      <alignment horizontal="center" vertical="center" wrapText="1"/>
      <protection locked="0"/>
    </xf>
    <xf numFmtId="0" fontId="18" fillId="8" borderId="38" xfId="0" applyFont="1" applyFill="1" applyBorder="1" applyAlignment="1">
      <alignment horizontal="center" vertical="center" wrapText="1"/>
    </xf>
    <xf numFmtId="0" fontId="18" fillId="8" borderId="39" xfId="0" applyFont="1" applyFill="1" applyBorder="1" applyAlignment="1">
      <alignment horizontal="center" vertical="center" wrapText="1"/>
    </xf>
    <xf numFmtId="0" fontId="18" fillId="8" borderId="27" xfId="0" applyFont="1" applyFill="1" applyBorder="1" applyAlignment="1">
      <alignment horizontal="center" vertical="center" wrapText="1"/>
    </xf>
    <xf numFmtId="0" fontId="19" fillId="9" borderId="36" xfId="0" applyFont="1" applyFill="1" applyBorder="1" applyAlignment="1" applyProtection="1">
      <alignment horizontal="center" vertical="center" wrapText="1"/>
      <protection locked="0"/>
    </xf>
    <xf numFmtId="0" fontId="19" fillId="9" borderId="37" xfId="0" applyFont="1" applyFill="1" applyBorder="1" applyAlignment="1" applyProtection="1">
      <alignment horizontal="center" vertical="center" wrapText="1"/>
      <protection locked="0"/>
    </xf>
    <xf numFmtId="0" fontId="19" fillId="9" borderId="30" xfId="0" applyFont="1" applyFill="1" applyBorder="1" applyAlignment="1" applyProtection="1">
      <alignment horizontal="center" vertical="center" wrapText="1"/>
      <protection locked="0"/>
    </xf>
    <xf numFmtId="0" fontId="18" fillId="8" borderId="40" xfId="0" applyFont="1" applyFill="1" applyBorder="1" applyAlignment="1">
      <alignment horizontal="center" vertical="center" wrapText="1"/>
    </xf>
    <xf numFmtId="0" fontId="18" fillId="8" borderId="43" xfId="0" applyFont="1" applyFill="1" applyBorder="1" applyAlignment="1">
      <alignment horizontal="center" vertical="center" wrapText="1"/>
    </xf>
    <xf numFmtId="0" fontId="18" fillId="8" borderId="44" xfId="0" applyFont="1" applyFill="1" applyBorder="1" applyAlignment="1">
      <alignment horizontal="center" vertical="center" wrapText="1"/>
    </xf>
    <xf numFmtId="0" fontId="18" fillId="8" borderId="45" xfId="0" applyFont="1" applyFill="1" applyBorder="1" applyAlignment="1">
      <alignment horizontal="center" vertical="center" wrapText="1"/>
    </xf>
    <xf numFmtId="0" fontId="60" fillId="21" borderId="36" xfId="0" applyFont="1" applyFill="1" applyBorder="1" applyAlignment="1" applyProtection="1">
      <alignment horizontal="center" vertical="center" wrapText="1"/>
      <protection locked="0"/>
    </xf>
    <xf numFmtId="0" fontId="60" fillId="21" borderId="37" xfId="0" applyFont="1" applyFill="1" applyBorder="1" applyAlignment="1" applyProtection="1">
      <alignment horizontal="center" vertical="center" wrapText="1"/>
      <protection locked="0"/>
    </xf>
    <xf numFmtId="0" fontId="60" fillId="21" borderId="30" xfId="0" applyFont="1" applyFill="1" applyBorder="1" applyAlignment="1" applyProtection="1">
      <alignment horizontal="center" vertical="center" wrapText="1"/>
      <protection locked="0"/>
    </xf>
    <xf numFmtId="0" fontId="18" fillId="9" borderId="40" xfId="0" applyFont="1" applyFill="1" applyBorder="1" applyAlignment="1" applyProtection="1">
      <alignment horizontal="center" vertical="center" wrapText="1"/>
      <protection locked="0"/>
    </xf>
    <xf numFmtId="0" fontId="18" fillId="9" borderId="43" xfId="0" applyFont="1" applyFill="1" applyBorder="1" applyAlignment="1" applyProtection="1">
      <alignment horizontal="center" vertical="center" wrapText="1"/>
      <protection locked="0"/>
    </xf>
    <xf numFmtId="0" fontId="18" fillId="9" borderId="44" xfId="0" applyFont="1" applyFill="1" applyBorder="1" applyAlignment="1" applyProtection="1">
      <alignment horizontal="center" vertical="center" wrapText="1"/>
      <protection locked="0"/>
    </xf>
    <xf numFmtId="0" fontId="18" fillId="9" borderId="45" xfId="0" applyFont="1" applyFill="1" applyBorder="1" applyAlignment="1" applyProtection="1">
      <alignment horizontal="center" vertical="center" wrapText="1"/>
      <protection locked="0"/>
    </xf>
    <xf numFmtId="0" fontId="20" fillId="0" borderId="40" xfId="16" applyFont="1" applyBorder="1" applyAlignment="1">
      <alignment horizontal="center" vertical="top" wrapText="1"/>
    </xf>
    <xf numFmtId="0" fontId="20" fillId="0" borderId="41" xfId="16" applyFont="1" applyBorder="1" applyAlignment="1">
      <alignment horizontal="center" vertical="top" wrapText="1"/>
    </xf>
    <xf numFmtId="0" fontId="20" fillId="0" borderId="44" xfId="16" applyFont="1" applyBorder="1" applyAlignment="1">
      <alignment horizontal="center" vertical="top" wrapText="1"/>
    </xf>
    <xf numFmtId="0" fontId="20" fillId="0" borderId="7" xfId="16" applyFont="1" applyBorder="1" applyAlignment="1">
      <alignment horizontal="center" vertical="center" wrapText="1"/>
    </xf>
    <xf numFmtId="0" fontId="26" fillId="0" borderId="36" xfId="16" applyFont="1" applyBorder="1" applyAlignment="1">
      <alignment horizontal="center" vertical="center" wrapText="1"/>
    </xf>
    <xf numFmtId="0" fontId="26" fillId="0" borderId="30" xfId="16" applyFont="1" applyBorder="1" applyAlignment="1">
      <alignment horizontal="center" vertical="center" wrapText="1"/>
    </xf>
    <xf numFmtId="0" fontId="20" fillId="0" borderId="36" xfId="16" applyFont="1" applyBorder="1" applyAlignment="1">
      <alignment horizontal="center" vertical="center" wrapText="1"/>
    </xf>
    <xf numFmtId="0" fontId="20" fillId="0" borderId="30" xfId="16" applyFont="1" applyBorder="1" applyAlignment="1">
      <alignment horizontal="center" vertical="center" wrapText="1"/>
    </xf>
    <xf numFmtId="0" fontId="20" fillId="0" borderId="37" xfId="16" applyFont="1" applyBorder="1" applyAlignment="1">
      <alignment horizontal="center" vertical="center" wrapText="1"/>
    </xf>
    <xf numFmtId="0" fontId="18" fillId="8" borderId="7" xfId="0" applyFont="1" applyFill="1" applyBorder="1" applyAlignment="1">
      <alignment horizontal="center" vertical="top" wrapText="1"/>
    </xf>
    <xf numFmtId="0" fontId="18" fillId="9" borderId="36" xfId="0" applyFont="1" applyFill="1" applyBorder="1" applyAlignment="1" applyProtection="1">
      <alignment horizontal="center" vertical="top" wrapText="1"/>
      <protection locked="0"/>
    </xf>
    <xf numFmtId="0" fontId="18" fillId="9" borderId="37" xfId="0" applyFont="1" applyFill="1" applyBorder="1" applyAlignment="1" applyProtection="1">
      <alignment horizontal="center" vertical="top" wrapText="1"/>
      <protection locked="0"/>
    </xf>
    <xf numFmtId="0" fontId="18" fillId="9" borderId="30" xfId="0" applyFont="1" applyFill="1" applyBorder="1" applyAlignment="1" applyProtection="1">
      <alignment horizontal="center" vertical="top" wrapText="1"/>
      <protection locked="0"/>
    </xf>
    <xf numFmtId="0" fontId="18" fillId="9" borderId="7" xfId="0" applyFont="1" applyFill="1" applyBorder="1" applyAlignment="1" applyProtection="1">
      <alignment horizontal="center" vertical="top" wrapText="1"/>
      <protection locked="0"/>
    </xf>
    <xf numFmtId="0" fontId="18" fillId="8" borderId="36" xfId="0" applyFont="1" applyFill="1" applyBorder="1" applyAlignment="1">
      <alignment horizontal="center" vertical="top" wrapText="1"/>
    </xf>
    <xf numFmtId="0" fontId="18" fillId="8" borderId="37" xfId="0" applyFont="1" applyFill="1" applyBorder="1" applyAlignment="1">
      <alignment horizontal="center" vertical="top" wrapText="1"/>
    </xf>
    <xf numFmtId="0" fontId="18" fillId="8" borderId="30" xfId="0" applyFont="1" applyFill="1" applyBorder="1" applyAlignment="1">
      <alignment horizontal="center" vertical="top" wrapText="1"/>
    </xf>
    <xf numFmtId="0" fontId="20" fillId="0" borderId="36" xfId="16" applyFont="1" applyBorder="1" applyAlignment="1">
      <alignment horizontal="center" vertical="top" wrapText="1"/>
    </xf>
    <xf numFmtId="0" fontId="20" fillId="0" borderId="37" xfId="16" applyFont="1" applyBorder="1" applyAlignment="1">
      <alignment horizontal="center" vertical="top" wrapText="1"/>
    </xf>
    <xf numFmtId="0" fontId="20" fillId="0" borderId="30" xfId="16" applyFont="1" applyBorder="1" applyAlignment="1">
      <alignment horizontal="center" vertical="top" wrapText="1"/>
    </xf>
    <xf numFmtId="0" fontId="22" fillId="0" borderId="36" xfId="16" applyFont="1" applyBorder="1" applyAlignment="1">
      <alignment horizontal="center" vertical="center" wrapText="1"/>
    </xf>
    <xf numFmtId="0" fontId="22" fillId="0" borderId="30" xfId="16" applyFont="1" applyBorder="1" applyAlignment="1">
      <alignment horizontal="center" vertical="center" wrapText="1"/>
    </xf>
    <xf numFmtId="0" fontId="20" fillId="0" borderId="7" xfId="16" applyFont="1" applyBorder="1" applyAlignment="1">
      <alignment horizontal="center" vertical="top" wrapText="1"/>
    </xf>
    <xf numFmtId="0" fontId="18" fillId="8" borderId="7" xfId="0" applyFont="1" applyFill="1" applyBorder="1" applyAlignment="1">
      <alignment horizontal="center" vertical="center" wrapText="1"/>
    </xf>
    <xf numFmtId="0" fontId="18" fillId="9" borderId="7" xfId="0" applyFont="1" applyFill="1" applyBorder="1" applyAlignment="1" applyProtection="1">
      <alignment horizontal="center" vertical="center" wrapText="1"/>
      <protection locked="0"/>
    </xf>
    <xf numFmtId="0" fontId="19" fillId="9" borderId="7" xfId="0" applyFont="1" applyFill="1" applyBorder="1" applyAlignment="1" applyProtection="1">
      <alignment horizontal="center" vertical="center" wrapText="1"/>
      <protection locked="0"/>
    </xf>
    <xf numFmtId="0" fontId="20" fillId="0" borderId="7" xfId="16" applyFont="1" applyFill="1" applyBorder="1" applyAlignment="1">
      <alignment horizontal="center" vertical="center" wrapText="1"/>
    </xf>
    <xf numFmtId="0" fontId="59" fillId="0" borderId="36" xfId="0" applyFont="1" applyBorder="1" applyAlignment="1">
      <alignment horizontal="center" vertical="top" wrapText="1"/>
    </xf>
    <xf numFmtId="0" fontId="59" fillId="0" borderId="37" xfId="0" applyFont="1" applyBorder="1" applyAlignment="1">
      <alignment horizontal="center" vertical="top" wrapText="1"/>
    </xf>
    <xf numFmtId="0" fontId="59" fillId="0" borderId="30" xfId="0" applyFont="1" applyBorder="1" applyAlignment="1">
      <alignment horizontal="center" vertical="top" wrapText="1"/>
    </xf>
    <xf numFmtId="0" fontId="40" fillId="0" borderId="36" xfId="0" applyFont="1" applyBorder="1" applyAlignment="1">
      <alignment horizontal="center" vertical="center" wrapText="1"/>
    </xf>
    <xf numFmtId="0" fontId="40" fillId="0" borderId="30" xfId="0" applyFont="1" applyBorder="1" applyAlignment="1">
      <alignment horizontal="center" vertical="center" wrapText="1"/>
    </xf>
    <xf numFmtId="0" fontId="20" fillId="8" borderId="36" xfId="0" applyFont="1" applyFill="1" applyBorder="1" applyAlignment="1">
      <alignment horizontal="center" vertical="center" wrapText="1"/>
    </xf>
    <xf numFmtId="0" fontId="20" fillId="8" borderId="37"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20" fillId="9" borderId="36" xfId="0" applyFont="1" applyFill="1" applyBorder="1" applyAlignment="1" applyProtection="1">
      <alignment horizontal="center" vertical="top" wrapText="1"/>
      <protection locked="0"/>
    </xf>
    <xf numFmtId="0" fontId="20" fillId="9" borderId="37" xfId="0" applyFont="1" applyFill="1" applyBorder="1" applyAlignment="1" applyProtection="1">
      <alignment horizontal="center" vertical="top" wrapText="1"/>
      <protection locked="0"/>
    </xf>
    <xf numFmtId="0" fontId="20" fillId="9" borderId="30" xfId="0" applyFont="1" applyFill="1" applyBorder="1" applyAlignment="1" applyProtection="1">
      <alignment horizontal="center" vertical="top" wrapText="1"/>
      <protection locked="0"/>
    </xf>
    <xf numFmtId="0" fontId="20" fillId="8" borderId="38" xfId="0" applyFont="1" applyFill="1" applyBorder="1" applyAlignment="1">
      <alignment horizontal="center" vertical="top" wrapText="1"/>
    </xf>
    <xf numFmtId="0" fontId="20" fillId="8" borderId="39" xfId="0" applyFont="1" applyFill="1" applyBorder="1" applyAlignment="1">
      <alignment horizontal="center" vertical="top" wrapText="1"/>
    </xf>
    <xf numFmtId="0" fontId="20" fillId="9" borderId="40" xfId="0" applyFont="1" applyFill="1" applyBorder="1" applyAlignment="1" applyProtection="1">
      <alignment horizontal="center" vertical="top" wrapText="1"/>
      <protection locked="0"/>
    </xf>
    <xf numFmtId="0" fontId="20" fillId="9" borderId="43" xfId="0" applyFont="1" applyFill="1" applyBorder="1" applyAlignment="1" applyProtection="1">
      <alignment horizontal="center" vertical="top" wrapText="1"/>
      <protection locked="0"/>
    </xf>
    <xf numFmtId="0" fontId="20" fillId="9" borderId="44" xfId="0" applyFont="1" applyFill="1" applyBorder="1" applyAlignment="1" applyProtection="1">
      <alignment horizontal="center" vertical="top" wrapText="1"/>
      <protection locked="0"/>
    </xf>
    <xf numFmtId="0" fontId="20" fillId="9" borderId="45" xfId="0" applyFont="1" applyFill="1" applyBorder="1" applyAlignment="1" applyProtection="1">
      <alignment horizontal="center" vertical="top" wrapText="1"/>
      <protection locked="0"/>
    </xf>
    <xf numFmtId="0" fontId="20" fillId="8" borderId="40" xfId="0" applyFont="1" applyFill="1" applyBorder="1" applyAlignment="1">
      <alignment horizontal="center" vertical="top" wrapText="1"/>
    </xf>
    <xf numFmtId="0" fontId="20" fillId="8" borderId="43" xfId="0" applyFont="1" applyFill="1" applyBorder="1" applyAlignment="1">
      <alignment horizontal="center" vertical="top" wrapText="1"/>
    </xf>
    <xf numFmtId="0" fontId="20" fillId="8" borderId="44" xfId="0" applyFont="1" applyFill="1" applyBorder="1" applyAlignment="1">
      <alignment horizontal="center" vertical="top" wrapText="1"/>
    </xf>
    <xf numFmtId="0" fontId="20" fillId="8" borderId="45" xfId="0" applyFont="1" applyFill="1" applyBorder="1" applyAlignment="1">
      <alignment horizontal="center" vertical="top" wrapText="1"/>
    </xf>
    <xf numFmtId="0" fontId="20" fillId="9" borderId="36" xfId="0" applyFont="1" applyFill="1" applyBorder="1" applyAlignment="1" applyProtection="1">
      <alignment horizontal="center" vertical="center" wrapText="1"/>
      <protection locked="0"/>
    </xf>
    <xf numFmtId="0" fontId="20" fillId="9" borderId="37" xfId="0" applyFont="1" applyFill="1" applyBorder="1" applyAlignment="1" applyProtection="1">
      <alignment horizontal="center" vertical="center" wrapText="1"/>
      <protection locked="0"/>
    </xf>
    <xf numFmtId="0" fontId="20" fillId="9" borderId="30" xfId="0" applyFont="1" applyFill="1" applyBorder="1" applyAlignment="1" applyProtection="1">
      <alignment horizontal="center" vertical="center" wrapText="1"/>
      <protection locked="0"/>
    </xf>
    <xf numFmtId="0" fontId="20" fillId="8" borderId="27" xfId="0" applyFont="1" applyFill="1" applyBorder="1" applyAlignment="1">
      <alignment horizontal="center" vertical="top" wrapText="1"/>
    </xf>
    <xf numFmtId="0" fontId="20" fillId="8" borderId="36" xfId="0" applyFont="1" applyFill="1" applyBorder="1" applyAlignment="1">
      <alignment horizontal="center" vertical="top" wrapText="1"/>
    </xf>
    <xf numFmtId="0" fontId="20" fillId="8" borderId="37" xfId="0" applyFont="1" applyFill="1" applyBorder="1" applyAlignment="1">
      <alignment horizontal="center" vertical="top" wrapText="1"/>
    </xf>
    <xf numFmtId="0" fontId="20" fillId="8" borderId="30" xfId="0" applyFont="1" applyFill="1" applyBorder="1" applyAlignment="1">
      <alignment horizontal="center" vertical="top" wrapText="1"/>
    </xf>
    <xf numFmtId="0" fontId="20" fillId="0" borderId="36" xfId="16" applyFont="1" applyBorder="1" applyAlignment="1">
      <alignment horizontal="left" vertical="top" wrapText="1"/>
    </xf>
    <xf numFmtId="0" fontId="20" fillId="0" borderId="37" xfId="16" applyFont="1" applyBorder="1" applyAlignment="1">
      <alignment horizontal="left" vertical="top" wrapText="1"/>
    </xf>
    <xf numFmtId="0" fontId="20" fillId="0" borderId="30" xfId="16" applyFont="1" applyBorder="1" applyAlignment="1">
      <alignment horizontal="left" vertical="top" wrapText="1"/>
    </xf>
    <xf numFmtId="0" fontId="20" fillId="0" borderId="36" xfId="16" applyFont="1" applyBorder="1" applyAlignment="1">
      <alignment horizontal="left" vertical="center" wrapText="1"/>
    </xf>
    <xf numFmtId="0" fontId="20" fillId="0" borderId="37" xfId="16" applyFont="1" applyBorder="1" applyAlignment="1">
      <alignment horizontal="left" vertical="center" wrapText="1"/>
    </xf>
    <xf numFmtId="0" fontId="20" fillId="0" borderId="30" xfId="16" applyFont="1" applyBorder="1" applyAlignment="1">
      <alignment horizontal="left" vertical="center" wrapText="1"/>
    </xf>
    <xf numFmtId="0" fontId="20" fillId="0" borderId="36" xfId="15" applyFont="1" applyBorder="1" applyAlignment="1">
      <alignment horizontal="center" vertical="top" wrapText="1"/>
    </xf>
    <xf numFmtId="0" fontId="20" fillId="0" borderId="37" xfId="15" applyFont="1" applyBorder="1" applyAlignment="1">
      <alignment horizontal="center" vertical="top" wrapText="1"/>
    </xf>
    <xf numFmtId="0" fontId="20" fillId="0" borderId="30" xfId="15" applyFont="1" applyBorder="1" applyAlignment="1">
      <alignment horizontal="center" vertical="top" wrapText="1"/>
    </xf>
    <xf numFmtId="0" fontId="20" fillId="0" borderId="7" xfId="15" applyFont="1" applyBorder="1" applyAlignment="1">
      <alignment horizontal="center" vertical="top" wrapText="1"/>
    </xf>
    <xf numFmtId="0" fontId="40" fillId="0" borderId="7" xfId="0" applyFont="1" applyBorder="1" applyAlignment="1">
      <alignment horizontal="center" vertical="center" wrapText="1"/>
    </xf>
    <xf numFmtId="0" fontId="40" fillId="0" borderId="37" xfId="0" applyFont="1" applyBorder="1" applyAlignment="1">
      <alignment horizontal="center" vertical="center" wrapText="1"/>
    </xf>
    <xf numFmtId="0" fontId="20" fillId="0" borderId="43" xfId="16" applyFont="1" applyBorder="1" applyAlignment="1">
      <alignment horizontal="center" vertical="center" wrapText="1"/>
    </xf>
    <xf numFmtId="0" fontId="20" fillId="0" borderId="46" xfId="16" applyFont="1" applyBorder="1" applyAlignment="1">
      <alignment horizontal="center" vertical="center" wrapText="1"/>
    </xf>
  </cellXfs>
  <cellStyles count="20">
    <cellStyle name="Comma 2" xfId="1"/>
    <cellStyle name="Comma 3" xfId="2"/>
    <cellStyle name="Comma 4" xfId="3"/>
    <cellStyle name="Comma_Resumen Mensualizacion Dic-01" xfId="4"/>
    <cellStyle name="Currency 2" xfId="5"/>
    <cellStyle name="Dezimal [0]_Hoja1" xfId="6"/>
    <cellStyle name="Dezimal_Hoja1" xfId="7"/>
    <cellStyle name="Millares" xfId="8" builtinId="3"/>
    <cellStyle name="Millares 2" xfId="9"/>
    <cellStyle name="Moneda" xfId="10" builtinId="4"/>
    <cellStyle name="Moneda 2" xfId="11"/>
    <cellStyle name="Moneda 3" xfId="12"/>
    <cellStyle name="Normal" xfId="0" builtinId="0"/>
    <cellStyle name="Normal 2" xfId="13"/>
    <cellStyle name="Normal 2 2" xfId="14"/>
    <cellStyle name="Normal 3" xfId="15"/>
    <cellStyle name="Normal 3 2" xfId="16"/>
    <cellStyle name="Porcentaje" xfId="17" builtinId="5"/>
    <cellStyle name="Währung [0]_Hoja1" xfId="18"/>
    <cellStyle name="Währung_Hoja1" xfId="19"/>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c:v>
                </c:pt>
                <c:pt idx="15">
                  <c:v>0</c:v>
                </c:pt>
                <c:pt idx="16">
                  <c:v>0</c:v>
                </c:pt>
              </c:numCache>
            </c:numRef>
          </c:val>
        </c:ser>
        <c:dLbls>
          <c:showLegendKey val="0"/>
          <c:showVal val="0"/>
          <c:showCatName val="0"/>
          <c:showSerName val="0"/>
          <c:showPercent val="0"/>
          <c:showBubbleSize val="0"/>
        </c:dLbls>
        <c:gapWidth val="150"/>
        <c:shape val="box"/>
        <c:axId val="322931712"/>
        <c:axId val="90608384"/>
        <c:axId val="0"/>
      </c:bar3DChart>
      <c:catAx>
        <c:axId val="322931712"/>
        <c:scaling>
          <c:orientation val="minMax"/>
        </c:scaling>
        <c:delete val="0"/>
        <c:axPos val="b"/>
        <c:numFmt formatCode="General" sourceLinked="1"/>
        <c:majorTickMark val="none"/>
        <c:minorTickMark val="none"/>
        <c:tickLblPos val="nextTo"/>
        <c:crossAx val="90608384"/>
        <c:crosses val="autoZero"/>
        <c:auto val="1"/>
        <c:lblAlgn val="ctr"/>
        <c:lblOffset val="100"/>
        <c:noMultiLvlLbl val="0"/>
      </c:catAx>
      <c:valAx>
        <c:axId val="9060838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22931712"/>
        <c:crosses val="autoZero"/>
        <c:crossBetween val="between"/>
      </c:valAx>
      <c:dTable>
        <c:showHorzBorder val="1"/>
        <c:showVertBorder val="1"/>
        <c:showOutline val="1"/>
        <c:showKeys val="1"/>
        <c:txPr>
          <a:bodyPr/>
          <a:lstStyle/>
          <a:p>
            <a:pPr rtl="0">
              <a:defRPr sz="900"/>
            </a:pPr>
            <a:endParaRPr lang="es-HN"/>
          </a:p>
        </c:txPr>
      </c:dTable>
      <c:spPr>
        <a:noFill/>
        <a:ln w="25400">
          <a:noFill/>
        </a:ln>
      </c:spPr>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2</c:v>
                </c:pt>
                <c:pt idx="1">
                  <c:v>0</c:v>
                </c:pt>
                <c:pt idx="2">
                  <c:v>0</c:v>
                </c:pt>
                <c:pt idx="3">
                  <c:v>2</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90630784"/>
        <c:axId val="90632576"/>
        <c:axId val="0"/>
      </c:bar3DChart>
      <c:catAx>
        <c:axId val="90630784"/>
        <c:scaling>
          <c:orientation val="minMax"/>
        </c:scaling>
        <c:delete val="0"/>
        <c:axPos val="b"/>
        <c:numFmt formatCode="General" sourceLinked="1"/>
        <c:majorTickMark val="none"/>
        <c:minorTickMark val="none"/>
        <c:tickLblPos val="nextTo"/>
        <c:crossAx val="90632576"/>
        <c:crosses val="autoZero"/>
        <c:auto val="1"/>
        <c:lblAlgn val="ctr"/>
        <c:lblOffset val="100"/>
        <c:noMultiLvlLbl val="0"/>
      </c:catAx>
      <c:valAx>
        <c:axId val="906325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0630784"/>
        <c:crosses val="autoZero"/>
        <c:crossBetween val="between"/>
      </c:valAx>
      <c:dTable>
        <c:showHorzBorder val="1"/>
        <c:showVertBorder val="1"/>
        <c:showOutline val="1"/>
        <c:showKeys val="1"/>
      </c:dTable>
      <c:spPr>
        <a:noFill/>
        <a:ln w="25400">
          <a:noFill/>
        </a:ln>
      </c:spPr>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2650987887"/>
          <c:y val="2.6016385802242008E-2"/>
        </c:manualLayout>
      </c:layout>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10</c:v>
                </c:pt>
                <c:pt idx="4">
                  <c:v>0</c:v>
                </c:pt>
                <c:pt idx="5">
                  <c:v>0</c:v>
                </c:pt>
                <c:pt idx="6">
                  <c:v>0</c:v>
                </c:pt>
                <c:pt idx="7">
                  <c:v>1</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0786048"/>
        <c:axId val="90791936"/>
        <c:axId val="0"/>
      </c:bar3DChart>
      <c:catAx>
        <c:axId val="90786048"/>
        <c:scaling>
          <c:orientation val="minMax"/>
        </c:scaling>
        <c:delete val="0"/>
        <c:axPos val="b"/>
        <c:numFmt formatCode="General" sourceLinked="1"/>
        <c:majorTickMark val="none"/>
        <c:minorTickMark val="none"/>
        <c:tickLblPos val="nextTo"/>
        <c:crossAx val="90791936"/>
        <c:crosses val="autoZero"/>
        <c:auto val="1"/>
        <c:lblAlgn val="ctr"/>
        <c:lblOffset val="100"/>
        <c:noMultiLvlLbl val="0"/>
      </c:catAx>
      <c:valAx>
        <c:axId val="9079193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0786048"/>
        <c:crosses val="autoZero"/>
        <c:crossBetween val="between"/>
      </c:valAx>
      <c:dTable>
        <c:showHorzBorder val="1"/>
        <c:showVertBorder val="1"/>
        <c:showOutline val="1"/>
        <c:showKeys val="1"/>
        <c:txPr>
          <a:bodyPr/>
          <a:lstStyle/>
          <a:p>
            <a:pPr rtl="0">
              <a:defRPr sz="800"/>
            </a:pPr>
            <a:endParaRPr lang="es-HN"/>
          </a:p>
        </c:txPr>
      </c:dTable>
      <c:spPr>
        <a:noFill/>
        <a:ln w="25400">
          <a:noFill/>
        </a:ln>
      </c:spPr>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1111"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23825" y="85725"/>
          <a:ext cx="742950" cy="1104900"/>
        </a:xfrm>
        <a:prstGeom prst="rect">
          <a:avLst/>
        </a:prstGeom>
        <a:noFill/>
        <a:ln w="9525">
          <a:noFill/>
          <a:miter lim="800000"/>
          <a:headEnd/>
          <a:tailEnd/>
        </a:ln>
      </xdr:spPr>
    </xdr:pic>
    <xdr:clientData/>
  </xdr:twoCellAnchor>
  <xdr:twoCellAnchor editAs="oneCell">
    <xdr:from>
      <xdr:col>19</xdr:col>
      <xdr:colOff>590550</xdr:colOff>
      <xdr:row>1</xdr:row>
      <xdr:rowOff>104775</xdr:rowOff>
    </xdr:from>
    <xdr:to>
      <xdr:col>19</xdr:col>
      <xdr:colOff>1638300</xdr:colOff>
      <xdr:row>5</xdr:row>
      <xdr:rowOff>9525</xdr:rowOff>
    </xdr:to>
    <xdr:pic>
      <xdr:nvPicPr>
        <xdr:cNvPr id="1112"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2647950" y="295275"/>
          <a:ext cx="1047750" cy="7524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952500</xdr:colOff>
      <xdr:row>3</xdr:row>
      <xdr:rowOff>123825</xdr:rowOff>
    </xdr:from>
    <xdr:to>
      <xdr:col>11</xdr:col>
      <xdr:colOff>971550</xdr:colOff>
      <xdr:row>8</xdr:row>
      <xdr:rowOff>180975</xdr:rowOff>
    </xdr:to>
    <xdr:pic>
      <xdr:nvPicPr>
        <xdr:cNvPr id="18476" name="1 Imagen"/>
        <xdr:cNvPicPr>
          <a:picLocks noChangeAspect="1"/>
        </xdr:cNvPicPr>
      </xdr:nvPicPr>
      <xdr:blipFill>
        <a:blip xmlns:r="http://schemas.openxmlformats.org/officeDocument/2006/relationships" r:embed="rId1" cstate="print"/>
        <a:srcRect/>
        <a:stretch>
          <a:fillRect/>
        </a:stretch>
      </xdr:blipFill>
      <xdr:spPr bwMode="auto">
        <a:xfrm>
          <a:off x="14687550" y="123825"/>
          <a:ext cx="2286000" cy="1504950"/>
        </a:xfrm>
        <a:prstGeom prst="rect">
          <a:avLst/>
        </a:prstGeom>
        <a:noFill/>
        <a:ln w="9525">
          <a:noFill/>
          <a:miter lim="800000"/>
          <a:headEnd/>
          <a:tailEnd/>
        </a:ln>
      </xdr:spPr>
    </xdr:pic>
    <xdr:clientData/>
  </xdr:twoCellAnchor>
  <xdr:twoCellAnchor editAs="oneCell">
    <xdr:from>
      <xdr:col>9</xdr:col>
      <xdr:colOff>952500</xdr:colOff>
      <xdr:row>36</xdr:row>
      <xdr:rowOff>123825</xdr:rowOff>
    </xdr:from>
    <xdr:to>
      <xdr:col>11</xdr:col>
      <xdr:colOff>971550</xdr:colOff>
      <xdr:row>41</xdr:row>
      <xdr:rowOff>180975</xdr:rowOff>
    </xdr:to>
    <xdr:pic>
      <xdr:nvPicPr>
        <xdr:cNvPr id="18477" name="2 Imagen"/>
        <xdr:cNvPicPr>
          <a:picLocks noChangeAspect="1"/>
        </xdr:cNvPicPr>
      </xdr:nvPicPr>
      <xdr:blipFill>
        <a:blip xmlns:r="http://schemas.openxmlformats.org/officeDocument/2006/relationships" r:embed="rId2" cstate="print"/>
        <a:srcRect/>
        <a:stretch>
          <a:fillRect/>
        </a:stretch>
      </xdr:blipFill>
      <xdr:spPr bwMode="auto">
        <a:xfrm>
          <a:off x="14687550" y="7219950"/>
          <a:ext cx="2286000" cy="100965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952500</xdr:colOff>
      <xdr:row>4</xdr:row>
      <xdr:rowOff>57150</xdr:rowOff>
    </xdr:from>
    <xdr:to>
      <xdr:col>10</xdr:col>
      <xdr:colOff>1323975</xdr:colOff>
      <xdr:row>9</xdr:row>
      <xdr:rowOff>123825</xdr:rowOff>
    </xdr:to>
    <xdr:pic>
      <xdr:nvPicPr>
        <xdr:cNvPr id="19478" name="1 Imagen"/>
        <xdr:cNvPicPr>
          <a:picLocks noChangeAspect="1"/>
        </xdr:cNvPicPr>
      </xdr:nvPicPr>
      <xdr:blipFill>
        <a:blip xmlns:r="http://schemas.openxmlformats.org/officeDocument/2006/relationships" r:embed="rId1" cstate="print"/>
        <a:srcRect/>
        <a:stretch>
          <a:fillRect/>
        </a:stretch>
      </xdr:blipFill>
      <xdr:spPr bwMode="auto">
        <a:xfrm>
          <a:off x="14277975" y="257175"/>
          <a:ext cx="2247900" cy="151447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1828800</xdr:colOff>
      <xdr:row>3</xdr:row>
      <xdr:rowOff>123825</xdr:rowOff>
    </xdr:from>
    <xdr:to>
      <xdr:col>11</xdr:col>
      <xdr:colOff>847725</xdr:colOff>
      <xdr:row>10</xdr:row>
      <xdr:rowOff>133350</xdr:rowOff>
    </xdr:to>
    <xdr:pic>
      <xdr:nvPicPr>
        <xdr:cNvPr id="20502" name="1 Imagen"/>
        <xdr:cNvPicPr>
          <a:picLocks noChangeAspect="1"/>
        </xdr:cNvPicPr>
      </xdr:nvPicPr>
      <xdr:blipFill>
        <a:blip xmlns:r="http://schemas.openxmlformats.org/officeDocument/2006/relationships" r:embed="rId1" cstate="print"/>
        <a:srcRect/>
        <a:stretch>
          <a:fillRect/>
        </a:stretch>
      </xdr:blipFill>
      <xdr:spPr bwMode="auto">
        <a:xfrm>
          <a:off x="15154275" y="123825"/>
          <a:ext cx="2219325" cy="15240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1838325</xdr:colOff>
      <xdr:row>4</xdr:row>
      <xdr:rowOff>238125</xdr:rowOff>
    </xdr:from>
    <xdr:to>
      <xdr:col>12</xdr:col>
      <xdr:colOff>19050</xdr:colOff>
      <xdr:row>9</xdr:row>
      <xdr:rowOff>304800</xdr:rowOff>
    </xdr:to>
    <xdr:pic>
      <xdr:nvPicPr>
        <xdr:cNvPr id="21526" name="1 Imagen"/>
        <xdr:cNvPicPr>
          <a:picLocks noChangeAspect="1"/>
        </xdr:cNvPicPr>
      </xdr:nvPicPr>
      <xdr:blipFill>
        <a:blip xmlns:r="http://schemas.openxmlformats.org/officeDocument/2006/relationships" r:embed="rId1" cstate="print"/>
        <a:srcRect/>
        <a:stretch>
          <a:fillRect/>
        </a:stretch>
      </xdr:blipFill>
      <xdr:spPr bwMode="auto">
        <a:xfrm>
          <a:off x="17849850" y="438150"/>
          <a:ext cx="2228850" cy="151447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742950</xdr:colOff>
      <xdr:row>3</xdr:row>
      <xdr:rowOff>104775</xdr:rowOff>
    </xdr:from>
    <xdr:to>
      <xdr:col>16</xdr:col>
      <xdr:colOff>723900</xdr:colOff>
      <xdr:row>9</xdr:row>
      <xdr:rowOff>304800</xdr:rowOff>
    </xdr:to>
    <xdr:pic>
      <xdr:nvPicPr>
        <xdr:cNvPr id="22550" name="1 Imagen"/>
        <xdr:cNvPicPr>
          <a:picLocks noChangeAspect="1"/>
        </xdr:cNvPicPr>
      </xdr:nvPicPr>
      <xdr:blipFill>
        <a:blip xmlns:r="http://schemas.openxmlformats.org/officeDocument/2006/relationships" r:embed="rId1" cstate="print"/>
        <a:srcRect/>
        <a:stretch>
          <a:fillRect/>
        </a:stretch>
      </xdr:blipFill>
      <xdr:spPr bwMode="auto">
        <a:xfrm>
          <a:off x="22545675" y="104775"/>
          <a:ext cx="2295525" cy="18478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33</xdr:row>
      <xdr:rowOff>161925</xdr:rowOff>
    </xdr:from>
    <xdr:to>
      <xdr:col>8</xdr:col>
      <xdr:colOff>342900</xdr:colOff>
      <xdr:row>46</xdr:row>
      <xdr:rowOff>114300</xdr:rowOff>
    </xdr:to>
    <xdr:graphicFrame macro="">
      <xdr:nvGraphicFramePr>
        <xdr:cNvPr id="11328"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59</xdr:row>
      <xdr:rowOff>142875</xdr:rowOff>
    </xdr:from>
    <xdr:to>
      <xdr:col>9</xdr:col>
      <xdr:colOff>0</xdr:colOff>
      <xdr:row>73</xdr:row>
      <xdr:rowOff>28575</xdr:rowOff>
    </xdr:to>
    <xdr:graphicFrame macro="">
      <xdr:nvGraphicFramePr>
        <xdr:cNvPr id="11329"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657225</xdr:colOff>
      <xdr:row>78</xdr:row>
      <xdr:rowOff>0</xdr:rowOff>
    </xdr:from>
    <xdr:to>
      <xdr:col>9</xdr:col>
      <xdr:colOff>609600</xdr:colOff>
      <xdr:row>92</xdr:row>
      <xdr:rowOff>28575</xdr:rowOff>
    </xdr:to>
    <xdr:graphicFrame macro="">
      <xdr:nvGraphicFramePr>
        <xdr:cNvPr id="11330"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0.15577</cdr:x>
      <cdr:y>0.17178</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19050</xdr:colOff>
      <xdr:row>2</xdr:row>
      <xdr:rowOff>123825</xdr:rowOff>
    </xdr:from>
    <xdr:to>
      <xdr:col>2</xdr:col>
      <xdr:colOff>561975</xdr:colOff>
      <xdr:row>9</xdr:row>
      <xdr:rowOff>323850</xdr:rowOff>
    </xdr:to>
    <xdr:pic>
      <xdr:nvPicPr>
        <xdr:cNvPr id="15445" name="1 Imagen"/>
        <xdr:cNvPicPr>
          <a:picLocks noChangeAspect="1"/>
        </xdr:cNvPicPr>
      </xdr:nvPicPr>
      <xdr:blipFill>
        <a:blip xmlns:r="http://schemas.openxmlformats.org/officeDocument/2006/relationships" r:embed="rId1" cstate="print"/>
        <a:srcRect/>
        <a:stretch>
          <a:fillRect/>
        </a:stretch>
      </xdr:blipFill>
      <xdr:spPr bwMode="auto">
        <a:xfrm>
          <a:off x="323850" y="123825"/>
          <a:ext cx="2295525" cy="1533525"/>
        </a:xfrm>
        <a:prstGeom prst="rect">
          <a:avLst/>
        </a:prstGeom>
        <a:noFill/>
        <a:ln w="9525">
          <a:noFill/>
          <a:miter lim="800000"/>
          <a:headEnd/>
          <a:tailEnd/>
        </a:ln>
      </xdr:spPr>
    </xdr:pic>
    <xdr:clientData/>
  </xdr:twoCellAnchor>
  <xdr:twoCellAnchor editAs="oneCell">
    <xdr:from>
      <xdr:col>8</xdr:col>
      <xdr:colOff>2000250</xdr:colOff>
      <xdr:row>2</xdr:row>
      <xdr:rowOff>123825</xdr:rowOff>
    </xdr:from>
    <xdr:to>
      <xdr:col>10</xdr:col>
      <xdr:colOff>9525</xdr:colOff>
      <xdr:row>9</xdr:row>
      <xdr:rowOff>323850</xdr:rowOff>
    </xdr:to>
    <xdr:pic>
      <xdr:nvPicPr>
        <xdr:cNvPr id="15446" name="2 Imagen"/>
        <xdr:cNvPicPr>
          <a:picLocks noChangeAspect="1"/>
        </xdr:cNvPicPr>
      </xdr:nvPicPr>
      <xdr:blipFill>
        <a:blip xmlns:r="http://schemas.openxmlformats.org/officeDocument/2006/relationships" r:embed="rId1" cstate="print"/>
        <a:srcRect/>
        <a:stretch>
          <a:fillRect/>
        </a:stretch>
      </xdr:blipFill>
      <xdr:spPr bwMode="auto">
        <a:xfrm>
          <a:off x="20688300" y="123825"/>
          <a:ext cx="2276475" cy="1533525"/>
        </a:xfrm>
        <a:prstGeom prst="rect">
          <a:avLst/>
        </a:prstGeom>
        <a:noFill/>
        <a:ln w="9525">
          <a:noFill/>
          <a:miter lim="800000"/>
          <a:headEnd/>
          <a:tailEnd/>
        </a:ln>
      </xdr:spPr>
    </xdr:pic>
    <xdr:clientData/>
  </xdr:twoCellAnchor>
  <xdr:twoCellAnchor editAs="oneCell">
    <xdr:from>
      <xdr:col>20</xdr:col>
      <xdr:colOff>152400</xdr:colOff>
      <xdr:row>0</xdr:row>
      <xdr:rowOff>0</xdr:rowOff>
    </xdr:from>
    <xdr:to>
      <xdr:col>21</xdr:col>
      <xdr:colOff>0</xdr:colOff>
      <xdr:row>9</xdr:row>
      <xdr:rowOff>0</xdr:rowOff>
    </xdr:to>
    <xdr:pic>
      <xdr:nvPicPr>
        <xdr:cNvPr id="15447" name="3 Imagen"/>
        <xdr:cNvPicPr>
          <a:picLocks noChangeAspect="1"/>
        </xdr:cNvPicPr>
      </xdr:nvPicPr>
      <xdr:blipFill>
        <a:blip xmlns:r="http://schemas.openxmlformats.org/officeDocument/2006/relationships" r:embed="rId2" cstate="print"/>
        <a:srcRect/>
        <a:stretch>
          <a:fillRect/>
        </a:stretch>
      </xdr:blipFill>
      <xdr:spPr bwMode="auto">
        <a:xfrm>
          <a:off x="44443650" y="0"/>
          <a:ext cx="1981200" cy="1333500"/>
        </a:xfrm>
        <a:prstGeom prst="rect">
          <a:avLst/>
        </a:prstGeom>
        <a:noFill/>
        <a:ln w="9525">
          <a:noFill/>
          <a:miter lim="800000"/>
          <a:headEnd/>
          <a:tailEnd/>
        </a:ln>
      </xdr:spPr>
    </xdr:pic>
    <xdr:clientData/>
  </xdr:twoCellAnchor>
  <xdr:twoCellAnchor editAs="oneCell">
    <xdr:from>
      <xdr:col>36</xdr:col>
      <xdr:colOff>438150</xdr:colOff>
      <xdr:row>3</xdr:row>
      <xdr:rowOff>85725</xdr:rowOff>
    </xdr:from>
    <xdr:to>
      <xdr:col>38</xdr:col>
      <xdr:colOff>0</xdr:colOff>
      <xdr:row>9</xdr:row>
      <xdr:rowOff>266700</xdr:rowOff>
    </xdr:to>
    <xdr:pic>
      <xdr:nvPicPr>
        <xdr:cNvPr id="15448" name="4 Imagen"/>
        <xdr:cNvPicPr>
          <a:picLocks noChangeAspect="1"/>
        </xdr:cNvPicPr>
      </xdr:nvPicPr>
      <xdr:blipFill>
        <a:blip xmlns:r="http://schemas.openxmlformats.org/officeDocument/2006/relationships" r:embed="rId2" cstate="print"/>
        <a:srcRect/>
        <a:stretch>
          <a:fillRect/>
        </a:stretch>
      </xdr:blipFill>
      <xdr:spPr bwMode="auto">
        <a:xfrm>
          <a:off x="64979550" y="276225"/>
          <a:ext cx="1971675" cy="13239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3409950</xdr:colOff>
      <xdr:row>7</xdr:row>
      <xdr:rowOff>171450</xdr:rowOff>
    </xdr:to>
    <xdr:pic>
      <xdr:nvPicPr>
        <xdr:cNvPr id="10269" name="1 Imagen"/>
        <xdr:cNvPicPr>
          <a:picLocks noChangeAspect="1"/>
        </xdr:cNvPicPr>
      </xdr:nvPicPr>
      <xdr:blipFill>
        <a:blip xmlns:r="http://schemas.openxmlformats.org/officeDocument/2006/relationships" r:embed="rId1" cstate="print"/>
        <a:srcRect/>
        <a:stretch>
          <a:fillRect/>
        </a:stretch>
      </xdr:blipFill>
      <xdr:spPr bwMode="auto">
        <a:xfrm>
          <a:off x="17611725" y="0"/>
          <a:ext cx="2343150" cy="15049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2162175</xdr:colOff>
      <xdr:row>0</xdr:row>
      <xdr:rowOff>0</xdr:rowOff>
    </xdr:from>
    <xdr:to>
      <xdr:col>11</xdr:col>
      <xdr:colOff>247650</xdr:colOff>
      <xdr:row>8</xdr:row>
      <xdr:rowOff>104775</xdr:rowOff>
    </xdr:to>
    <xdr:pic>
      <xdr:nvPicPr>
        <xdr:cNvPr id="16410" name="1 Imagen"/>
        <xdr:cNvPicPr>
          <a:picLocks noChangeAspect="1"/>
        </xdr:cNvPicPr>
      </xdr:nvPicPr>
      <xdr:blipFill>
        <a:blip xmlns:r="http://schemas.openxmlformats.org/officeDocument/2006/relationships" r:embed="rId1" cstate="print"/>
        <a:srcRect/>
        <a:stretch>
          <a:fillRect/>
        </a:stretch>
      </xdr:blipFill>
      <xdr:spPr bwMode="auto">
        <a:xfrm>
          <a:off x="13030200" y="0"/>
          <a:ext cx="2228850" cy="1533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19050</xdr:colOff>
      <xdr:row>3</xdr:row>
      <xdr:rowOff>76200</xdr:rowOff>
    </xdr:from>
    <xdr:to>
      <xdr:col>10</xdr:col>
      <xdr:colOff>838200</xdr:colOff>
      <xdr:row>8</xdr:row>
      <xdr:rowOff>180975</xdr:rowOff>
    </xdr:to>
    <xdr:pic>
      <xdr:nvPicPr>
        <xdr:cNvPr id="17432" name="1 Imagen"/>
        <xdr:cNvPicPr>
          <a:picLocks noChangeAspect="1"/>
        </xdr:cNvPicPr>
      </xdr:nvPicPr>
      <xdr:blipFill>
        <a:blip xmlns:r="http://schemas.openxmlformats.org/officeDocument/2006/relationships" r:embed="rId1" cstate="print"/>
        <a:srcRect/>
        <a:stretch>
          <a:fillRect/>
        </a:stretch>
      </xdr:blipFill>
      <xdr:spPr bwMode="auto">
        <a:xfrm>
          <a:off x="12906375" y="76200"/>
          <a:ext cx="2305050" cy="1533525"/>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6"/>
      <c r="U2" s="516"/>
      <c r="V2" s="516"/>
      <c r="W2" s="516"/>
      <c r="X2" s="516"/>
      <c r="Y2" s="516"/>
      <c r="Z2" s="516"/>
      <c r="AA2" s="516"/>
      <c r="AB2" s="516"/>
      <c r="AC2" s="516" t="s">
        <v>25</v>
      </c>
      <c r="AD2" s="516"/>
      <c r="AE2" s="516"/>
      <c r="AF2" s="516"/>
      <c r="AG2" s="516"/>
      <c r="AH2" s="516"/>
      <c r="AI2" s="516"/>
      <c r="AJ2" s="516"/>
    </row>
    <row r="3" spans="2:36" ht="16.5" customHeight="1" x14ac:dyDescent="0.25">
      <c r="B3" s="33" t="s">
        <v>7</v>
      </c>
      <c r="C3" s="33"/>
      <c r="D3" s="33"/>
      <c r="E3" s="33"/>
      <c r="F3" s="33"/>
      <c r="G3" s="33"/>
      <c r="H3" s="33"/>
      <c r="I3" s="33"/>
      <c r="J3" s="33"/>
      <c r="K3" s="33"/>
      <c r="L3" s="33"/>
      <c r="M3" s="33"/>
      <c r="N3" s="33"/>
      <c r="O3" s="33"/>
      <c r="P3" s="33"/>
      <c r="Q3" s="33"/>
      <c r="R3" s="33"/>
      <c r="S3" s="33"/>
      <c r="T3" s="516"/>
      <c r="U3" s="516"/>
      <c r="V3" s="516"/>
      <c r="W3" s="516"/>
      <c r="X3" s="516"/>
      <c r="Y3" s="516"/>
      <c r="Z3" s="516"/>
      <c r="AA3" s="516"/>
      <c r="AB3" s="516"/>
      <c r="AC3" s="516" t="s">
        <v>7</v>
      </c>
      <c r="AD3" s="516"/>
      <c r="AE3" s="516"/>
      <c r="AF3" s="516"/>
      <c r="AG3" s="516"/>
      <c r="AH3" s="516"/>
      <c r="AI3" s="516"/>
      <c r="AJ3" s="516"/>
    </row>
    <row r="4" spans="2:36" ht="12.75" customHeight="1" x14ac:dyDescent="0.25">
      <c r="B4" s="33" t="s">
        <v>35</v>
      </c>
      <c r="C4" s="33"/>
      <c r="D4" s="33"/>
      <c r="E4" s="33"/>
      <c r="F4" s="33"/>
      <c r="G4" s="33"/>
      <c r="H4" s="33"/>
      <c r="I4" s="33"/>
      <c r="J4" s="33"/>
      <c r="K4" s="33"/>
      <c r="L4" s="33"/>
      <c r="M4" s="33"/>
      <c r="N4" s="33"/>
      <c r="O4" s="33"/>
      <c r="P4" s="33"/>
      <c r="Q4" s="33"/>
      <c r="R4" s="33"/>
      <c r="S4" s="33"/>
      <c r="T4" s="516"/>
      <c r="U4" s="516"/>
      <c r="V4" s="516"/>
      <c r="W4" s="516"/>
      <c r="X4" s="516"/>
      <c r="Y4" s="516"/>
      <c r="Z4" s="516"/>
      <c r="AA4" s="516"/>
      <c r="AB4" s="516"/>
      <c r="AC4" s="516" t="s">
        <v>35</v>
      </c>
      <c r="AD4" s="516"/>
      <c r="AE4" s="516"/>
      <c r="AF4" s="516"/>
      <c r="AG4" s="516"/>
      <c r="AH4" s="516"/>
      <c r="AI4" s="516"/>
      <c r="AJ4" s="516"/>
    </row>
    <row r="5" spans="2:36" ht="15.75" x14ac:dyDescent="0.25">
      <c r="B5" s="2"/>
      <c r="C5" s="2"/>
      <c r="D5" s="2"/>
    </row>
    <row r="6" spans="2:36" ht="16.5" thickBot="1" x14ac:dyDescent="0.3">
      <c r="B6" s="2"/>
      <c r="C6" s="2"/>
      <c r="D6" s="2"/>
    </row>
    <row r="7" spans="2:36" ht="75.75" customHeight="1" x14ac:dyDescent="0.25">
      <c r="B7" s="504" t="s">
        <v>20</v>
      </c>
      <c r="C7" s="504" t="s">
        <v>37</v>
      </c>
      <c r="D7" s="504" t="s">
        <v>38</v>
      </c>
      <c r="E7" s="506" t="s">
        <v>39</v>
      </c>
      <c r="F7" s="504" t="s">
        <v>36</v>
      </c>
      <c r="G7" s="506" t="s">
        <v>9</v>
      </c>
      <c r="H7" s="510" t="s">
        <v>0</v>
      </c>
      <c r="I7" s="510" t="s">
        <v>8</v>
      </c>
      <c r="J7" s="510" t="s">
        <v>16</v>
      </c>
      <c r="K7" s="510"/>
      <c r="L7" s="510" t="s">
        <v>13</v>
      </c>
      <c r="M7" s="510"/>
      <c r="N7" s="510"/>
      <c r="O7" s="510"/>
      <c r="P7" s="510"/>
      <c r="Q7" s="510"/>
      <c r="R7" s="510"/>
      <c r="S7" s="510"/>
      <c r="T7" s="504" t="s">
        <v>14</v>
      </c>
      <c r="U7" s="510" t="s">
        <v>18</v>
      </c>
      <c r="V7" s="510" t="s">
        <v>26</v>
      </c>
      <c r="W7" s="510"/>
      <c r="X7" s="510" t="s">
        <v>15</v>
      </c>
      <c r="Y7" s="510" t="s">
        <v>17</v>
      </c>
      <c r="Z7" s="510"/>
      <c r="AA7" s="510" t="s">
        <v>22</v>
      </c>
      <c r="AB7" s="510" t="s">
        <v>32</v>
      </c>
      <c r="AC7" s="515" t="s">
        <v>31</v>
      </c>
      <c r="AD7" s="515"/>
      <c r="AE7" s="515"/>
      <c r="AF7" s="515"/>
      <c r="AG7" s="510" t="s">
        <v>28</v>
      </c>
      <c r="AH7" s="510" t="s">
        <v>29</v>
      </c>
      <c r="AI7" s="510" t="s">
        <v>1</v>
      </c>
      <c r="AJ7" s="510" t="s">
        <v>2</v>
      </c>
    </row>
    <row r="8" spans="2:36" ht="15.75" customHeight="1" x14ac:dyDescent="0.25">
      <c r="B8" s="505"/>
      <c r="C8" s="505"/>
      <c r="D8" s="505"/>
      <c r="E8" s="507"/>
      <c r="F8" s="505"/>
      <c r="G8" s="507"/>
      <c r="H8" s="511"/>
      <c r="I8" s="511"/>
      <c r="J8" s="511" t="s">
        <v>33</v>
      </c>
      <c r="K8" s="511" t="s">
        <v>19</v>
      </c>
      <c r="L8" s="514" t="s">
        <v>3</v>
      </c>
      <c r="M8" s="514"/>
      <c r="N8" s="514" t="s">
        <v>4</v>
      </c>
      <c r="O8" s="514"/>
      <c r="P8" s="514" t="s">
        <v>5</v>
      </c>
      <c r="Q8" s="514"/>
      <c r="R8" s="514" t="s">
        <v>6</v>
      </c>
      <c r="S8" s="514"/>
      <c r="T8" s="505"/>
      <c r="U8" s="511"/>
      <c r="V8" s="511" t="s">
        <v>23</v>
      </c>
      <c r="W8" s="511" t="s">
        <v>21</v>
      </c>
      <c r="X8" s="511"/>
      <c r="Y8" s="511" t="s">
        <v>23</v>
      </c>
      <c r="Z8" s="511" t="s">
        <v>21</v>
      </c>
      <c r="AA8" s="511"/>
      <c r="AB8" s="511"/>
      <c r="AC8" s="14" t="s">
        <v>3</v>
      </c>
      <c r="AD8" s="14" t="s">
        <v>4</v>
      </c>
      <c r="AE8" s="14" t="s">
        <v>5</v>
      </c>
      <c r="AF8" s="14" t="s">
        <v>6</v>
      </c>
      <c r="AG8" s="511"/>
      <c r="AH8" s="511"/>
      <c r="AI8" s="511"/>
      <c r="AJ8" s="511"/>
    </row>
    <row r="9" spans="2:36" ht="78.75" x14ac:dyDescent="0.25">
      <c r="B9" s="505"/>
      <c r="C9" s="505"/>
      <c r="D9" s="505"/>
      <c r="E9" s="507"/>
      <c r="F9" s="505"/>
      <c r="G9" s="507"/>
      <c r="H9" s="511"/>
      <c r="I9" s="511"/>
      <c r="J9" s="511"/>
      <c r="K9" s="511"/>
      <c r="L9" s="32" t="s">
        <v>11</v>
      </c>
      <c r="M9" s="32" t="s">
        <v>12</v>
      </c>
      <c r="N9" s="32" t="s">
        <v>11</v>
      </c>
      <c r="O9" s="32" t="s">
        <v>12</v>
      </c>
      <c r="P9" s="32" t="s">
        <v>11</v>
      </c>
      <c r="Q9" s="32" t="s">
        <v>12</v>
      </c>
      <c r="R9" s="32" t="s">
        <v>11</v>
      </c>
      <c r="S9" s="32" t="s">
        <v>12</v>
      </c>
      <c r="T9" s="505"/>
      <c r="U9" s="511"/>
      <c r="V9" s="511"/>
      <c r="W9" s="511"/>
      <c r="X9" s="511"/>
      <c r="Y9" s="511"/>
      <c r="Z9" s="511"/>
      <c r="AA9" s="511"/>
      <c r="AB9" s="511"/>
      <c r="AC9" s="14" t="s">
        <v>24</v>
      </c>
      <c r="AD9" s="14" t="s">
        <v>24</v>
      </c>
      <c r="AE9" s="14" t="s">
        <v>24</v>
      </c>
      <c r="AF9" s="14" t="s">
        <v>24</v>
      </c>
      <c r="AG9" s="511"/>
      <c r="AH9" s="511"/>
      <c r="AI9" s="511"/>
      <c r="AJ9" s="511"/>
    </row>
    <row r="10" spans="2:36" ht="136.5" customHeight="1" x14ac:dyDescent="0.25">
      <c r="B10" s="39"/>
      <c r="C10" s="39"/>
      <c r="D10" s="39"/>
      <c r="E10" s="40"/>
      <c r="F10" s="41" t="s">
        <v>93</v>
      </c>
      <c r="G10" s="40" t="s">
        <v>104</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96</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97</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97</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97</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98</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98</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98</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99</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100</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100</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2" t="s">
        <v>10</v>
      </c>
      <c r="K31" s="513"/>
      <c r="L31" s="508"/>
      <c r="M31" s="509"/>
      <c r="N31" s="508"/>
      <c r="O31" s="509"/>
      <c r="P31" s="508"/>
      <c r="Q31" s="509"/>
      <c r="R31" s="508"/>
      <c r="S31" s="50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C2:AJ2"/>
    <mergeCell ref="AC3:AJ3"/>
    <mergeCell ref="AC4:AJ4"/>
    <mergeCell ref="AI7:AI9"/>
    <mergeCell ref="T2:AB2"/>
    <mergeCell ref="AB7:AB9"/>
    <mergeCell ref="AA7:AA9"/>
    <mergeCell ref="T7:T9"/>
    <mergeCell ref="Y7:Z7"/>
    <mergeCell ref="T3:AB3"/>
    <mergeCell ref="T4:AB4"/>
    <mergeCell ref="AG7:AG9"/>
    <mergeCell ref="AH7:AH9"/>
    <mergeCell ref="U7:U9"/>
    <mergeCell ref="V8:V9"/>
    <mergeCell ref="W8:W9"/>
    <mergeCell ref="Z8:Z9"/>
    <mergeCell ref="Y8:Y9"/>
    <mergeCell ref="R8:S8"/>
    <mergeCell ref="N31:O31"/>
    <mergeCell ref="F7:F9"/>
    <mergeCell ref="AJ7:AJ9"/>
    <mergeCell ref="X7:X9"/>
    <mergeCell ref="R31:S31"/>
    <mergeCell ref="J31:K31"/>
    <mergeCell ref="J8:J9"/>
    <mergeCell ref="K8:K9"/>
    <mergeCell ref="L7:S7"/>
    <mergeCell ref="L8:M8"/>
    <mergeCell ref="N8:O8"/>
    <mergeCell ref="P8:Q8"/>
    <mergeCell ref="P31:Q31"/>
    <mergeCell ref="J7:K7"/>
    <mergeCell ref="AC7:AF7"/>
    <mergeCell ref="V7:W7"/>
    <mergeCell ref="C7:C9"/>
    <mergeCell ref="D7:D9"/>
    <mergeCell ref="B7:B9"/>
    <mergeCell ref="E7:E9"/>
    <mergeCell ref="L31:M31"/>
    <mergeCell ref="G7:G9"/>
    <mergeCell ref="H7:H9"/>
    <mergeCell ref="I7:I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52"/>
  <sheetViews>
    <sheetView showGridLines="0" topLeftCell="A4" zoomScale="86" zoomScaleNormal="86" zoomScaleSheetLayoutView="80" workbookViewId="0">
      <selection activeCell="A12" sqref="A12"/>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A2" s="153" t="s">
        <v>258</v>
      </c>
      <c r="B2" s="153" t="s">
        <v>245</v>
      </c>
      <c r="C2" s="153" t="s">
        <v>612</v>
      </c>
      <c r="D2" s="153" t="s">
        <v>259</v>
      </c>
      <c r="E2" s="153" t="s">
        <v>179</v>
      </c>
      <c r="F2" s="153" t="s">
        <v>613</v>
      </c>
      <c r="G2" s="191" t="s">
        <v>260</v>
      </c>
      <c r="H2" s="153" t="s">
        <v>614</v>
      </c>
      <c r="I2" s="153" t="s">
        <v>615</v>
      </c>
      <c r="J2" s="153" t="s">
        <v>261</v>
      </c>
      <c r="K2" s="153" t="s">
        <v>616</v>
      </c>
      <c r="M2" s="153" t="s">
        <v>606</v>
      </c>
      <c r="N2" s="153" t="s">
        <v>607</v>
      </c>
      <c r="O2" s="153" t="s">
        <v>789</v>
      </c>
      <c r="R2" s="153" t="s">
        <v>263</v>
      </c>
      <c r="S2" s="153" t="s">
        <v>264</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25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256" ht="15.75" thickBot="1" x14ac:dyDescent="0.3"/>
    <row r="5" spans="1:256" ht="53.25" thickBot="1" x14ac:dyDescent="0.3">
      <c r="C5" s="117" t="s">
        <v>525</v>
      </c>
      <c r="D5" s="233">
        <f>SUMIF(C:C,$C$10,D:D)</f>
        <v>0</v>
      </c>
    </row>
    <row r="6" spans="1:256" x14ac:dyDescent="0.25">
      <c r="C6" s="138"/>
      <c r="D6" s="138"/>
      <c r="E6" s="138"/>
      <c r="F6" s="138"/>
      <c r="G6" s="99"/>
      <c r="H6" s="138"/>
      <c r="I6" s="138"/>
    </row>
    <row r="7" spans="1:256" x14ac:dyDescent="0.25">
      <c r="C7" s="138"/>
      <c r="D7" s="138"/>
      <c r="E7" s="138"/>
      <c r="F7" s="138"/>
      <c r="G7" s="99"/>
      <c r="H7" s="138"/>
      <c r="I7" s="138"/>
    </row>
    <row r="8" spans="1:256" x14ac:dyDescent="0.25">
      <c r="C8" s="138"/>
      <c r="D8" s="138"/>
      <c r="E8" s="138"/>
      <c r="F8" s="138"/>
      <c r="G8" s="99"/>
      <c r="H8" s="138"/>
      <c r="I8" s="138"/>
    </row>
    <row r="9" spans="1:256" ht="15.75" thickBot="1" x14ac:dyDescent="0.3">
      <c r="C9" s="138"/>
      <c r="D9" s="138"/>
      <c r="E9" s="138"/>
      <c r="F9" s="138"/>
      <c r="G9" s="99"/>
      <c r="H9" s="138"/>
      <c r="I9" s="138"/>
    </row>
    <row r="10" spans="1:256" ht="32.25" thickBot="1" x14ac:dyDescent="0.3">
      <c r="A10" s="474" t="s">
        <v>528</v>
      </c>
      <c r="B10" s="242" t="s">
        <v>786</v>
      </c>
      <c r="C10" s="188" t="s">
        <v>52</v>
      </c>
      <c r="D10" s="139">
        <f>SUM(F17:F51)</f>
        <v>0</v>
      </c>
      <c r="F10" s="72"/>
      <c r="G10" s="100"/>
      <c r="H10" s="72"/>
      <c r="I10" s="72"/>
    </row>
    <row r="11" spans="1:256" ht="18.75" x14ac:dyDescent="0.25">
      <c r="A11"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B11" s="31"/>
      <c r="C11" s="72"/>
      <c r="D11" s="31"/>
      <c r="E11" s="124"/>
      <c r="F11" s="124"/>
      <c r="G11" s="124"/>
      <c r="H11" s="97"/>
      <c r="I11" s="97"/>
      <c r="J11" s="97"/>
      <c r="K11" s="143"/>
    </row>
    <row r="12" spans="1:256" x14ac:dyDescent="0.25">
      <c r="B12" s="124"/>
      <c r="C12" s="72"/>
      <c r="D12" s="31"/>
      <c r="E12" s="124"/>
      <c r="F12" s="124"/>
      <c r="G12" s="124"/>
      <c r="H12" s="97"/>
      <c r="I12" s="97"/>
      <c r="J12" s="97"/>
      <c r="K12" s="143"/>
    </row>
    <row r="13" spans="1:256" x14ac:dyDescent="0.25">
      <c r="B13" s="124"/>
      <c r="E13" s="124"/>
      <c r="F13" s="124"/>
      <c r="G13" s="124"/>
      <c r="H13" s="97"/>
      <c r="I13" s="97"/>
      <c r="J13" s="97"/>
      <c r="K13" s="143"/>
    </row>
    <row r="14" spans="1:256" x14ac:dyDescent="0.25">
      <c r="B14" s="124"/>
      <c r="E14" s="124"/>
      <c r="F14" s="124"/>
      <c r="G14" s="124"/>
      <c r="H14" s="97"/>
      <c r="I14" s="97"/>
      <c r="J14" s="97"/>
      <c r="K14" s="143"/>
    </row>
    <row r="15" spans="1:256" ht="15.75" thickBot="1" x14ac:dyDescent="0.3">
      <c r="F15" s="124"/>
      <c r="G15" s="97"/>
      <c r="H15" s="97"/>
      <c r="I15" s="97"/>
    </row>
    <row r="16" spans="1:256" ht="30.75" thickBot="1" x14ac:dyDescent="0.3">
      <c r="C16" s="160" t="s">
        <v>43</v>
      </c>
      <c r="D16" s="165" t="s">
        <v>54</v>
      </c>
      <c r="E16" s="167" t="s">
        <v>56</v>
      </c>
      <c r="F16" s="166" t="s">
        <v>27</v>
      </c>
      <c r="G16" s="164" t="s">
        <v>265</v>
      </c>
      <c r="H16" s="167" t="s">
        <v>45</v>
      </c>
      <c r="I16" s="164" t="s">
        <v>266</v>
      </c>
      <c r="J16" s="164" t="s">
        <v>548</v>
      </c>
      <c r="K16" s="164" t="s">
        <v>549</v>
      </c>
      <c r="L16" s="164" t="s">
        <v>178</v>
      </c>
    </row>
    <row r="17" spans="3:12" x14ac:dyDescent="0.25">
      <c r="C17" s="172" t="s">
        <v>183</v>
      </c>
      <c r="D17" s="189"/>
      <c r="E17" s="146">
        <v>784000</v>
      </c>
      <c r="F17" s="128">
        <f t="shared" ref="F17:F51" si="0">D17*E17</f>
        <v>0</v>
      </c>
      <c r="G17" s="192" t="s">
        <v>263</v>
      </c>
      <c r="H17" s="173"/>
      <c r="I17" s="161" t="e">
        <f>VLOOKUP(H17,Presupuesto!$B$11:$C$586,2,0)</f>
        <v>#N/A</v>
      </c>
      <c r="J17" s="272" t="s">
        <v>615</v>
      </c>
      <c r="K17" s="129" t="s">
        <v>532</v>
      </c>
      <c r="L17" s="129"/>
    </row>
    <row r="18" spans="3:12" x14ac:dyDescent="0.25">
      <c r="C18" s="172" t="s">
        <v>84</v>
      </c>
      <c r="D18" s="189"/>
      <c r="E18" s="154">
        <v>100000</v>
      </c>
      <c r="F18" s="128">
        <f t="shared" si="0"/>
        <v>0</v>
      </c>
      <c r="G18" s="192"/>
      <c r="H18" s="173">
        <v>42500</v>
      </c>
      <c r="I18" s="161" t="e">
        <f>VLOOKUP(H18,Presupuesto!$B$11:$C$586,2,0)</f>
        <v>#N/A</v>
      </c>
      <c r="J18" s="129" t="str">
        <f>$J$17</f>
        <v>Gestión del Conocimiento</v>
      </c>
      <c r="K18" s="129" t="s">
        <v>550</v>
      </c>
      <c r="L18" s="129"/>
    </row>
    <row r="19" spans="3:12" x14ac:dyDescent="0.25">
      <c r="C19" s="172" t="s">
        <v>85</v>
      </c>
      <c r="D19" s="189"/>
      <c r="E19" s="154">
        <v>50000</v>
      </c>
      <c r="F19" s="128">
        <f t="shared" si="0"/>
        <v>0</v>
      </c>
      <c r="G19" s="192"/>
      <c r="H19" s="173">
        <v>42500</v>
      </c>
      <c r="I19" s="161" t="e">
        <f>VLOOKUP(H19,Presupuesto!$B$11:$C$586,2,0)</f>
        <v>#N/A</v>
      </c>
      <c r="J19" s="129" t="str">
        <f t="shared" ref="J19:J50" si="1">$J$17</f>
        <v>Gestión del Conocimiento</v>
      </c>
      <c r="K19" s="129" t="s">
        <v>550</v>
      </c>
      <c r="L19" s="129"/>
    </row>
    <row r="20" spans="3:12" x14ac:dyDescent="0.25">
      <c r="C20" s="172" t="s">
        <v>232</v>
      </c>
      <c r="D20" s="189"/>
      <c r="E20" s="154">
        <v>40</v>
      </c>
      <c r="F20" s="128">
        <f t="shared" si="0"/>
        <v>0</v>
      </c>
      <c r="G20" s="192"/>
      <c r="H20" s="173">
        <v>42500</v>
      </c>
      <c r="I20" s="161" t="e">
        <f>VLOOKUP(H20,Presupuesto!$B$11:$C$586,2,0)</f>
        <v>#N/A</v>
      </c>
      <c r="J20" s="129" t="str">
        <f t="shared" si="1"/>
        <v>Gestión del Conocimiento</v>
      </c>
      <c r="K20" s="129" t="s">
        <v>550</v>
      </c>
      <c r="L20" s="129"/>
    </row>
    <row r="21" spans="3:12" x14ac:dyDescent="0.25">
      <c r="C21" s="172" t="s">
        <v>182</v>
      </c>
      <c r="D21" s="189"/>
      <c r="E21" s="154">
        <v>5745</v>
      </c>
      <c r="F21" s="128">
        <f t="shared" si="0"/>
        <v>0</v>
      </c>
      <c r="G21" s="192"/>
      <c r="H21" s="173">
        <v>42500</v>
      </c>
      <c r="I21" s="161" t="e">
        <f>VLOOKUP(H21,Presupuesto!$B$11:$C$586,2,0)</f>
        <v>#N/A</v>
      </c>
      <c r="J21" s="129" t="str">
        <f t="shared" si="1"/>
        <v>Gestión del Conocimiento</v>
      </c>
      <c r="K21" s="129" t="s">
        <v>550</v>
      </c>
      <c r="L21" s="129"/>
    </row>
    <row r="22" spans="3:12" x14ac:dyDescent="0.25">
      <c r="C22" s="172" t="s">
        <v>243</v>
      </c>
      <c r="D22" s="189"/>
      <c r="E22" s="154">
        <v>30000</v>
      </c>
      <c r="F22" s="128">
        <f t="shared" si="0"/>
        <v>0</v>
      </c>
      <c r="G22" s="192"/>
      <c r="H22" s="173">
        <v>42500</v>
      </c>
      <c r="I22" s="161" t="e">
        <f>VLOOKUP(H22,Presupuesto!$B$11:$C$586,2,0)</f>
        <v>#N/A</v>
      </c>
      <c r="J22" s="129" t="str">
        <f t="shared" si="1"/>
        <v>Gestión del Conocimiento</v>
      </c>
      <c r="K22" s="129" t="s">
        <v>539</v>
      </c>
      <c r="L22" s="129"/>
    </row>
    <row r="23" spans="3:12" x14ac:dyDescent="0.25">
      <c r="C23" s="172" t="s">
        <v>243</v>
      </c>
      <c r="D23" s="189"/>
      <c r="E23" s="154">
        <v>30000</v>
      </c>
      <c r="F23" s="128">
        <f t="shared" si="0"/>
        <v>0</v>
      </c>
      <c r="G23" s="192"/>
      <c r="H23" s="173">
        <v>42500</v>
      </c>
      <c r="I23" s="161" t="e">
        <f>VLOOKUP(H23,Presupuesto!$B$11:$C$586,2,0)</f>
        <v>#N/A</v>
      </c>
      <c r="J23" s="129" t="str">
        <f t="shared" si="1"/>
        <v>Gestión del Conocimiento</v>
      </c>
      <c r="K23" s="129" t="s">
        <v>550</v>
      </c>
      <c r="L23" s="129"/>
    </row>
    <row r="24" spans="3:12" x14ac:dyDescent="0.25">
      <c r="C24" s="172"/>
      <c r="D24" s="189"/>
      <c r="E24" s="154"/>
      <c r="F24" s="128">
        <f t="shared" si="0"/>
        <v>0</v>
      </c>
      <c r="G24" s="192"/>
      <c r="H24" s="173">
        <v>35600</v>
      </c>
      <c r="I24" s="161" t="e">
        <f>VLOOKUP(H24,Presupuesto!$B$11:$C$586,2,0)</f>
        <v>#N/A</v>
      </c>
      <c r="J24" s="129" t="str">
        <f t="shared" si="1"/>
        <v>Gestión del Conocimiento</v>
      </c>
      <c r="K24" s="129" t="s">
        <v>550</v>
      </c>
      <c r="L24" s="129"/>
    </row>
    <row r="25" spans="3:12" x14ac:dyDescent="0.25">
      <c r="C25" s="172"/>
      <c r="D25" s="189"/>
      <c r="E25" s="154"/>
      <c r="F25" s="128">
        <f t="shared" si="0"/>
        <v>0</v>
      </c>
      <c r="G25" s="192"/>
      <c r="H25" s="173"/>
      <c r="I25" s="161" t="e">
        <f>VLOOKUP(H25,Presupuesto!$B$11:$C$586,2,0)</f>
        <v>#N/A</v>
      </c>
      <c r="J25" s="129" t="str">
        <f t="shared" si="1"/>
        <v>Gestión del Conocimiento</v>
      </c>
      <c r="K25" s="129" t="s">
        <v>550</v>
      </c>
      <c r="L25" s="129"/>
    </row>
    <row r="26" spans="3:12" x14ac:dyDescent="0.25">
      <c r="C26" s="172"/>
      <c r="D26" s="189"/>
      <c r="E26" s="154"/>
      <c r="F26" s="128">
        <f t="shared" si="0"/>
        <v>0</v>
      </c>
      <c r="G26" s="192"/>
      <c r="H26" s="173"/>
      <c r="I26" s="161" t="e">
        <f>VLOOKUP(H26,Presupuesto!$B$11:$C$586,2,0)</f>
        <v>#N/A</v>
      </c>
      <c r="J26" s="129" t="str">
        <f t="shared" si="1"/>
        <v>Gestión del Conocimiento</v>
      </c>
      <c r="K26" s="129" t="s">
        <v>550</v>
      </c>
      <c r="L26" s="129"/>
    </row>
    <row r="27" spans="3:12" x14ac:dyDescent="0.25">
      <c r="C27" s="172"/>
      <c r="D27" s="189"/>
      <c r="E27" s="154"/>
      <c r="F27" s="128">
        <f t="shared" si="0"/>
        <v>0</v>
      </c>
      <c r="G27" s="192"/>
      <c r="H27" s="173"/>
      <c r="I27" s="161" t="e">
        <f>VLOOKUP(H27,Presupuesto!$B$11:$C$586,2,0)</f>
        <v>#N/A</v>
      </c>
      <c r="J27" s="129" t="str">
        <f t="shared" si="1"/>
        <v>Gestión del Conocimiento</v>
      </c>
      <c r="K27" s="129" t="s">
        <v>550</v>
      </c>
      <c r="L27" s="129"/>
    </row>
    <row r="28" spans="3:12" x14ac:dyDescent="0.25">
      <c r="C28" s="172"/>
      <c r="D28" s="189"/>
      <c r="E28" s="154"/>
      <c r="F28" s="128">
        <f t="shared" si="0"/>
        <v>0</v>
      </c>
      <c r="G28" s="192"/>
      <c r="H28" s="173"/>
      <c r="I28" s="161" t="e">
        <f>VLOOKUP(H28,Presupuesto!$B$11:$C$586,2,0)</f>
        <v>#N/A</v>
      </c>
      <c r="J28" s="129" t="str">
        <f t="shared" si="1"/>
        <v>Gestión del Conocimiento</v>
      </c>
      <c r="K28" s="129" t="s">
        <v>550</v>
      </c>
      <c r="L28" s="129"/>
    </row>
    <row r="29" spans="3:12" x14ac:dyDescent="0.25">
      <c r="C29" s="172"/>
      <c r="D29" s="189"/>
      <c r="E29" s="154"/>
      <c r="F29" s="128">
        <f t="shared" si="0"/>
        <v>0</v>
      </c>
      <c r="G29" s="192"/>
      <c r="H29" s="173"/>
      <c r="I29" s="161" t="e">
        <f>VLOOKUP(H29,Presupuesto!$B$11:$C$586,2,0)</f>
        <v>#N/A</v>
      </c>
      <c r="J29" s="129" t="str">
        <f t="shared" si="1"/>
        <v>Gestión del Conocimiento</v>
      </c>
      <c r="K29" s="129" t="s">
        <v>550</v>
      </c>
      <c r="L29" s="129"/>
    </row>
    <row r="30" spans="3:12" x14ac:dyDescent="0.25">
      <c r="C30" s="172"/>
      <c r="D30" s="189"/>
      <c r="E30" s="154"/>
      <c r="F30" s="128">
        <f t="shared" si="0"/>
        <v>0</v>
      </c>
      <c r="G30" s="192"/>
      <c r="H30" s="173"/>
      <c r="I30" s="161" t="e">
        <f>VLOOKUP(H30,Presupuesto!$B$11:$C$586,2,0)</f>
        <v>#N/A</v>
      </c>
      <c r="J30" s="129" t="str">
        <f t="shared" si="1"/>
        <v>Gestión del Conocimiento</v>
      </c>
      <c r="K30" s="129" t="s">
        <v>550</v>
      </c>
      <c r="L30" s="129"/>
    </row>
    <row r="31" spans="3:12" x14ac:dyDescent="0.25">
      <c r="C31" s="172"/>
      <c r="D31" s="189"/>
      <c r="E31" s="154"/>
      <c r="F31" s="128">
        <f t="shared" si="0"/>
        <v>0</v>
      </c>
      <c r="G31" s="192"/>
      <c r="H31" s="173"/>
      <c r="I31" s="161" t="e">
        <f>VLOOKUP(H31,Presupuesto!$B$11:$C$586,2,0)</f>
        <v>#N/A</v>
      </c>
      <c r="J31" s="129" t="str">
        <f t="shared" si="1"/>
        <v>Gestión del Conocimiento</v>
      </c>
      <c r="K31" s="129" t="s">
        <v>550</v>
      </c>
      <c r="L31" s="129"/>
    </row>
    <row r="32" spans="3:12" x14ac:dyDescent="0.25">
      <c r="C32" s="172"/>
      <c r="D32" s="189"/>
      <c r="E32" s="154"/>
      <c r="F32" s="128">
        <f t="shared" si="0"/>
        <v>0</v>
      </c>
      <c r="G32" s="192"/>
      <c r="H32" s="173"/>
      <c r="I32" s="161" t="e">
        <f>VLOOKUP(H32,Presupuesto!$B$11:$C$586,2,0)</f>
        <v>#N/A</v>
      </c>
      <c r="J32" s="129" t="str">
        <f t="shared" si="1"/>
        <v>Gestión del Conocimiento</v>
      </c>
      <c r="K32" s="129" t="s">
        <v>550</v>
      </c>
      <c r="L32" s="129"/>
    </row>
    <row r="33" spans="3:12" x14ac:dyDescent="0.25">
      <c r="C33" s="172"/>
      <c r="D33" s="189"/>
      <c r="E33" s="154"/>
      <c r="F33" s="128">
        <f t="shared" si="0"/>
        <v>0</v>
      </c>
      <c r="G33" s="192"/>
      <c r="H33" s="173"/>
      <c r="I33" s="161" t="e">
        <f>VLOOKUP(H33,Presupuesto!$B$11:$C$586,2,0)</f>
        <v>#N/A</v>
      </c>
      <c r="J33" s="129" t="str">
        <f t="shared" si="1"/>
        <v>Gestión del Conocimiento</v>
      </c>
      <c r="K33" s="129" t="s">
        <v>550</v>
      </c>
      <c r="L33" s="129"/>
    </row>
    <row r="34" spans="3:12" x14ac:dyDescent="0.25">
      <c r="C34" s="172"/>
      <c r="D34" s="189"/>
      <c r="E34" s="154"/>
      <c r="F34" s="128">
        <f t="shared" si="0"/>
        <v>0</v>
      </c>
      <c r="G34" s="192"/>
      <c r="H34" s="173"/>
      <c r="I34" s="161" t="e">
        <f>VLOOKUP(H34,Presupuesto!$B$11:$C$586,2,0)</f>
        <v>#N/A</v>
      </c>
      <c r="J34" s="129" t="str">
        <f t="shared" si="1"/>
        <v>Gestión del Conocimiento</v>
      </c>
      <c r="K34" s="129" t="s">
        <v>550</v>
      </c>
      <c r="L34" s="129"/>
    </row>
    <row r="35" spans="3:12" x14ac:dyDescent="0.25">
      <c r="C35" s="172"/>
      <c r="D35" s="189"/>
      <c r="E35" s="154"/>
      <c r="F35" s="128">
        <f t="shared" si="0"/>
        <v>0</v>
      </c>
      <c r="G35" s="192"/>
      <c r="H35" s="173"/>
      <c r="I35" s="161" t="e">
        <f>VLOOKUP(H35,Presupuesto!$B$11:$C$586,2,0)</f>
        <v>#N/A</v>
      </c>
      <c r="J35" s="129" t="str">
        <f t="shared" si="1"/>
        <v>Gestión del Conocimiento</v>
      </c>
      <c r="K35" s="129" t="s">
        <v>550</v>
      </c>
      <c r="L35" s="129"/>
    </row>
    <row r="36" spans="3:12" x14ac:dyDescent="0.25">
      <c r="C36" s="172"/>
      <c r="D36" s="189"/>
      <c r="E36" s="154"/>
      <c r="F36" s="128">
        <f t="shared" si="0"/>
        <v>0</v>
      </c>
      <c r="G36" s="192"/>
      <c r="H36" s="173"/>
      <c r="I36" s="161" t="e">
        <f>VLOOKUP(H36,Presupuesto!$B$11:$C$586,2,0)</f>
        <v>#N/A</v>
      </c>
      <c r="J36" s="129" t="str">
        <f t="shared" si="1"/>
        <v>Gestión del Conocimiento</v>
      </c>
      <c r="K36" s="129" t="s">
        <v>550</v>
      </c>
      <c r="L36" s="129"/>
    </row>
    <row r="37" spans="3:12" x14ac:dyDescent="0.25">
      <c r="C37" s="172"/>
      <c r="D37" s="189"/>
      <c r="E37" s="154"/>
      <c r="F37" s="128">
        <f t="shared" si="0"/>
        <v>0</v>
      </c>
      <c r="G37" s="192"/>
      <c r="H37" s="173"/>
      <c r="I37" s="161" t="e">
        <f>VLOOKUP(H37,Presupuesto!$B$11:$C$586,2,0)</f>
        <v>#N/A</v>
      </c>
      <c r="J37" s="129" t="str">
        <f t="shared" si="1"/>
        <v>Gestión del Conocimiento</v>
      </c>
      <c r="K37" s="129" t="s">
        <v>550</v>
      </c>
      <c r="L37" s="129"/>
    </row>
    <row r="38" spans="3:12" x14ac:dyDescent="0.25">
      <c r="C38" s="172"/>
      <c r="D38" s="189"/>
      <c r="E38" s="154"/>
      <c r="F38" s="128">
        <f t="shared" si="0"/>
        <v>0</v>
      </c>
      <c r="G38" s="192"/>
      <c r="H38" s="173"/>
      <c r="I38" s="161" t="e">
        <f>VLOOKUP(H38,Presupuesto!$B$11:$C$586,2,0)</f>
        <v>#N/A</v>
      </c>
      <c r="J38" s="129" t="str">
        <f t="shared" si="1"/>
        <v>Gestión del Conocimiento</v>
      </c>
      <c r="K38" s="129" t="s">
        <v>550</v>
      </c>
      <c r="L38" s="129"/>
    </row>
    <row r="39" spans="3:12" x14ac:dyDescent="0.25">
      <c r="C39" s="174"/>
      <c r="D39" s="189"/>
      <c r="E39" s="149"/>
      <c r="F39" s="128">
        <f t="shared" si="0"/>
        <v>0</v>
      </c>
      <c r="G39" s="192"/>
      <c r="H39" s="175"/>
      <c r="I39" s="161" t="e">
        <f>VLOOKUP(H39,Presupuesto!$B$11:$C$586,2,0)</f>
        <v>#N/A</v>
      </c>
      <c r="J39" s="129" t="str">
        <f t="shared" si="1"/>
        <v>Gestión del Conocimiento</v>
      </c>
      <c r="K39" s="129" t="s">
        <v>550</v>
      </c>
      <c r="L39" s="129"/>
    </row>
    <row r="40" spans="3:12" x14ac:dyDescent="0.25">
      <c r="C40" s="174"/>
      <c r="D40" s="189"/>
      <c r="E40" s="149"/>
      <c r="F40" s="128">
        <f t="shared" si="0"/>
        <v>0</v>
      </c>
      <c r="G40" s="192"/>
      <c r="H40" s="175"/>
      <c r="I40" s="161" t="e">
        <f>VLOOKUP(H40,Presupuesto!$B$11:$C$586,2,0)</f>
        <v>#N/A</v>
      </c>
      <c r="J40" s="129" t="str">
        <f t="shared" si="1"/>
        <v>Gestión del Conocimiento</v>
      </c>
      <c r="K40" s="129" t="s">
        <v>550</v>
      </c>
      <c r="L40" s="129"/>
    </row>
    <row r="41" spans="3:12" x14ac:dyDescent="0.25">
      <c r="C41" s="174"/>
      <c r="D41" s="189"/>
      <c r="E41" s="149"/>
      <c r="F41" s="128">
        <f t="shared" si="0"/>
        <v>0</v>
      </c>
      <c r="G41" s="192"/>
      <c r="H41" s="175"/>
      <c r="I41" s="161" t="e">
        <f>VLOOKUP(H41,Presupuesto!$B$11:$C$586,2,0)</f>
        <v>#N/A</v>
      </c>
      <c r="J41" s="129" t="str">
        <f t="shared" si="1"/>
        <v>Gestión del Conocimiento</v>
      </c>
      <c r="K41" s="129" t="s">
        <v>550</v>
      </c>
      <c r="L41" s="129"/>
    </row>
    <row r="42" spans="3:12" x14ac:dyDescent="0.25">
      <c r="C42" s="174"/>
      <c r="D42" s="189"/>
      <c r="E42" s="149"/>
      <c r="F42" s="128">
        <f t="shared" si="0"/>
        <v>0</v>
      </c>
      <c r="G42" s="192"/>
      <c r="H42" s="175"/>
      <c r="I42" s="161" t="e">
        <f>VLOOKUP(H42,Presupuesto!$B$11:$C$586,2,0)</f>
        <v>#N/A</v>
      </c>
      <c r="J42" s="129" t="str">
        <f t="shared" si="1"/>
        <v>Gestión del Conocimiento</v>
      </c>
      <c r="K42" s="129" t="s">
        <v>550</v>
      </c>
      <c r="L42" s="129"/>
    </row>
    <row r="43" spans="3:12" x14ac:dyDescent="0.25">
      <c r="C43" s="174"/>
      <c r="D43" s="189"/>
      <c r="E43" s="149"/>
      <c r="F43" s="128">
        <f t="shared" si="0"/>
        <v>0</v>
      </c>
      <c r="G43" s="192"/>
      <c r="H43" s="175"/>
      <c r="I43" s="161" t="e">
        <f>VLOOKUP(H43,Presupuesto!$B$11:$C$586,2,0)</f>
        <v>#N/A</v>
      </c>
      <c r="J43" s="129" t="str">
        <f t="shared" si="1"/>
        <v>Gestión del Conocimiento</v>
      </c>
      <c r="K43" s="129" t="s">
        <v>550</v>
      </c>
      <c r="L43" s="129"/>
    </row>
    <row r="44" spans="3:12" x14ac:dyDescent="0.25">
      <c r="C44" s="174"/>
      <c r="D44" s="189"/>
      <c r="E44" s="149"/>
      <c r="F44" s="128">
        <f t="shared" si="0"/>
        <v>0</v>
      </c>
      <c r="G44" s="192"/>
      <c r="H44" s="175"/>
      <c r="I44" s="161" t="e">
        <f>VLOOKUP(H44,Presupuesto!$B$11:$C$586,2,0)</f>
        <v>#N/A</v>
      </c>
      <c r="J44" s="129" t="str">
        <f t="shared" si="1"/>
        <v>Gestión del Conocimiento</v>
      </c>
      <c r="K44" s="129" t="s">
        <v>550</v>
      </c>
      <c r="L44" s="129"/>
    </row>
    <row r="45" spans="3:12" x14ac:dyDescent="0.25">
      <c r="C45" s="174"/>
      <c r="D45" s="189"/>
      <c r="E45" s="149"/>
      <c r="F45" s="128">
        <f t="shared" si="0"/>
        <v>0</v>
      </c>
      <c r="G45" s="192"/>
      <c r="H45" s="175"/>
      <c r="I45" s="161" t="e">
        <f>VLOOKUP(H45,Presupuesto!$B$11:$C$586,2,0)</f>
        <v>#N/A</v>
      </c>
      <c r="J45" s="129" t="str">
        <f t="shared" si="1"/>
        <v>Gestión del Conocimiento</v>
      </c>
      <c r="K45" s="129" t="s">
        <v>550</v>
      </c>
      <c r="L45" s="129"/>
    </row>
    <row r="46" spans="3:12" x14ac:dyDescent="0.25">
      <c r="C46" s="174"/>
      <c r="D46" s="189"/>
      <c r="E46" s="149"/>
      <c r="F46" s="128">
        <f t="shared" si="0"/>
        <v>0</v>
      </c>
      <c r="G46" s="192"/>
      <c r="H46" s="175"/>
      <c r="I46" s="161" t="e">
        <f>VLOOKUP(H46,Presupuesto!$B$11:$C$586,2,0)</f>
        <v>#N/A</v>
      </c>
      <c r="J46" s="129" t="str">
        <f t="shared" si="1"/>
        <v>Gestión del Conocimiento</v>
      </c>
      <c r="K46" s="129" t="s">
        <v>550</v>
      </c>
      <c r="L46" s="129"/>
    </row>
    <row r="47" spans="3:12" x14ac:dyDescent="0.25">
      <c r="C47" s="176"/>
      <c r="D47" s="189"/>
      <c r="E47" s="149"/>
      <c r="F47" s="128">
        <f t="shared" si="0"/>
        <v>0</v>
      </c>
      <c r="G47" s="192"/>
      <c r="H47" s="177"/>
      <c r="I47" s="161" t="e">
        <f>VLOOKUP(H47,Presupuesto!$B$11:$C$586,2,0)</f>
        <v>#N/A</v>
      </c>
      <c r="J47" s="129" t="str">
        <f t="shared" si="1"/>
        <v>Gestión del Conocimiento</v>
      </c>
      <c r="K47" s="129" t="s">
        <v>541</v>
      </c>
      <c r="L47" s="129"/>
    </row>
    <row r="48" spans="3:12" x14ac:dyDescent="0.25">
      <c r="C48" s="176"/>
      <c r="D48" s="189"/>
      <c r="E48" s="149"/>
      <c r="F48" s="128">
        <f t="shared" si="0"/>
        <v>0</v>
      </c>
      <c r="G48" s="192"/>
      <c r="H48" s="177"/>
      <c r="I48" s="161" t="e">
        <f>VLOOKUP(H48,Presupuesto!$B$11:$C$586,2,0)</f>
        <v>#N/A</v>
      </c>
      <c r="J48" s="129" t="str">
        <f t="shared" si="1"/>
        <v>Gestión del Conocimiento</v>
      </c>
      <c r="K48" s="129" t="s">
        <v>550</v>
      </c>
      <c r="L48" s="129"/>
    </row>
    <row r="49" spans="3:12" x14ac:dyDescent="0.25">
      <c r="C49" s="176"/>
      <c r="D49" s="189"/>
      <c r="E49" s="149"/>
      <c r="F49" s="128">
        <f t="shared" si="0"/>
        <v>0</v>
      </c>
      <c r="G49" s="192"/>
      <c r="H49" s="177"/>
      <c r="I49" s="161" t="e">
        <f>VLOOKUP(H49,Presupuesto!$B$11:$C$586,2,0)</f>
        <v>#N/A</v>
      </c>
      <c r="J49" s="129" t="str">
        <f t="shared" si="1"/>
        <v>Gestión del Conocimiento</v>
      </c>
      <c r="K49" s="129" t="s">
        <v>550</v>
      </c>
      <c r="L49" s="129"/>
    </row>
    <row r="50" spans="3:12" x14ac:dyDescent="0.25">
      <c r="C50" s="176"/>
      <c r="D50" s="189"/>
      <c r="E50" s="149"/>
      <c r="F50" s="128">
        <f t="shared" si="0"/>
        <v>0</v>
      </c>
      <c r="G50" s="192"/>
      <c r="H50" s="177"/>
      <c r="I50" s="161" t="e">
        <f>VLOOKUP(H50,Presupuesto!$B$11:$C$586,2,0)</f>
        <v>#N/A</v>
      </c>
      <c r="J50" s="129" t="str">
        <f t="shared" si="1"/>
        <v>Gestión del Conocimiento</v>
      </c>
      <c r="K50" s="129" t="s">
        <v>550</v>
      </c>
      <c r="L50" s="129"/>
    </row>
    <row r="51" spans="3:12" ht="15.75" thickBot="1" x14ac:dyDescent="0.3">
      <c r="C51" s="178"/>
      <c r="D51" s="276"/>
      <c r="E51" s="134"/>
      <c r="F51" s="136">
        <f t="shared" si="0"/>
        <v>0</v>
      </c>
      <c r="G51" s="193"/>
      <c r="H51" s="179"/>
      <c r="I51" s="163" t="e">
        <f>VLOOKUP(H51,Presupuesto!$B$11:$C$586,2,0)</f>
        <v>#N/A</v>
      </c>
      <c r="J51" s="137" t="str">
        <f>$J$20</f>
        <v>Gestión del Conocimiento</v>
      </c>
      <c r="K51" s="155" t="s">
        <v>532</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#REF!</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107"/>
  <sheetViews>
    <sheetView showGridLines="0" topLeftCell="A4" zoomScale="86" zoomScaleNormal="86" zoomScaleSheetLayoutView="90" workbookViewId="0">
      <selection activeCell="A12" sqref="A12"/>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A2" s="153" t="s">
        <v>258</v>
      </c>
      <c r="B2" s="153" t="s">
        <v>245</v>
      </c>
      <c r="C2" s="153" t="s">
        <v>612</v>
      </c>
      <c r="D2" s="153" t="s">
        <v>259</v>
      </c>
      <c r="E2" s="153" t="s">
        <v>179</v>
      </c>
      <c r="F2" s="153" t="s">
        <v>613</v>
      </c>
      <c r="G2" s="191" t="s">
        <v>260</v>
      </c>
      <c r="H2" s="153" t="s">
        <v>614</v>
      </c>
      <c r="I2" s="153" t="s">
        <v>615</v>
      </c>
      <c r="J2" s="153" t="s">
        <v>261</v>
      </c>
      <c r="K2" s="153" t="s">
        <v>616</v>
      </c>
      <c r="R2" s="153" t="s">
        <v>263</v>
      </c>
      <c r="S2" s="153" t="s">
        <v>264</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25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256" ht="15.75" thickBot="1" x14ac:dyDescent="0.3"/>
    <row r="5" spans="1:256" ht="53.25" thickBot="1" x14ac:dyDescent="0.3">
      <c r="C5" s="117" t="s">
        <v>559</v>
      </c>
      <c r="D5" s="233">
        <f>SUMIF(C:C,$C$10,D:D)</f>
        <v>0</v>
      </c>
    </row>
    <row r="6" spans="1:256" x14ac:dyDescent="0.25">
      <c r="C6" s="138"/>
      <c r="D6" s="138"/>
      <c r="E6" s="138"/>
      <c r="F6" s="138"/>
      <c r="G6" s="99"/>
      <c r="H6" s="138"/>
      <c r="I6" s="138"/>
    </row>
    <row r="7" spans="1:256" x14ac:dyDescent="0.25">
      <c r="C7" s="138"/>
      <c r="D7" s="138"/>
      <c r="E7" s="138"/>
      <c r="F7" s="138"/>
      <c r="G7" s="99"/>
      <c r="H7" s="138"/>
      <c r="I7" s="138"/>
    </row>
    <row r="8" spans="1:256" x14ac:dyDescent="0.25">
      <c r="C8" s="138"/>
      <c r="D8" s="138"/>
      <c r="E8" s="138"/>
      <c r="F8" s="138"/>
      <c r="G8" s="99"/>
      <c r="H8" s="138"/>
      <c r="I8" s="138"/>
    </row>
    <row r="9" spans="1:256" ht="15.75" thickBot="1" x14ac:dyDescent="0.3">
      <c r="C9" s="138"/>
      <c r="D9" s="138"/>
      <c r="E9" s="138"/>
      <c r="F9" s="138"/>
      <c r="G9" s="99"/>
      <c r="H9" s="138"/>
      <c r="I9" s="138"/>
      <c r="K9" s="207"/>
    </row>
    <row r="10" spans="1:256" ht="32.25" thickBot="1" x14ac:dyDescent="0.3">
      <c r="A10" s="474" t="s">
        <v>528</v>
      </c>
      <c r="B10" s="242" t="s">
        <v>529</v>
      </c>
      <c r="C10" s="188" t="s">
        <v>52</v>
      </c>
      <c r="D10" s="139">
        <f>SUM(F17:F51)</f>
        <v>0</v>
      </c>
      <c r="G10" s="100"/>
      <c r="H10" s="72"/>
      <c r="I10" s="72"/>
    </row>
    <row r="11" spans="1:256" ht="18.75" x14ac:dyDescent="0.25">
      <c r="A11"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B11" s="31"/>
      <c r="G11" s="100"/>
      <c r="H11" s="72"/>
      <c r="I11" s="72"/>
    </row>
    <row r="12" spans="1:256" x14ac:dyDescent="0.25">
      <c r="F12" s="72"/>
      <c r="G12" s="100"/>
      <c r="H12" s="72"/>
      <c r="I12" s="72"/>
    </row>
    <row r="13" spans="1:256" x14ac:dyDescent="0.25">
      <c r="F13" s="72"/>
      <c r="G13" s="100"/>
      <c r="H13" s="72"/>
      <c r="I13" s="72"/>
    </row>
    <row r="14" spans="1:256" x14ac:dyDescent="0.25">
      <c r="F14" s="72"/>
      <c r="G14" s="100"/>
      <c r="H14" s="72"/>
      <c r="I14" s="72"/>
    </row>
    <row r="15" spans="1:256" ht="42.75" thickBot="1" x14ac:dyDescent="0.3">
      <c r="F15" s="124"/>
      <c r="G15" s="97"/>
      <c r="H15" s="97"/>
      <c r="I15" s="97"/>
      <c r="L15" s="280"/>
      <c r="M15" s="281"/>
      <c r="N15" s="280"/>
      <c r="O15" s="280"/>
      <c r="P15" s="283" t="s">
        <v>610</v>
      </c>
      <c r="Q15" s="283" t="s">
        <v>611</v>
      </c>
    </row>
    <row r="16" spans="1:256" ht="30.75" thickBot="1" x14ac:dyDescent="0.3">
      <c r="C16" s="160" t="s">
        <v>43</v>
      </c>
      <c r="D16" s="160" t="s">
        <v>54</v>
      </c>
      <c r="E16" s="167" t="s">
        <v>56</v>
      </c>
      <c r="F16" s="166" t="s">
        <v>27</v>
      </c>
      <c r="G16" s="164" t="s">
        <v>265</v>
      </c>
      <c r="H16" s="167" t="s">
        <v>45</v>
      </c>
      <c r="I16" s="164" t="s">
        <v>266</v>
      </c>
      <c r="J16" s="164" t="s">
        <v>548</v>
      </c>
      <c r="K16" s="164" t="s">
        <v>549</v>
      </c>
      <c r="L16" s="277" t="s">
        <v>21</v>
      </c>
      <c r="M16" s="277" t="s">
        <v>54</v>
      </c>
      <c r="N16" s="278" t="s">
        <v>608</v>
      </c>
      <c r="O16" s="279" t="s">
        <v>609</v>
      </c>
      <c r="P16" s="282">
        <v>0.7</v>
      </c>
      <c r="Q16" s="282">
        <v>0.3</v>
      </c>
    </row>
    <row r="17" spans="3:17" x14ac:dyDescent="0.25">
      <c r="C17" s="274" t="s">
        <v>579</v>
      </c>
      <c r="D17" s="275"/>
      <c r="E17" s="273">
        <f>HLOOKUP(C17,$AH$2:$BU$3,2,0)</f>
        <v>620</v>
      </c>
      <c r="F17" s="128">
        <f t="shared" ref="F17:F51" si="0">D17*E17</f>
        <v>0</v>
      </c>
      <c r="G17" s="192" t="s">
        <v>264</v>
      </c>
      <c r="H17" s="173"/>
      <c r="I17" s="161" t="e">
        <f>VLOOKUP(H17,Presupuesto!$B$11:$C$586,2,0)</f>
        <v>#N/A</v>
      </c>
      <c r="J17" s="272" t="s">
        <v>258</v>
      </c>
      <c r="K17" s="129" t="s">
        <v>532</v>
      </c>
      <c r="L17" s="172" t="s">
        <v>168</v>
      </c>
      <c r="M17" s="189">
        <v>3</v>
      </c>
      <c r="N17" s="154">
        <v>200</v>
      </c>
      <c r="O17" s="128">
        <f t="shared" ref="O17:O51" si="1">M17*N17</f>
        <v>600</v>
      </c>
      <c r="P17" s="128">
        <f>$O17*P$16</f>
        <v>420</v>
      </c>
      <c r="Q17" s="128">
        <f t="shared" ref="Q17:Q51" si="2">$O17*Q$16</f>
        <v>180</v>
      </c>
    </row>
    <row r="18" spans="3:17" x14ac:dyDescent="0.25">
      <c r="C18" s="172" t="s">
        <v>168</v>
      </c>
      <c r="D18" s="189"/>
      <c r="E18" s="154"/>
      <c r="F18" s="128">
        <f t="shared" si="0"/>
        <v>0</v>
      </c>
      <c r="G18" s="192"/>
      <c r="H18" s="173">
        <v>42500</v>
      </c>
      <c r="I18" s="161" t="e">
        <f>VLOOKUP(H18,Presupuesto!$B$11:$C$586,2,0)</f>
        <v>#N/A</v>
      </c>
      <c r="J18" s="129" t="str">
        <f>$J$17</f>
        <v>Desarrollo Curricular</v>
      </c>
      <c r="K18" s="129" t="s">
        <v>550</v>
      </c>
      <c r="L18" s="172" t="s">
        <v>168</v>
      </c>
      <c r="M18" s="189">
        <v>3</v>
      </c>
      <c r="N18" s="154">
        <v>100</v>
      </c>
      <c r="O18" s="128">
        <f t="shared" si="1"/>
        <v>300</v>
      </c>
      <c r="P18" s="128">
        <f t="shared" ref="P18:P37" si="3">$O18*P$16</f>
        <v>210</v>
      </c>
      <c r="Q18" s="128">
        <f t="shared" si="2"/>
        <v>90</v>
      </c>
    </row>
    <row r="19" spans="3:17" x14ac:dyDescent="0.25">
      <c r="C19" s="172" t="s">
        <v>169</v>
      </c>
      <c r="D19" s="189"/>
      <c r="E19" s="154"/>
      <c r="F19" s="128">
        <f t="shared" si="0"/>
        <v>0</v>
      </c>
      <c r="G19" s="192"/>
      <c r="H19" s="173">
        <v>42500</v>
      </c>
      <c r="I19" s="161" t="e">
        <f>VLOOKUP(H19,Presupuesto!$B$11:$C$586,2,0)</f>
        <v>#N/A</v>
      </c>
      <c r="J19" s="129" t="str">
        <f t="shared" ref="J19:J50" si="4">$J$17</f>
        <v>Desarrollo Curricular</v>
      </c>
      <c r="K19" s="129" t="s">
        <v>550</v>
      </c>
      <c r="L19" s="172" t="s">
        <v>169</v>
      </c>
      <c r="M19" s="189">
        <v>3</v>
      </c>
      <c r="N19" s="154"/>
      <c r="O19" s="128">
        <f t="shared" si="1"/>
        <v>0</v>
      </c>
      <c r="P19" s="128">
        <f t="shared" si="3"/>
        <v>0</v>
      </c>
      <c r="Q19" s="128">
        <f t="shared" si="2"/>
        <v>0</v>
      </c>
    </row>
    <row r="20" spans="3:17" x14ac:dyDescent="0.25">
      <c r="C20" s="172" t="s">
        <v>170</v>
      </c>
      <c r="D20" s="189"/>
      <c r="E20" s="154"/>
      <c r="F20" s="128">
        <f t="shared" si="0"/>
        <v>0</v>
      </c>
      <c r="G20" s="192"/>
      <c r="H20" s="173">
        <v>42500</v>
      </c>
      <c r="I20" s="161" t="e">
        <f>VLOOKUP(H20,Presupuesto!$B$11:$C$586,2,0)</f>
        <v>#N/A</v>
      </c>
      <c r="J20" s="129" t="str">
        <f t="shared" si="4"/>
        <v>Desarrollo Curricular</v>
      </c>
      <c r="K20" s="129" t="s">
        <v>550</v>
      </c>
      <c r="L20" s="172" t="s">
        <v>170</v>
      </c>
      <c r="M20" s="189">
        <v>3</v>
      </c>
      <c r="N20" s="154"/>
      <c r="O20" s="128">
        <f t="shared" si="1"/>
        <v>0</v>
      </c>
      <c r="P20" s="128">
        <f t="shared" si="3"/>
        <v>0</v>
      </c>
      <c r="Q20" s="128">
        <f t="shared" si="2"/>
        <v>0</v>
      </c>
    </row>
    <row r="21" spans="3:17" x14ac:dyDescent="0.25">
      <c r="C21" s="172" t="s">
        <v>171</v>
      </c>
      <c r="D21" s="189"/>
      <c r="E21" s="154"/>
      <c r="F21" s="128">
        <f t="shared" si="0"/>
        <v>0</v>
      </c>
      <c r="G21" s="192"/>
      <c r="H21" s="173">
        <v>42500</v>
      </c>
      <c r="I21" s="161" t="e">
        <f>VLOOKUP(H21,Presupuesto!$B$11:$C$586,2,0)</f>
        <v>#N/A</v>
      </c>
      <c r="J21" s="129" t="str">
        <f t="shared" si="4"/>
        <v>Desarrollo Curricular</v>
      </c>
      <c r="K21" s="129" t="s">
        <v>550</v>
      </c>
      <c r="L21" s="172" t="s">
        <v>171</v>
      </c>
      <c r="M21" s="189">
        <v>3</v>
      </c>
      <c r="N21" s="154"/>
      <c r="O21" s="128">
        <f t="shared" si="1"/>
        <v>0</v>
      </c>
      <c r="P21" s="128">
        <f t="shared" si="3"/>
        <v>0</v>
      </c>
      <c r="Q21" s="128">
        <f t="shared" si="2"/>
        <v>0</v>
      </c>
    </row>
    <row r="22" spans="3:17" x14ac:dyDescent="0.25">
      <c r="C22" s="172" t="s">
        <v>172</v>
      </c>
      <c r="D22" s="189"/>
      <c r="E22" s="154"/>
      <c r="F22" s="128">
        <f t="shared" si="0"/>
        <v>0</v>
      </c>
      <c r="G22" s="192"/>
      <c r="H22" s="173">
        <v>42500</v>
      </c>
      <c r="I22" s="161" t="e">
        <f>VLOOKUP(H22,Presupuesto!$B$11:$C$586,2,0)</f>
        <v>#N/A</v>
      </c>
      <c r="J22" s="129" t="str">
        <f t="shared" si="4"/>
        <v>Desarrollo Curricular</v>
      </c>
      <c r="K22" s="129" t="s">
        <v>539</v>
      </c>
      <c r="L22" s="172" t="s">
        <v>172</v>
      </c>
      <c r="M22" s="189">
        <v>3</v>
      </c>
      <c r="N22" s="154"/>
      <c r="O22" s="128">
        <f t="shared" si="1"/>
        <v>0</v>
      </c>
      <c r="P22" s="128">
        <f t="shared" si="3"/>
        <v>0</v>
      </c>
      <c r="Q22" s="128">
        <f t="shared" si="2"/>
        <v>0</v>
      </c>
    </row>
    <row r="23" spans="3:17" x14ac:dyDescent="0.25">
      <c r="C23" s="172" t="s">
        <v>173</v>
      </c>
      <c r="D23" s="189"/>
      <c r="E23" s="154"/>
      <c r="F23" s="128">
        <f t="shared" si="0"/>
        <v>0</v>
      </c>
      <c r="G23" s="192"/>
      <c r="H23" s="173">
        <v>42500</v>
      </c>
      <c r="I23" s="161" t="e">
        <f>VLOOKUP(H23,Presupuesto!$B$11:$C$586,2,0)</f>
        <v>#N/A</v>
      </c>
      <c r="J23" s="129" t="str">
        <f t="shared" si="4"/>
        <v>Desarrollo Curricular</v>
      </c>
      <c r="K23" s="129" t="s">
        <v>550</v>
      </c>
      <c r="L23" s="172" t="s">
        <v>173</v>
      </c>
      <c r="M23" s="189">
        <v>20</v>
      </c>
      <c r="N23" s="154"/>
      <c r="O23" s="128">
        <f t="shared" si="1"/>
        <v>0</v>
      </c>
      <c r="P23" s="128">
        <f t="shared" si="3"/>
        <v>0</v>
      </c>
      <c r="Q23" s="128">
        <f t="shared" si="2"/>
        <v>0</v>
      </c>
    </row>
    <row r="24" spans="3:17" x14ac:dyDescent="0.25">
      <c r="C24" s="172" t="s">
        <v>174</v>
      </c>
      <c r="D24" s="189"/>
      <c r="E24" s="154"/>
      <c r="F24" s="128">
        <f t="shared" si="0"/>
        <v>0</v>
      </c>
      <c r="G24" s="192"/>
      <c r="H24" s="173">
        <v>35600</v>
      </c>
      <c r="I24" s="161" t="e">
        <f>VLOOKUP(H24,Presupuesto!$B$11:$C$586,2,0)</f>
        <v>#N/A</v>
      </c>
      <c r="J24" s="129" t="str">
        <f t="shared" si="4"/>
        <v>Desarrollo Curricular</v>
      </c>
      <c r="K24" s="129" t="s">
        <v>550</v>
      </c>
      <c r="L24" s="172" t="s">
        <v>174</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550</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550</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550</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550</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550</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550</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550</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550</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550</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550</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550</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550</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550</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550</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550</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550</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550</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550</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550</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550</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550</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550</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541</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550</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550</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550</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$J$20</f>
        <v>Desarrollo Curricular</v>
      </c>
      <c r="K51" s="155" t="s">
        <v>532</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#REF!</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7" zoomScale="80" zoomScaleNormal="80" workbookViewId="0"/>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2"/>
      <c r="C1" s="252"/>
      <c r="D1" s="252"/>
      <c r="E1" s="326"/>
      <c r="G1" s="253" t="s">
        <v>1762</v>
      </c>
      <c r="H1" s="252"/>
      <c r="I1" s="252"/>
      <c r="J1" s="252"/>
      <c r="K1" s="252"/>
      <c r="L1" s="252"/>
      <c r="M1" s="252"/>
      <c r="N1" s="252"/>
      <c r="O1" s="252"/>
      <c r="P1" s="252"/>
      <c r="Q1" s="252"/>
      <c r="R1" s="252"/>
      <c r="S1" s="252"/>
      <c r="T1" s="252"/>
      <c r="U1" s="252"/>
      <c r="V1" s="252"/>
      <c r="W1" s="252"/>
    </row>
    <row r="2" spans="1:23" ht="18" customHeight="1" x14ac:dyDescent="0.25">
      <c r="A2" s="489" t="s">
        <v>1761</v>
      </c>
      <c r="B2" s="252"/>
      <c r="C2" s="252"/>
      <c r="D2" s="252"/>
      <c r="E2" s="326"/>
      <c r="G2" s="253"/>
      <c r="H2" s="252"/>
      <c r="I2" s="252"/>
      <c r="J2" s="252"/>
      <c r="K2" s="252"/>
      <c r="L2" s="252"/>
      <c r="M2" s="252"/>
      <c r="N2" s="252"/>
      <c r="O2" s="252"/>
      <c r="P2" s="252"/>
      <c r="Q2" s="252"/>
      <c r="R2" s="252"/>
      <c r="S2" s="252"/>
      <c r="T2" s="252"/>
      <c r="U2" s="252"/>
      <c r="V2" s="252"/>
      <c r="W2" s="252"/>
    </row>
    <row r="3" spans="1:23" ht="18" customHeight="1" x14ac:dyDescent="0.25">
      <c r="A3" s="489" t="s">
        <v>1763</v>
      </c>
      <c r="B3" s="252"/>
      <c r="C3" s="252"/>
      <c r="D3" s="252"/>
      <c r="E3" s="326"/>
      <c r="G3" s="253"/>
      <c r="H3" s="252"/>
      <c r="I3" s="252"/>
      <c r="J3" s="252"/>
      <c r="K3" s="252"/>
      <c r="L3" s="252"/>
      <c r="M3" s="252"/>
      <c r="N3" s="252"/>
      <c r="O3" s="252"/>
      <c r="P3" s="252"/>
      <c r="Q3" s="252"/>
      <c r="R3" s="252"/>
      <c r="S3" s="252"/>
      <c r="T3" s="252"/>
      <c r="U3" s="252"/>
      <c r="V3" s="252"/>
      <c r="W3" s="252"/>
    </row>
    <row r="4" spans="1:23" ht="18" customHeight="1" x14ac:dyDescent="0.25">
      <c r="A4" s="489" t="s">
        <v>1764</v>
      </c>
      <c r="B4" s="252"/>
      <c r="C4" s="252"/>
      <c r="D4" s="252"/>
      <c r="E4" s="326"/>
      <c r="G4" s="253"/>
      <c r="H4" s="252"/>
      <c r="I4" s="252"/>
      <c r="J4" s="252"/>
      <c r="K4" s="252"/>
      <c r="L4" s="252"/>
      <c r="M4" s="252"/>
      <c r="N4" s="252"/>
      <c r="O4" s="252"/>
      <c r="P4" s="252"/>
      <c r="Q4" s="252"/>
      <c r="R4" s="252"/>
      <c r="S4" s="252"/>
      <c r="T4" s="252"/>
      <c r="U4" s="252"/>
      <c r="V4" s="252"/>
      <c r="W4" s="252"/>
    </row>
    <row r="5" spans="1:23" ht="14.45" customHeight="1" x14ac:dyDescent="0.25">
      <c r="A5" s="489" t="s">
        <v>1765</v>
      </c>
      <c r="B5" s="254"/>
      <c r="C5" s="254"/>
      <c r="D5" s="254"/>
      <c r="E5" s="260"/>
      <c r="F5" s="254"/>
      <c r="G5" s="254"/>
      <c r="H5" s="254"/>
      <c r="I5" s="254"/>
      <c r="J5" s="254"/>
      <c r="K5" s="254"/>
      <c r="L5" s="254"/>
      <c r="M5" s="254"/>
      <c r="N5" s="254"/>
      <c r="O5" s="254"/>
      <c r="P5" s="254"/>
      <c r="Q5" s="254"/>
      <c r="R5" s="254"/>
      <c r="S5" s="254"/>
      <c r="T5" s="254"/>
      <c r="U5" s="254"/>
      <c r="V5" s="254"/>
      <c r="W5" s="254"/>
    </row>
    <row r="6" spans="1:23" ht="14.45" customHeight="1" x14ac:dyDescent="0.25">
      <c r="A6" s="519" t="s">
        <v>101</v>
      </c>
      <c r="B6" s="521" t="s">
        <v>120</v>
      </c>
      <c r="C6" s="531" t="s">
        <v>89</v>
      </c>
      <c r="D6" s="531" t="s">
        <v>90</v>
      </c>
      <c r="E6" s="544" t="s">
        <v>528</v>
      </c>
      <c r="F6" s="531" t="s">
        <v>91</v>
      </c>
      <c r="G6" s="534" t="s">
        <v>105</v>
      </c>
      <c r="H6" s="536"/>
      <c r="I6" s="536"/>
      <c r="J6" s="536"/>
      <c r="K6" s="536"/>
      <c r="L6" s="536"/>
      <c r="M6" s="536"/>
      <c r="N6" s="535"/>
      <c r="O6" s="547" t="s">
        <v>106</v>
      </c>
      <c r="P6" s="548"/>
      <c r="Q6" s="540" t="s">
        <v>107</v>
      </c>
      <c r="R6" s="541"/>
      <c r="S6" s="521" t="s">
        <v>108</v>
      </c>
      <c r="T6" s="521" t="s">
        <v>109</v>
      </c>
      <c r="U6" s="521" t="s">
        <v>117</v>
      </c>
      <c r="V6" s="521" t="s">
        <v>116</v>
      </c>
      <c r="W6" s="537" t="s">
        <v>92</v>
      </c>
    </row>
    <row r="7" spans="1:23" ht="14.45" customHeight="1" x14ac:dyDescent="0.25">
      <c r="A7" s="519"/>
      <c r="B7" s="519"/>
      <c r="C7" s="532"/>
      <c r="D7" s="532"/>
      <c r="E7" s="545"/>
      <c r="F7" s="532"/>
      <c r="G7" s="534" t="s">
        <v>110</v>
      </c>
      <c r="H7" s="535"/>
      <c r="I7" s="534" t="s">
        <v>111</v>
      </c>
      <c r="J7" s="535"/>
      <c r="K7" s="534" t="s">
        <v>112</v>
      </c>
      <c r="L7" s="535"/>
      <c r="M7" s="534" t="s">
        <v>113</v>
      </c>
      <c r="N7" s="535"/>
      <c r="O7" s="549"/>
      <c r="P7" s="550"/>
      <c r="Q7" s="542"/>
      <c r="R7" s="543"/>
      <c r="S7" s="519"/>
      <c r="T7" s="519"/>
      <c r="U7" s="519"/>
      <c r="V7" s="519"/>
      <c r="W7" s="538"/>
    </row>
    <row r="8" spans="1:23" ht="25.5" x14ac:dyDescent="0.25">
      <c r="A8" s="520"/>
      <c r="B8" s="520"/>
      <c r="C8" s="533"/>
      <c r="D8" s="533"/>
      <c r="E8" s="546"/>
      <c r="F8" s="533"/>
      <c r="G8" s="333" t="s">
        <v>114</v>
      </c>
      <c r="H8" s="333" t="s">
        <v>12</v>
      </c>
      <c r="I8" s="333" t="s">
        <v>114</v>
      </c>
      <c r="J8" s="333" t="s">
        <v>12</v>
      </c>
      <c r="K8" s="333" t="s">
        <v>114</v>
      </c>
      <c r="L8" s="333" t="s">
        <v>12</v>
      </c>
      <c r="M8" s="333" t="s">
        <v>114</v>
      </c>
      <c r="N8" s="333" t="s">
        <v>12</v>
      </c>
      <c r="O8" s="333" t="s">
        <v>114</v>
      </c>
      <c r="P8" s="333" t="s">
        <v>12</v>
      </c>
      <c r="Q8" s="333" t="s">
        <v>115</v>
      </c>
      <c r="R8" s="333" t="s">
        <v>86</v>
      </c>
      <c r="S8" s="520"/>
      <c r="T8" s="520"/>
      <c r="U8" s="520"/>
      <c r="V8" s="520"/>
      <c r="W8" s="539"/>
    </row>
    <row r="9" spans="1:23" ht="256.5" customHeight="1" x14ac:dyDescent="0.25">
      <c r="A9" s="528" t="s">
        <v>1763</v>
      </c>
      <c r="B9" s="525" t="s">
        <v>621</v>
      </c>
      <c r="C9" s="495" t="s">
        <v>622</v>
      </c>
      <c r="D9" s="495" t="s">
        <v>623</v>
      </c>
      <c r="E9" s="74" t="s">
        <v>787</v>
      </c>
      <c r="F9" s="496" t="s">
        <v>624</v>
      </c>
      <c r="G9" s="243"/>
      <c r="H9" s="244"/>
      <c r="I9" s="243"/>
      <c r="J9" s="244"/>
      <c r="K9" s="243"/>
      <c r="L9" s="244"/>
      <c r="M9" s="243"/>
      <c r="N9" s="244"/>
      <c r="O9" s="74"/>
      <c r="P9" s="284">
        <f>SUMIFS('8. Venta de Servicios'!D:D,'8. Venta de Servicios'!$B:$B,'Desarrollo e Innov. Curricular'!$E$9:$E$18,'8. Venta de Servicios'!$C:$C,'8. Venta de Servicios'!$C$10)</f>
        <v>0</v>
      </c>
      <c r="Q9" s="74"/>
      <c r="R9" s="74"/>
      <c r="S9" s="74"/>
      <c r="T9" s="74"/>
      <c r="U9" s="74"/>
      <c r="V9" s="74"/>
      <c r="W9" s="74"/>
    </row>
    <row r="10" spans="1:23" ht="186.75" customHeight="1" x14ac:dyDescent="0.25">
      <c r="A10" s="529"/>
      <c r="B10" s="526"/>
      <c r="C10" s="337" t="s">
        <v>626</v>
      </c>
      <c r="D10" s="337" t="s">
        <v>627</v>
      </c>
      <c r="E10" s="74" t="s">
        <v>529</v>
      </c>
      <c r="F10" s="70" t="s">
        <v>628</v>
      </c>
      <c r="G10" s="243"/>
      <c r="H10" s="244"/>
      <c r="I10" s="243"/>
      <c r="J10" s="244"/>
      <c r="K10" s="243"/>
      <c r="L10" s="244"/>
      <c r="M10" s="243"/>
      <c r="N10" s="244"/>
      <c r="O10" s="74"/>
      <c r="P10" s="284">
        <f>SUMIFS('8. Venta de Servicios'!D:D,'8. Venta de Servicios'!$B:$B,'Desarrollo e Innov. Curricular'!$E$9:$E$18,'8. Venta de Servicios'!$C:$C,'8. Venta de Servicios'!$C$10)</f>
        <v>0</v>
      </c>
      <c r="Q10" s="74"/>
      <c r="R10" s="74"/>
      <c r="S10" s="248"/>
      <c r="T10" s="74"/>
      <c r="U10" s="74"/>
      <c r="V10" s="74"/>
      <c r="W10" s="74"/>
    </row>
    <row r="11" spans="1:23" ht="141.75" x14ac:dyDescent="0.25">
      <c r="A11" s="530"/>
      <c r="B11" s="527"/>
      <c r="C11" s="337" t="s">
        <v>629</v>
      </c>
      <c r="D11" s="337" t="s">
        <v>630</v>
      </c>
      <c r="E11" s="74" t="s">
        <v>788</v>
      </c>
      <c r="F11" s="74" t="s">
        <v>631</v>
      </c>
      <c r="G11" s="243"/>
      <c r="H11" s="244"/>
      <c r="I11" s="243"/>
      <c r="J11" s="244"/>
      <c r="K11" s="243"/>
      <c r="L11" s="244"/>
      <c r="M11" s="243"/>
      <c r="N11" s="244"/>
      <c r="O11" s="74"/>
      <c r="P11" s="284">
        <f>SUMIFS('8. Venta de Servicios'!D:D,'8. Venta de Servicios'!$B:$B,'Desarrollo e Innov. Curricular'!$E$9:$E$18,'8. Venta de Servicios'!$C:$C,'8. Venta de Servicios'!$C$10)</f>
        <v>0</v>
      </c>
      <c r="Q11" s="256"/>
      <c r="R11" s="74"/>
      <c r="S11" s="248"/>
      <c r="T11" s="74"/>
      <c r="U11" s="74"/>
      <c r="V11" s="74"/>
      <c r="W11" s="74"/>
    </row>
    <row r="12" spans="1:23" ht="78.75" customHeight="1" x14ac:dyDescent="0.25">
      <c r="A12" s="522" t="s">
        <v>1764</v>
      </c>
      <c r="B12" s="522" t="s">
        <v>625</v>
      </c>
      <c r="C12" s="337" t="s">
        <v>632</v>
      </c>
      <c r="D12" s="337" t="s">
        <v>633</v>
      </c>
      <c r="E12" s="74" t="s">
        <v>529</v>
      </c>
      <c r="F12" s="70" t="s">
        <v>238</v>
      </c>
      <c r="G12" s="245"/>
      <c r="H12" s="245"/>
      <c r="I12" s="245"/>
      <c r="J12" s="245"/>
      <c r="K12" s="245"/>
      <c r="L12" s="245"/>
      <c r="M12" s="245"/>
      <c r="N12" s="245"/>
      <c r="O12" s="245"/>
      <c r="P12" s="284">
        <f>SUMIFS('8. Venta de Servicios'!D:D,'8. Venta de Servicios'!$B:$B,'Desarrollo e Innov. Curricular'!$E$9:$E$18,'8. Venta de Servicios'!$C:$C,'8. Venta de Servicios'!$C$10)</f>
        <v>0</v>
      </c>
      <c r="Q12" s="70"/>
      <c r="R12" s="70"/>
      <c r="S12" s="338"/>
      <c r="T12" s="338"/>
      <c r="U12" s="339"/>
      <c r="V12" s="340"/>
      <c r="W12" s="258"/>
    </row>
    <row r="13" spans="1:23" ht="94.5" x14ac:dyDescent="0.25">
      <c r="A13" s="523"/>
      <c r="B13" s="523"/>
      <c r="C13" s="337" t="s">
        <v>634</v>
      </c>
      <c r="D13" s="337" t="s">
        <v>635</v>
      </c>
      <c r="E13" s="74"/>
      <c r="F13" s="70" t="s">
        <v>636</v>
      </c>
      <c r="G13" s="245"/>
      <c r="H13" s="245"/>
      <c r="I13" s="255"/>
      <c r="J13" s="257"/>
      <c r="K13" s="245"/>
      <c r="L13" s="245"/>
      <c r="M13" s="245"/>
      <c r="N13" s="245"/>
      <c r="O13" s="245"/>
      <c r="P13" s="284">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524"/>
      <c r="B14" s="524"/>
      <c r="C14" s="337" t="s">
        <v>637</v>
      </c>
      <c r="D14" s="337" t="s">
        <v>638</v>
      </c>
      <c r="E14" s="74"/>
      <c r="F14" s="70" t="s">
        <v>639</v>
      </c>
      <c r="G14" s="247"/>
      <c r="H14" s="245"/>
      <c r="I14" s="245"/>
      <c r="J14" s="245"/>
      <c r="K14" s="245"/>
      <c r="L14" s="245"/>
      <c r="M14" s="245"/>
      <c r="N14" s="245"/>
      <c r="O14" s="245"/>
      <c r="P14" s="284">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522" t="s">
        <v>1766</v>
      </c>
      <c r="B15" s="522" t="s">
        <v>1768</v>
      </c>
      <c r="C15" s="341" t="s">
        <v>640</v>
      </c>
      <c r="D15" s="337" t="s">
        <v>119</v>
      </c>
      <c r="E15" s="74"/>
      <c r="F15" s="70" t="s">
        <v>641</v>
      </c>
      <c r="G15" s="245"/>
      <c r="H15" s="246"/>
      <c r="I15" s="245"/>
      <c r="J15" s="245"/>
      <c r="K15" s="245"/>
      <c r="L15" s="246"/>
      <c r="M15" s="245"/>
      <c r="N15" s="245"/>
      <c r="O15" s="245"/>
      <c r="P15" s="284">
        <f>SUMIFS('8. Venta de Servicios'!D:D,'8. Venta de Servicios'!$B:$B,'Desarrollo e Innov. Curricular'!$E$9:$E$18,'8. Venta de Servicios'!$C:$C,'8. Venta de Servicios'!$C$10)</f>
        <v>0</v>
      </c>
      <c r="Q15" s="74"/>
      <c r="R15" s="74"/>
      <c r="S15" s="70"/>
      <c r="T15" s="70"/>
      <c r="U15" s="70"/>
      <c r="V15" s="70"/>
      <c r="W15" s="74"/>
    </row>
    <row r="16" spans="1:23" ht="75" x14ac:dyDescent="0.25">
      <c r="A16" s="523"/>
      <c r="B16" s="523"/>
      <c r="C16" s="341" t="s">
        <v>642</v>
      </c>
      <c r="D16" s="337" t="s">
        <v>643</v>
      </c>
      <c r="E16" s="74"/>
      <c r="F16" s="70" t="s">
        <v>644</v>
      </c>
      <c r="G16" s="247"/>
      <c r="H16" s="245"/>
      <c r="I16" s="245"/>
      <c r="J16" s="245"/>
      <c r="K16" s="245"/>
      <c r="L16" s="245"/>
      <c r="M16" s="245"/>
      <c r="N16" s="245"/>
      <c r="O16" s="245"/>
      <c r="P16" s="284">
        <f>SUMIFS('8. Venta de Servicios'!D:D,'8. Venta de Servicios'!$B:$B,'Desarrollo e Innov. Curricular'!$E$9:$E$18,'8. Venta de Servicios'!$C:$C,'8. Venta de Servicios'!$C$10)</f>
        <v>0</v>
      </c>
      <c r="Q16" s="70"/>
      <c r="R16" s="70"/>
      <c r="S16" s="70"/>
      <c r="T16" s="70"/>
      <c r="U16" s="70"/>
      <c r="V16" s="70"/>
      <c r="W16" s="74"/>
    </row>
    <row r="17" spans="1:23" ht="94.5" x14ac:dyDescent="0.25">
      <c r="A17" s="523"/>
      <c r="B17" s="523"/>
      <c r="C17" s="341" t="s">
        <v>645</v>
      </c>
      <c r="D17" s="341" t="s">
        <v>646</v>
      </c>
      <c r="E17" s="74"/>
      <c r="F17" s="70" t="s">
        <v>647</v>
      </c>
      <c r="G17" s="245"/>
      <c r="H17" s="245"/>
      <c r="I17" s="245"/>
      <c r="J17" s="245"/>
      <c r="K17" s="245"/>
      <c r="L17" s="245"/>
      <c r="M17" s="245"/>
      <c r="N17" s="245"/>
      <c r="O17" s="245"/>
      <c r="P17" s="284">
        <f>SUMIFS('8. Venta de Servicios'!D:D,'8. Venta de Servicios'!$B:$B,'Desarrollo e Innov. Curricular'!$E$9:$E$18,'8. Venta de Servicios'!$C:$C,'8. Venta de Servicios'!$C$10)</f>
        <v>0</v>
      </c>
      <c r="Q17" s="70"/>
      <c r="R17" s="70"/>
      <c r="S17" s="70"/>
      <c r="T17" s="70"/>
      <c r="U17" s="70"/>
      <c r="V17" s="70"/>
      <c r="W17" s="74"/>
    </row>
    <row r="18" spans="1:23" ht="150" x14ac:dyDescent="0.25">
      <c r="A18" s="524"/>
      <c r="B18" s="524"/>
      <c r="C18" s="342" t="s">
        <v>648</v>
      </c>
      <c r="D18" s="341" t="s">
        <v>649</v>
      </c>
      <c r="E18" s="74"/>
      <c r="F18" s="70" t="s">
        <v>650</v>
      </c>
      <c r="G18" s="245"/>
      <c r="H18" s="245"/>
      <c r="I18" s="245"/>
      <c r="J18" s="245"/>
      <c r="K18" s="245"/>
      <c r="L18" s="245"/>
      <c r="M18" s="245"/>
      <c r="N18" s="245"/>
      <c r="O18" s="245"/>
      <c r="P18" s="284">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7"/>
      <c r="B19" s="458"/>
      <c r="C19" s="457" t="s">
        <v>121</v>
      </c>
      <c r="D19" s="458"/>
      <c r="E19" s="458"/>
      <c r="F19" s="459"/>
      <c r="G19" s="286">
        <f t="shared" ref="G19:N19" si="0">SUM(G9:G18)</f>
        <v>0</v>
      </c>
      <c r="H19" s="286">
        <f t="shared" si="0"/>
        <v>0</v>
      </c>
      <c r="I19" s="286">
        <f t="shared" si="0"/>
        <v>0</v>
      </c>
      <c r="J19" s="286">
        <f t="shared" si="0"/>
        <v>0</v>
      </c>
      <c r="K19" s="286">
        <f t="shared" si="0"/>
        <v>0</v>
      </c>
      <c r="L19" s="286">
        <f t="shared" si="0"/>
        <v>0</v>
      </c>
      <c r="M19" s="286">
        <f t="shared" si="0"/>
        <v>0</v>
      </c>
      <c r="N19" s="286">
        <f t="shared" si="0"/>
        <v>0</v>
      </c>
      <c r="O19" s="286">
        <f>G19+I19+K19+M19</f>
        <v>0</v>
      </c>
      <c r="P19" s="287">
        <f>H19+J19+L19+N19</f>
        <v>0</v>
      </c>
      <c r="Q19" s="251"/>
      <c r="R19" s="251"/>
      <c r="S19" s="251"/>
      <c r="T19" s="251"/>
      <c r="U19" s="251"/>
      <c r="V19" s="251"/>
      <c r="W19" s="259"/>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zoomScale="70" zoomScaleNormal="70" workbookViewId="0">
      <pane ySplit="6" topLeftCell="A7" activePane="bottomLeft" state="frozen"/>
      <selection sqref="A1:V1"/>
      <selection pane="bottomLeft" activeCell="E7" sqref="E7"/>
    </sheetView>
  </sheetViews>
  <sheetFormatPr baseColWidth="10" defaultColWidth="12.5703125" defaultRowHeight="12" x14ac:dyDescent="0.25"/>
  <cols>
    <col min="1" max="1" width="45.42578125" style="372" customWidth="1"/>
    <col min="2" max="2" width="48.140625" style="353" customWidth="1"/>
    <col min="3" max="3" width="32.42578125" style="353" customWidth="1"/>
    <col min="4" max="4" width="32.7109375" style="353" customWidth="1"/>
    <col min="5" max="5" width="27.42578125" style="373" customWidth="1"/>
    <col min="6" max="7" width="36.42578125" style="353" customWidth="1"/>
    <col min="8" max="8" width="15.28515625" style="353" customWidth="1"/>
    <col min="9" max="9" width="15.85546875" style="353" customWidth="1"/>
    <col min="10" max="10" width="15.28515625" style="353" customWidth="1"/>
    <col min="11" max="11" width="15.42578125" style="353" customWidth="1"/>
    <col min="12" max="12" width="15.28515625" style="353" customWidth="1"/>
    <col min="13" max="13" width="14.85546875" style="353" customWidth="1"/>
    <col min="14" max="14" width="15.28515625" style="353" customWidth="1"/>
    <col min="15" max="15" width="17.5703125" style="353" customWidth="1"/>
    <col min="16" max="16" width="15.28515625" style="353" customWidth="1"/>
    <col min="17" max="17" width="16.28515625" style="353" bestFit="1" customWidth="1"/>
    <col min="18" max="19" width="12.5703125" style="353"/>
    <col min="20" max="23" width="14.28515625" style="353" customWidth="1"/>
    <col min="24" max="24" width="15.7109375" style="353" customWidth="1"/>
    <col min="25" max="16384" width="12.5703125" style="353"/>
  </cols>
  <sheetData>
    <row r="1" spans="1:24" s="343" customFormat="1" ht="18.75" x14ac:dyDescent="0.25">
      <c r="B1" s="450"/>
      <c r="C1" s="450"/>
      <c r="D1" s="450"/>
      <c r="E1" s="450"/>
      <c r="F1" s="450"/>
      <c r="G1" s="450"/>
      <c r="H1" s="450" t="s">
        <v>94</v>
      </c>
      <c r="I1" s="450"/>
      <c r="J1" s="450"/>
      <c r="K1" s="450"/>
      <c r="L1" s="450"/>
      <c r="M1" s="450"/>
      <c r="N1" s="450"/>
      <c r="O1" s="450"/>
      <c r="P1" s="450"/>
      <c r="Q1" s="450"/>
      <c r="R1" s="450"/>
      <c r="S1" s="450"/>
      <c r="T1" s="450"/>
      <c r="U1" s="450"/>
      <c r="V1" s="450"/>
      <c r="W1" s="450"/>
      <c r="X1" s="450"/>
    </row>
    <row r="2" spans="1:24" s="343" customFormat="1" ht="18.75" x14ac:dyDescent="0.25">
      <c r="A2" s="490" t="s">
        <v>1761</v>
      </c>
      <c r="B2" s="450"/>
      <c r="C2" s="450"/>
      <c r="D2" s="450"/>
      <c r="E2" s="450"/>
      <c r="F2" s="450"/>
      <c r="G2" s="450"/>
      <c r="H2" s="450"/>
      <c r="I2" s="450"/>
      <c r="J2" s="450"/>
      <c r="K2" s="450"/>
      <c r="L2" s="450"/>
      <c r="M2" s="450"/>
      <c r="N2" s="450"/>
      <c r="O2" s="450"/>
      <c r="P2" s="450"/>
      <c r="Q2" s="450"/>
      <c r="R2" s="450"/>
      <c r="S2" s="450"/>
      <c r="T2" s="450"/>
      <c r="U2" s="450"/>
      <c r="V2" s="450"/>
      <c r="W2" s="450"/>
      <c r="X2" s="450"/>
    </row>
    <row r="3" spans="1:24" s="343" customFormat="1" ht="21" customHeight="1" x14ac:dyDescent="0.25">
      <c r="A3" s="344" t="s">
        <v>1767</v>
      </c>
      <c r="B3" s="345"/>
      <c r="C3" s="345"/>
      <c r="D3" s="345"/>
      <c r="E3" s="346"/>
      <c r="F3" s="345"/>
      <c r="G3" s="345"/>
      <c r="H3" s="345"/>
      <c r="I3" s="345"/>
      <c r="J3" s="345"/>
      <c r="K3" s="345"/>
      <c r="L3" s="345"/>
      <c r="M3" s="345"/>
      <c r="N3" s="345"/>
      <c r="O3" s="345"/>
      <c r="P3" s="345"/>
      <c r="Q3" s="345"/>
      <c r="R3" s="345"/>
      <c r="S3" s="345"/>
      <c r="T3" s="345"/>
      <c r="U3" s="345"/>
      <c r="V3" s="345"/>
      <c r="W3" s="345"/>
      <c r="X3" s="345"/>
    </row>
    <row r="4" spans="1:24" s="67" customFormat="1" ht="23.25" customHeight="1" x14ac:dyDescent="0.25">
      <c r="A4" s="521" t="s">
        <v>101</v>
      </c>
      <c r="B4" s="521" t="s">
        <v>120</v>
      </c>
      <c r="C4" s="531" t="s">
        <v>89</v>
      </c>
      <c r="D4" s="531" t="s">
        <v>90</v>
      </c>
      <c r="E4" s="544" t="s">
        <v>530</v>
      </c>
      <c r="F4" s="531" t="s">
        <v>91</v>
      </c>
      <c r="G4" s="484"/>
      <c r="H4" s="534" t="s">
        <v>105</v>
      </c>
      <c r="I4" s="536"/>
      <c r="J4" s="536"/>
      <c r="K4" s="536"/>
      <c r="L4" s="536"/>
      <c r="M4" s="536"/>
      <c r="N4" s="536"/>
      <c r="O4" s="535"/>
      <c r="P4" s="547" t="s">
        <v>106</v>
      </c>
      <c r="Q4" s="548"/>
      <c r="R4" s="540" t="s">
        <v>107</v>
      </c>
      <c r="S4" s="541"/>
      <c r="T4" s="521" t="s">
        <v>108</v>
      </c>
      <c r="U4" s="521" t="s">
        <v>109</v>
      </c>
      <c r="V4" s="521" t="s">
        <v>117</v>
      </c>
      <c r="W4" s="521" t="s">
        <v>116</v>
      </c>
      <c r="X4" s="531" t="s">
        <v>92</v>
      </c>
    </row>
    <row r="5" spans="1:24" s="67" customFormat="1" ht="15" customHeight="1" x14ac:dyDescent="0.25">
      <c r="A5" s="519"/>
      <c r="B5" s="519"/>
      <c r="C5" s="532"/>
      <c r="D5" s="532"/>
      <c r="E5" s="545"/>
      <c r="F5" s="532"/>
      <c r="G5" s="488"/>
      <c r="H5" s="534" t="s">
        <v>110</v>
      </c>
      <c r="I5" s="535"/>
      <c r="J5" s="534" t="s">
        <v>111</v>
      </c>
      <c r="K5" s="535"/>
      <c r="L5" s="534" t="s">
        <v>112</v>
      </c>
      <c r="M5" s="535"/>
      <c r="N5" s="534" t="s">
        <v>113</v>
      </c>
      <c r="O5" s="535"/>
      <c r="P5" s="549"/>
      <c r="Q5" s="550"/>
      <c r="R5" s="542"/>
      <c r="S5" s="543"/>
      <c r="T5" s="519"/>
      <c r="U5" s="519"/>
      <c r="V5" s="519"/>
      <c r="W5" s="519"/>
      <c r="X5" s="532"/>
    </row>
    <row r="6" spans="1:24" s="67" customFormat="1" ht="24" customHeight="1" x14ac:dyDescent="0.25">
      <c r="A6" s="520"/>
      <c r="B6" s="520"/>
      <c r="C6" s="533"/>
      <c r="D6" s="533"/>
      <c r="E6" s="546"/>
      <c r="F6" s="533"/>
      <c r="G6" s="485"/>
      <c r="H6" s="333" t="s">
        <v>114</v>
      </c>
      <c r="I6" s="333" t="s">
        <v>12</v>
      </c>
      <c r="J6" s="333" t="s">
        <v>114</v>
      </c>
      <c r="K6" s="333" t="s">
        <v>12</v>
      </c>
      <c r="L6" s="333" t="s">
        <v>114</v>
      </c>
      <c r="M6" s="333" t="s">
        <v>12</v>
      </c>
      <c r="N6" s="333" t="s">
        <v>114</v>
      </c>
      <c r="O6" s="333" t="s">
        <v>12</v>
      </c>
      <c r="P6" s="333" t="s">
        <v>114</v>
      </c>
      <c r="Q6" s="333" t="s">
        <v>12</v>
      </c>
      <c r="R6" s="333" t="s">
        <v>115</v>
      </c>
      <c r="S6" s="333" t="s">
        <v>86</v>
      </c>
      <c r="T6" s="520"/>
      <c r="U6" s="520"/>
      <c r="V6" s="520"/>
      <c r="W6" s="520"/>
      <c r="X6" s="533"/>
    </row>
    <row r="7" spans="1:24" ht="132.75" customHeight="1" x14ac:dyDescent="0.25">
      <c r="A7" s="551" t="s">
        <v>1767</v>
      </c>
      <c r="B7" s="557" t="s">
        <v>1650</v>
      </c>
      <c r="C7" s="347" t="s">
        <v>1654</v>
      </c>
      <c r="D7" s="348" t="s">
        <v>1656</v>
      </c>
      <c r="E7" s="349" t="s">
        <v>777</v>
      </c>
      <c r="F7" s="349" t="s">
        <v>1658</v>
      </c>
      <c r="G7" s="349"/>
      <c r="H7" s="350"/>
      <c r="I7" s="350"/>
      <c r="J7" s="351"/>
      <c r="K7" s="352"/>
      <c r="L7" s="350"/>
      <c r="M7" s="284"/>
      <c r="N7" s="351"/>
      <c r="O7" s="284"/>
      <c r="P7" s="350"/>
      <c r="Q7" s="284"/>
      <c r="R7" s="350"/>
      <c r="S7" s="350"/>
      <c r="T7" s="350"/>
      <c r="U7" s="350"/>
      <c r="V7" s="350"/>
      <c r="W7" s="350"/>
      <c r="X7" s="349"/>
    </row>
    <row r="8" spans="1:24" ht="108.75" customHeight="1" x14ac:dyDescent="0.25">
      <c r="A8" s="552"/>
      <c r="B8" s="559"/>
      <c r="C8" s="347" t="s">
        <v>1655</v>
      </c>
      <c r="D8" s="348" t="s">
        <v>1657</v>
      </c>
      <c r="E8" s="349"/>
      <c r="F8" s="349" t="s">
        <v>1659</v>
      </c>
      <c r="G8" s="349"/>
      <c r="H8" s="350"/>
      <c r="I8" s="350"/>
      <c r="J8" s="351"/>
      <c r="K8" s="352"/>
      <c r="L8" s="350"/>
      <c r="M8" s="284"/>
      <c r="N8" s="351"/>
      <c r="O8" s="284"/>
      <c r="P8" s="350"/>
      <c r="Q8" s="284"/>
      <c r="R8" s="350"/>
      <c r="S8" s="350"/>
      <c r="T8" s="350"/>
      <c r="U8" s="350"/>
      <c r="V8" s="350"/>
      <c r="W8" s="350"/>
      <c r="X8" s="349"/>
    </row>
    <row r="9" spans="1:24" ht="108.75" customHeight="1" x14ac:dyDescent="0.25">
      <c r="A9" s="552"/>
      <c r="B9" s="559"/>
      <c r="C9" s="347"/>
      <c r="D9" s="348" t="s">
        <v>1660</v>
      </c>
      <c r="E9" s="349"/>
      <c r="F9" s="349" t="s">
        <v>1661</v>
      </c>
      <c r="G9" s="349"/>
      <c r="H9" s="350"/>
      <c r="I9" s="350"/>
      <c r="J9" s="351"/>
      <c r="K9" s="352"/>
      <c r="L9" s="350"/>
      <c r="M9" s="284"/>
      <c r="N9" s="351"/>
      <c r="O9" s="284"/>
      <c r="P9" s="350"/>
      <c r="Q9" s="284"/>
      <c r="R9" s="350"/>
      <c r="S9" s="350"/>
      <c r="T9" s="350"/>
      <c r="U9" s="350"/>
      <c r="V9" s="350"/>
      <c r="W9" s="350"/>
      <c r="X9" s="349"/>
    </row>
    <row r="10" spans="1:24" ht="129.75" customHeight="1" x14ac:dyDescent="0.25">
      <c r="A10" s="552"/>
      <c r="B10" s="558"/>
      <c r="C10" s="347" t="s">
        <v>1662</v>
      </c>
      <c r="D10" s="348" t="s">
        <v>1663</v>
      </c>
      <c r="E10" s="349"/>
      <c r="F10" s="349" t="s">
        <v>1664</v>
      </c>
      <c r="G10" s="349"/>
      <c r="H10" s="350"/>
      <c r="I10" s="350"/>
      <c r="J10" s="351"/>
      <c r="K10" s="352"/>
      <c r="L10" s="350"/>
      <c r="M10" s="284"/>
      <c r="N10" s="351"/>
      <c r="O10" s="284"/>
      <c r="P10" s="350"/>
      <c r="Q10" s="284"/>
      <c r="R10" s="350"/>
      <c r="S10" s="350"/>
      <c r="T10" s="350"/>
      <c r="U10" s="350"/>
      <c r="V10" s="350"/>
      <c r="W10" s="350"/>
      <c r="X10" s="349"/>
    </row>
    <row r="11" spans="1:24" ht="85.5" customHeight="1" x14ac:dyDescent="0.25">
      <c r="A11" s="552"/>
      <c r="B11" s="554" t="s">
        <v>1651</v>
      </c>
      <c r="C11" s="347" t="s">
        <v>1665</v>
      </c>
      <c r="D11" s="348" t="s">
        <v>1666</v>
      </c>
      <c r="E11" s="349"/>
      <c r="F11" s="349" t="s">
        <v>1667</v>
      </c>
      <c r="G11" s="349"/>
      <c r="H11" s="350"/>
      <c r="I11" s="350"/>
      <c r="J11" s="351"/>
      <c r="K11" s="352"/>
      <c r="L11" s="350"/>
      <c r="M11" s="284"/>
      <c r="N11" s="351"/>
      <c r="O11" s="284"/>
      <c r="P11" s="350"/>
      <c r="Q11" s="284"/>
      <c r="R11" s="350"/>
      <c r="S11" s="350"/>
      <c r="T11" s="350"/>
      <c r="U11" s="350"/>
      <c r="V11" s="350"/>
      <c r="W11" s="350"/>
      <c r="X11" s="349"/>
    </row>
    <row r="12" spans="1:24" ht="85.5" customHeight="1" x14ac:dyDescent="0.25">
      <c r="A12" s="552"/>
      <c r="B12" s="554"/>
      <c r="C12" s="347"/>
      <c r="D12" s="348" t="s">
        <v>1670</v>
      </c>
      <c r="E12" s="349"/>
      <c r="F12" s="349" t="s">
        <v>1668</v>
      </c>
      <c r="G12" s="349"/>
      <c r="H12" s="350"/>
      <c r="I12" s="350"/>
      <c r="J12" s="351"/>
      <c r="K12" s="352"/>
      <c r="L12" s="350"/>
      <c r="M12" s="284"/>
      <c r="N12" s="351"/>
      <c r="O12" s="284"/>
      <c r="P12" s="350"/>
      <c r="Q12" s="284"/>
      <c r="R12" s="350"/>
      <c r="S12" s="350"/>
      <c r="T12" s="350"/>
      <c r="U12" s="350"/>
      <c r="V12" s="350"/>
      <c r="W12" s="350"/>
      <c r="X12" s="349"/>
    </row>
    <row r="13" spans="1:24" ht="211.5" customHeight="1" x14ac:dyDescent="0.25">
      <c r="A13" s="552"/>
      <c r="B13" s="554"/>
      <c r="C13" s="347" t="s">
        <v>1669</v>
      </c>
      <c r="D13" s="348" t="s">
        <v>1676</v>
      </c>
      <c r="E13" s="349"/>
      <c r="F13" s="354" t="s">
        <v>1671</v>
      </c>
      <c r="G13" s="354"/>
      <c r="H13" s="355"/>
      <c r="I13" s="355"/>
      <c r="J13" s="355"/>
      <c r="K13" s="355"/>
      <c r="L13" s="355"/>
      <c r="M13" s="285"/>
      <c r="N13" s="355"/>
      <c r="O13" s="285"/>
      <c r="P13" s="356"/>
      <c r="Q13" s="288"/>
      <c r="R13" s="356"/>
      <c r="S13" s="356"/>
      <c r="T13" s="357"/>
      <c r="U13" s="357"/>
      <c r="V13" s="357"/>
      <c r="W13" s="357"/>
      <c r="X13" s="349"/>
    </row>
    <row r="14" spans="1:24" ht="211.5" customHeight="1" x14ac:dyDescent="0.25">
      <c r="A14" s="552"/>
      <c r="B14" s="554"/>
      <c r="C14" s="347"/>
      <c r="D14" s="348" t="s">
        <v>1675</v>
      </c>
      <c r="E14" s="349"/>
      <c r="F14" s="354" t="s">
        <v>1672</v>
      </c>
      <c r="G14" s="354"/>
      <c r="H14" s="355"/>
      <c r="I14" s="355"/>
      <c r="J14" s="355"/>
      <c r="K14" s="355"/>
      <c r="L14" s="355"/>
      <c r="M14" s="285"/>
      <c r="N14" s="355"/>
      <c r="O14" s="285"/>
      <c r="P14" s="356"/>
      <c r="Q14" s="288"/>
      <c r="R14" s="356"/>
      <c r="S14" s="356"/>
      <c r="T14" s="357"/>
      <c r="U14" s="357"/>
      <c r="V14" s="357"/>
      <c r="W14" s="357"/>
      <c r="X14" s="349"/>
    </row>
    <row r="15" spans="1:24" ht="178.5" customHeight="1" x14ac:dyDescent="0.25">
      <c r="A15" s="552"/>
      <c r="B15" s="554"/>
      <c r="C15" s="347" t="s">
        <v>1673</v>
      </c>
      <c r="D15" s="348" t="s">
        <v>1674</v>
      </c>
      <c r="E15" s="349"/>
      <c r="F15" s="348" t="s">
        <v>1677</v>
      </c>
      <c r="G15" s="348"/>
      <c r="H15" s="355"/>
      <c r="I15" s="358"/>
      <c r="J15" s="355"/>
      <c r="K15" s="358"/>
      <c r="L15" s="355"/>
      <c r="M15" s="285"/>
      <c r="N15" s="355"/>
      <c r="O15" s="285"/>
      <c r="P15" s="356"/>
      <c r="Q15" s="288"/>
      <c r="R15" s="356"/>
      <c r="S15" s="356"/>
      <c r="T15" s="356"/>
      <c r="U15" s="356"/>
      <c r="V15" s="356"/>
      <c r="W15" s="356"/>
      <c r="X15" s="349"/>
    </row>
    <row r="16" spans="1:24" ht="178.5" customHeight="1" x14ac:dyDescent="0.25">
      <c r="A16" s="552"/>
      <c r="B16" s="557" t="s">
        <v>1684</v>
      </c>
      <c r="C16" s="347" t="s">
        <v>1678</v>
      </c>
      <c r="D16" s="481" t="s">
        <v>1679</v>
      </c>
      <c r="E16" s="349"/>
      <c r="F16" s="348" t="s">
        <v>1680</v>
      </c>
      <c r="G16" s="348"/>
      <c r="H16" s="355"/>
      <c r="I16" s="358"/>
      <c r="J16" s="355"/>
      <c r="K16" s="358"/>
      <c r="L16" s="355"/>
      <c r="M16" s="285"/>
      <c r="N16" s="355"/>
      <c r="O16" s="285"/>
      <c r="P16" s="356"/>
      <c r="Q16" s="288"/>
      <c r="R16" s="356"/>
      <c r="S16" s="356"/>
      <c r="T16" s="356"/>
      <c r="U16" s="356"/>
      <c r="V16" s="356"/>
      <c r="W16" s="356"/>
      <c r="X16" s="349"/>
    </row>
    <row r="17" spans="1:24" ht="126.75" customHeight="1" x14ac:dyDescent="0.25">
      <c r="A17" s="552"/>
      <c r="B17" s="558"/>
      <c r="C17" s="482" t="s">
        <v>1681</v>
      </c>
      <c r="D17" s="481" t="s">
        <v>1682</v>
      </c>
      <c r="E17" s="349"/>
      <c r="F17" s="359" t="s">
        <v>1683</v>
      </c>
      <c r="G17" s="359"/>
      <c r="H17" s="360"/>
      <c r="I17" s="355"/>
      <c r="J17" s="360"/>
      <c r="K17" s="355"/>
      <c r="L17" s="360"/>
      <c r="M17" s="285"/>
      <c r="N17" s="360"/>
      <c r="O17" s="285"/>
      <c r="P17" s="361"/>
      <c r="Q17" s="288"/>
      <c r="R17" s="356"/>
      <c r="S17" s="356"/>
      <c r="T17" s="356"/>
      <c r="U17" s="356"/>
      <c r="V17" s="356"/>
      <c r="W17" s="356"/>
      <c r="X17" s="350"/>
    </row>
    <row r="18" spans="1:24" ht="95.25" customHeight="1" x14ac:dyDescent="0.25">
      <c r="A18" s="552"/>
      <c r="B18" s="557" t="s">
        <v>1652</v>
      </c>
      <c r="C18" s="555" t="s">
        <v>1685</v>
      </c>
      <c r="D18" s="481" t="s">
        <v>1686</v>
      </c>
      <c r="E18" s="349"/>
      <c r="F18" s="348" t="s">
        <v>1687</v>
      </c>
      <c r="G18" s="348"/>
      <c r="H18" s="351"/>
      <c r="I18" s="362"/>
      <c r="J18" s="351"/>
      <c r="K18" s="362"/>
      <c r="L18" s="351"/>
      <c r="M18" s="284"/>
      <c r="N18" s="351"/>
      <c r="O18" s="284"/>
      <c r="P18" s="350"/>
      <c r="Q18" s="284"/>
      <c r="R18" s="363"/>
      <c r="S18" s="363"/>
      <c r="T18" s="350"/>
      <c r="U18" s="350"/>
      <c r="V18" s="350"/>
      <c r="W18" s="350"/>
      <c r="X18" s="349"/>
    </row>
    <row r="19" spans="1:24" ht="113.25" customHeight="1" x14ac:dyDescent="0.25">
      <c r="A19" s="552"/>
      <c r="B19" s="558"/>
      <c r="C19" s="556"/>
      <c r="D19" s="481" t="s">
        <v>1688</v>
      </c>
      <c r="E19" s="349"/>
      <c r="F19" s="364" t="s">
        <v>1689</v>
      </c>
      <c r="G19" s="364"/>
      <c r="H19" s="360"/>
      <c r="I19" s="355"/>
      <c r="J19" s="360"/>
      <c r="K19" s="355"/>
      <c r="L19" s="360"/>
      <c r="M19" s="285"/>
      <c r="N19" s="360"/>
      <c r="O19" s="285"/>
      <c r="P19" s="361"/>
      <c r="Q19" s="288"/>
      <c r="R19" s="356"/>
      <c r="S19" s="356"/>
      <c r="T19" s="356"/>
      <c r="U19" s="356"/>
      <c r="V19" s="356"/>
      <c r="W19" s="356"/>
      <c r="X19" s="349"/>
    </row>
    <row r="20" spans="1:24" ht="103.5" customHeight="1" x14ac:dyDescent="0.25">
      <c r="A20" s="552"/>
      <c r="B20" s="557" t="s">
        <v>1653</v>
      </c>
      <c r="C20" s="555" t="s">
        <v>1690</v>
      </c>
      <c r="D20" s="481" t="s">
        <v>1691</v>
      </c>
      <c r="E20" s="349"/>
      <c r="F20" s="348" t="s">
        <v>1692</v>
      </c>
      <c r="G20" s="348"/>
      <c r="H20" s="355"/>
      <c r="I20" s="355"/>
      <c r="J20" s="249"/>
      <c r="K20" s="355"/>
      <c r="L20" s="355"/>
      <c r="M20" s="285"/>
      <c r="N20" s="355"/>
      <c r="O20" s="285"/>
      <c r="P20" s="250"/>
      <c r="Q20" s="284"/>
      <c r="R20" s="350"/>
      <c r="S20" s="350"/>
      <c r="T20" s="359"/>
      <c r="U20" s="359"/>
      <c r="V20" s="356"/>
      <c r="W20" s="356"/>
      <c r="X20" s="349"/>
    </row>
    <row r="21" spans="1:24" ht="170.25" customHeight="1" x14ac:dyDescent="0.25">
      <c r="A21" s="552"/>
      <c r="B21" s="559"/>
      <c r="C21" s="556"/>
      <c r="D21" s="348" t="s">
        <v>1695</v>
      </c>
      <c r="E21" s="349"/>
      <c r="F21" s="348" t="s">
        <v>1696</v>
      </c>
      <c r="G21" s="348"/>
      <c r="H21" s="355"/>
      <c r="I21" s="355"/>
      <c r="J21" s="249"/>
      <c r="K21" s="355"/>
      <c r="L21" s="355"/>
      <c r="M21" s="285"/>
      <c r="N21" s="355"/>
      <c r="O21" s="285"/>
      <c r="P21" s="250"/>
      <c r="Q21" s="284"/>
      <c r="R21" s="350"/>
      <c r="S21" s="350"/>
      <c r="T21" s="359"/>
      <c r="U21" s="359"/>
      <c r="V21" s="356"/>
      <c r="W21" s="356"/>
      <c r="X21" s="349"/>
    </row>
    <row r="22" spans="1:24" ht="96" customHeight="1" x14ac:dyDescent="0.25">
      <c r="A22" s="552"/>
      <c r="B22" s="559"/>
      <c r="C22" s="347"/>
      <c r="D22" s="348" t="s">
        <v>1693</v>
      </c>
      <c r="E22" s="483"/>
      <c r="F22" s="348" t="s">
        <v>1694</v>
      </c>
      <c r="G22" s="348"/>
      <c r="H22" s="355"/>
      <c r="I22" s="355"/>
      <c r="J22" s="249"/>
      <c r="K22" s="355"/>
      <c r="L22" s="355"/>
      <c r="M22" s="285"/>
      <c r="N22" s="355"/>
      <c r="O22" s="285"/>
      <c r="P22" s="250"/>
      <c r="Q22" s="284"/>
      <c r="R22" s="350"/>
      <c r="S22" s="350"/>
      <c r="T22" s="359"/>
      <c r="U22" s="359"/>
      <c r="V22" s="356"/>
      <c r="W22" s="356"/>
      <c r="X22" s="349"/>
    </row>
    <row r="23" spans="1:24" ht="96" customHeight="1" x14ac:dyDescent="0.25">
      <c r="A23" s="552"/>
      <c r="B23" s="559"/>
      <c r="C23" s="347" t="s">
        <v>1697</v>
      </c>
      <c r="D23" s="348" t="s">
        <v>1699</v>
      </c>
      <c r="E23" s="349"/>
      <c r="F23" s="348" t="s">
        <v>1698</v>
      </c>
      <c r="G23" s="348"/>
      <c r="H23" s="355"/>
      <c r="I23" s="355"/>
      <c r="J23" s="249"/>
      <c r="K23" s="355"/>
      <c r="L23" s="355"/>
      <c r="M23" s="285"/>
      <c r="N23" s="355"/>
      <c r="O23" s="285"/>
      <c r="P23" s="250"/>
      <c r="Q23" s="284"/>
      <c r="R23" s="350"/>
      <c r="S23" s="350"/>
      <c r="T23" s="359"/>
      <c r="U23" s="359"/>
      <c r="V23" s="356"/>
      <c r="W23" s="356"/>
      <c r="X23" s="349"/>
    </row>
    <row r="24" spans="1:24" ht="133.5" customHeight="1" x14ac:dyDescent="0.25">
      <c r="A24" s="552"/>
      <c r="B24" s="559"/>
      <c r="C24" s="347" t="s">
        <v>1700</v>
      </c>
      <c r="D24" s="481" t="s">
        <v>1701</v>
      </c>
      <c r="E24" s="349"/>
      <c r="F24" s="348" t="s">
        <v>1705</v>
      </c>
      <c r="G24" s="348"/>
      <c r="H24" s="355"/>
      <c r="I24" s="355"/>
      <c r="J24" s="249"/>
      <c r="K24" s="355"/>
      <c r="L24" s="355"/>
      <c r="M24" s="285"/>
      <c r="N24" s="355"/>
      <c r="O24" s="285"/>
      <c r="P24" s="250"/>
      <c r="Q24" s="284"/>
      <c r="R24" s="350"/>
      <c r="S24" s="350"/>
      <c r="T24" s="359"/>
      <c r="U24" s="359"/>
      <c r="V24" s="356"/>
      <c r="W24" s="356"/>
      <c r="X24" s="349"/>
    </row>
    <row r="25" spans="1:24" ht="186.75" customHeight="1" x14ac:dyDescent="0.25">
      <c r="A25" s="552"/>
      <c r="B25" s="559"/>
      <c r="C25" s="482" t="s">
        <v>1702</v>
      </c>
      <c r="D25" s="348" t="s">
        <v>1703</v>
      </c>
      <c r="E25" s="349"/>
      <c r="F25" s="348" t="s">
        <v>1704</v>
      </c>
      <c r="G25" s="348"/>
      <c r="H25" s="355"/>
      <c r="I25" s="355"/>
      <c r="J25" s="249"/>
      <c r="K25" s="355"/>
      <c r="L25" s="355"/>
      <c r="M25" s="285"/>
      <c r="N25" s="355"/>
      <c r="O25" s="285"/>
      <c r="P25" s="250"/>
      <c r="Q25" s="284"/>
      <c r="R25" s="350"/>
      <c r="S25" s="350"/>
      <c r="T25" s="359"/>
      <c r="U25" s="359"/>
      <c r="V25" s="356"/>
      <c r="W25" s="356"/>
      <c r="X25" s="349"/>
    </row>
    <row r="26" spans="1:24" ht="96" customHeight="1" x14ac:dyDescent="0.25">
      <c r="A26" s="552"/>
      <c r="B26" s="559"/>
      <c r="C26" s="347"/>
      <c r="D26" s="348" t="s">
        <v>1707</v>
      </c>
      <c r="E26" s="349"/>
      <c r="F26" s="348" t="s">
        <v>1706</v>
      </c>
      <c r="G26" s="348"/>
      <c r="H26" s="355"/>
      <c r="I26" s="355"/>
      <c r="J26" s="249"/>
      <c r="K26" s="355"/>
      <c r="L26" s="355"/>
      <c r="M26" s="285"/>
      <c r="N26" s="355"/>
      <c r="O26" s="285"/>
      <c r="P26" s="250"/>
      <c r="Q26" s="284"/>
      <c r="R26" s="350"/>
      <c r="S26" s="350"/>
      <c r="T26" s="359"/>
      <c r="U26" s="359"/>
      <c r="V26" s="356"/>
      <c r="W26" s="356"/>
      <c r="X26" s="349"/>
    </row>
    <row r="27" spans="1:24" ht="133.5" customHeight="1" x14ac:dyDescent="0.25">
      <c r="A27" s="553"/>
      <c r="B27" s="558"/>
      <c r="C27" s="347"/>
      <c r="D27" s="481" t="s">
        <v>1708</v>
      </c>
      <c r="E27" s="349"/>
      <c r="F27" s="348" t="s">
        <v>1709</v>
      </c>
      <c r="G27" s="348"/>
      <c r="H27" s="355"/>
      <c r="I27" s="355"/>
      <c r="J27" s="249"/>
      <c r="K27" s="355"/>
      <c r="L27" s="355"/>
      <c r="M27" s="285"/>
      <c r="N27" s="355"/>
      <c r="O27" s="285"/>
      <c r="P27" s="250"/>
      <c r="Q27" s="284"/>
      <c r="R27" s="350"/>
      <c r="S27" s="350"/>
      <c r="T27" s="359"/>
      <c r="U27" s="359"/>
      <c r="V27" s="356"/>
      <c r="W27" s="356"/>
      <c r="X27" s="349"/>
    </row>
    <row r="28" spans="1:24" ht="67.5" customHeight="1" x14ac:dyDescent="0.25">
      <c r="A28" s="454"/>
      <c r="B28" s="455"/>
      <c r="C28" s="454" t="s">
        <v>102</v>
      </c>
      <c r="D28" s="455"/>
      <c r="E28" s="455"/>
      <c r="F28" s="456"/>
      <c r="G28" s="456"/>
      <c r="H28" s="365">
        <f t="shared" ref="H28:O28" si="0">SUM(H7:H21)</f>
        <v>0</v>
      </c>
      <c r="I28" s="366">
        <f t="shared" si="0"/>
        <v>0</v>
      </c>
      <c r="J28" s="365">
        <f t="shared" si="0"/>
        <v>0</v>
      </c>
      <c r="K28" s="365">
        <f t="shared" si="0"/>
        <v>0</v>
      </c>
      <c r="L28" s="365">
        <f t="shared" si="0"/>
        <v>0</v>
      </c>
      <c r="M28" s="366">
        <f t="shared" si="0"/>
        <v>0</v>
      </c>
      <c r="N28" s="365">
        <f t="shared" si="0"/>
        <v>0</v>
      </c>
      <c r="O28" s="365">
        <f t="shared" si="0"/>
        <v>0</v>
      </c>
      <c r="P28" s="365">
        <f>H28+J28+L28+N28</f>
        <v>0</v>
      </c>
      <c r="Q28" s="367">
        <f>I28+K28+M28+O28</f>
        <v>0</v>
      </c>
      <c r="R28" s="368"/>
      <c r="S28" s="368"/>
      <c r="T28" s="368"/>
      <c r="U28" s="368"/>
      <c r="V28" s="368"/>
      <c r="W28" s="368"/>
      <c r="X28" s="368"/>
    </row>
    <row r="29" spans="1:24" ht="197.25" customHeight="1" x14ac:dyDescent="0.25">
      <c r="A29" s="369"/>
      <c r="B29" s="370"/>
      <c r="C29" s="370"/>
      <c r="D29" s="370"/>
      <c r="E29" s="371"/>
      <c r="F29" s="370"/>
      <c r="G29" s="370"/>
      <c r="H29" s="370"/>
      <c r="I29" s="370"/>
      <c r="J29" s="370"/>
      <c r="K29" s="370"/>
      <c r="L29" s="370"/>
      <c r="M29" s="370"/>
      <c r="N29" s="370"/>
      <c r="O29" s="370"/>
      <c r="P29" s="370"/>
      <c r="Q29" s="370"/>
      <c r="R29" s="370"/>
      <c r="S29" s="370"/>
      <c r="T29" s="370"/>
      <c r="U29" s="370"/>
      <c r="V29" s="370"/>
      <c r="W29" s="370"/>
      <c r="X29" s="370"/>
    </row>
    <row r="30" spans="1:24" ht="105" customHeight="1" x14ac:dyDescent="0.25">
      <c r="A30" s="369"/>
      <c r="B30" s="370"/>
      <c r="C30" s="370"/>
      <c r="D30" s="370"/>
      <c r="E30" s="371"/>
      <c r="F30" s="370"/>
      <c r="G30" s="370"/>
      <c r="H30" s="370"/>
      <c r="I30" s="370"/>
      <c r="J30" s="370"/>
      <c r="K30" s="370"/>
      <c r="L30" s="370"/>
      <c r="M30" s="370"/>
      <c r="N30" s="370"/>
      <c r="O30" s="370"/>
      <c r="P30" s="370"/>
      <c r="Q30" s="370"/>
      <c r="R30" s="370"/>
      <c r="S30" s="370"/>
      <c r="T30" s="370"/>
      <c r="U30" s="370"/>
      <c r="V30" s="370"/>
      <c r="W30" s="370"/>
      <c r="X30" s="370"/>
    </row>
    <row r="31" spans="1:24" ht="69" customHeight="1" x14ac:dyDescent="0.25">
      <c r="A31" s="369"/>
      <c r="B31" s="370"/>
      <c r="C31" s="370"/>
      <c r="D31" s="370"/>
      <c r="E31" s="371"/>
      <c r="F31" s="370"/>
      <c r="G31" s="370"/>
      <c r="H31" s="370"/>
      <c r="I31" s="370"/>
      <c r="J31" s="370"/>
      <c r="K31" s="370"/>
      <c r="L31" s="370"/>
      <c r="M31" s="370"/>
      <c r="N31" s="370"/>
      <c r="O31" s="370"/>
      <c r="P31" s="370"/>
      <c r="Q31" s="370"/>
      <c r="R31" s="370"/>
      <c r="S31" s="370"/>
      <c r="T31" s="370"/>
      <c r="U31" s="370"/>
      <c r="V31" s="370"/>
      <c r="W31" s="370"/>
      <c r="X31" s="370"/>
    </row>
    <row r="32" spans="1:24" ht="57.75" customHeight="1" x14ac:dyDescent="0.25">
      <c r="A32" s="369"/>
      <c r="B32" s="370"/>
      <c r="C32" s="370"/>
      <c r="D32" s="370"/>
      <c r="E32" s="371"/>
      <c r="F32" s="370"/>
      <c r="G32" s="370"/>
      <c r="H32" s="370"/>
      <c r="I32" s="370"/>
      <c r="J32" s="370"/>
      <c r="K32" s="370"/>
      <c r="L32" s="370"/>
      <c r="M32" s="370"/>
      <c r="N32" s="370"/>
      <c r="O32" s="370"/>
      <c r="P32" s="370"/>
      <c r="Q32" s="370"/>
      <c r="R32" s="370"/>
      <c r="S32" s="370"/>
      <c r="T32" s="370"/>
      <c r="U32" s="370"/>
      <c r="V32" s="370"/>
      <c r="W32" s="370"/>
      <c r="X32" s="370"/>
    </row>
    <row r="33" spans="1:24" ht="94.5" customHeight="1" x14ac:dyDescent="0.25">
      <c r="A33" s="369"/>
      <c r="B33" s="370"/>
      <c r="C33" s="370"/>
      <c r="D33" s="370"/>
      <c r="E33" s="371"/>
      <c r="F33" s="370"/>
      <c r="G33" s="370"/>
      <c r="H33" s="370"/>
      <c r="I33" s="370"/>
      <c r="J33" s="370"/>
      <c r="K33" s="370"/>
      <c r="L33" s="370"/>
      <c r="M33" s="370"/>
      <c r="N33" s="370"/>
      <c r="O33" s="370"/>
      <c r="P33" s="370"/>
      <c r="Q33" s="370"/>
      <c r="R33" s="370"/>
      <c r="S33" s="370"/>
      <c r="T33" s="370"/>
      <c r="U33" s="370"/>
      <c r="V33" s="370"/>
      <c r="W33" s="370"/>
      <c r="X33" s="370"/>
    </row>
    <row r="34" spans="1:24" ht="72.75" customHeight="1" x14ac:dyDescent="0.25">
      <c r="A34" s="369"/>
      <c r="B34" s="370"/>
      <c r="C34" s="370"/>
      <c r="D34" s="370"/>
      <c r="E34" s="371"/>
      <c r="F34" s="370"/>
      <c r="G34" s="370"/>
      <c r="H34" s="370"/>
      <c r="I34" s="370"/>
      <c r="J34" s="370"/>
      <c r="K34" s="370"/>
      <c r="L34" s="370"/>
      <c r="M34" s="370"/>
      <c r="N34" s="370"/>
      <c r="O34" s="370"/>
      <c r="P34" s="370"/>
      <c r="Q34" s="370"/>
      <c r="R34" s="370"/>
      <c r="S34" s="370"/>
      <c r="T34" s="370"/>
      <c r="U34" s="370"/>
      <c r="V34" s="370"/>
      <c r="W34" s="370"/>
      <c r="X34" s="370"/>
    </row>
    <row r="35" spans="1:24" ht="94.5" customHeight="1" x14ac:dyDescent="0.25">
      <c r="A35" s="369"/>
      <c r="B35" s="370"/>
      <c r="C35" s="370"/>
      <c r="D35" s="370"/>
      <c r="E35" s="371"/>
      <c r="F35" s="370"/>
      <c r="G35" s="370"/>
      <c r="H35" s="370"/>
      <c r="I35" s="370"/>
      <c r="J35" s="370"/>
      <c r="K35" s="370"/>
      <c r="L35" s="370"/>
      <c r="M35" s="370"/>
      <c r="N35" s="370"/>
      <c r="O35" s="370"/>
      <c r="P35" s="370"/>
      <c r="Q35" s="370"/>
      <c r="R35" s="370"/>
      <c r="S35" s="370"/>
      <c r="T35" s="370"/>
      <c r="U35" s="370"/>
      <c r="V35" s="370"/>
      <c r="W35" s="370"/>
      <c r="X35" s="370"/>
    </row>
    <row r="36" spans="1:24" ht="94.5" customHeight="1" x14ac:dyDescent="0.25">
      <c r="A36" s="369"/>
      <c r="B36" s="370"/>
      <c r="C36" s="370"/>
      <c r="D36" s="370"/>
      <c r="E36" s="371"/>
      <c r="F36" s="370"/>
      <c r="G36" s="370"/>
      <c r="H36" s="370"/>
      <c r="I36" s="370"/>
      <c r="J36" s="370"/>
      <c r="K36" s="370"/>
      <c r="L36" s="370"/>
      <c r="M36" s="370"/>
      <c r="N36" s="370"/>
      <c r="O36" s="370"/>
      <c r="P36" s="370"/>
      <c r="Q36" s="370"/>
      <c r="R36" s="370"/>
      <c r="S36" s="370"/>
      <c r="T36" s="370"/>
      <c r="U36" s="370"/>
      <c r="V36" s="370"/>
      <c r="W36" s="370"/>
      <c r="X36" s="370"/>
    </row>
    <row r="37" spans="1:24" ht="94.5" customHeight="1" x14ac:dyDescent="0.25">
      <c r="A37" s="369"/>
      <c r="B37" s="370"/>
      <c r="C37" s="370"/>
      <c r="D37" s="370"/>
      <c r="E37" s="371"/>
      <c r="F37" s="370"/>
      <c r="G37" s="370"/>
      <c r="H37" s="370"/>
      <c r="I37" s="370"/>
      <c r="J37" s="370"/>
      <c r="K37" s="370"/>
      <c r="L37" s="370"/>
      <c r="M37" s="370"/>
      <c r="N37" s="370"/>
      <c r="O37" s="370"/>
      <c r="P37" s="370"/>
      <c r="Q37" s="370"/>
      <c r="R37" s="370"/>
      <c r="S37" s="370"/>
      <c r="T37" s="370"/>
      <c r="U37" s="370"/>
      <c r="V37" s="370"/>
      <c r="W37" s="370"/>
      <c r="X37" s="370"/>
    </row>
    <row r="38" spans="1:24" ht="94.5" customHeight="1" x14ac:dyDescent="0.25">
      <c r="A38" s="369"/>
      <c r="B38" s="370"/>
      <c r="C38" s="370"/>
      <c r="D38" s="370"/>
      <c r="E38" s="371"/>
      <c r="F38" s="370"/>
      <c r="G38" s="370"/>
      <c r="H38" s="370"/>
      <c r="I38" s="370"/>
      <c r="J38" s="370"/>
      <c r="K38" s="370"/>
      <c r="L38" s="370"/>
      <c r="M38" s="370"/>
      <c r="N38" s="370"/>
      <c r="O38" s="370"/>
      <c r="P38" s="370"/>
      <c r="Q38" s="370"/>
      <c r="R38" s="370"/>
      <c r="S38" s="370"/>
      <c r="T38" s="370"/>
      <c r="U38" s="370"/>
      <c r="V38" s="370"/>
      <c r="W38" s="370"/>
      <c r="X38" s="370"/>
    </row>
    <row r="39" spans="1:24" ht="72.75" customHeight="1" x14ac:dyDescent="0.25">
      <c r="A39" s="369"/>
      <c r="B39" s="370"/>
      <c r="C39" s="370"/>
      <c r="D39" s="370"/>
      <c r="E39" s="371"/>
      <c r="F39" s="370"/>
      <c r="G39" s="370"/>
      <c r="H39" s="370"/>
      <c r="I39" s="370"/>
      <c r="J39" s="370"/>
      <c r="K39" s="370"/>
      <c r="L39" s="370"/>
      <c r="M39" s="370"/>
      <c r="N39" s="370"/>
      <c r="O39" s="370"/>
      <c r="P39" s="370"/>
      <c r="Q39" s="370"/>
      <c r="R39" s="370"/>
      <c r="S39" s="370"/>
      <c r="T39" s="370"/>
      <c r="U39" s="370"/>
      <c r="V39" s="370"/>
      <c r="W39" s="370"/>
      <c r="X39" s="370"/>
    </row>
    <row r="40" spans="1:24" ht="72.75" customHeight="1" x14ac:dyDescent="0.25">
      <c r="A40" s="369"/>
      <c r="B40" s="370"/>
      <c r="C40" s="370"/>
      <c r="D40" s="370"/>
      <c r="E40" s="371"/>
      <c r="F40" s="370"/>
      <c r="G40" s="370"/>
      <c r="H40" s="370"/>
      <c r="I40" s="370"/>
      <c r="J40" s="370"/>
      <c r="K40" s="370"/>
      <c r="L40" s="370"/>
      <c r="M40" s="370"/>
      <c r="N40" s="370"/>
      <c r="O40" s="370"/>
      <c r="P40" s="370"/>
      <c r="Q40" s="370"/>
      <c r="R40" s="370"/>
      <c r="S40" s="370"/>
      <c r="T40" s="370"/>
      <c r="U40" s="370"/>
      <c r="V40" s="370"/>
      <c r="W40" s="370"/>
      <c r="X40" s="370"/>
    </row>
    <row r="41" spans="1:24" ht="72.75" customHeight="1" x14ac:dyDescent="0.25">
      <c r="A41" s="369"/>
      <c r="B41" s="370"/>
      <c r="C41" s="370"/>
      <c r="D41" s="370"/>
      <c r="E41" s="371"/>
      <c r="F41" s="370"/>
      <c r="G41" s="370"/>
      <c r="H41" s="370"/>
      <c r="I41" s="370"/>
      <c r="J41" s="370"/>
      <c r="K41" s="370"/>
      <c r="L41" s="370"/>
      <c r="M41" s="370"/>
      <c r="N41" s="370"/>
      <c r="O41" s="370"/>
      <c r="P41" s="370"/>
      <c r="Q41" s="370"/>
      <c r="R41" s="370"/>
      <c r="S41" s="370"/>
      <c r="T41" s="370"/>
      <c r="U41" s="370"/>
      <c r="V41" s="370"/>
      <c r="W41" s="370"/>
      <c r="X41" s="370"/>
    </row>
    <row r="42" spans="1:24" ht="72.75" customHeight="1" x14ac:dyDescent="0.25">
      <c r="A42" s="369"/>
      <c r="B42" s="370"/>
      <c r="C42" s="370"/>
      <c r="D42" s="370"/>
      <c r="E42" s="371"/>
      <c r="F42" s="370"/>
      <c r="G42" s="370"/>
      <c r="H42" s="370"/>
      <c r="I42" s="370"/>
      <c r="J42" s="370"/>
      <c r="K42" s="370"/>
      <c r="L42" s="370"/>
      <c r="M42" s="370"/>
      <c r="N42" s="370"/>
      <c r="O42" s="370"/>
      <c r="P42" s="370"/>
      <c r="Q42" s="370"/>
      <c r="R42" s="370"/>
      <c r="S42" s="370"/>
      <c r="T42" s="370"/>
      <c r="U42" s="370"/>
      <c r="V42" s="370"/>
      <c r="W42" s="370"/>
      <c r="X42" s="370"/>
    </row>
    <row r="43" spans="1:24" ht="52.5" customHeight="1" x14ac:dyDescent="0.25">
      <c r="A43" s="369"/>
      <c r="B43" s="370"/>
      <c r="C43" s="370"/>
      <c r="D43" s="370"/>
      <c r="E43" s="371"/>
      <c r="F43" s="370"/>
      <c r="G43" s="370"/>
      <c r="H43" s="370"/>
      <c r="I43" s="370"/>
      <c r="J43" s="370"/>
      <c r="K43" s="370"/>
      <c r="L43" s="370"/>
      <c r="M43" s="370"/>
      <c r="N43" s="370"/>
      <c r="O43" s="370"/>
      <c r="P43" s="370"/>
      <c r="Q43" s="370"/>
      <c r="R43" s="370"/>
      <c r="S43" s="370"/>
      <c r="T43" s="370"/>
      <c r="U43" s="370"/>
      <c r="V43" s="370"/>
      <c r="W43" s="370"/>
      <c r="X43" s="370"/>
    </row>
    <row r="44" spans="1:24" ht="72.75" customHeight="1" x14ac:dyDescent="0.25">
      <c r="A44" s="369"/>
      <c r="B44" s="370"/>
      <c r="C44" s="370"/>
      <c r="D44" s="370"/>
      <c r="E44" s="371"/>
      <c r="F44" s="370"/>
      <c r="G44" s="370"/>
      <c r="H44" s="370"/>
      <c r="I44" s="370"/>
      <c r="J44" s="370"/>
      <c r="K44" s="370"/>
      <c r="L44" s="370"/>
      <c r="M44" s="370"/>
      <c r="N44" s="370"/>
      <c r="O44" s="370"/>
      <c r="P44" s="370"/>
      <c r="Q44" s="370"/>
      <c r="R44" s="370"/>
      <c r="S44" s="370"/>
      <c r="T44" s="370"/>
      <c r="U44" s="370"/>
      <c r="V44" s="370"/>
      <c r="W44" s="370"/>
      <c r="X44" s="370"/>
    </row>
    <row r="45" spans="1:24" ht="67.5" customHeight="1" x14ac:dyDescent="0.25">
      <c r="A45" s="369"/>
      <c r="B45" s="370"/>
      <c r="C45" s="370"/>
      <c r="D45" s="370"/>
      <c r="E45" s="371"/>
      <c r="F45" s="370"/>
      <c r="G45" s="370"/>
      <c r="H45" s="370"/>
      <c r="I45" s="370"/>
      <c r="J45" s="370"/>
      <c r="K45" s="370"/>
      <c r="L45" s="370"/>
      <c r="M45" s="370"/>
      <c r="N45" s="370"/>
      <c r="O45" s="370"/>
      <c r="P45" s="370"/>
      <c r="Q45" s="370"/>
      <c r="R45" s="370"/>
      <c r="S45" s="370"/>
      <c r="T45" s="370"/>
      <c r="U45" s="370"/>
      <c r="V45" s="370"/>
      <c r="W45" s="370"/>
      <c r="X45" s="370"/>
    </row>
    <row r="46" spans="1:24" ht="39.75" customHeight="1" x14ac:dyDescent="0.25">
      <c r="A46" s="369"/>
      <c r="B46" s="370"/>
      <c r="C46" s="370"/>
      <c r="D46" s="370"/>
      <c r="E46" s="371"/>
      <c r="F46" s="370"/>
      <c r="G46" s="370"/>
      <c r="H46" s="370"/>
      <c r="I46" s="370"/>
      <c r="J46" s="370"/>
      <c r="K46" s="370"/>
      <c r="L46" s="370"/>
      <c r="M46" s="370"/>
      <c r="N46" s="370"/>
      <c r="O46" s="370"/>
      <c r="P46" s="370"/>
      <c r="Q46" s="370"/>
      <c r="R46" s="370"/>
      <c r="S46" s="370"/>
      <c r="T46" s="370"/>
      <c r="U46" s="370"/>
      <c r="V46" s="370"/>
      <c r="W46" s="370"/>
      <c r="X46" s="370"/>
    </row>
    <row r="47" spans="1:24" ht="72.75" customHeight="1" x14ac:dyDescent="0.25">
      <c r="A47" s="369"/>
      <c r="B47" s="370"/>
      <c r="C47" s="370"/>
      <c r="D47" s="370"/>
      <c r="E47" s="371"/>
      <c r="F47" s="370"/>
      <c r="G47" s="370"/>
      <c r="H47" s="370"/>
      <c r="I47" s="370"/>
      <c r="J47" s="370"/>
      <c r="K47" s="370"/>
      <c r="L47" s="370"/>
      <c r="M47" s="370"/>
      <c r="N47" s="370"/>
      <c r="O47" s="370"/>
      <c r="P47" s="370"/>
      <c r="Q47" s="370"/>
      <c r="R47" s="370"/>
      <c r="S47" s="370"/>
      <c r="T47" s="370"/>
      <c r="U47" s="370"/>
      <c r="V47" s="370"/>
      <c r="W47" s="370"/>
      <c r="X47" s="370"/>
    </row>
    <row r="48" spans="1:24" ht="72.75" customHeight="1" x14ac:dyDescent="0.25">
      <c r="A48" s="369"/>
      <c r="B48" s="370"/>
      <c r="C48" s="370"/>
      <c r="D48" s="370"/>
      <c r="E48" s="371"/>
      <c r="F48" s="370"/>
      <c r="G48" s="370"/>
      <c r="H48" s="370"/>
      <c r="I48" s="370"/>
      <c r="J48" s="370"/>
      <c r="K48" s="370"/>
      <c r="L48" s="370"/>
      <c r="M48" s="370"/>
      <c r="N48" s="370"/>
      <c r="O48" s="370"/>
      <c r="P48" s="370"/>
      <c r="Q48" s="370"/>
      <c r="R48" s="370"/>
      <c r="S48" s="370"/>
      <c r="T48" s="370"/>
      <c r="U48" s="370"/>
      <c r="V48" s="370"/>
      <c r="W48" s="370"/>
      <c r="X48" s="370"/>
    </row>
    <row r="49" spans="1:24" ht="73.5" customHeight="1" x14ac:dyDescent="0.25">
      <c r="A49" s="369"/>
      <c r="B49" s="370"/>
      <c r="C49" s="370"/>
      <c r="D49" s="370"/>
      <c r="E49" s="371"/>
      <c r="F49" s="370"/>
      <c r="G49" s="370"/>
      <c r="H49" s="370"/>
      <c r="I49" s="370"/>
      <c r="J49" s="370"/>
      <c r="K49" s="370"/>
      <c r="L49" s="370"/>
      <c r="M49" s="370"/>
      <c r="N49" s="370"/>
      <c r="O49" s="370"/>
      <c r="P49" s="370"/>
      <c r="Q49" s="370"/>
      <c r="R49" s="370"/>
      <c r="S49" s="370"/>
      <c r="T49" s="370"/>
      <c r="U49" s="370"/>
      <c r="V49" s="370"/>
      <c r="W49" s="370"/>
      <c r="X49" s="370"/>
    </row>
    <row r="50" spans="1:24" ht="87.75" customHeight="1" x14ac:dyDescent="0.25">
      <c r="A50" s="369"/>
      <c r="B50" s="370"/>
      <c r="C50" s="370"/>
      <c r="D50" s="370"/>
      <c r="E50" s="371"/>
      <c r="F50" s="370"/>
      <c r="G50" s="370"/>
      <c r="H50" s="370"/>
      <c r="I50" s="370"/>
      <c r="J50" s="370"/>
      <c r="K50" s="370"/>
      <c r="L50" s="370"/>
      <c r="M50" s="370"/>
      <c r="N50" s="370"/>
      <c r="O50" s="370"/>
      <c r="P50" s="370"/>
      <c r="Q50" s="370"/>
      <c r="R50" s="370"/>
      <c r="S50" s="370"/>
      <c r="T50" s="370"/>
      <c r="U50" s="370"/>
      <c r="V50" s="370"/>
      <c r="W50" s="370"/>
      <c r="X50" s="370"/>
    </row>
    <row r="51" spans="1:24" ht="87.75" customHeight="1" x14ac:dyDescent="0.25">
      <c r="A51" s="369"/>
      <c r="B51" s="370"/>
      <c r="C51" s="370"/>
      <c r="D51" s="370"/>
      <c r="E51" s="371"/>
      <c r="F51" s="370"/>
      <c r="G51" s="370"/>
      <c r="H51" s="370"/>
      <c r="I51" s="370"/>
      <c r="J51" s="370"/>
      <c r="K51" s="370"/>
      <c r="L51" s="370"/>
      <c r="M51" s="370"/>
      <c r="N51" s="370"/>
      <c r="O51" s="370"/>
      <c r="P51" s="370"/>
      <c r="Q51" s="370"/>
      <c r="R51" s="370"/>
      <c r="S51" s="370"/>
      <c r="T51" s="370"/>
      <c r="U51" s="370"/>
      <c r="V51" s="370"/>
      <c r="W51" s="370"/>
      <c r="X51" s="370"/>
    </row>
    <row r="52" spans="1:24" ht="66" customHeight="1" x14ac:dyDescent="0.25">
      <c r="A52" s="369"/>
      <c r="B52" s="370"/>
      <c r="C52" s="370"/>
      <c r="D52" s="370"/>
      <c r="E52" s="371"/>
      <c r="F52" s="370"/>
      <c r="G52" s="370"/>
      <c r="H52" s="370"/>
      <c r="I52" s="370"/>
      <c r="J52" s="370"/>
      <c r="K52" s="370"/>
      <c r="L52" s="370"/>
      <c r="M52" s="370"/>
      <c r="N52" s="370"/>
      <c r="O52" s="370"/>
      <c r="P52" s="370"/>
      <c r="Q52" s="370"/>
      <c r="R52" s="370"/>
      <c r="S52" s="370"/>
      <c r="T52" s="370"/>
      <c r="U52" s="370"/>
      <c r="V52" s="370"/>
      <c r="W52" s="370"/>
      <c r="X52" s="370"/>
    </row>
    <row r="53" spans="1:24" ht="87.75" customHeight="1" x14ac:dyDescent="0.25">
      <c r="A53" s="369"/>
      <c r="B53" s="370"/>
      <c r="C53" s="370"/>
      <c r="D53" s="370"/>
      <c r="E53" s="371"/>
      <c r="F53" s="370"/>
      <c r="G53" s="370"/>
      <c r="H53" s="370"/>
      <c r="I53" s="370"/>
      <c r="J53" s="370"/>
      <c r="K53" s="370"/>
      <c r="L53" s="370"/>
      <c r="M53" s="370"/>
      <c r="N53" s="370"/>
      <c r="O53" s="370"/>
      <c r="P53" s="370"/>
      <c r="Q53" s="370"/>
      <c r="R53" s="370"/>
      <c r="S53" s="370"/>
      <c r="T53" s="370"/>
      <c r="U53" s="370"/>
      <c r="V53" s="370"/>
      <c r="W53" s="370"/>
      <c r="X53" s="370"/>
    </row>
    <row r="54" spans="1:24" ht="87.75" customHeight="1" x14ac:dyDescent="0.25">
      <c r="A54" s="369"/>
      <c r="B54" s="370"/>
      <c r="C54" s="370"/>
      <c r="D54" s="370"/>
      <c r="E54" s="371"/>
      <c r="F54" s="370"/>
      <c r="G54" s="370"/>
      <c r="H54" s="370"/>
      <c r="I54" s="370"/>
      <c r="J54" s="370"/>
      <c r="K54" s="370"/>
      <c r="L54" s="370"/>
      <c r="M54" s="370"/>
      <c r="N54" s="370"/>
      <c r="O54" s="370"/>
      <c r="P54" s="370"/>
      <c r="Q54" s="370"/>
      <c r="R54" s="370"/>
      <c r="S54" s="370"/>
      <c r="T54" s="370"/>
      <c r="U54" s="370"/>
      <c r="V54" s="370"/>
      <c r="W54" s="370"/>
      <c r="X54" s="370"/>
    </row>
    <row r="55" spans="1:24" ht="72" customHeight="1" x14ac:dyDescent="0.25">
      <c r="A55" s="369"/>
      <c r="B55" s="370"/>
      <c r="C55" s="370"/>
      <c r="D55" s="370"/>
      <c r="E55" s="371"/>
      <c r="F55" s="370"/>
      <c r="G55" s="370"/>
      <c r="H55" s="370"/>
      <c r="I55" s="370"/>
      <c r="J55" s="370"/>
      <c r="K55" s="370"/>
      <c r="L55" s="370"/>
      <c r="M55" s="370"/>
      <c r="N55" s="370"/>
      <c r="O55" s="370"/>
      <c r="P55" s="370"/>
      <c r="Q55" s="370"/>
      <c r="R55" s="370"/>
      <c r="S55" s="370"/>
      <c r="T55" s="370"/>
      <c r="U55" s="370"/>
      <c r="V55" s="370"/>
      <c r="W55" s="370"/>
      <c r="X55" s="370"/>
    </row>
    <row r="56" spans="1:24" ht="66" customHeight="1" x14ac:dyDescent="0.25">
      <c r="A56" s="369"/>
      <c r="B56" s="370"/>
      <c r="C56" s="370"/>
      <c r="D56" s="370"/>
      <c r="E56" s="371"/>
      <c r="F56" s="370"/>
      <c r="G56" s="370"/>
      <c r="H56" s="370"/>
      <c r="I56" s="370"/>
      <c r="J56" s="370"/>
      <c r="K56" s="370"/>
      <c r="L56" s="370"/>
      <c r="M56" s="370"/>
      <c r="N56" s="370"/>
      <c r="O56" s="370"/>
      <c r="P56" s="370"/>
      <c r="Q56" s="370"/>
      <c r="R56" s="370"/>
      <c r="S56" s="370"/>
      <c r="T56" s="370"/>
      <c r="U56" s="370"/>
      <c r="V56" s="370"/>
      <c r="W56" s="370"/>
      <c r="X56" s="370"/>
    </row>
    <row r="57" spans="1:24" ht="87.75" customHeight="1" x14ac:dyDescent="0.25">
      <c r="A57" s="369"/>
      <c r="B57" s="370"/>
      <c r="C57" s="370"/>
      <c r="D57" s="370"/>
      <c r="E57" s="371"/>
      <c r="F57" s="370"/>
      <c r="G57" s="370"/>
      <c r="H57" s="370"/>
      <c r="I57" s="370"/>
      <c r="J57" s="370"/>
      <c r="K57" s="370"/>
      <c r="L57" s="370"/>
      <c r="M57" s="370"/>
      <c r="N57" s="370"/>
      <c r="O57" s="370"/>
      <c r="P57" s="370"/>
      <c r="Q57" s="370"/>
      <c r="R57" s="370"/>
      <c r="S57" s="370"/>
      <c r="T57" s="370"/>
      <c r="U57" s="370"/>
      <c r="V57" s="370"/>
      <c r="W57" s="370"/>
      <c r="X57" s="370"/>
    </row>
    <row r="58" spans="1:24" ht="87.75" customHeight="1" x14ac:dyDescent="0.25">
      <c r="A58" s="369"/>
      <c r="B58" s="370"/>
      <c r="C58" s="370"/>
      <c r="D58" s="370"/>
      <c r="E58" s="371"/>
      <c r="F58" s="370"/>
      <c r="G58" s="370"/>
      <c r="H58" s="370"/>
      <c r="I58" s="370"/>
      <c r="J58" s="370"/>
      <c r="K58" s="370"/>
      <c r="L58" s="370"/>
      <c r="M58" s="370"/>
      <c r="N58" s="370"/>
      <c r="O58" s="370"/>
      <c r="P58" s="370"/>
      <c r="Q58" s="370"/>
      <c r="R58" s="370"/>
      <c r="S58" s="370"/>
      <c r="T58" s="370"/>
      <c r="U58" s="370"/>
      <c r="V58" s="370"/>
      <c r="W58" s="370"/>
      <c r="X58" s="370"/>
    </row>
    <row r="59" spans="1:24" ht="72.75" customHeight="1" x14ac:dyDescent="0.25">
      <c r="A59" s="369"/>
      <c r="B59" s="370"/>
      <c r="C59" s="370"/>
      <c r="D59" s="370"/>
      <c r="E59" s="371"/>
      <c r="F59" s="370"/>
      <c r="G59" s="370"/>
      <c r="H59" s="370"/>
      <c r="I59" s="370"/>
      <c r="J59" s="370"/>
      <c r="K59" s="370"/>
      <c r="L59" s="370"/>
      <c r="M59" s="370"/>
      <c r="N59" s="370"/>
      <c r="O59" s="370"/>
      <c r="P59" s="370"/>
      <c r="Q59" s="370"/>
      <c r="R59" s="370"/>
      <c r="S59" s="370"/>
      <c r="T59" s="370"/>
      <c r="U59" s="370"/>
      <c r="V59" s="370"/>
      <c r="W59" s="370"/>
      <c r="X59" s="370"/>
    </row>
    <row r="60" spans="1:24" ht="15.75" x14ac:dyDescent="0.25">
      <c r="A60" s="369"/>
      <c r="B60" s="370"/>
      <c r="C60" s="370"/>
      <c r="D60" s="370"/>
      <c r="E60" s="371"/>
      <c r="F60" s="370"/>
      <c r="G60" s="370"/>
      <c r="H60" s="370"/>
      <c r="I60" s="370"/>
      <c r="J60" s="370"/>
      <c r="K60" s="370"/>
      <c r="L60" s="370"/>
      <c r="M60" s="370"/>
      <c r="N60" s="370"/>
      <c r="O60" s="370"/>
      <c r="P60" s="370"/>
      <c r="Q60" s="370"/>
      <c r="R60" s="370"/>
      <c r="S60" s="370"/>
      <c r="T60" s="370"/>
      <c r="U60" s="370"/>
      <c r="V60" s="370"/>
      <c r="W60" s="370"/>
      <c r="X60" s="370"/>
    </row>
    <row r="76" spans="1:5" ht="117.75" customHeight="1" x14ac:dyDescent="0.25">
      <c r="A76" s="353"/>
      <c r="E76" s="353"/>
    </row>
    <row r="77" spans="1:5" ht="117.75" customHeight="1" x14ac:dyDescent="0.25">
      <c r="A77" s="353"/>
      <c r="E77" s="353"/>
    </row>
    <row r="78" spans="1:5" ht="117.75" customHeight="1" x14ac:dyDescent="0.25">
      <c r="A78" s="353"/>
      <c r="E78" s="353"/>
    </row>
    <row r="79" spans="1:5" ht="117.75" customHeight="1" x14ac:dyDescent="0.25">
      <c r="A79" s="353"/>
      <c r="E79" s="353"/>
    </row>
    <row r="80" spans="1:5" ht="82.5" customHeight="1" x14ac:dyDescent="0.25">
      <c r="A80" s="353"/>
      <c r="E80" s="353"/>
    </row>
    <row r="81" spans="1:5" ht="117.75" customHeight="1" x14ac:dyDescent="0.25">
      <c r="A81" s="353"/>
      <c r="E81" s="353"/>
    </row>
    <row r="82" spans="1:5" ht="84" customHeight="1" x14ac:dyDescent="0.25">
      <c r="A82" s="353"/>
      <c r="E82" s="353"/>
    </row>
    <row r="83" spans="1:5" ht="84" customHeight="1" x14ac:dyDescent="0.25">
      <c r="A83" s="353"/>
      <c r="E83" s="353"/>
    </row>
    <row r="84" spans="1:5" ht="57.75" customHeight="1" x14ac:dyDescent="0.25">
      <c r="A84" s="353"/>
      <c r="E84" s="353"/>
    </row>
    <row r="85" spans="1:5" ht="58.5" customHeight="1" x14ac:dyDescent="0.25">
      <c r="A85" s="353"/>
      <c r="E85" s="353"/>
    </row>
    <row r="86" spans="1:5" ht="44.25" customHeight="1" x14ac:dyDescent="0.25">
      <c r="A86" s="353"/>
      <c r="E86" s="353"/>
    </row>
    <row r="87" spans="1:5" ht="84" customHeight="1" x14ac:dyDescent="0.25">
      <c r="A87" s="353"/>
      <c r="E87" s="353"/>
    </row>
    <row r="88" spans="1:5" ht="51" customHeight="1" x14ac:dyDescent="0.25">
      <c r="A88" s="353"/>
      <c r="E88" s="353"/>
    </row>
    <row r="89" spans="1:5" ht="56.25" customHeight="1" x14ac:dyDescent="0.25">
      <c r="A89" s="353"/>
      <c r="E89" s="353"/>
    </row>
    <row r="90" spans="1:5" ht="84" customHeight="1" x14ac:dyDescent="0.25">
      <c r="A90" s="353"/>
      <c r="E90" s="353"/>
    </row>
    <row r="91" spans="1:5" ht="84" customHeight="1" x14ac:dyDescent="0.25">
      <c r="A91" s="353"/>
      <c r="E91" s="353"/>
    </row>
    <row r="92" spans="1:5" ht="56.25" customHeight="1" x14ac:dyDescent="0.25">
      <c r="A92" s="353"/>
      <c r="E92" s="353"/>
    </row>
    <row r="93" spans="1:5" ht="58.5" customHeight="1" x14ac:dyDescent="0.25">
      <c r="A93" s="353"/>
      <c r="E93" s="353"/>
    </row>
    <row r="94" spans="1:5" ht="55.5" customHeight="1" x14ac:dyDescent="0.25">
      <c r="A94" s="353"/>
      <c r="E94" s="353"/>
    </row>
    <row r="95" spans="1:5" ht="84" customHeight="1" x14ac:dyDescent="0.25">
      <c r="A95" s="353"/>
      <c r="E95" s="353"/>
    </row>
    <row r="96" spans="1:5" ht="136.5" customHeight="1" x14ac:dyDescent="0.25">
      <c r="A96" s="353"/>
      <c r="E96" s="353"/>
    </row>
    <row r="97" spans="1:5" ht="136.5" customHeight="1" x14ac:dyDescent="0.25">
      <c r="A97" s="353"/>
      <c r="E97" s="353"/>
    </row>
    <row r="98" spans="1:5" ht="136.5" customHeight="1" x14ac:dyDescent="0.25">
      <c r="A98" s="353"/>
      <c r="E98" s="353"/>
    </row>
    <row r="99" spans="1:5" ht="136.5" customHeight="1" x14ac:dyDescent="0.25">
      <c r="A99" s="353"/>
      <c r="E99" s="353"/>
    </row>
    <row r="100" spans="1:5" ht="136.5" customHeight="1" x14ac:dyDescent="0.25">
      <c r="A100" s="353"/>
      <c r="E100" s="353"/>
    </row>
    <row r="101" spans="1:5" ht="116.25" customHeight="1" x14ac:dyDescent="0.25">
      <c r="A101" s="353"/>
      <c r="E101" s="353"/>
    </row>
    <row r="102" spans="1:5" ht="88.5" customHeight="1" x14ac:dyDescent="0.25">
      <c r="A102" s="353"/>
      <c r="E102" s="353"/>
    </row>
    <row r="103" spans="1:5" ht="116.25" customHeight="1" x14ac:dyDescent="0.25">
      <c r="A103" s="353"/>
      <c r="E103" s="353"/>
    </row>
    <row r="104" spans="1:5" ht="116.25" customHeight="1" x14ac:dyDescent="0.25">
      <c r="A104" s="353"/>
      <c r="E104" s="353"/>
    </row>
    <row r="105" spans="1:5" ht="116.25" customHeight="1" x14ac:dyDescent="0.25">
      <c r="A105" s="353"/>
      <c r="E105" s="353"/>
    </row>
    <row r="106" spans="1:5" ht="116.25" customHeight="1" x14ac:dyDescent="0.25">
      <c r="A106" s="353"/>
      <c r="E106" s="353"/>
    </row>
    <row r="107" spans="1:5" ht="116.25" customHeight="1" x14ac:dyDescent="0.25">
      <c r="A107" s="353"/>
      <c r="E107" s="353"/>
    </row>
    <row r="108" spans="1:5" ht="116.25" customHeight="1" x14ac:dyDescent="0.25">
      <c r="A108" s="353"/>
      <c r="E108" s="353"/>
    </row>
    <row r="109" spans="1:5" ht="116.25" customHeight="1" x14ac:dyDescent="0.25">
      <c r="A109" s="353"/>
      <c r="E109" s="353"/>
    </row>
    <row r="110" spans="1:5" ht="116.25" customHeight="1" x14ac:dyDescent="0.25">
      <c r="A110" s="353"/>
      <c r="E110" s="353"/>
    </row>
    <row r="111" spans="1:5" ht="116.25" customHeight="1" x14ac:dyDescent="0.25">
      <c r="A111" s="353"/>
      <c r="E111" s="353"/>
    </row>
    <row r="112" spans="1:5" ht="37.5" customHeight="1" x14ac:dyDescent="0.25">
      <c r="A112" s="353"/>
      <c r="E112" s="353"/>
    </row>
    <row r="113" spans="1:5" x14ac:dyDescent="0.25">
      <c r="A113" s="353"/>
      <c r="E113" s="353"/>
    </row>
    <row r="114" spans="1:5" x14ac:dyDescent="0.25">
      <c r="A114" s="353"/>
      <c r="E114" s="353"/>
    </row>
    <row r="115" spans="1:5" x14ac:dyDescent="0.25">
      <c r="A115" s="353"/>
      <c r="E115" s="353"/>
    </row>
    <row r="116" spans="1:5" x14ac:dyDescent="0.25">
      <c r="A116" s="353"/>
      <c r="E116" s="353"/>
    </row>
    <row r="117" spans="1:5" x14ac:dyDescent="0.25">
      <c r="A117" s="353"/>
      <c r="E117" s="353"/>
    </row>
    <row r="118" spans="1:5" x14ac:dyDescent="0.25">
      <c r="A118" s="353"/>
      <c r="E118" s="353"/>
    </row>
    <row r="119" spans="1:5" x14ac:dyDescent="0.25">
      <c r="A119" s="353"/>
      <c r="E119" s="353"/>
    </row>
    <row r="120" spans="1:5" x14ac:dyDescent="0.25">
      <c r="A120" s="353"/>
      <c r="E120" s="353"/>
    </row>
    <row r="121" spans="1:5" x14ac:dyDescent="0.25">
      <c r="A121" s="353"/>
      <c r="E121" s="353"/>
    </row>
    <row r="122" spans="1:5" x14ac:dyDescent="0.25">
      <c r="A122" s="353"/>
      <c r="E122" s="353"/>
    </row>
    <row r="123" spans="1:5" x14ac:dyDescent="0.25">
      <c r="A123" s="353"/>
      <c r="E123" s="353"/>
    </row>
    <row r="124" spans="1:5" x14ac:dyDescent="0.25">
      <c r="A124" s="353"/>
      <c r="E124" s="353"/>
    </row>
    <row r="125" spans="1:5" x14ac:dyDescent="0.25">
      <c r="A125" s="353"/>
      <c r="E125" s="353"/>
    </row>
    <row r="126" spans="1:5" x14ac:dyDescent="0.25">
      <c r="A126" s="353"/>
      <c r="E126" s="353"/>
    </row>
    <row r="127" spans="1:5" x14ac:dyDescent="0.25">
      <c r="A127" s="353"/>
      <c r="E127" s="353"/>
    </row>
    <row r="128" spans="1:5" x14ac:dyDescent="0.25">
      <c r="A128" s="353"/>
      <c r="E128" s="353"/>
    </row>
    <row r="129" spans="1:5" x14ac:dyDescent="0.25">
      <c r="A129" s="353"/>
      <c r="E129" s="353"/>
    </row>
    <row r="130" spans="1:5" x14ac:dyDescent="0.25">
      <c r="A130" s="353"/>
      <c r="E130" s="353"/>
    </row>
    <row r="131" spans="1:5" x14ac:dyDescent="0.25">
      <c r="A131" s="353"/>
      <c r="E131" s="353"/>
    </row>
    <row r="132" spans="1:5" x14ac:dyDescent="0.25">
      <c r="A132" s="353"/>
      <c r="E132" s="353"/>
    </row>
    <row r="133" spans="1:5" x14ac:dyDescent="0.25">
      <c r="A133" s="353"/>
      <c r="E133" s="353"/>
    </row>
    <row r="134" spans="1:5" x14ac:dyDescent="0.25">
      <c r="A134" s="353"/>
      <c r="E134" s="353"/>
    </row>
    <row r="135" spans="1:5" x14ac:dyDescent="0.25">
      <c r="A135" s="353"/>
      <c r="E135" s="353"/>
    </row>
    <row r="136" spans="1:5" x14ac:dyDescent="0.25">
      <c r="A136" s="353"/>
      <c r="E136" s="353"/>
    </row>
    <row r="137" spans="1:5" x14ac:dyDescent="0.25">
      <c r="A137" s="353"/>
      <c r="E137" s="353"/>
    </row>
    <row r="138" spans="1:5" x14ac:dyDescent="0.25">
      <c r="A138" s="353"/>
      <c r="E138" s="353"/>
    </row>
    <row r="139" spans="1:5" x14ac:dyDescent="0.25">
      <c r="A139" s="353"/>
      <c r="E139" s="353"/>
    </row>
    <row r="140" spans="1:5" x14ac:dyDescent="0.25">
      <c r="A140" s="353"/>
      <c r="E140" s="353"/>
    </row>
    <row r="141" spans="1:5" x14ac:dyDescent="0.25">
      <c r="A141" s="353"/>
      <c r="E141" s="353"/>
    </row>
    <row r="142" spans="1:5" x14ac:dyDescent="0.25">
      <c r="A142" s="353"/>
      <c r="E142" s="353"/>
    </row>
    <row r="143" spans="1:5" x14ac:dyDescent="0.25">
      <c r="A143" s="353"/>
      <c r="E143" s="353"/>
    </row>
    <row r="144" spans="1:5" x14ac:dyDescent="0.25">
      <c r="A144" s="353"/>
      <c r="E144" s="353"/>
    </row>
  </sheetData>
  <mergeCells count="26">
    <mergeCell ref="X4:X6"/>
    <mergeCell ref="H4:O4"/>
    <mergeCell ref="V4:V6"/>
    <mergeCell ref="W4:W6"/>
    <mergeCell ref="P4:Q5"/>
    <mergeCell ref="R4:S5"/>
    <mergeCell ref="T4:T6"/>
    <mergeCell ref="U4:U6"/>
    <mergeCell ref="H5:I5"/>
    <mergeCell ref="L5:M5"/>
    <mergeCell ref="J5:K5"/>
    <mergeCell ref="N5:O5"/>
    <mergeCell ref="E4:E6"/>
    <mergeCell ref="A4:A6"/>
    <mergeCell ref="D4:D6"/>
    <mergeCell ref="F4:F6"/>
    <mergeCell ref="B4:B6"/>
    <mergeCell ref="A7:A27"/>
    <mergeCell ref="B11:B15"/>
    <mergeCell ref="C4:C6"/>
    <mergeCell ref="C20:C21"/>
    <mergeCell ref="B18:B19"/>
    <mergeCell ref="C18:C19"/>
    <mergeCell ref="B7:B10"/>
    <mergeCell ref="B16:B17"/>
    <mergeCell ref="B20:B27"/>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B6" activePane="bottomRight" state="frozen"/>
      <selection sqref="A1:V1"/>
      <selection pane="topRight" sqref="A1:V1"/>
      <selection pane="bottomLeft" sqref="A1:V1"/>
      <selection pane="bottomRight" activeCell="B7" sqref="B7:B8"/>
    </sheetView>
  </sheetViews>
  <sheetFormatPr baseColWidth="10" defaultRowHeight="12.75" x14ac:dyDescent="0.25"/>
  <cols>
    <col min="1" max="2" width="21.7109375" style="374" customWidth="1"/>
    <col min="3" max="4" width="27.42578125" style="374" customWidth="1"/>
    <col min="5" max="5" width="27.42578125" style="373" customWidth="1"/>
    <col min="6" max="6" width="27.42578125" style="374" customWidth="1"/>
    <col min="7" max="7" width="15.28515625" style="374" customWidth="1"/>
    <col min="8" max="8" width="16" style="374" customWidth="1"/>
    <col min="9" max="9" width="15.28515625" style="374" customWidth="1"/>
    <col min="10" max="10" width="18.5703125" style="374" customWidth="1"/>
    <col min="11" max="11" width="15.28515625" style="374" customWidth="1"/>
    <col min="12" max="12" width="15.85546875" style="374" customWidth="1"/>
    <col min="13" max="13" width="15.28515625" style="374" customWidth="1"/>
    <col min="14" max="14" width="15" style="374" customWidth="1"/>
    <col min="15" max="15" width="15.28515625" style="374" customWidth="1"/>
    <col min="16" max="16" width="17" style="374" bestFit="1" customWidth="1"/>
    <col min="17" max="18" width="11.42578125" style="374"/>
    <col min="19" max="20" width="14.28515625" style="374" customWidth="1"/>
    <col min="21" max="22" width="14.28515625" style="372" customWidth="1"/>
    <col min="23" max="23" width="17" style="374" customWidth="1"/>
    <col min="24" max="16384" width="11.42578125" style="374"/>
  </cols>
  <sheetData>
    <row r="1" spans="1:29" ht="18.75" customHeight="1" x14ac:dyDescent="0.25">
      <c r="E1" s="450"/>
      <c r="G1" s="437" t="s">
        <v>95</v>
      </c>
      <c r="I1" s="437"/>
      <c r="J1" s="437"/>
      <c r="K1" s="437"/>
      <c r="L1" s="437"/>
      <c r="M1" s="437"/>
      <c r="N1" s="437"/>
      <c r="O1" s="437"/>
      <c r="P1" s="437"/>
      <c r="Q1" s="437"/>
      <c r="R1" s="437"/>
      <c r="S1" s="437"/>
      <c r="T1" s="437"/>
      <c r="U1" s="437"/>
      <c r="V1" s="437"/>
      <c r="W1" s="437"/>
      <c r="X1" s="437"/>
      <c r="Y1" s="437"/>
      <c r="Z1" s="437"/>
      <c r="AA1" s="437"/>
      <c r="AB1" s="437"/>
      <c r="AC1" s="437"/>
    </row>
    <row r="2" spans="1:29" ht="22.5" customHeight="1" x14ac:dyDescent="0.25">
      <c r="A2" s="400" t="s">
        <v>1772</v>
      </c>
      <c r="B2" s="400"/>
      <c r="C2" s="400"/>
      <c r="D2" s="400"/>
      <c r="E2" s="346"/>
      <c r="F2" s="400"/>
      <c r="G2" s="400"/>
      <c r="H2" s="400"/>
      <c r="I2" s="400"/>
      <c r="J2" s="400"/>
      <c r="K2" s="400"/>
      <c r="L2" s="400"/>
      <c r="M2" s="400"/>
      <c r="N2" s="400"/>
      <c r="O2" s="400"/>
      <c r="P2" s="400"/>
      <c r="Q2" s="400"/>
      <c r="R2" s="400"/>
      <c r="S2" s="400"/>
      <c r="T2" s="400"/>
      <c r="U2" s="400"/>
      <c r="V2" s="400"/>
      <c r="W2" s="400"/>
    </row>
    <row r="3" spans="1:29" s="66" customFormat="1" ht="23.25" customHeight="1" x14ac:dyDescent="0.25">
      <c r="A3" s="560" t="s">
        <v>101</v>
      </c>
      <c r="B3" s="565" t="s">
        <v>120</v>
      </c>
      <c r="C3" s="564" t="s">
        <v>89</v>
      </c>
      <c r="D3" s="564" t="s">
        <v>90</v>
      </c>
      <c r="E3" s="544" t="s">
        <v>530</v>
      </c>
      <c r="F3" s="564" t="s">
        <v>91</v>
      </c>
      <c r="G3" s="560" t="s">
        <v>105</v>
      </c>
      <c r="H3" s="560"/>
      <c r="I3" s="560"/>
      <c r="J3" s="560"/>
      <c r="K3" s="560"/>
      <c r="L3" s="560"/>
      <c r="M3" s="560"/>
      <c r="N3" s="560"/>
      <c r="O3" s="564" t="s">
        <v>106</v>
      </c>
      <c r="P3" s="564"/>
      <c r="Q3" s="560" t="s">
        <v>107</v>
      </c>
      <c r="R3" s="560"/>
      <c r="S3" s="560" t="s">
        <v>108</v>
      </c>
      <c r="T3" s="560" t="s">
        <v>109</v>
      </c>
      <c r="U3" s="565" t="s">
        <v>117</v>
      </c>
      <c r="V3" s="565" t="s">
        <v>116</v>
      </c>
      <c r="W3" s="561" t="s">
        <v>92</v>
      </c>
    </row>
    <row r="4" spans="1:29" s="66" customFormat="1" ht="15" customHeight="1" x14ac:dyDescent="0.25">
      <c r="A4" s="560"/>
      <c r="B4" s="566"/>
      <c r="C4" s="564"/>
      <c r="D4" s="564"/>
      <c r="E4" s="545"/>
      <c r="F4" s="564"/>
      <c r="G4" s="560" t="s">
        <v>110</v>
      </c>
      <c r="H4" s="560"/>
      <c r="I4" s="560" t="s">
        <v>111</v>
      </c>
      <c r="J4" s="560"/>
      <c r="K4" s="560" t="s">
        <v>112</v>
      </c>
      <c r="L4" s="560"/>
      <c r="M4" s="560" t="s">
        <v>113</v>
      </c>
      <c r="N4" s="560"/>
      <c r="O4" s="564"/>
      <c r="P4" s="564"/>
      <c r="Q4" s="560"/>
      <c r="R4" s="560"/>
      <c r="S4" s="560"/>
      <c r="T4" s="560"/>
      <c r="U4" s="566"/>
      <c r="V4" s="566"/>
      <c r="W4" s="562"/>
    </row>
    <row r="5" spans="1:29" s="66" customFormat="1" ht="24" customHeight="1" x14ac:dyDescent="0.25">
      <c r="A5" s="560"/>
      <c r="B5" s="567"/>
      <c r="C5" s="564"/>
      <c r="D5" s="564"/>
      <c r="E5" s="546"/>
      <c r="F5" s="564"/>
      <c r="G5" s="290" t="s">
        <v>114</v>
      </c>
      <c r="H5" s="290" t="s">
        <v>12</v>
      </c>
      <c r="I5" s="290" t="s">
        <v>114</v>
      </c>
      <c r="J5" s="290" t="s">
        <v>12</v>
      </c>
      <c r="K5" s="290" t="s">
        <v>114</v>
      </c>
      <c r="L5" s="290" t="s">
        <v>12</v>
      </c>
      <c r="M5" s="290" t="s">
        <v>114</v>
      </c>
      <c r="N5" s="290" t="s">
        <v>12</v>
      </c>
      <c r="O5" s="290" t="s">
        <v>114</v>
      </c>
      <c r="P5" s="290" t="s">
        <v>12</v>
      </c>
      <c r="Q5" s="290" t="s">
        <v>115</v>
      </c>
      <c r="R5" s="290" t="s">
        <v>86</v>
      </c>
      <c r="S5" s="560"/>
      <c r="T5" s="560"/>
      <c r="U5" s="567"/>
      <c r="V5" s="567"/>
      <c r="W5" s="563"/>
    </row>
    <row r="6" spans="1:29" ht="15.75" customHeight="1" x14ac:dyDescent="0.25">
      <c r="A6" s="471"/>
      <c r="B6" s="472"/>
      <c r="C6" s="472"/>
      <c r="D6" s="472"/>
      <c r="E6" s="472"/>
      <c r="F6" s="472"/>
      <c r="G6" s="472"/>
      <c r="H6" s="472"/>
      <c r="I6" s="471" t="s">
        <v>118</v>
      </c>
      <c r="J6" s="472"/>
      <c r="K6" s="472"/>
      <c r="L6" s="472"/>
      <c r="M6" s="472"/>
      <c r="N6" s="472"/>
      <c r="O6" s="472"/>
      <c r="P6" s="472"/>
      <c r="Q6" s="472"/>
      <c r="R6" s="472"/>
      <c r="S6" s="472"/>
      <c r="T6" s="472"/>
      <c r="U6" s="472"/>
      <c r="V6" s="472"/>
      <c r="W6" s="473"/>
    </row>
    <row r="7" spans="1:29" ht="161.25" customHeight="1" x14ac:dyDescent="0.25">
      <c r="A7" s="568" t="s">
        <v>1769</v>
      </c>
      <c r="B7" s="568" t="s">
        <v>651</v>
      </c>
      <c r="C7" s="375" t="s">
        <v>652</v>
      </c>
      <c r="D7" s="376" t="s">
        <v>653</v>
      </c>
      <c r="E7" s="349" t="s">
        <v>778</v>
      </c>
      <c r="F7" s="375" t="s">
        <v>654</v>
      </c>
      <c r="G7" s="377"/>
      <c r="H7" s="378"/>
      <c r="I7" s="378"/>
      <c r="J7" s="378"/>
      <c r="K7" s="378"/>
      <c r="L7" s="378"/>
      <c r="M7" s="378"/>
      <c r="N7" s="378"/>
      <c r="O7" s="378"/>
      <c r="P7" s="289"/>
      <c r="Q7" s="379"/>
      <c r="R7" s="379"/>
      <c r="S7" s="380"/>
      <c r="T7" s="380"/>
      <c r="U7" s="381"/>
      <c r="V7" s="381"/>
      <c r="W7" s="376"/>
    </row>
    <row r="8" spans="1:29" ht="137.25" customHeight="1" x14ac:dyDescent="0.25">
      <c r="A8" s="569"/>
      <c r="B8" s="570"/>
      <c r="C8" s="375" t="s">
        <v>655</v>
      </c>
      <c r="D8" s="376"/>
      <c r="E8" s="349"/>
      <c r="F8" s="375"/>
      <c r="G8" s="377"/>
      <c r="H8" s="378"/>
      <c r="I8" s="378"/>
      <c r="J8" s="378"/>
      <c r="K8" s="378"/>
      <c r="L8" s="378"/>
      <c r="M8" s="378"/>
      <c r="N8" s="378"/>
      <c r="O8" s="378"/>
      <c r="P8" s="289"/>
      <c r="Q8" s="379"/>
      <c r="R8" s="379"/>
      <c r="S8" s="380"/>
      <c r="T8" s="380"/>
      <c r="U8" s="381"/>
      <c r="V8" s="381"/>
      <c r="W8" s="376"/>
    </row>
    <row r="9" spans="1:29" ht="113.25" customHeight="1" x14ac:dyDescent="0.25">
      <c r="A9" s="569"/>
      <c r="B9" s="557" t="s">
        <v>656</v>
      </c>
      <c r="C9" s="375" t="s">
        <v>129</v>
      </c>
      <c r="D9" s="376" t="s">
        <v>130</v>
      </c>
      <c r="E9" s="349"/>
      <c r="F9" s="375" t="s">
        <v>657</v>
      </c>
      <c r="G9" s="382"/>
      <c r="H9" s="383"/>
      <c r="I9" s="384"/>
      <c r="J9" s="383"/>
      <c r="K9" s="384"/>
      <c r="L9" s="383"/>
      <c r="M9" s="384"/>
      <c r="N9" s="383"/>
      <c r="O9" s="385"/>
      <c r="P9" s="314"/>
      <c r="Q9" s="385"/>
      <c r="R9" s="385"/>
      <c r="S9" s="386"/>
      <c r="T9" s="387"/>
      <c r="U9" s="376"/>
      <c r="V9" s="376"/>
      <c r="W9" s="376"/>
    </row>
    <row r="10" spans="1:29" ht="89.25" customHeight="1" x14ac:dyDescent="0.25">
      <c r="A10" s="569"/>
      <c r="B10" s="559"/>
      <c r="C10" s="375" t="s">
        <v>658</v>
      </c>
      <c r="D10" s="376" t="s">
        <v>659</v>
      </c>
      <c r="E10" s="349"/>
      <c r="F10" s="375" t="s">
        <v>660</v>
      </c>
      <c r="G10" s="377"/>
      <c r="H10" s="388"/>
      <c r="I10" s="378"/>
      <c r="J10" s="378"/>
      <c r="K10" s="378"/>
      <c r="L10" s="378"/>
      <c r="M10" s="378"/>
      <c r="N10" s="378"/>
      <c r="O10" s="378"/>
      <c r="P10" s="289"/>
      <c r="Q10" s="379"/>
      <c r="R10" s="381"/>
      <c r="S10" s="381"/>
      <c r="T10" s="381"/>
      <c r="U10" s="381"/>
      <c r="V10" s="381"/>
      <c r="W10" s="376"/>
    </row>
    <row r="11" spans="1:29" ht="105" customHeight="1" x14ac:dyDescent="0.25">
      <c r="A11" s="569"/>
      <c r="B11" s="558"/>
      <c r="C11" s="375" t="s">
        <v>1773</v>
      </c>
      <c r="D11" s="376"/>
      <c r="E11" s="349"/>
      <c r="F11" s="375"/>
      <c r="G11" s="377"/>
      <c r="H11" s="388"/>
      <c r="I11" s="378"/>
      <c r="J11" s="378"/>
      <c r="K11" s="378"/>
      <c r="L11" s="378"/>
      <c r="M11" s="378"/>
      <c r="N11" s="378"/>
      <c r="O11" s="378"/>
      <c r="P11" s="289"/>
      <c r="Q11" s="379"/>
      <c r="R11" s="381"/>
      <c r="S11" s="381"/>
      <c r="T11" s="381"/>
      <c r="U11" s="381"/>
      <c r="V11" s="381"/>
      <c r="W11" s="376"/>
    </row>
    <row r="12" spans="1:29" ht="186.75" customHeight="1" x14ac:dyDescent="0.25">
      <c r="A12" s="569"/>
      <c r="B12" s="389" t="s">
        <v>661</v>
      </c>
      <c r="C12" s="375" t="s">
        <v>131</v>
      </c>
      <c r="D12" s="376" t="s">
        <v>662</v>
      </c>
      <c r="E12" s="349"/>
      <c r="F12" s="375" t="s">
        <v>663</v>
      </c>
      <c r="G12" s="390"/>
      <c r="H12" s="378"/>
      <c r="I12" s="391"/>
      <c r="J12" s="378"/>
      <c r="K12" s="391"/>
      <c r="L12" s="378"/>
      <c r="M12" s="391"/>
      <c r="N12" s="378"/>
      <c r="O12" s="378"/>
      <c r="P12" s="289"/>
      <c r="Q12" s="379"/>
      <c r="R12" s="379"/>
      <c r="S12" s="379"/>
      <c r="T12" s="379"/>
      <c r="U12" s="381"/>
      <c r="V12" s="381"/>
      <c r="W12" s="376"/>
    </row>
    <row r="13" spans="1:29" ht="81.75" customHeight="1" x14ac:dyDescent="0.25">
      <c r="A13" s="569"/>
      <c r="B13" s="557" t="s">
        <v>664</v>
      </c>
      <c r="C13" s="375" t="s">
        <v>665</v>
      </c>
      <c r="D13" s="376" t="s">
        <v>666</v>
      </c>
      <c r="E13" s="349"/>
      <c r="F13" s="375"/>
      <c r="G13" s="377"/>
      <c r="H13" s="101"/>
      <c r="I13" s="377"/>
      <c r="J13" s="101"/>
      <c r="K13" s="377"/>
      <c r="L13" s="101"/>
      <c r="M13" s="377"/>
      <c r="N13" s="101"/>
      <c r="O13" s="378"/>
      <c r="P13" s="289"/>
      <c r="Q13" s="379"/>
      <c r="R13" s="379"/>
      <c r="S13" s="392"/>
      <c r="T13" s="392"/>
      <c r="U13" s="376"/>
      <c r="V13" s="376"/>
      <c r="W13" s="376"/>
    </row>
    <row r="14" spans="1:29" ht="263.25" customHeight="1" x14ac:dyDescent="0.25">
      <c r="A14" s="570"/>
      <c r="B14" s="558"/>
      <c r="C14" s="375" t="s">
        <v>667</v>
      </c>
      <c r="D14" s="376" t="s">
        <v>668</v>
      </c>
      <c r="E14" s="349"/>
      <c r="F14" s="375" t="s">
        <v>669</v>
      </c>
      <c r="G14" s="377"/>
      <c r="H14" s="378"/>
      <c r="I14" s="378"/>
      <c r="J14" s="378"/>
      <c r="K14" s="378"/>
      <c r="L14" s="378"/>
      <c r="M14" s="378"/>
      <c r="N14" s="378"/>
      <c r="O14" s="378"/>
      <c r="P14" s="289"/>
      <c r="Q14" s="379"/>
      <c r="R14" s="380"/>
      <c r="S14" s="380"/>
      <c r="T14" s="380"/>
      <c r="U14" s="381"/>
      <c r="V14" s="381"/>
      <c r="W14" s="376"/>
    </row>
    <row r="15" spans="1:29" s="372" customFormat="1" ht="30.75" customHeight="1" x14ac:dyDescent="0.25">
      <c r="A15" s="454"/>
      <c r="B15" s="455"/>
      <c r="C15" s="454" t="s">
        <v>103</v>
      </c>
      <c r="D15" s="455"/>
      <c r="E15" s="455"/>
      <c r="F15" s="456"/>
      <c r="G15" s="393">
        <f t="shared" ref="G15:N15" si="0">SUM(G7:G14)</f>
        <v>0</v>
      </c>
      <c r="H15" s="393">
        <f t="shared" si="0"/>
        <v>0</v>
      </c>
      <c r="I15" s="393">
        <f t="shared" si="0"/>
        <v>0</v>
      </c>
      <c r="J15" s="393">
        <f t="shared" si="0"/>
        <v>0</v>
      </c>
      <c r="K15" s="393">
        <f t="shared" si="0"/>
        <v>0</v>
      </c>
      <c r="L15" s="393">
        <f t="shared" si="0"/>
        <v>0</v>
      </c>
      <c r="M15" s="393">
        <f t="shared" si="0"/>
        <v>0</v>
      </c>
      <c r="N15" s="393">
        <f t="shared" si="0"/>
        <v>0</v>
      </c>
      <c r="O15" s="394"/>
      <c r="P15" s="395">
        <f>H15+J15+L15+N15</f>
        <v>0</v>
      </c>
      <c r="Q15" s="396"/>
      <c r="R15" s="396"/>
      <c r="S15" s="396"/>
      <c r="T15" s="396"/>
      <c r="U15" s="396"/>
      <c r="V15" s="396"/>
      <c r="W15" s="396"/>
    </row>
    <row r="16" spans="1:29" ht="15.75" x14ac:dyDescent="0.25">
      <c r="A16" s="372"/>
      <c r="B16" s="372"/>
      <c r="C16" s="372"/>
      <c r="D16" s="372"/>
      <c r="E16" s="371"/>
      <c r="F16" s="372"/>
      <c r="G16" s="372"/>
      <c r="U16" s="397"/>
      <c r="V16" s="397"/>
      <c r="W16" s="398"/>
    </row>
    <row r="17" spans="5:22" ht="15.75" x14ac:dyDescent="0.25">
      <c r="E17" s="371"/>
      <c r="U17" s="397"/>
      <c r="V17" s="397"/>
    </row>
    <row r="18" spans="5:22" ht="15.75" x14ac:dyDescent="0.25">
      <c r="E18" s="371"/>
      <c r="U18" s="397"/>
      <c r="V18" s="397"/>
    </row>
    <row r="19" spans="5:22" ht="15.75" x14ac:dyDescent="0.25">
      <c r="E19" s="371"/>
      <c r="U19" s="397"/>
      <c r="V19" s="397"/>
    </row>
    <row r="20" spans="5:22" ht="15.75" x14ac:dyDescent="0.25">
      <c r="E20" s="371"/>
      <c r="U20" s="397"/>
      <c r="V20" s="397"/>
    </row>
    <row r="21" spans="5:22" ht="15.75" x14ac:dyDescent="0.25">
      <c r="E21" s="371"/>
      <c r="U21" s="397"/>
      <c r="V21" s="397"/>
    </row>
    <row r="22" spans="5:22" ht="15.75" x14ac:dyDescent="0.25">
      <c r="E22" s="371"/>
      <c r="U22" s="397"/>
      <c r="V22" s="397"/>
    </row>
    <row r="23" spans="5:22" ht="15.75" x14ac:dyDescent="0.25">
      <c r="E23" s="371"/>
      <c r="U23" s="397"/>
      <c r="V23" s="397"/>
    </row>
    <row r="24" spans="5:22" ht="15.75" x14ac:dyDescent="0.25">
      <c r="E24" s="371"/>
      <c r="U24" s="397"/>
      <c r="V24" s="397"/>
    </row>
    <row r="25" spans="5:22" ht="15.75" x14ac:dyDescent="0.25">
      <c r="E25" s="371"/>
      <c r="U25" s="397"/>
      <c r="V25" s="397"/>
    </row>
    <row r="26" spans="5:22" ht="15.75" x14ac:dyDescent="0.25">
      <c r="E26" s="371"/>
      <c r="U26" s="397"/>
      <c r="V26" s="397"/>
    </row>
    <row r="27" spans="5:22" ht="15.75" x14ac:dyDescent="0.25">
      <c r="E27" s="371"/>
      <c r="U27" s="399"/>
      <c r="V27" s="399"/>
    </row>
    <row r="28" spans="5:22" ht="15.75" x14ac:dyDescent="0.25">
      <c r="E28" s="371"/>
      <c r="U28" s="397"/>
      <c r="V28" s="397"/>
    </row>
    <row r="29" spans="5:22" ht="15.75" x14ac:dyDescent="0.25">
      <c r="E29" s="371"/>
      <c r="U29" s="397"/>
      <c r="V29" s="397"/>
    </row>
    <row r="30" spans="5:22" ht="15.75" x14ac:dyDescent="0.25">
      <c r="E30" s="371"/>
      <c r="U30" s="397"/>
      <c r="V30" s="397"/>
    </row>
    <row r="31" spans="5:22" ht="15.75" x14ac:dyDescent="0.25">
      <c r="E31" s="371"/>
      <c r="U31" s="397"/>
      <c r="V31" s="397"/>
    </row>
    <row r="32" spans="5:22" ht="15.75" x14ac:dyDescent="0.25">
      <c r="E32" s="371"/>
      <c r="U32" s="397"/>
      <c r="V32" s="397"/>
    </row>
    <row r="33" spans="5:22" ht="15.75" x14ac:dyDescent="0.25">
      <c r="E33" s="371"/>
      <c r="U33" s="397"/>
      <c r="V33" s="397"/>
    </row>
    <row r="34" spans="5:22" ht="15.75" x14ac:dyDescent="0.25">
      <c r="E34" s="371"/>
      <c r="U34" s="397"/>
      <c r="V34" s="397"/>
    </row>
    <row r="35" spans="5:22" ht="15.75" x14ac:dyDescent="0.25">
      <c r="E35" s="371"/>
      <c r="U35" s="397"/>
      <c r="V35" s="397"/>
    </row>
    <row r="36" spans="5:22" ht="15.75" x14ac:dyDescent="0.25">
      <c r="E36" s="371"/>
      <c r="U36" s="397"/>
      <c r="V36" s="397"/>
    </row>
    <row r="37" spans="5:22" ht="15.75" x14ac:dyDescent="0.25">
      <c r="E37" s="371"/>
      <c r="U37" s="397"/>
      <c r="V37" s="397"/>
    </row>
    <row r="38" spans="5:22" ht="15.75" x14ac:dyDescent="0.25">
      <c r="E38" s="371"/>
      <c r="U38" s="397"/>
      <c r="V38" s="397"/>
    </row>
    <row r="39" spans="5:22" ht="15.75" x14ac:dyDescent="0.25">
      <c r="E39" s="371"/>
      <c r="U39" s="399"/>
      <c r="V39" s="399"/>
    </row>
    <row r="40" spans="5:22" ht="15.75" x14ac:dyDescent="0.25">
      <c r="E40" s="371"/>
      <c r="U40" s="397"/>
      <c r="V40" s="397"/>
    </row>
    <row r="41" spans="5:22" ht="15.75" x14ac:dyDescent="0.25">
      <c r="E41" s="371"/>
      <c r="U41" s="397"/>
      <c r="V41" s="397"/>
    </row>
    <row r="42" spans="5:22" ht="15.75" x14ac:dyDescent="0.25">
      <c r="E42" s="371"/>
      <c r="U42" s="397"/>
      <c r="V42" s="397"/>
    </row>
    <row r="43" spans="5:22" ht="15.75" x14ac:dyDescent="0.25">
      <c r="E43" s="371"/>
      <c r="U43" s="397"/>
      <c r="V43" s="397"/>
    </row>
    <row r="44" spans="5:22" ht="15.75" x14ac:dyDescent="0.25">
      <c r="E44" s="371"/>
      <c r="U44" s="397"/>
      <c r="V44" s="397"/>
    </row>
    <row r="45" spans="5:22" ht="15.75" x14ac:dyDescent="0.25">
      <c r="E45" s="371"/>
      <c r="U45" s="397"/>
      <c r="V45" s="397"/>
    </row>
    <row r="46" spans="5:22" ht="15.75" x14ac:dyDescent="0.25">
      <c r="E46" s="371"/>
      <c r="U46" s="397"/>
      <c r="V46" s="397"/>
    </row>
    <row r="47" spans="5:22" ht="15.75" x14ac:dyDescent="0.25">
      <c r="E47" s="371"/>
      <c r="U47" s="397"/>
      <c r="V47" s="397"/>
    </row>
    <row r="48" spans="5:22" ht="15.75" x14ac:dyDescent="0.25">
      <c r="E48" s="371"/>
      <c r="U48" s="399"/>
      <c r="V48" s="399"/>
    </row>
    <row r="49" spans="5:22" ht="15.75" x14ac:dyDescent="0.25">
      <c r="E49" s="371"/>
      <c r="U49" s="397"/>
      <c r="V49" s="397"/>
    </row>
    <row r="50" spans="5:22" ht="15.75" x14ac:dyDescent="0.25">
      <c r="E50" s="371"/>
      <c r="U50" s="397"/>
      <c r="V50" s="397"/>
    </row>
    <row r="51" spans="5:22" x14ac:dyDescent="0.25">
      <c r="U51" s="397"/>
      <c r="V51" s="397"/>
    </row>
    <row r="52" spans="5:22" x14ac:dyDescent="0.25">
      <c r="U52" s="397"/>
      <c r="V52" s="397"/>
    </row>
    <row r="53" spans="5:22" x14ac:dyDescent="0.25">
      <c r="U53" s="397"/>
      <c r="V53" s="397"/>
    </row>
    <row r="54" spans="5:22" x14ac:dyDescent="0.25">
      <c r="U54" s="397"/>
      <c r="V54" s="397"/>
    </row>
    <row r="55" spans="5:22" x14ac:dyDescent="0.25">
      <c r="U55" s="397"/>
      <c r="V55" s="397"/>
    </row>
    <row r="56" spans="5:22" ht="15.75" x14ac:dyDescent="0.25">
      <c r="U56" s="399"/>
      <c r="V56" s="399"/>
    </row>
    <row r="57" spans="5:22" x14ac:dyDescent="0.25">
      <c r="U57" s="397"/>
      <c r="V57" s="397"/>
    </row>
    <row r="58" spans="5:22" x14ac:dyDescent="0.25">
      <c r="U58" s="397"/>
      <c r="V58" s="397"/>
    </row>
    <row r="59" spans="5:22" x14ac:dyDescent="0.25">
      <c r="U59" s="397"/>
      <c r="V59" s="397"/>
    </row>
    <row r="60" spans="5:22" x14ac:dyDescent="0.25">
      <c r="U60" s="397"/>
      <c r="V60" s="397"/>
    </row>
    <row r="61" spans="5:22" x14ac:dyDescent="0.25">
      <c r="U61" s="397"/>
      <c r="V61" s="397"/>
    </row>
    <row r="62" spans="5:22" x14ac:dyDescent="0.25">
      <c r="U62" s="397"/>
      <c r="V62" s="397"/>
    </row>
    <row r="66" spans="5:22" x14ac:dyDescent="0.25">
      <c r="E66" s="353"/>
      <c r="U66" s="374"/>
      <c r="V66" s="374"/>
    </row>
    <row r="67" spans="5:22" x14ac:dyDescent="0.25">
      <c r="E67" s="353"/>
      <c r="U67" s="374"/>
      <c r="V67" s="374"/>
    </row>
    <row r="68" spans="5:22" x14ac:dyDescent="0.25">
      <c r="E68" s="353"/>
      <c r="U68" s="374"/>
      <c r="V68" s="374"/>
    </row>
    <row r="69" spans="5:22" x14ac:dyDescent="0.25">
      <c r="E69" s="353"/>
      <c r="U69" s="374"/>
      <c r="V69" s="374"/>
    </row>
    <row r="70" spans="5:22" x14ac:dyDescent="0.25">
      <c r="E70" s="353"/>
      <c r="U70" s="374"/>
      <c r="V70" s="374"/>
    </row>
    <row r="71" spans="5:22" x14ac:dyDescent="0.25">
      <c r="E71" s="353"/>
      <c r="U71" s="374"/>
      <c r="V71" s="374"/>
    </row>
    <row r="72" spans="5:22" x14ac:dyDescent="0.25">
      <c r="E72" s="353"/>
      <c r="U72" s="374"/>
      <c r="V72" s="374"/>
    </row>
    <row r="73" spans="5:22" x14ac:dyDescent="0.25">
      <c r="E73" s="353"/>
      <c r="U73" s="374"/>
      <c r="V73" s="374"/>
    </row>
    <row r="74" spans="5:22" x14ac:dyDescent="0.25">
      <c r="E74" s="353"/>
      <c r="U74" s="374"/>
      <c r="V74" s="374"/>
    </row>
    <row r="75" spans="5:22" x14ac:dyDescent="0.25">
      <c r="E75" s="353"/>
      <c r="U75" s="374"/>
      <c r="V75" s="374"/>
    </row>
    <row r="76" spans="5:22" x14ac:dyDescent="0.25">
      <c r="E76" s="353"/>
      <c r="U76" s="374"/>
      <c r="V76" s="374"/>
    </row>
    <row r="77" spans="5:22" x14ac:dyDescent="0.25">
      <c r="E77" s="353"/>
      <c r="U77" s="374"/>
      <c r="V77" s="374"/>
    </row>
    <row r="78" spans="5:22" x14ac:dyDescent="0.25">
      <c r="E78" s="353"/>
      <c r="U78" s="374"/>
      <c r="V78" s="374"/>
    </row>
    <row r="79" spans="5:22" x14ac:dyDescent="0.25">
      <c r="E79" s="353"/>
      <c r="U79" s="374"/>
      <c r="V79" s="374"/>
    </row>
    <row r="80" spans="5:22" x14ac:dyDescent="0.25">
      <c r="E80" s="353"/>
      <c r="U80" s="374"/>
      <c r="V80" s="374"/>
    </row>
    <row r="81" spans="5:22" x14ac:dyDescent="0.25">
      <c r="E81" s="353"/>
      <c r="U81" s="374"/>
      <c r="V81" s="374"/>
    </row>
    <row r="82" spans="5:22" x14ac:dyDescent="0.25">
      <c r="E82" s="353"/>
      <c r="U82" s="374"/>
      <c r="V82" s="374"/>
    </row>
    <row r="83" spans="5:22" x14ac:dyDescent="0.25">
      <c r="E83" s="353"/>
      <c r="U83" s="374"/>
      <c r="V83" s="374"/>
    </row>
    <row r="84" spans="5:22" x14ac:dyDescent="0.25">
      <c r="E84" s="353"/>
      <c r="U84" s="374"/>
      <c r="V84" s="374"/>
    </row>
    <row r="85" spans="5:22" x14ac:dyDescent="0.25">
      <c r="E85" s="353"/>
      <c r="U85" s="374"/>
      <c r="V85" s="374"/>
    </row>
    <row r="86" spans="5:22" x14ac:dyDescent="0.25">
      <c r="E86" s="353"/>
      <c r="U86" s="374"/>
      <c r="V86" s="374"/>
    </row>
    <row r="87" spans="5:22" x14ac:dyDescent="0.25">
      <c r="E87" s="353"/>
      <c r="U87" s="374"/>
      <c r="V87" s="374"/>
    </row>
    <row r="88" spans="5:22" x14ac:dyDescent="0.25">
      <c r="E88" s="353"/>
      <c r="U88" s="374"/>
      <c r="V88" s="374"/>
    </row>
    <row r="89" spans="5:22" x14ac:dyDescent="0.25">
      <c r="E89" s="353"/>
      <c r="U89" s="374"/>
      <c r="V89" s="374"/>
    </row>
    <row r="90" spans="5:22" x14ac:dyDescent="0.25">
      <c r="E90" s="353"/>
      <c r="U90" s="374"/>
      <c r="V90" s="374"/>
    </row>
    <row r="91" spans="5:22" x14ac:dyDescent="0.25">
      <c r="E91" s="353"/>
      <c r="U91" s="374"/>
      <c r="V91" s="374"/>
    </row>
    <row r="92" spans="5:22" x14ac:dyDescent="0.25">
      <c r="E92" s="353"/>
      <c r="U92" s="374"/>
      <c r="V92" s="374"/>
    </row>
    <row r="93" spans="5:22" x14ac:dyDescent="0.25">
      <c r="E93" s="353"/>
      <c r="U93" s="374"/>
      <c r="V93" s="374"/>
    </row>
    <row r="94" spans="5:22" x14ac:dyDescent="0.25">
      <c r="E94" s="353"/>
      <c r="U94" s="374"/>
      <c r="V94" s="374"/>
    </row>
    <row r="95" spans="5:22" x14ac:dyDescent="0.25">
      <c r="E95" s="353"/>
    </row>
    <row r="96" spans="5:22" x14ac:dyDescent="0.25">
      <c r="E96" s="353"/>
    </row>
    <row r="97" spans="5:5" x14ac:dyDescent="0.25">
      <c r="E97" s="353"/>
    </row>
    <row r="98" spans="5:5" x14ac:dyDescent="0.25">
      <c r="E98" s="353"/>
    </row>
    <row r="99" spans="5:5" x14ac:dyDescent="0.25">
      <c r="E99" s="353"/>
    </row>
    <row r="100" spans="5:5" x14ac:dyDescent="0.25">
      <c r="E100" s="353"/>
    </row>
    <row r="101" spans="5:5" x14ac:dyDescent="0.25">
      <c r="E101" s="353"/>
    </row>
    <row r="102" spans="5:5" x14ac:dyDescent="0.25">
      <c r="E102" s="353"/>
    </row>
    <row r="103" spans="5:5" x14ac:dyDescent="0.25">
      <c r="E103" s="353"/>
    </row>
    <row r="104" spans="5:5" x14ac:dyDescent="0.25">
      <c r="E104" s="353"/>
    </row>
    <row r="105" spans="5:5" x14ac:dyDescent="0.25">
      <c r="E105" s="353"/>
    </row>
    <row r="106" spans="5:5" x14ac:dyDescent="0.25">
      <c r="E106" s="353"/>
    </row>
    <row r="107" spans="5:5" x14ac:dyDescent="0.25">
      <c r="E107" s="353"/>
    </row>
    <row r="108" spans="5:5" x14ac:dyDescent="0.25">
      <c r="E108" s="353"/>
    </row>
    <row r="109" spans="5:5" x14ac:dyDescent="0.25">
      <c r="E109" s="353"/>
    </row>
    <row r="110" spans="5:5" x14ac:dyDescent="0.25">
      <c r="E110" s="353"/>
    </row>
    <row r="111" spans="5:5" x14ac:dyDescent="0.25">
      <c r="E111" s="353"/>
    </row>
    <row r="112" spans="5:5" x14ac:dyDescent="0.25">
      <c r="E112" s="353"/>
    </row>
    <row r="113" spans="5:5" x14ac:dyDescent="0.25">
      <c r="E113" s="353"/>
    </row>
    <row r="114" spans="5:5" x14ac:dyDescent="0.25">
      <c r="E114" s="353"/>
    </row>
    <row r="115" spans="5:5" x14ac:dyDescent="0.25">
      <c r="E115" s="353"/>
    </row>
    <row r="116" spans="5:5" x14ac:dyDescent="0.25">
      <c r="E116" s="353"/>
    </row>
    <row r="117" spans="5:5" x14ac:dyDescent="0.25">
      <c r="E117" s="353"/>
    </row>
    <row r="118" spans="5:5" x14ac:dyDescent="0.25">
      <c r="E118" s="353"/>
    </row>
    <row r="119" spans="5:5" x14ac:dyDescent="0.25">
      <c r="E119" s="353"/>
    </row>
    <row r="120" spans="5:5" x14ac:dyDescent="0.25">
      <c r="E120" s="353"/>
    </row>
    <row r="121" spans="5:5" x14ac:dyDescent="0.25">
      <c r="E121" s="353"/>
    </row>
    <row r="122" spans="5:5" x14ac:dyDescent="0.25">
      <c r="E122" s="353"/>
    </row>
    <row r="123" spans="5:5" x14ac:dyDescent="0.25">
      <c r="E123" s="353"/>
    </row>
    <row r="124" spans="5:5" x14ac:dyDescent="0.25">
      <c r="E124" s="353"/>
    </row>
    <row r="125" spans="5:5" x14ac:dyDescent="0.25">
      <c r="E125" s="353"/>
    </row>
    <row r="126" spans="5:5" x14ac:dyDescent="0.25">
      <c r="E126" s="353"/>
    </row>
    <row r="127" spans="5:5" x14ac:dyDescent="0.25">
      <c r="E127" s="353"/>
    </row>
    <row r="128" spans="5:5" x14ac:dyDescent="0.25">
      <c r="E128" s="353"/>
    </row>
    <row r="129" spans="5:5" x14ac:dyDescent="0.25">
      <c r="E129" s="353"/>
    </row>
    <row r="130" spans="5:5" x14ac:dyDescent="0.25">
      <c r="E130" s="353"/>
    </row>
    <row r="131" spans="5:5" x14ac:dyDescent="0.25">
      <c r="E131" s="353"/>
    </row>
    <row r="132" spans="5:5" x14ac:dyDescent="0.25">
      <c r="E132" s="353"/>
    </row>
    <row r="133" spans="5:5" x14ac:dyDescent="0.25">
      <c r="E133" s="353"/>
    </row>
    <row r="134" spans="5:5" x14ac:dyDescent="0.25">
      <c r="E134" s="353"/>
    </row>
  </sheetData>
  <mergeCells count="22">
    <mergeCell ref="A7:A14"/>
    <mergeCell ref="B7:B8"/>
    <mergeCell ref="B13:B14"/>
    <mergeCell ref="A3:A5"/>
    <mergeCell ref="B9:B11"/>
    <mergeCell ref="B3:B5"/>
    <mergeCell ref="S3:S5"/>
    <mergeCell ref="T3:T5"/>
    <mergeCell ref="F3:F5"/>
    <mergeCell ref="E3:E5"/>
    <mergeCell ref="G3:N3"/>
    <mergeCell ref="C3:C5"/>
    <mergeCell ref="D3:D5"/>
    <mergeCell ref="G4:H4"/>
    <mergeCell ref="I4:J4"/>
    <mergeCell ref="K4:L4"/>
    <mergeCell ref="M4:N4"/>
    <mergeCell ref="W3:W5"/>
    <mergeCell ref="O3:P4"/>
    <mergeCell ref="Q3:R4"/>
    <mergeCell ref="V3:V5"/>
    <mergeCell ref="U3:U5"/>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zoomScale="66" zoomScaleNormal="66" workbookViewId="0">
      <selection activeCell="C6" sqref="C6:C7"/>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37"/>
      <c r="C1" s="437"/>
      <c r="D1" s="437"/>
      <c r="E1" s="437"/>
      <c r="F1" s="437"/>
      <c r="G1" s="437" t="s">
        <v>670</v>
      </c>
      <c r="I1" s="437"/>
      <c r="J1" s="437"/>
      <c r="K1" s="437"/>
      <c r="L1" s="437"/>
      <c r="M1" s="437"/>
      <c r="N1" s="437"/>
      <c r="O1" s="437"/>
      <c r="P1" s="437"/>
      <c r="Q1" s="437"/>
      <c r="R1" s="437"/>
      <c r="S1" s="437"/>
      <c r="T1" s="437"/>
      <c r="U1" s="437"/>
      <c r="V1" s="437"/>
      <c r="W1" s="437"/>
    </row>
    <row r="2" spans="1:23" x14ac:dyDescent="0.25">
      <c r="A2" s="449" t="s">
        <v>1771</v>
      </c>
      <c r="B2" s="401"/>
      <c r="C2" s="401"/>
      <c r="D2" s="401"/>
      <c r="E2" s="401"/>
      <c r="F2" s="401"/>
      <c r="G2" s="401"/>
      <c r="H2" s="401"/>
      <c r="I2" s="401"/>
      <c r="J2" s="401"/>
      <c r="K2" s="401"/>
      <c r="L2" s="401"/>
      <c r="M2" s="401"/>
      <c r="N2" s="401"/>
      <c r="O2" s="401"/>
      <c r="P2" s="401"/>
      <c r="Q2" s="401"/>
      <c r="R2" s="401"/>
      <c r="S2" s="401"/>
      <c r="T2" s="401"/>
      <c r="U2" s="401"/>
      <c r="V2" s="401"/>
      <c r="W2" s="401"/>
    </row>
    <row r="3" spans="1:23" x14ac:dyDescent="0.25">
      <c r="A3" s="574" t="s">
        <v>101</v>
      </c>
      <c r="B3" s="521" t="s">
        <v>120</v>
      </c>
      <c r="C3" s="575" t="s">
        <v>89</v>
      </c>
      <c r="D3" s="575" t="s">
        <v>90</v>
      </c>
      <c r="E3" s="544" t="s">
        <v>530</v>
      </c>
      <c r="F3" s="575" t="s">
        <v>91</v>
      </c>
      <c r="G3" s="574" t="s">
        <v>105</v>
      </c>
      <c r="H3" s="574"/>
      <c r="I3" s="574"/>
      <c r="J3" s="574"/>
      <c r="K3" s="574"/>
      <c r="L3" s="574"/>
      <c r="M3" s="574"/>
      <c r="N3" s="574"/>
      <c r="O3" s="575" t="s">
        <v>106</v>
      </c>
      <c r="P3" s="575"/>
      <c r="Q3" s="574" t="s">
        <v>107</v>
      </c>
      <c r="R3" s="574"/>
      <c r="S3" s="574" t="s">
        <v>108</v>
      </c>
      <c r="T3" s="574" t="s">
        <v>109</v>
      </c>
      <c r="U3" s="521" t="s">
        <v>117</v>
      </c>
      <c r="V3" s="521" t="s">
        <v>116</v>
      </c>
      <c r="W3" s="576" t="s">
        <v>92</v>
      </c>
    </row>
    <row r="4" spans="1:23" x14ac:dyDescent="0.25">
      <c r="A4" s="574"/>
      <c r="B4" s="519"/>
      <c r="C4" s="575"/>
      <c r="D4" s="575"/>
      <c r="E4" s="545"/>
      <c r="F4" s="575"/>
      <c r="G4" s="574" t="s">
        <v>110</v>
      </c>
      <c r="H4" s="574"/>
      <c r="I4" s="574" t="s">
        <v>111</v>
      </c>
      <c r="J4" s="574"/>
      <c r="K4" s="574" t="s">
        <v>112</v>
      </c>
      <c r="L4" s="574"/>
      <c r="M4" s="574" t="s">
        <v>113</v>
      </c>
      <c r="N4" s="574"/>
      <c r="O4" s="575"/>
      <c r="P4" s="575"/>
      <c r="Q4" s="574"/>
      <c r="R4" s="574"/>
      <c r="S4" s="574"/>
      <c r="T4" s="574"/>
      <c r="U4" s="519"/>
      <c r="V4" s="519"/>
      <c r="W4" s="576"/>
    </row>
    <row r="5" spans="1:23" ht="25.5" x14ac:dyDescent="0.25">
      <c r="A5" s="574"/>
      <c r="B5" s="520"/>
      <c r="C5" s="575"/>
      <c r="D5" s="575"/>
      <c r="E5" s="546"/>
      <c r="F5" s="575"/>
      <c r="G5" s="333" t="s">
        <v>114</v>
      </c>
      <c r="H5" s="291" t="s">
        <v>12</v>
      </c>
      <c r="I5" s="333" t="s">
        <v>114</v>
      </c>
      <c r="J5" s="291" t="s">
        <v>12</v>
      </c>
      <c r="K5" s="333" t="s">
        <v>114</v>
      </c>
      <c r="L5" s="291" t="s">
        <v>12</v>
      </c>
      <c r="M5" s="333" t="s">
        <v>114</v>
      </c>
      <c r="N5" s="291" t="s">
        <v>12</v>
      </c>
      <c r="O5" s="333" t="s">
        <v>114</v>
      </c>
      <c r="P5" s="291" t="s">
        <v>12</v>
      </c>
      <c r="Q5" s="333" t="s">
        <v>115</v>
      </c>
      <c r="R5" s="333" t="s">
        <v>86</v>
      </c>
      <c r="S5" s="574"/>
      <c r="T5" s="574"/>
      <c r="U5" s="520"/>
      <c r="V5" s="520"/>
      <c r="W5" s="576"/>
    </row>
    <row r="6" spans="1:23" ht="158.25" customHeight="1" x14ac:dyDescent="0.25">
      <c r="A6" s="573" t="s">
        <v>1770</v>
      </c>
      <c r="B6" s="557" t="s">
        <v>671</v>
      </c>
      <c r="C6" s="571" t="s">
        <v>1775</v>
      </c>
      <c r="D6" s="571" t="s">
        <v>672</v>
      </c>
      <c r="E6" s="571" t="s">
        <v>779</v>
      </c>
      <c r="F6" s="350" t="s">
        <v>673</v>
      </c>
      <c r="G6" s="351"/>
      <c r="H6" s="284"/>
      <c r="I6" s="351"/>
      <c r="J6" s="284"/>
      <c r="K6" s="351"/>
      <c r="L6" s="284"/>
      <c r="M6" s="351"/>
      <c r="N6" s="284"/>
      <c r="O6" s="350"/>
      <c r="P6" s="284"/>
      <c r="Q6" s="350"/>
      <c r="R6" s="350"/>
      <c r="S6" s="350"/>
      <c r="T6" s="350"/>
      <c r="U6" s="350"/>
      <c r="V6" s="350"/>
      <c r="W6" s="350"/>
    </row>
    <row r="7" spans="1:23" ht="66" customHeight="1" x14ac:dyDescent="0.25">
      <c r="A7" s="573"/>
      <c r="B7" s="559"/>
      <c r="C7" s="572"/>
      <c r="D7" s="572"/>
      <c r="E7" s="572"/>
      <c r="F7" s="350" t="s">
        <v>674</v>
      </c>
      <c r="G7" s="351"/>
      <c r="H7" s="284"/>
      <c r="I7" s="351"/>
      <c r="J7" s="284"/>
      <c r="K7" s="351"/>
      <c r="L7" s="284"/>
      <c r="M7" s="351"/>
      <c r="N7" s="284"/>
      <c r="O7" s="350"/>
      <c r="P7" s="284"/>
      <c r="Q7" s="350"/>
      <c r="R7" s="350"/>
      <c r="S7" s="350"/>
      <c r="T7" s="350"/>
      <c r="U7" s="350"/>
      <c r="V7" s="350"/>
      <c r="W7" s="350"/>
    </row>
    <row r="8" spans="1:23" ht="306" customHeight="1" x14ac:dyDescent="0.25">
      <c r="A8" s="573"/>
      <c r="B8" s="558"/>
      <c r="C8" s="492" t="s">
        <v>1774</v>
      </c>
      <c r="D8" s="492"/>
      <c r="E8" s="492"/>
      <c r="F8" s="350"/>
      <c r="G8" s="351"/>
      <c r="H8" s="284"/>
      <c r="I8" s="351"/>
      <c r="J8" s="284"/>
      <c r="K8" s="351"/>
      <c r="L8" s="284"/>
      <c r="M8" s="351"/>
      <c r="N8" s="284"/>
      <c r="O8" s="350"/>
      <c r="P8" s="284"/>
      <c r="Q8" s="350"/>
      <c r="R8" s="350"/>
      <c r="S8" s="350"/>
      <c r="T8" s="350"/>
      <c r="U8" s="350"/>
      <c r="V8" s="350"/>
      <c r="W8" s="350"/>
    </row>
    <row r="9" spans="1:23" ht="125.25" customHeight="1" x14ac:dyDescent="0.25">
      <c r="A9" s="573"/>
      <c r="B9" s="491"/>
      <c r="C9" s="492" t="s">
        <v>1776</v>
      </c>
      <c r="D9" s="492"/>
      <c r="E9" s="492"/>
      <c r="F9" s="350"/>
      <c r="G9" s="351"/>
      <c r="H9" s="284"/>
      <c r="I9" s="351"/>
      <c r="J9" s="284"/>
      <c r="K9" s="351"/>
      <c r="L9" s="284"/>
      <c r="M9" s="351"/>
      <c r="N9" s="284"/>
      <c r="O9" s="350"/>
      <c r="P9" s="284"/>
      <c r="Q9" s="350"/>
      <c r="R9" s="350"/>
      <c r="S9" s="350"/>
      <c r="T9" s="350"/>
      <c r="U9" s="350"/>
      <c r="V9" s="350"/>
      <c r="W9" s="350"/>
    </row>
    <row r="10" spans="1:23" ht="94.5" x14ac:dyDescent="0.25">
      <c r="A10" s="573"/>
      <c r="B10" s="557" t="s">
        <v>675</v>
      </c>
      <c r="C10" s="381" t="s">
        <v>676</v>
      </c>
      <c r="D10" s="381" t="s">
        <v>677</v>
      </c>
      <c r="E10" s="402"/>
      <c r="F10" s="363" t="s">
        <v>678</v>
      </c>
      <c r="G10" s="363"/>
      <c r="H10" s="403"/>
      <c r="I10" s="363"/>
      <c r="J10" s="403"/>
      <c r="K10" s="363"/>
      <c r="L10" s="403"/>
      <c r="M10" s="363"/>
      <c r="N10" s="403"/>
      <c r="O10" s="363"/>
      <c r="P10" s="403"/>
      <c r="Q10" s="363"/>
      <c r="R10" s="363"/>
      <c r="S10" s="363"/>
      <c r="T10" s="363"/>
      <c r="U10" s="363"/>
      <c r="V10" s="363"/>
      <c r="W10" s="363"/>
    </row>
    <row r="11" spans="1:23" ht="47.25" x14ac:dyDescent="0.25">
      <c r="A11" s="573"/>
      <c r="B11" s="559"/>
      <c r="C11" s="381" t="s">
        <v>679</v>
      </c>
      <c r="D11" s="381"/>
      <c r="E11" s="402"/>
      <c r="F11" s="350"/>
      <c r="G11" s="350"/>
      <c r="H11" s="284"/>
      <c r="I11" s="350"/>
      <c r="J11" s="284"/>
      <c r="K11" s="350"/>
      <c r="L11" s="284"/>
      <c r="M11" s="350"/>
      <c r="N11" s="284"/>
      <c r="O11" s="350"/>
      <c r="P11" s="284"/>
      <c r="Q11" s="350"/>
      <c r="R11" s="350"/>
      <c r="S11" s="404"/>
      <c r="T11" s="405"/>
      <c r="U11" s="404"/>
      <c r="V11" s="350"/>
      <c r="W11" s="406"/>
    </row>
    <row r="12" spans="1:23" ht="78.75" x14ac:dyDescent="0.25">
      <c r="A12" s="573"/>
      <c r="B12" s="559"/>
      <c r="C12" s="381" t="s">
        <v>680</v>
      </c>
      <c r="D12" s="381" t="s">
        <v>681</v>
      </c>
      <c r="E12" s="402"/>
      <c r="F12" s="363" t="s">
        <v>682</v>
      </c>
      <c r="G12" s="363"/>
      <c r="H12" s="403"/>
      <c r="I12" s="363"/>
      <c r="J12" s="403"/>
      <c r="K12" s="363"/>
      <c r="L12" s="403"/>
      <c r="M12" s="363"/>
      <c r="N12" s="403"/>
      <c r="O12" s="363"/>
      <c r="P12" s="403"/>
      <c r="Q12" s="363"/>
      <c r="R12" s="363"/>
      <c r="S12" s="363"/>
      <c r="T12" s="363"/>
      <c r="U12" s="363"/>
      <c r="V12" s="363"/>
      <c r="W12" s="363"/>
    </row>
    <row r="13" spans="1:23" ht="94.5" x14ac:dyDescent="0.25">
      <c r="A13" s="573"/>
      <c r="B13" s="558"/>
      <c r="C13" s="381" t="s">
        <v>683</v>
      </c>
      <c r="D13" s="381" t="s">
        <v>684</v>
      </c>
      <c r="E13" s="381"/>
      <c r="F13" s="350" t="s">
        <v>685</v>
      </c>
      <c r="G13" s="351"/>
      <c r="H13" s="284"/>
      <c r="I13" s="351"/>
      <c r="J13" s="284"/>
      <c r="K13" s="351"/>
      <c r="L13" s="284"/>
      <c r="M13" s="350"/>
      <c r="N13" s="284"/>
      <c r="O13" s="350"/>
      <c r="P13" s="284"/>
      <c r="Q13" s="350"/>
      <c r="R13" s="350"/>
      <c r="S13" s="350"/>
      <c r="T13" s="350"/>
      <c r="U13" s="350"/>
      <c r="V13" s="350"/>
      <c r="W13" s="350"/>
    </row>
    <row r="14" spans="1:23" ht="15.75" x14ac:dyDescent="0.25">
      <c r="A14" s="454"/>
      <c r="B14" s="455"/>
      <c r="C14" s="454" t="s">
        <v>122</v>
      </c>
      <c r="D14" s="455"/>
      <c r="E14" s="455"/>
      <c r="F14" s="456"/>
      <c r="G14" s="393">
        <f t="shared" ref="G14:N14" si="0">SUM(G6:G13)</f>
        <v>0</v>
      </c>
      <c r="H14" s="407">
        <f t="shared" si="0"/>
        <v>0</v>
      </c>
      <c r="I14" s="393">
        <f t="shared" si="0"/>
        <v>0</v>
      </c>
      <c r="J14" s="407">
        <f t="shared" si="0"/>
        <v>0</v>
      </c>
      <c r="K14" s="393">
        <f t="shared" si="0"/>
        <v>0</v>
      </c>
      <c r="L14" s="407">
        <f t="shared" si="0"/>
        <v>0</v>
      </c>
      <c r="M14" s="393">
        <f t="shared" si="0"/>
        <v>0</v>
      </c>
      <c r="N14" s="407">
        <f t="shared" si="0"/>
        <v>0</v>
      </c>
      <c r="O14" s="393">
        <f>G14+I14+K14+M14</f>
        <v>0</v>
      </c>
      <c r="P14" s="408">
        <f>H14+J14+L14+N14</f>
        <v>0</v>
      </c>
      <c r="Q14" s="396"/>
      <c r="R14" s="396"/>
      <c r="S14" s="396"/>
      <c r="T14" s="396"/>
      <c r="U14" s="396"/>
      <c r="V14" s="396"/>
      <c r="W14" s="396"/>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E6:E7"/>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72" zoomScaleNormal="72"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37"/>
      <c r="C1" s="437"/>
      <c r="D1" s="437"/>
      <c r="E1" s="437"/>
      <c r="F1" s="437"/>
      <c r="G1" s="437" t="s">
        <v>709</v>
      </c>
      <c r="J1" s="437"/>
      <c r="K1" s="437"/>
      <c r="L1" s="437"/>
      <c r="M1" s="437"/>
      <c r="N1" s="437"/>
      <c r="O1" s="437"/>
      <c r="P1" s="437"/>
      <c r="Q1" s="437"/>
      <c r="R1" s="437"/>
      <c r="S1" s="437"/>
      <c r="T1" s="437"/>
      <c r="U1" s="437"/>
      <c r="V1" s="437"/>
      <c r="W1" s="437"/>
    </row>
    <row r="2" spans="1:23" x14ac:dyDescent="0.25">
      <c r="A2" s="401" t="s">
        <v>1779</v>
      </c>
      <c r="B2" s="401"/>
      <c r="C2" s="401"/>
      <c r="D2" s="401"/>
      <c r="E2" s="401"/>
      <c r="F2" s="401"/>
      <c r="G2" s="401"/>
      <c r="H2" s="401"/>
      <c r="I2" s="401"/>
      <c r="J2" s="401"/>
      <c r="K2" s="401"/>
      <c r="L2" s="401"/>
      <c r="M2" s="401"/>
      <c r="N2" s="401"/>
      <c r="O2" s="401"/>
      <c r="P2" s="401"/>
      <c r="Q2" s="401"/>
      <c r="R2" s="401"/>
      <c r="S2" s="401"/>
      <c r="T2" s="401"/>
      <c r="U2" s="401"/>
      <c r="V2" s="401"/>
      <c r="W2" s="401"/>
    </row>
    <row r="3" spans="1:23" x14ac:dyDescent="0.25">
      <c r="A3" s="574" t="s">
        <v>101</v>
      </c>
      <c r="B3" s="521" t="s">
        <v>120</v>
      </c>
      <c r="C3" s="575" t="s">
        <v>89</v>
      </c>
      <c r="D3" s="575" t="s">
        <v>90</v>
      </c>
      <c r="E3" s="544" t="s">
        <v>530</v>
      </c>
      <c r="F3" s="575" t="s">
        <v>91</v>
      </c>
      <c r="G3" s="574" t="s">
        <v>105</v>
      </c>
      <c r="H3" s="574"/>
      <c r="I3" s="574"/>
      <c r="J3" s="574"/>
      <c r="K3" s="574"/>
      <c r="L3" s="574"/>
      <c r="M3" s="574"/>
      <c r="N3" s="574"/>
      <c r="O3" s="575" t="s">
        <v>106</v>
      </c>
      <c r="P3" s="575"/>
      <c r="Q3" s="574" t="s">
        <v>107</v>
      </c>
      <c r="R3" s="574"/>
      <c r="S3" s="574" t="s">
        <v>108</v>
      </c>
      <c r="T3" s="574" t="s">
        <v>109</v>
      </c>
      <c r="U3" s="521" t="s">
        <v>117</v>
      </c>
      <c r="V3" s="521" t="s">
        <v>116</v>
      </c>
      <c r="W3" s="576" t="s">
        <v>92</v>
      </c>
    </row>
    <row r="4" spans="1:23" x14ac:dyDescent="0.25">
      <c r="A4" s="574"/>
      <c r="B4" s="519"/>
      <c r="C4" s="575"/>
      <c r="D4" s="575"/>
      <c r="E4" s="545"/>
      <c r="F4" s="575"/>
      <c r="G4" s="574" t="s">
        <v>110</v>
      </c>
      <c r="H4" s="574"/>
      <c r="I4" s="574" t="s">
        <v>111</v>
      </c>
      <c r="J4" s="574"/>
      <c r="K4" s="574" t="s">
        <v>112</v>
      </c>
      <c r="L4" s="574"/>
      <c r="M4" s="574" t="s">
        <v>113</v>
      </c>
      <c r="N4" s="574"/>
      <c r="O4" s="575"/>
      <c r="P4" s="575"/>
      <c r="Q4" s="574"/>
      <c r="R4" s="574"/>
      <c r="S4" s="574"/>
      <c r="T4" s="574"/>
      <c r="U4" s="519"/>
      <c r="V4" s="519"/>
      <c r="W4" s="576"/>
    </row>
    <row r="5" spans="1:23" ht="25.5" x14ac:dyDescent="0.25">
      <c r="A5" s="574"/>
      <c r="B5" s="520"/>
      <c r="C5" s="575"/>
      <c r="D5" s="575"/>
      <c r="E5" s="546"/>
      <c r="F5" s="575"/>
      <c r="G5" s="333" t="s">
        <v>114</v>
      </c>
      <c r="H5" s="291" t="s">
        <v>12</v>
      </c>
      <c r="I5" s="333" t="s">
        <v>114</v>
      </c>
      <c r="J5" s="291" t="s">
        <v>12</v>
      </c>
      <c r="K5" s="333" t="s">
        <v>114</v>
      </c>
      <c r="L5" s="291" t="s">
        <v>12</v>
      </c>
      <c r="M5" s="333" t="s">
        <v>114</v>
      </c>
      <c r="N5" s="291" t="s">
        <v>12</v>
      </c>
      <c r="O5" s="333" t="s">
        <v>114</v>
      </c>
      <c r="P5" s="291" t="s">
        <v>12</v>
      </c>
      <c r="Q5" s="333" t="s">
        <v>115</v>
      </c>
      <c r="R5" s="333" t="s">
        <v>86</v>
      </c>
      <c r="S5" s="574"/>
      <c r="T5" s="574"/>
      <c r="U5" s="520"/>
      <c r="V5" s="520"/>
      <c r="W5" s="576"/>
    </row>
    <row r="6" spans="1:23" ht="126" x14ac:dyDescent="0.25">
      <c r="A6" s="577" t="s">
        <v>1777</v>
      </c>
      <c r="B6" s="577" t="s">
        <v>1778</v>
      </c>
      <c r="C6" s="427" t="s">
        <v>1789</v>
      </c>
      <c r="D6" s="427" t="s">
        <v>710</v>
      </c>
      <c r="E6" s="427" t="s">
        <v>782</v>
      </c>
      <c r="F6" s="428" t="s">
        <v>711</v>
      </c>
      <c r="G6" s="421"/>
      <c r="H6" s="304"/>
      <c r="I6" s="421"/>
      <c r="J6" s="304"/>
      <c r="K6" s="421"/>
      <c r="L6" s="304"/>
      <c r="M6" s="421"/>
      <c r="N6" s="304"/>
      <c r="O6" s="421"/>
      <c r="P6" s="304"/>
      <c r="Q6" s="429"/>
      <c r="R6" s="429"/>
      <c r="S6" s="429"/>
      <c r="T6" s="429"/>
      <c r="U6" s="429"/>
      <c r="V6" s="429"/>
      <c r="W6" s="419"/>
    </row>
    <row r="7" spans="1:23" ht="102.75" customHeight="1" x14ac:dyDescent="0.25">
      <c r="A7" s="577"/>
      <c r="B7" s="577"/>
      <c r="C7" s="427" t="s">
        <v>712</v>
      </c>
      <c r="D7" s="427" t="s">
        <v>713</v>
      </c>
      <c r="E7" s="427"/>
      <c r="F7" s="428" t="s">
        <v>191</v>
      </c>
      <c r="G7" s="421"/>
      <c r="H7" s="304"/>
      <c r="I7" s="421"/>
      <c r="J7" s="304"/>
      <c r="K7" s="421"/>
      <c r="L7" s="304"/>
      <c r="M7" s="421"/>
      <c r="N7" s="304"/>
      <c r="O7" s="421"/>
      <c r="P7" s="304"/>
      <c r="Q7" s="429"/>
      <c r="R7" s="429"/>
      <c r="S7" s="429"/>
      <c r="T7" s="429"/>
      <c r="U7" s="429"/>
      <c r="V7" s="429"/>
      <c r="W7" s="422"/>
    </row>
    <row r="8" spans="1:23" ht="126" x14ac:dyDescent="0.25">
      <c r="A8" s="577"/>
      <c r="B8" s="430" t="s">
        <v>714</v>
      </c>
      <c r="C8" s="427" t="s">
        <v>715</v>
      </c>
      <c r="D8" s="427" t="s">
        <v>716</v>
      </c>
      <c r="E8" s="427"/>
      <c r="F8" s="428" t="s">
        <v>192</v>
      </c>
      <c r="G8" s="421"/>
      <c r="H8" s="304"/>
      <c r="I8" s="421"/>
      <c r="J8" s="304"/>
      <c r="K8" s="431"/>
      <c r="L8" s="304"/>
      <c r="M8" s="421"/>
      <c r="N8" s="304"/>
      <c r="O8" s="432"/>
      <c r="P8" s="305"/>
      <c r="Q8" s="419"/>
      <c r="R8" s="419"/>
      <c r="S8" s="429"/>
      <c r="T8" s="429"/>
      <c r="U8" s="429"/>
      <c r="V8" s="429"/>
      <c r="W8" s="419"/>
    </row>
    <row r="9" spans="1:23" ht="110.25" x14ac:dyDescent="0.25">
      <c r="A9" s="577"/>
      <c r="B9" s="430" t="s">
        <v>717</v>
      </c>
      <c r="C9" s="427" t="s">
        <v>125</v>
      </c>
      <c r="D9" s="427" t="s">
        <v>125</v>
      </c>
      <c r="E9" s="427"/>
      <c r="F9" s="428" t="s">
        <v>718</v>
      </c>
      <c r="G9" s="421"/>
      <c r="H9" s="304"/>
      <c r="I9" s="421"/>
      <c r="J9" s="304"/>
      <c r="K9" s="421"/>
      <c r="L9" s="304"/>
      <c r="M9" s="421"/>
      <c r="N9" s="304"/>
      <c r="O9" s="421"/>
      <c r="P9" s="304"/>
      <c r="Q9" s="429"/>
      <c r="R9" s="429"/>
      <c r="S9" s="429"/>
      <c r="T9" s="429"/>
      <c r="U9" s="429"/>
      <c r="V9" s="429"/>
      <c r="W9" s="433"/>
    </row>
    <row r="10" spans="1:23" ht="167.25" customHeight="1" x14ac:dyDescent="0.25">
      <c r="A10" s="577"/>
      <c r="B10" s="430" t="s">
        <v>719</v>
      </c>
      <c r="C10" s="427" t="s">
        <v>126</v>
      </c>
      <c r="D10" s="427" t="s">
        <v>127</v>
      </c>
      <c r="E10" s="427"/>
      <c r="F10" s="428" t="s">
        <v>193</v>
      </c>
      <c r="G10" s="421"/>
      <c r="H10" s="304"/>
      <c r="I10" s="421"/>
      <c r="J10" s="304"/>
      <c r="K10" s="421"/>
      <c r="L10" s="304"/>
      <c r="M10" s="421"/>
      <c r="N10" s="304"/>
      <c r="O10" s="421"/>
      <c r="P10" s="304"/>
      <c r="Q10" s="429"/>
      <c r="R10" s="429"/>
      <c r="S10" s="429"/>
      <c r="T10" s="429"/>
      <c r="U10" s="429"/>
      <c r="V10" s="429"/>
      <c r="W10" s="419"/>
    </row>
    <row r="11" spans="1:23" ht="15.75" x14ac:dyDescent="0.25">
      <c r="A11" s="454"/>
      <c r="B11" s="455"/>
      <c r="C11" s="454" t="s">
        <v>128</v>
      </c>
      <c r="D11" s="455"/>
      <c r="E11" s="455"/>
      <c r="F11" s="456"/>
      <c r="G11" s="434">
        <f t="shared" ref="G11:N11" si="0">SUM(G6:G10)</f>
        <v>0</v>
      </c>
      <c r="H11" s="435">
        <f t="shared" si="0"/>
        <v>0</v>
      </c>
      <c r="I11" s="434">
        <f t="shared" si="0"/>
        <v>0</v>
      </c>
      <c r="J11" s="435">
        <f t="shared" si="0"/>
        <v>0</v>
      </c>
      <c r="K11" s="434">
        <f t="shared" si="0"/>
        <v>0</v>
      </c>
      <c r="L11" s="435">
        <f t="shared" si="0"/>
        <v>0</v>
      </c>
      <c r="M11" s="434">
        <f t="shared" si="0"/>
        <v>0</v>
      </c>
      <c r="N11" s="435">
        <f t="shared" si="0"/>
        <v>0</v>
      </c>
      <c r="O11" s="434">
        <f>G11+I11+K11+M11</f>
        <v>0</v>
      </c>
      <c r="P11" s="436">
        <f>H11+J11+L11+N11</f>
        <v>0</v>
      </c>
      <c r="Q11" s="393"/>
      <c r="R11" s="393"/>
      <c r="S11" s="393"/>
      <c r="T11" s="393"/>
      <c r="U11" s="393"/>
      <c r="V11" s="393"/>
      <c r="W11" s="393"/>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V3:V5"/>
    <mergeCell ref="A6:A10"/>
    <mergeCell ref="B6:B7"/>
    <mergeCell ref="E3:E5"/>
    <mergeCell ref="A3:A5"/>
    <mergeCell ref="U3:U5"/>
    <mergeCell ref="B3:B5"/>
    <mergeCell ref="C3:C5"/>
    <mergeCell ref="D3:D5"/>
    <mergeCell ref="F3:F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9" activePane="bottomRight" state="frozen"/>
      <selection pane="topRight" activeCell="F1" sqref="F1"/>
      <selection pane="bottomLeft" activeCell="A6" sqref="A6"/>
      <selection pane="bottomRight" activeCell="F10" sqref="F10"/>
    </sheetView>
  </sheetViews>
  <sheetFormatPr baseColWidth="10" defaultRowHeight="15" x14ac:dyDescent="0.25"/>
  <cols>
    <col min="1" max="2" width="21.7109375" customWidth="1"/>
    <col min="3" max="6" width="27.42578125" customWidth="1"/>
    <col min="7" max="7" width="15.28515625" customWidth="1"/>
    <col min="8" max="8" width="12.140625" style="296" bestFit="1" customWidth="1"/>
    <col min="9" max="9" width="15.28515625" customWidth="1"/>
    <col min="10" max="10" width="12.140625" style="296" bestFit="1" customWidth="1"/>
    <col min="11" max="11" width="15.28515625" customWidth="1"/>
    <col min="12" max="12" width="12.140625" style="296" bestFit="1" customWidth="1"/>
    <col min="13" max="13" width="15.28515625" customWidth="1"/>
    <col min="14" max="14" width="11.5703125" style="296" customWidth="1"/>
    <col min="15" max="15" width="15.28515625" customWidth="1"/>
    <col min="16" max="16" width="15.7109375" style="296" customWidth="1"/>
    <col min="19" max="22" width="14.28515625" customWidth="1"/>
    <col min="23" max="23" width="17" customWidth="1"/>
  </cols>
  <sheetData>
    <row r="1" spans="1:23" s="438" customFormat="1" ht="18" customHeight="1" x14ac:dyDescent="0.2">
      <c r="B1" s="437"/>
      <c r="C1" s="437"/>
      <c r="D1" s="437"/>
      <c r="E1" s="437"/>
      <c r="F1" s="437"/>
      <c r="G1" s="437" t="s">
        <v>136</v>
      </c>
      <c r="I1" s="437"/>
      <c r="J1" s="437"/>
      <c r="K1" s="437"/>
      <c r="L1" s="437"/>
      <c r="M1" s="437"/>
      <c r="N1" s="437"/>
      <c r="O1" s="437"/>
      <c r="P1" s="437"/>
      <c r="Q1" s="437"/>
      <c r="R1" s="437"/>
      <c r="S1" s="437"/>
      <c r="T1" s="437"/>
      <c r="U1" s="437"/>
      <c r="V1" s="437"/>
      <c r="W1" s="437"/>
    </row>
    <row r="2" spans="1:23" s="439" customFormat="1" ht="33.75" customHeight="1" x14ac:dyDescent="0.25">
      <c r="A2" s="444" t="s">
        <v>1791</v>
      </c>
      <c r="B2" s="444"/>
      <c r="C2" s="444"/>
      <c r="D2" s="444"/>
      <c r="E2" s="444"/>
      <c r="F2" s="444"/>
      <c r="G2" s="444"/>
      <c r="H2" s="444"/>
      <c r="I2" s="444"/>
      <c r="J2" s="444"/>
      <c r="K2" s="444"/>
      <c r="L2" s="444"/>
      <c r="M2" s="444"/>
      <c r="N2" s="444"/>
      <c r="O2" s="444"/>
      <c r="P2" s="444"/>
      <c r="Q2" s="444"/>
      <c r="R2" s="444"/>
      <c r="S2" s="444"/>
      <c r="T2" s="444"/>
      <c r="U2" s="444"/>
      <c r="V2" s="444"/>
      <c r="W2" s="444"/>
    </row>
    <row r="3" spans="1:23" s="66" customFormat="1" ht="14.45" customHeight="1" x14ac:dyDescent="0.25">
      <c r="A3" s="583" t="s">
        <v>101</v>
      </c>
      <c r="B3" s="583" t="s">
        <v>120</v>
      </c>
      <c r="C3" s="599" t="s">
        <v>89</v>
      </c>
      <c r="D3" s="599" t="s">
        <v>90</v>
      </c>
      <c r="E3" s="544" t="s">
        <v>530</v>
      </c>
      <c r="F3" s="599" t="s">
        <v>91</v>
      </c>
      <c r="G3" s="589" t="s">
        <v>105</v>
      </c>
      <c r="H3" s="602"/>
      <c r="I3" s="602"/>
      <c r="J3" s="602"/>
      <c r="K3" s="602"/>
      <c r="L3" s="602"/>
      <c r="M3" s="602"/>
      <c r="N3" s="590"/>
      <c r="O3" s="591" t="s">
        <v>106</v>
      </c>
      <c r="P3" s="592"/>
      <c r="Q3" s="595" t="s">
        <v>107</v>
      </c>
      <c r="R3" s="596"/>
      <c r="S3" s="603" t="s">
        <v>108</v>
      </c>
      <c r="T3" s="603" t="s">
        <v>109</v>
      </c>
      <c r="U3" s="603" t="s">
        <v>117</v>
      </c>
      <c r="V3" s="603" t="s">
        <v>116</v>
      </c>
      <c r="W3" s="586" t="s">
        <v>92</v>
      </c>
    </row>
    <row r="4" spans="1:23" s="66" customFormat="1" ht="15.75" x14ac:dyDescent="0.25">
      <c r="A4" s="584"/>
      <c r="B4" s="584"/>
      <c r="C4" s="600"/>
      <c r="D4" s="600"/>
      <c r="E4" s="545"/>
      <c r="F4" s="600"/>
      <c r="G4" s="589" t="s">
        <v>110</v>
      </c>
      <c r="H4" s="590"/>
      <c r="I4" s="589" t="s">
        <v>111</v>
      </c>
      <c r="J4" s="590"/>
      <c r="K4" s="589" t="s">
        <v>112</v>
      </c>
      <c r="L4" s="590"/>
      <c r="M4" s="589" t="s">
        <v>113</v>
      </c>
      <c r="N4" s="590"/>
      <c r="O4" s="593"/>
      <c r="P4" s="594"/>
      <c r="Q4" s="597"/>
      <c r="R4" s="598"/>
      <c r="S4" s="604"/>
      <c r="T4" s="604"/>
      <c r="U4" s="604"/>
      <c r="V4" s="604"/>
      <c r="W4" s="587"/>
    </row>
    <row r="5" spans="1:23" s="67" customFormat="1" ht="31.5" x14ac:dyDescent="0.25">
      <c r="A5" s="585"/>
      <c r="B5" s="585"/>
      <c r="C5" s="601"/>
      <c r="D5" s="601"/>
      <c r="E5" s="546"/>
      <c r="F5" s="601"/>
      <c r="G5" s="336" t="s">
        <v>114</v>
      </c>
      <c r="H5" s="312" t="s">
        <v>12</v>
      </c>
      <c r="I5" s="336" t="s">
        <v>114</v>
      </c>
      <c r="J5" s="312" t="s">
        <v>12</v>
      </c>
      <c r="K5" s="336" t="s">
        <v>114</v>
      </c>
      <c r="L5" s="312" t="s">
        <v>12</v>
      </c>
      <c r="M5" s="336" t="s">
        <v>114</v>
      </c>
      <c r="N5" s="312" t="s">
        <v>12</v>
      </c>
      <c r="O5" s="336" t="s">
        <v>114</v>
      </c>
      <c r="P5" s="312" t="s">
        <v>12</v>
      </c>
      <c r="Q5" s="336" t="s">
        <v>115</v>
      </c>
      <c r="R5" s="336" t="s">
        <v>86</v>
      </c>
      <c r="S5" s="605"/>
      <c r="T5" s="605"/>
      <c r="U5" s="605"/>
      <c r="V5" s="605"/>
      <c r="W5" s="588"/>
    </row>
    <row r="6" spans="1:23" ht="78" customHeight="1" x14ac:dyDescent="0.25">
      <c r="A6" s="578" t="s">
        <v>1790</v>
      </c>
      <c r="B6" s="578" t="s">
        <v>132</v>
      </c>
      <c r="C6" s="69" t="s">
        <v>720</v>
      </c>
      <c r="D6" s="69" t="s">
        <v>133</v>
      </c>
      <c r="E6" s="445" t="s">
        <v>783</v>
      </c>
      <c r="F6" s="78" t="s">
        <v>721</v>
      </c>
      <c r="G6" s="92"/>
      <c r="H6" s="302"/>
      <c r="I6" s="92"/>
      <c r="J6" s="302"/>
      <c r="K6" s="92"/>
      <c r="L6" s="302"/>
      <c r="M6" s="92"/>
      <c r="N6" s="302"/>
      <c r="O6" s="440"/>
      <c r="P6" s="313"/>
      <c r="Q6" s="379"/>
      <c r="R6" s="380"/>
      <c r="S6" s="380"/>
      <c r="T6" s="380"/>
      <c r="U6" s="381"/>
      <c r="V6" s="381"/>
      <c r="W6" s="376"/>
    </row>
    <row r="7" spans="1:23" ht="63" x14ac:dyDescent="0.25">
      <c r="A7" s="579"/>
      <c r="B7" s="579"/>
      <c r="C7" s="69" t="s">
        <v>722</v>
      </c>
      <c r="D7" s="69" t="s">
        <v>723</v>
      </c>
      <c r="E7" s="445"/>
      <c r="F7" s="78"/>
      <c r="G7" s="92"/>
      <c r="H7" s="302"/>
      <c r="I7" s="92"/>
      <c r="J7" s="302"/>
      <c r="K7" s="92"/>
      <c r="L7" s="302"/>
      <c r="M7" s="92"/>
      <c r="N7" s="302"/>
      <c r="O7" s="440"/>
      <c r="P7" s="313"/>
      <c r="Q7" s="379"/>
      <c r="R7" s="380"/>
      <c r="S7" s="380"/>
      <c r="T7" s="380"/>
      <c r="U7" s="381"/>
      <c r="V7" s="381"/>
      <c r="W7" s="376"/>
    </row>
    <row r="8" spans="1:23" ht="94.5" x14ac:dyDescent="0.25">
      <c r="A8" s="579"/>
      <c r="B8" s="579"/>
      <c r="C8" s="69" t="s">
        <v>724</v>
      </c>
      <c r="D8" s="69" t="s">
        <v>725</v>
      </c>
      <c r="E8" s="445"/>
      <c r="F8" s="78" t="s">
        <v>726</v>
      </c>
      <c r="G8" s="92"/>
      <c r="H8" s="302"/>
      <c r="I8" s="92"/>
      <c r="J8" s="302"/>
      <c r="K8" s="92"/>
      <c r="L8" s="302"/>
      <c r="M8" s="92"/>
      <c r="N8" s="302"/>
      <c r="O8" s="440"/>
      <c r="P8" s="313"/>
      <c r="Q8" s="379"/>
      <c r="R8" s="380"/>
      <c r="S8" s="380"/>
      <c r="T8" s="380"/>
      <c r="U8" s="381"/>
      <c r="V8" s="381"/>
      <c r="W8" s="376"/>
    </row>
    <row r="9" spans="1:23" ht="120" customHeight="1" x14ac:dyDescent="0.25">
      <c r="A9" s="579"/>
      <c r="B9" s="580"/>
      <c r="C9" s="494" t="s">
        <v>1794</v>
      </c>
      <c r="D9" s="494"/>
      <c r="E9" s="494"/>
      <c r="F9" s="78"/>
      <c r="G9" s="92"/>
      <c r="H9" s="302"/>
      <c r="I9" s="92"/>
      <c r="J9" s="302"/>
      <c r="K9" s="92"/>
      <c r="L9" s="302"/>
      <c r="M9" s="92"/>
      <c r="N9" s="302"/>
      <c r="O9" s="440"/>
      <c r="P9" s="313"/>
      <c r="Q9" s="379"/>
      <c r="R9" s="380"/>
      <c r="S9" s="380"/>
      <c r="T9" s="380"/>
      <c r="U9" s="381"/>
      <c r="V9" s="381"/>
      <c r="W9" s="376"/>
    </row>
    <row r="10" spans="1:23" ht="147" customHeight="1" x14ac:dyDescent="0.25">
      <c r="A10" s="579"/>
      <c r="B10" s="493"/>
      <c r="C10" s="494" t="s">
        <v>1795</v>
      </c>
      <c r="D10" s="494"/>
      <c r="E10" s="494"/>
      <c r="F10" s="78"/>
      <c r="G10" s="92"/>
      <c r="H10" s="302"/>
      <c r="I10" s="92"/>
      <c r="J10" s="302"/>
      <c r="K10" s="92"/>
      <c r="L10" s="302"/>
      <c r="M10" s="92"/>
      <c r="N10" s="302"/>
      <c r="O10" s="440"/>
      <c r="P10" s="313"/>
      <c r="Q10" s="379"/>
      <c r="R10" s="380"/>
      <c r="S10" s="380"/>
      <c r="T10" s="380"/>
      <c r="U10" s="381"/>
      <c r="V10" s="381"/>
      <c r="W10" s="376"/>
    </row>
    <row r="11" spans="1:23" ht="141.75" x14ac:dyDescent="0.25">
      <c r="A11" s="579"/>
      <c r="B11" s="578" t="s">
        <v>134</v>
      </c>
      <c r="C11" s="69" t="s">
        <v>727</v>
      </c>
      <c r="D11" s="69" t="s">
        <v>728</v>
      </c>
      <c r="E11" s="445"/>
      <c r="F11" s="78" t="s">
        <v>247</v>
      </c>
      <c r="G11" s="92"/>
      <c r="H11" s="302"/>
      <c r="I11" s="92"/>
      <c r="J11" s="302"/>
      <c r="K11" s="92"/>
      <c r="L11" s="302"/>
      <c r="M11" s="92"/>
      <c r="N11" s="302"/>
      <c r="O11" s="440"/>
      <c r="P11" s="313"/>
      <c r="Q11" s="379"/>
      <c r="R11" s="380"/>
      <c r="S11" s="380"/>
      <c r="T11" s="380"/>
      <c r="U11" s="381"/>
      <c r="V11" s="381"/>
      <c r="W11" s="376"/>
    </row>
    <row r="12" spans="1:23" ht="236.25" x14ac:dyDescent="0.25">
      <c r="A12" s="579"/>
      <c r="B12" s="579"/>
      <c r="C12" s="69" t="s">
        <v>729</v>
      </c>
      <c r="D12" s="69" t="s">
        <v>730</v>
      </c>
      <c r="E12" s="445"/>
      <c r="F12" s="78" t="s">
        <v>731</v>
      </c>
      <c r="G12" s="92"/>
      <c r="H12" s="302"/>
      <c r="I12" s="92"/>
      <c r="J12" s="302"/>
      <c r="K12" s="92"/>
      <c r="L12" s="302"/>
      <c r="M12" s="92"/>
      <c r="N12" s="302"/>
      <c r="O12" s="440"/>
      <c r="P12" s="313"/>
      <c r="Q12" s="379"/>
      <c r="R12" s="380"/>
      <c r="S12" s="380"/>
      <c r="T12" s="380"/>
      <c r="U12" s="381"/>
      <c r="V12" s="381"/>
      <c r="W12" s="376"/>
    </row>
    <row r="13" spans="1:23" ht="149.25" customHeight="1" x14ac:dyDescent="0.25">
      <c r="A13" s="579"/>
      <c r="B13" s="579"/>
      <c r="C13" s="69" t="s">
        <v>732</v>
      </c>
      <c r="D13" s="69" t="s">
        <v>733</v>
      </c>
      <c r="E13" s="445"/>
      <c r="F13" s="78" t="s">
        <v>734</v>
      </c>
      <c r="G13" s="92"/>
      <c r="H13" s="302"/>
      <c r="I13" s="92"/>
      <c r="J13" s="302"/>
      <c r="K13" s="92"/>
      <c r="L13" s="302"/>
      <c r="M13" s="92"/>
      <c r="N13" s="302"/>
      <c r="O13" s="440"/>
      <c r="P13" s="313"/>
      <c r="Q13" s="379"/>
      <c r="R13" s="380"/>
      <c r="S13" s="380"/>
      <c r="T13" s="380"/>
      <c r="U13" s="381"/>
      <c r="V13" s="381"/>
      <c r="W13" s="376"/>
    </row>
    <row r="14" spans="1:23" ht="110.25" x14ac:dyDescent="0.25">
      <c r="A14" s="579"/>
      <c r="B14" s="579"/>
      <c r="C14" s="69" t="s">
        <v>735</v>
      </c>
      <c r="D14" s="69" t="s">
        <v>736</v>
      </c>
      <c r="E14" s="445"/>
      <c r="F14" s="78" t="s">
        <v>737</v>
      </c>
      <c r="G14" s="92"/>
      <c r="H14" s="302"/>
      <c r="I14" s="92"/>
      <c r="J14" s="302"/>
      <c r="K14" s="92"/>
      <c r="L14" s="302"/>
      <c r="M14" s="92"/>
      <c r="N14" s="302"/>
      <c r="O14" s="440"/>
      <c r="P14" s="313"/>
      <c r="Q14" s="379"/>
      <c r="R14" s="380"/>
      <c r="S14" s="380"/>
      <c r="T14" s="380"/>
      <c r="U14" s="381"/>
      <c r="V14" s="381"/>
      <c r="W14" s="376"/>
    </row>
    <row r="15" spans="1:23" ht="203.25" customHeight="1" x14ac:dyDescent="0.25">
      <c r="A15" s="579"/>
      <c r="B15" s="580"/>
      <c r="C15" s="69" t="s">
        <v>738</v>
      </c>
      <c r="D15" s="69" t="s">
        <v>739</v>
      </c>
      <c r="E15" s="445"/>
      <c r="F15" s="78" t="s">
        <v>740</v>
      </c>
      <c r="G15" s="92"/>
      <c r="H15" s="302"/>
      <c r="I15" s="92"/>
      <c r="J15" s="302"/>
      <c r="K15" s="92"/>
      <c r="L15" s="302"/>
      <c r="M15" s="92"/>
      <c r="N15" s="302"/>
      <c r="O15" s="440"/>
      <c r="P15" s="313"/>
      <c r="Q15" s="379"/>
      <c r="R15" s="380"/>
      <c r="S15" s="380"/>
      <c r="T15" s="380"/>
      <c r="U15" s="381"/>
      <c r="V15" s="381"/>
      <c r="W15" s="376"/>
    </row>
    <row r="16" spans="1:23" ht="136.5" customHeight="1" x14ac:dyDescent="0.25">
      <c r="A16" s="579"/>
      <c r="B16" s="578" t="s">
        <v>1792</v>
      </c>
      <c r="C16" s="69" t="s">
        <v>741</v>
      </c>
      <c r="D16" s="69" t="s">
        <v>742</v>
      </c>
      <c r="E16" s="445"/>
      <c r="F16" s="78"/>
      <c r="G16" s="92"/>
      <c r="H16" s="302"/>
      <c r="I16" s="92"/>
      <c r="J16" s="302"/>
      <c r="K16" s="92"/>
      <c r="L16" s="302"/>
      <c r="M16" s="92"/>
      <c r="N16" s="302"/>
      <c r="O16" s="440"/>
      <c r="P16" s="313"/>
      <c r="Q16" s="379"/>
      <c r="R16" s="380"/>
      <c r="S16" s="380"/>
      <c r="T16" s="380"/>
      <c r="U16" s="381"/>
      <c r="V16" s="381"/>
      <c r="W16" s="376"/>
    </row>
    <row r="17" spans="1:23" ht="114" customHeight="1" x14ac:dyDescent="0.25">
      <c r="A17" s="579"/>
      <c r="B17" s="579"/>
      <c r="C17" s="69" t="s">
        <v>743</v>
      </c>
      <c r="D17" s="69" t="s">
        <v>744</v>
      </c>
      <c r="E17" s="445"/>
      <c r="F17" s="78"/>
      <c r="G17" s="92"/>
      <c r="H17" s="302"/>
      <c r="I17" s="92"/>
      <c r="J17" s="302"/>
      <c r="K17" s="92"/>
      <c r="L17" s="302"/>
      <c r="M17" s="92"/>
      <c r="N17" s="302"/>
      <c r="O17" s="440"/>
      <c r="P17" s="313"/>
      <c r="Q17" s="379"/>
      <c r="R17" s="380"/>
      <c r="S17" s="380"/>
      <c r="T17" s="380"/>
      <c r="U17" s="381"/>
      <c r="V17" s="381"/>
      <c r="W17" s="376"/>
    </row>
    <row r="18" spans="1:23" ht="94.5" x14ac:dyDescent="0.25">
      <c r="A18" s="579"/>
      <c r="B18" s="579"/>
      <c r="C18" s="69" t="s">
        <v>745</v>
      </c>
      <c r="D18" s="69" t="s">
        <v>746</v>
      </c>
      <c r="E18" s="445"/>
      <c r="F18" s="78"/>
      <c r="G18" s="92"/>
      <c r="H18" s="302"/>
      <c r="I18" s="92"/>
      <c r="J18" s="302"/>
      <c r="K18" s="92"/>
      <c r="L18" s="302"/>
      <c r="M18" s="92"/>
      <c r="N18" s="302"/>
      <c r="O18" s="440"/>
      <c r="P18" s="313"/>
      <c r="Q18" s="379"/>
      <c r="R18" s="380"/>
      <c r="S18" s="380"/>
      <c r="T18" s="380"/>
      <c r="U18" s="381"/>
      <c r="V18" s="381"/>
      <c r="W18" s="376"/>
    </row>
    <row r="19" spans="1:23" ht="128.25" customHeight="1" x14ac:dyDescent="0.25">
      <c r="A19" s="579"/>
      <c r="B19" s="579"/>
      <c r="C19" s="69" t="s">
        <v>1793</v>
      </c>
      <c r="D19" s="69" t="s">
        <v>747</v>
      </c>
      <c r="E19" s="445"/>
      <c r="F19" s="78"/>
      <c r="G19" s="92"/>
      <c r="H19" s="302"/>
      <c r="I19" s="92"/>
      <c r="J19" s="302"/>
      <c r="K19" s="92"/>
      <c r="L19" s="302"/>
      <c r="M19" s="92"/>
      <c r="N19" s="302"/>
      <c r="O19" s="440"/>
      <c r="P19" s="313"/>
      <c r="Q19" s="379"/>
      <c r="R19" s="380"/>
      <c r="S19" s="380"/>
      <c r="T19" s="380"/>
      <c r="U19" s="381"/>
      <c r="V19" s="381"/>
      <c r="W19" s="376"/>
    </row>
    <row r="20" spans="1:23" ht="157.5" x14ac:dyDescent="0.25">
      <c r="A20" s="579"/>
      <c r="B20" s="579"/>
      <c r="C20" s="581" t="s">
        <v>748</v>
      </c>
      <c r="D20" s="69" t="s">
        <v>749</v>
      </c>
      <c r="E20" s="445"/>
      <c r="F20" s="78" t="s">
        <v>750</v>
      </c>
      <c r="G20" s="92"/>
      <c r="H20" s="302"/>
      <c r="I20" s="92"/>
      <c r="J20" s="302"/>
      <c r="K20" s="92"/>
      <c r="L20" s="302"/>
      <c r="M20" s="92"/>
      <c r="N20" s="302"/>
      <c r="O20" s="440"/>
      <c r="P20" s="313"/>
      <c r="Q20" s="379"/>
      <c r="R20" s="380"/>
      <c r="S20" s="380"/>
      <c r="T20" s="380"/>
      <c r="U20" s="381"/>
      <c r="V20" s="381"/>
      <c r="W20" s="376"/>
    </row>
    <row r="21" spans="1:23" ht="63" x14ac:dyDescent="0.25">
      <c r="A21" s="579"/>
      <c r="B21" s="579"/>
      <c r="C21" s="582"/>
      <c r="D21" s="69" t="s">
        <v>751</v>
      </c>
      <c r="E21" s="445"/>
      <c r="F21" s="78"/>
      <c r="G21" s="92"/>
      <c r="H21" s="302"/>
      <c r="I21" s="92"/>
      <c r="J21" s="302"/>
      <c r="K21" s="92"/>
      <c r="L21" s="302"/>
      <c r="M21" s="92"/>
      <c r="N21" s="302"/>
      <c r="O21" s="440"/>
      <c r="P21" s="313"/>
      <c r="Q21" s="379"/>
      <c r="R21" s="380"/>
      <c r="S21" s="380"/>
      <c r="T21" s="380"/>
      <c r="U21" s="381"/>
      <c r="V21" s="381"/>
      <c r="W21" s="376"/>
    </row>
    <row r="22" spans="1:23" ht="141.75" x14ac:dyDescent="0.25">
      <c r="A22" s="579"/>
      <c r="B22" s="579"/>
      <c r="C22" s="93" t="s">
        <v>752</v>
      </c>
      <c r="D22" s="69" t="s">
        <v>753</v>
      </c>
      <c r="E22" s="445"/>
      <c r="F22" s="78" t="s">
        <v>754</v>
      </c>
      <c r="G22" s="92"/>
      <c r="H22" s="302"/>
      <c r="I22" s="92"/>
      <c r="J22" s="302"/>
      <c r="K22" s="92"/>
      <c r="L22" s="302"/>
      <c r="M22" s="92"/>
      <c r="N22" s="302"/>
      <c r="O22" s="440"/>
      <c r="P22" s="313"/>
      <c r="Q22" s="379"/>
      <c r="R22" s="380"/>
      <c r="S22" s="380"/>
      <c r="T22" s="380"/>
      <c r="U22" s="381"/>
      <c r="V22" s="381"/>
      <c r="W22" s="376"/>
    </row>
    <row r="23" spans="1:23" ht="15.75" hidden="1" x14ac:dyDescent="0.25">
      <c r="A23" s="441"/>
      <c r="B23" s="441"/>
      <c r="C23" s="93"/>
      <c r="D23" s="93"/>
      <c r="E23" s="93"/>
      <c r="F23" s="107"/>
      <c r="G23" s="92"/>
      <c r="H23" s="302"/>
      <c r="I23" s="92"/>
      <c r="J23" s="302"/>
      <c r="K23" s="92"/>
      <c r="L23" s="302"/>
      <c r="M23" s="92"/>
      <c r="N23" s="302"/>
      <c r="O23" s="440"/>
      <c r="P23" s="313"/>
      <c r="Q23" s="379"/>
      <c r="R23" s="380"/>
      <c r="S23" s="380"/>
      <c r="T23" s="380"/>
      <c r="U23" s="381"/>
      <c r="V23" s="381"/>
      <c r="W23" s="376"/>
    </row>
    <row r="24" spans="1:23" ht="15.75" hidden="1" x14ac:dyDescent="0.25">
      <c r="A24" s="441"/>
      <c r="B24" s="441"/>
      <c r="C24" s="93"/>
      <c r="D24" s="93"/>
      <c r="E24" s="93"/>
      <c r="F24" s="107"/>
      <c r="G24" s="92"/>
      <c r="H24" s="302"/>
      <c r="I24" s="92"/>
      <c r="J24" s="302"/>
      <c r="K24" s="92"/>
      <c r="L24" s="302"/>
      <c r="M24" s="92"/>
      <c r="N24" s="302"/>
      <c r="O24" s="440"/>
      <c r="P24" s="313"/>
      <c r="Q24" s="379"/>
      <c r="R24" s="380"/>
      <c r="S24" s="380"/>
      <c r="T24" s="380"/>
      <c r="U24" s="381"/>
      <c r="V24" s="381"/>
      <c r="W24" s="376"/>
    </row>
    <row r="25" spans="1:23" ht="15.75" hidden="1" x14ac:dyDescent="0.25">
      <c r="A25" s="441"/>
      <c r="B25" s="441"/>
      <c r="C25" s="93"/>
      <c r="D25" s="93"/>
      <c r="E25" s="93"/>
      <c r="F25" s="107"/>
      <c r="G25" s="92"/>
      <c r="H25" s="302"/>
      <c r="I25" s="92"/>
      <c r="J25" s="302"/>
      <c r="K25" s="92"/>
      <c r="L25" s="302"/>
      <c r="M25" s="92"/>
      <c r="N25" s="302"/>
      <c r="O25" s="440"/>
      <c r="P25" s="313"/>
      <c r="Q25" s="379"/>
      <c r="R25" s="380"/>
      <c r="S25" s="380"/>
      <c r="T25" s="380"/>
      <c r="U25" s="381"/>
      <c r="V25" s="381"/>
      <c r="W25" s="376"/>
    </row>
    <row r="26" spans="1:23" ht="15.75" hidden="1" x14ac:dyDescent="0.25">
      <c r="A26" s="441"/>
      <c r="B26" s="441"/>
      <c r="C26" s="93"/>
      <c r="D26" s="93"/>
      <c r="E26" s="93"/>
      <c r="F26" s="107"/>
      <c r="G26" s="92"/>
      <c r="H26" s="302"/>
      <c r="I26" s="92"/>
      <c r="J26" s="302"/>
      <c r="K26" s="92"/>
      <c r="L26" s="302"/>
      <c r="M26" s="92"/>
      <c r="N26" s="302"/>
      <c r="O26" s="440"/>
      <c r="P26" s="313"/>
      <c r="Q26" s="379"/>
      <c r="R26" s="380"/>
      <c r="S26" s="380"/>
      <c r="T26" s="380"/>
      <c r="U26" s="381"/>
      <c r="V26" s="381"/>
      <c r="W26" s="376"/>
    </row>
    <row r="27" spans="1:23" ht="15.75" hidden="1" x14ac:dyDescent="0.25">
      <c r="A27" s="441"/>
      <c r="B27" s="441"/>
      <c r="C27" s="93"/>
      <c r="D27" s="93"/>
      <c r="E27" s="93"/>
      <c r="F27" s="107"/>
      <c r="G27" s="92"/>
      <c r="H27" s="302"/>
      <c r="I27" s="92"/>
      <c r="J27" s="302"/>
      <c r="K27" s="92"/>
      <c r="L27" s="302"/>
      <c r="M27" s="92"/>
      <c r="N27" s="302"/>
      <c r="O27" s="440"/>
      <c r="P27" s="313"/>
      <c r="Q27" s="379"/>
      <c r="R27" s="380"/>
      <c r="S27" s="380"/>
      <c r="T27" s="380"/>
      <c r="U27" s="381"/>
      <c r="V27" s="381"/>
      <c r="W27" s="376"/>
    </row>
    <row r="28" spans="1:23" ht="15.75" hidden="1" x14ac:dyDescent="0.25">
      <c r="A28" s="441"/>
      <c r="B28" s="441"/>
      <c r="C28" s="93"/>
      <c r="D28" s="93"/>
      <c r="E28" s="93"/>
      <c r="F28" s="107"/>
      <c r="G28" s="92"/>
      <c r="H28" s="302"/>
      <c r="I28" s="92"/>
      <c r="J28" s="302"/>
      <c r="K28" s="92"/>
      <c r="L28" s="302"/>
      <c r="M28" s="92"/>
      <c r="N28" s="302"/>
      <c r="O28" s="440"/>
      <c r="P28" s="313"/>
      <c r="Q28" s="379"/>
      <c r="R28" s="380"/>
      <c r="S28" s="380"/>
      <c r="T28" s="380"/>
      <c r="U28" s="381"/>
      <c r="V28" s="381"/>
      <c r="W28" s="376"/>
    </row>
    <row r="29" spans="1:23" ht="15.75" hidden="1" x14ac:dyDescent="0.25">
      <c r="A29" s="441"/>
      <c r="B29" s="441"/>
      <c r="C29" s="93"/>
      <c r="D29" s="93"/>
      <c r="E29" s="93"/>
      <c r="F29" s="107"/>
      <c r="G29" s="92"/>
      <c r="H29" s="302"/>
      <c r="I29" s="92"/>
      <c r="J29" s="302"/>
      <c r="K29" s="92"/>
      <c r="L29" s="302"/>
      <c r="M29" s="92"/>
      <c r="N29" s="302"/>
      <c r="O29" s="440"/>
      <c r="P29" s="313"/>
      <c r="Q29" s="379"/>
      <c r="R29" s="380"/>
      <c r="S29" s="380"/>
      <c r="T29" s="380"/>
      <c r="U29" s="381"/>
      <c r="V29" s="381"/>
      <c r="W29" s="376"/>
    </row>
    <row r="30" spans="1:23" ht="15.75" hidden="1" x14ac:dyDescent="0.25">
      <c r="A30" s="441"/>
      <c r="B30" s="441"/>
      <c r="C30" s="93"/>
      <c r="D30" s="93"/>
      <c r="E30" s="93"/>
      <c r="F30" s="107"/>
      <c r="G30" s="92"/>
      <c r="H30" s="302"/>
      <c r="I30" s="92"/>
      <c r="J30" s="302"/>
      <c r="K30" s="92"/>
      <c r="L30" s="302"/>
      <c r="M30" s="92"/>
      <c r="N30" s="302"/>
      <c r="O30" s="440"/>
      <c r="P30" s="313"/>
      <c r="Q30" s="379"/>
      <c r="R30" s="380"/>
      <c r="S30" s="380"/>
      <c r="T30" s="380"/>
      <c r="U30" s="381"/>
      <c r="V30" s="381"/>
      <c r="W30" s="376"/>
    </row>
    <row r="31" spans="1:23" s="443" customFormat="1" ht="15.6" customHeight="1" x14ac:dyDescent="0.2">
      <c r="A31" s="464"/>
      <c r="B31" s="465"/>
      <c r="C31" s="464" t="s">
        <v>135</v>
      </c>
      <c r="D31" s="465"/>
      <c r="E31" s="465"/>
      <c r="F31" s="466"/>
      <c r="G31" s="396">
        <f t="shared" ref="G31:N31" si="0">SUM(G6:G30)</f>
        <v>0</v>
      </c>
      <c r="H31" s="295">
        <f t="shared" si="0"/>
        <v>0</v>
      </c>
      <c r="I31" s="396">
        <f t="shared" si="0"/>
        <v>0</v>
      </c>
      <c r="J31" s="295">
        <f t="shared" si="0"/>
        <v>0</v>
      </c>
      <c r="K31" s="396">
        <f t="shared" si="0"/>
        <v>0</v>
      </c>
      <c r="L31" s="295">
        <f t="shared" si="0"/>
        <v>0</v>
      </c>
      <c r="M31" s="396">
        <f t="shared" si="0"/>
        <v>0</v>
      </c>
      <c r="N31" s="295">
        <f t="shared" si="0"/>
        <v>0</v>
      </c>
      <c r="O31" s="442">
        <f>G31+I31+K31+M31</f>
        <v>0</v>
      </c>
      <c r="P31" s="315">
        <f>H31+J31+L31+N31</f>
        <v>0</v>
      </c>
      <c r="Q31" s="396"/>
      <c r="R31" s="396"/>
      <c r="S31" s="396"/>
      <c r="T31" s="396"/>
      <c r="U31" s="396"/>
      <c r="V31" s="396"/>
      <c r="W31" s="396"/>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S3:S5"/>
    <mergeCell ref="T3:T5"/>
    <mergeCell ref="U3:U5"/>
    <mergeCell ref="I4:J4"/>
    <mergeCell ref="M4:N4"/>
    <mergeCell ref="W3:W5"/>
    <mergeCell ref="G4:H4"/>
    <mergeCell ref="E3:E5"/>
    <mergeCell ref="O3:P4"/>
    <mergeCell ref="Q3:R4"/>
    <mergeCell ref="F3:F5"/>
    <mergeCell ref="G3:N3"/>
    <mergeCell ref="V3:V5"/>
    <mergeCell ref="K4:L4"/>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zoomScale="84" zoomScaleNormal="84" workbookViewId="0">
      <selection activeCell="D24" sqref="D24"/>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2.140625" style="296" bestFit="1" customWidth="1"/>
    <col min="14" max="14" width="12.140625" style="296" bestFit="1" customWidth="1"/>
    <col min="15" max="15" width="15.28515625" customWidth="1"/>
    <col min="16" max="16" width="18.28515625" style="296" customWidth="1"/>
    <col min="19" max="22" width="14.140625" customWidth="1"/>
    <col min="23" max="23" width="17" customWidth="1"/>
  </cols>
  <sheetData>
    <row r="1" spans="1:29" ht="18.75" x14ac:dyDescent="0.25">
      <c r="G1" s="437" t="s">
        <v>686</v>
      </c>
      <c r="I1" s="437"/>
      <c r="J1" s="437"/>
      <c r="K1" s="437"/>
      <c r="L1" s="437"/>
      <c r="M1" s="437"/>
      <c r="N1" s="437"/>
      <c r="O1" s="437"/>
      <c r="P1" s="437"/>
      <c r="Q1" s="437"/>
      <c r="R1" s="437"/>
      <c r="S1" s="437"/>
      <c r="T1" s="437"/>
      <c r="U1" s="437"/>
      <c r="V1" s="437"/>
      <c r="W1" s="437"/>
      <c r="X1" s="437"/>
      <c r="Y1" s="437"/>
      <c r="Z1" s="437"/>
      <c r="AA1" s="437"/>
      <c r="AB1" s="437"/>
      <c r="AC1" s="437"/>
    </row>
    <row r="2" spans="1:29" x14ac:dyDescent="0.25">
      <c r="A2" s="449" t="s">
        <v>1781</v>
      </c>
      <c r="B2" s="401"/>
      <c r="C2" s="401"/>
      <c r="D2" s="401"/>
      <c r="E2" s="401"/>
      <c r="F2" s="401"/>
      <c r="G2" s="401"/>
      <c r="H2" s="401"/>
      <c r="I2" s="401"/>
      <c r="J2" s="401"/>
      <c r="K2" s="401"/>
      <c r="L2" s="401"/>
      <c r="M2" s="401"/>
      <c r="N2" s="401"/>
      <c r="O2" s="401"/>
      <c r="P2" s="401"/>
      <c r="Q2" s="401"/>
      <c r="R2" s="401"/>
      <c r="S2" s="401"/>
      <c r="T2" s="401"/>
      <c r="U2" s="401"/>
      <c r="V2" s="401"/>
      <c r="W2" s="401"/>
    </row>
    <row r="3" spans="1:29" x14ac:dyDescent="0.25">
      <c r="A3" s="574" t="s">
        <v>101</v>
      </c>
      <c r="B3" s="521" t="s">
        <v>120</v>
      </c>
      <c r="C3" s="575" t="s">
        <v>89</v>
      </c>
      <c r="D3" s="575" t="s">
        <v>90</v>
      </c>
      <c r="E3" s="544" t="s">
        <v>530</v>
      </c>
      <c r="F3" s="575" t="s">
        <v>91</v>
      </c>
      <c r="G3" s="574" t="s">
        <v>105</v>
      </c>
      <c r="H3" s="574"/>
      <c r="I3" s="574"/>
      <c r="J3" s="574"/>
      <c r="K3" s="574"/>
      <c r="L3" s="574"/>
      <c r="M3" s="574"/>
      <c r="N3" s="574"/>
      <c r="O3" s="575" t="s">
        <v>106</v>
      </c>
      <c r="P3" s="575"/>
      <c r="Q3" s="574" t="s">
        <v>107</v>
      </c>
      <c r="R3" s="574"/>
      <c r="S3" s="574" t="s">
        <v>108</v>
      </c>
      <c r="T3" s="574" t="s">
        <v>109</v>
      </c>
      <c r="U3" s="521" t="s">
        <v>117</v>
      </c>
      <c r="V3" s="521" t="s">
        <v>116</v>
      </c>
      <c r="W3" s="576" t="s">
        <v>92</v>
      </c>
    </row>
    <row r="4" spans="1:29" x14ac:dyDescent="0.25">
      <c r="A4" s="574"/>
      <c r="B4" s="519"/>
      <c r="C4" s="575"/>
      <c r="D4" s="575"/>
      <c r="E4" s="545"/>
      <c r="F4" s="575"/>
      <c r="G4" s="574" t="s">
        <v>110</v>
      </c>
      <c r="H4" s="574"/>
      <c r="I4" s="574" t="s">
        <v>111</v>
      </c>
      <c r="J4" s="574"/>
      <c r="K4" s="574" t="s">
        <v>112</v>
      </c>
      <c r="L4" s="574"/>
      <c r="M4" s="574" t="s">
        <v>113</v>
      </c>
      <c r="N4" s="574"/>
      <c r="O4" s="575"/>
      <c r="P4" s="575"/>
      <c r="Q4" s="574"/>
      <c r="R4" s="574"/>
      <c r="S4" s="574"/>
      <c r="T4" s="574"/>
      <c r="U4" s="519"/>
      <c r="V4" s="519"/>
      <c r="W4" s="576"/>
    </row>
    <row r="5" spans="1:29" ht="25.5" x14ac:dyDescent="0.25">
      <c r="A5" s="574"/>
      <c r="B5" s="520"/>
      <c r="C5" s="575"/>
      <c r="D5" s="575"/>
      <c r="E5" s="546"/>
      <c r="F5" s="575"/>
      <c r="G5" s="333" t="s">
        <v>114</v>
      </c>
      <c r="H5" s="291" t="s">
        <v>12</v>
      </c>
      <c r="I5" s="333" t="s">
        <v>114</v>
      </c>
      <c r="J5" s="291" t="s">
        <v>12</v>
      </c>
      <c r="K5" s="333" t="s">
        <v>114</v>
      </c>
      <c r="L5" s="291" t="s">
        <v>12</v>
      </c>
      <c r="M5" s="333" t="s">
        <v>114</v>
      </c>
      <c r="N5" s="291" t="s">
        <v>12</v>
      </c>
      <c r="O5" s="333" t="s">
        <v>114</v>
      </c>
      <c r="P5" s="291" t="s">
        <v>12</v>
      </c>
      <c r="Q5" s="333" t="s">
        <v>115</v>
      </c>
      <c r="R5" s="333" t="s">
        <v>86</v>
      </c>
      <c r="S5" s="574"/>
      <c r="T5" s="574"/>
      <c r="U5" s="520"/>
      <c r="V5" s="520"/>
      <c r="W5" s="576"/>
    </row>
    <row r="6" spans="1:29" ht="126" x14ac:dyDescent="0.25">
      <c r="A6" s="568" t="s">
        <v>1780</v>
      </c>
      <c r="B6" s="606" t="s">
        <v>687</v>
      </c>
      <c r="C6" s="350" t="s">
        <v>688</v>
      </c>
      <c r="D6" s="350" t="s">
        <v>689</v>
      </c>
      <c r="E6" s="350" t="s">
        <v>780</v>
      </c>
      <c r="F6" s="363" t="s">
        <v>690</v>
      </c>
      <c r="G6" s="409"/>
      <c r="H6" s="293"/>
      <c r="I6" s="409"/>
      <c r="J6" s="293"/>
      <c r="K6" s="409"/>
      <c r="L6" s="293"/>
      <c r="M6" s="409"/>
      <c r="N6" s="293"/>
      <c r="O6" s="409"/>
      <c r="P6" s="293"/>
      <c r="Q6" s="410"/>
      <c r="R6" s="410"/>
      <c r="S6" s="410"/>
      <c r="T6" s="410"/>
      <c r="U6" s="410"/>
      <c r="V6" s="410"/>
      <c r="W6" s="77"/>
    </row>
    <row r="7" spans="1:29" ht="94.5" x14ac:dyDescent="0.25">
      <c r="A7" s="569"/>
      <c r="B7" s="607"/>
      <c r="C7" s="350" t="s">
        <v>691</v>
      </c>
      <c r="D7" s="350" t="s">
        <v>692</v>
      </c>
      <c r="E7" s="350"/>
      <c r="F7" s="363" t="s">
        <v>246</v>
      </c>
      <c r="G7" s="409"/>
      <c r="H7" s="293"/>
      <c r="I7" s="409"/>
      <c r="J7" s="293"/>
      <c r="K7" s="409"/>
      <c r="L7" s="293"/>
      <c r="M7" s="409"/>
      <c r="N7" s="293"/>
      <c r="O7" s="409"/>
      <c r="P7" s="293"/>
      <c r="Q7" s="410"/>
      <c r="R7" s="410"/>
      <c r="S7" s="410"/>
      <c r="T7" s="410"/>
      <c r="U7" s="410"/>
      <c r="V7" s="410"/>
      <c r="W7" s="78"/>
    </row>
    <row r="8" spans="1:29" ht="95.25" thickBot="1" x14ac:dyDescent="0.3">
      <c r="A8" s="569"/>
      <c r="B8" s="607"/>
      <c r="C8" s="350" t="s">
        <v>693</v>
      </c>
      <c r="D8" s="350" t="s">
        <v>694</v>
      </c>
      <c r="E8" s="350"/>
      <c r="F8" s="350" t="s">
        <v>248</v>
      </c>
      <c r="G8" s="377"/>
      <c r="H8" s="294"/>
      <c r="I8" s="377"/>
      <c r="J8" s="294"/>
      <c r="K8" s="377"/>
      <c r="L8" s="294"/>
      <c r="M8" s="377"/>
      <c r="N8" s="294"/>
      <c r="O8" s="377"/>
      <c r="P8" s="294"/>
      <c r="Q8" s="381"/>
      <c r="R8" s="381"/>
      <c r="S8" s="381"/>
      <c r="T8" s="381"/>
      <c r="U8" s="381"/>
      <c r="V8" s="381"/>
      <c r="W8" s="69"/>
    </row>
    <row r="9" spans="1:29" ht="95.25" thickBot="1" x14ac:dyDescent="0.3">
      <c r="A9" s="569"/>
      <c r="B9" s="607"/>
      <c r="C9" s="350" t="s">
        <v>695</v>
      </c>
      <c r="D9" s="350" t="s">
        <v>694</v>
      </c>
      <c r="E9" s="350"/>
      <c r="F9" s="363" t="s">
        <v>248</v>
      </c>
      <c r="G9" s="390"/>
      <c r="H9" s="298"/>
      <c r="I9" s="390"/>
      <c r="J9" s="298"/>
      <c r="K9" s="390"/>
      <c r="L9" s="294"/>
      <c r="M9" s="377"/>
      <c r="N9" s="294"/>
      <c r="O9" s="390"/>
      <c r="P9" s="298"/>
      <c r="Q9" s="381"/>
      <c r="R9" s="381"/>
      <c r="S9" s="381"/>
      <c r="T9" s="381"/>
      <c r="U9" s="381"/>
      <c r="V9" s="381"/>
      <c r="W9" s="381"/>
    </row>
    <row r="10" spans="1:29" ht="117.75" customHeight="1" x14ac:dyDescent="0.25">
      <c r="A10" s="569"/>
      <c r="B10" s="608"/>
      <c r="C10" s="350" t="s">
        <v>696</v>
      </c>
      <c r="D10" s="350" t="s">
        <v>697</v>
      </c>
      <c r="E10" s="350"/>
      <c r="F10" s="350" t="s">
        <v>185</v>
      </c>
      <c r="G10" s="377"/>
      <c r="H10" s="294"/>
      <c r="I10" s="377"/>
      <c r="J10" s="294"/>
      <c r="K10" s="377"/>
      <c r="L10" s="294"/>
      <c r="M10" s="377"/>
      <c r="N10" s="294"/>
      <c r="O10" s="377"/>
      <c r="P10" s="294"/>
      <c r="Q10" s="381"/>
      <c r="R10" s="381"/>
      <c r="S10" s="381"/>
      <c r="T10" s="381"/>
      <c r="U10" s="381"/>
      <c r="V10" s="381"/>
      <c r="W10" s="350"/>
    </row>
    <row r="11" spans="1:29" ht="107.25" customHeight="1" x14ac:dyDescent="0.25">
      <c r="A11" s="569"/>
      <c r="B11" s="498"/>
      <c r="C11" s="350" t="s">
        <v>1788</v>
      </c>
      <c r="D11" s="350"/>
      <c r="E11" s="350"/>
      <c r="F11" s="350"/>
      <c r="G11" s="377"/>
      <c r="H11" s="294"/>
      <c r="I11" s="377"/>
      <c r="J11" s="294"/>
      <c r="K11" s="377"/>
      <c r="L11" s="294"/>
      <c r="M11" s="377"/>
      <c r="N11" s="294"/>
      <c r="O11" s="377"/>
      <c r="P11" s="294"/>
      <c r="Q11" s="381"/>
      <c r="R11" s="381"/>
      <c r="S11" s="381"/>
      <c r="T11" s="381"/>
      <c r="U11" s="381"/>
      <c r="V11" s="381"/>
      <c r="W11" s="350"/>
    </row>
    <row r="12" spans="1:29" ht="83.25" customHeight="1" x14ac:dyDescent="0.25">
      <c r="A12" s="569"/>
      <c r="B12" s="609" t="s">
        <v>1782</v>
      </c>
      <c r="C12" s="350" t="s">
        <v>698</v>
      </c>
      <c r="D12" s="350" t="s">
        <v>123</v>
      </c>
      <c r="E12" s="350"/>
      <c r="F12" s="350" t="s">
        <v>699</v>
      </c>
      <c r="G12" s="377"/>
      <c r="H12" s="294"/>
      <c r="I12" s="377"/>
      <c r="J12" s="294"/>
      <c r="K12" s="377"/>
      <c r="L12" s="294"/>
      <c r="M12" s="377"/>
      <c r="N12" s="294"/>
      <c r="O12" s="377"/>
      <c r="P12" s="294"/>
      <c r="Q12" s="381"/>
      <c r="R12" s="381"/>
      <c r="S12" s="381"/>
      <c r="T12" s="381"/>
      <c r="U12" s="381"/>
      <c r="V12" s="381"/>
      <c r="W12" s="79"/>
    </row>
    <row r="13" spans="1:29" ht="78.75" x14ac:dyDescent="0.25">
      <c r="A13" s="569"/>
      <c r="B13" s="610"/>
      <c r="C13" s="350" t="s">
        <v>700</v>
      </c>
      <c r="D13" s="350" t="s">
        <v>701</v>
      </c>
      <c r="E13" s="350"/>
      <c r="F13" s="363" t="s">
        <v>702</v>
      </c>
      <c r="G13" s="377"/>
      <c r="H13" s="294"/>
      <c r="I13" s="377"/>
      <c r="J13" s="294"/>
      <c r="K13" s="377"/>
      <c r="L13" s="294"/>
      <c r="M13" s="377"/>
      <c r="N13" s="294"/>
      <c r="O13" s="377"/>
      <c r="P13" s="294"/>
      <c r="Q13" s="381"/>
      <c r="R13" s="381"/>
      <c r="S13" s="381"/>
      <c r="T13" s="381"/>
      <c r="U13" s="381"/>
      <c r="V13" s="381"/>
      <c r="W13" s="75"/>
    </row>
    <row r="14" spans="1:29" ht="120.75" customHeight="1" x14ac:dyDescent="0.25">
      <c r="A14" s="569"/>
      <c r="B14" s="611"/>
      <c r="C14" s="350" t="s">
        <v>703</v>
      </c>
      <c r="D14" s="350" t="s">
        <v>704</v>
      </c>
      <c r="E14" s="350"/>
      <c r="F14" s="350" t="s">
        <v>705</v>
      </c>
      <c r="G14" s="377"/>
      <c r="H14" s="294"/>
      <c r="I14" s="377"/>
      <c r="J14" s="294"/>
      <c r="K14" s="390"/>
      <c r="L14" s="294"/>
      <c r="M14" s="377"/>
      <c r="N14" s="294"/>
      <c r="O14" s="102"/>
      <c r="P14" s="292"/>
      <c r="Q14" s="376"/>
      <c r="R14" s="376"/>
      <c r="S14" s="381"/>
      <c r="T14" s="381"/>
      <c r="U14" s="381"/>
      <c r="V14" s="381"/>
      <c r="W14" s="79"/>
    </row>
    <row r="15" spans="1:29" ht="186.75" customHeight="1" x14ac:dyDescent="0.25">
      <c r="A15" s="569"/>
      <c r="B15" s="497"/>
      <c r="C15" s="350" t="s">
        <v>1784</v>
      </c>
      <c r="D15" s="350"/>
      <c r="E15" s="350"/>
      <c r="F15" s="350"/>
      <c r="G15" s="377"/>
      <c r="H15" s="294"/>
      <c r="I15" s="377"/>
      <c r="J15" s="294"/>
      <c r="K15" s="390"/>
      <c r="L15" s="294"/>
      <c r="M15" s="377"/>
      <c r="N15" s="294"/>
      <c r="O15" s="102"/>
      <c r="P15" s="292"/>
      <c r="Q15" s="376"/>
      <c r="R15" s="376"/>
      <c r="S15" s="381"/>
      <c r="T15" s="381"/>
      <c r="U15" s="381"/>
      <c r="V15" s="381"/>
      <c r="W15" s="79"/>
    </row>
    <row r="16" spans="1:29" ht="164.25" customHeight="1" x14ac:dyDescent="0.25">
      <c r="A16" s="569"/>
      <c r="B16" s="497"/>
      <c r="C16" s="350" t="s">
        <v>1785</v>
      </c>
      <c r="D16" s="350"/>
      <c r="E16" s="350"/>
      <c r="F16" s="350"/>
      <c r="G16" s="377"/>
      <c r="H16" s="294"/>
      <c r="I16" s="377"/>
      <c r="J16" s="294"/>
      <c r="K16" s="390"/>
      <c r="L16" s="294"/>
      <c r="M16" s="377"/>
      <c r="N16" s="294"/>
      <c r="O16" s="102"/>
      <c r="P16" s="292"/>
      <c r="Q16" s="376"/>
      <c r="R16" s="376"/>
      <c r="S16" s="381"/>
      <c r="T16" s="381"/>
      <c r="U16" s="381"/>
      <c r="V16" s="381"/>
      <c r="W16" s="79"/>
    </row>
    <row r="17" spans="1:23" ht="164.25" customHeight="1" x14ac:dyDescent="0.25">
      <c r="A17" s="569"/>
      <c r="B17" s="497"/>
      <c r="C17" s="350" t="s">
        <v>1786</v>
      </c>
      <c r="D17" s="350"/>
      <c r="E17" s="350"/>
      <c r="F17" s="350"/>
      <c r="G17" s="377"/>
      <c r="H17" s="294"/>
      <c r="I17" s="377"/>
      <c r="J17" s="294"/>
      <c r="K17" s="390"/>
      <c r="L17" s="294"/>
      <c r="M17" s="377"/>
      <c r="N17" s="294"/>
      <c r="O17" s="102"/>
      <c r="P17" s="292"/>
      <c r="Q17" s="376"/>
      <c r="R17" s="376"/>
      <c r="S17" s="381"/>
      <c r="T17" s="381"/>
      <c r="U17" s="381"/>
      <c r="V17" s="381"/>
      <c r="W17" s="79"/>
    </row>
    <row r="18" spans="1:23" ht="191.25" customHeight="1" x14ac:dyDescent="0.25">
      <c r="A18" s="569"/>
      <c r="B18" s="497"/>
      <c r="C18" s="350" t="s">
        <v>1787</v>
      </c>
      <c r="D18" s="350"/>
      <c r="E18" s="350"/>
      <c r="F18" s="350"/>
      <c r="G18" s="377"/>
      <c r="H18" s="294"/>
      <c r="I18" s="377"/>
      <c r="J18" s="294"/>
      <c r="K18" s="390"/>
      <c r="L18" s="294"/>
      <c r="M18" s="377"/>
      <c r="N18" s="294"/>
      <c r="O18" s="102"/>
      <c r="P18" s="292"/>
      <c r="Q18" s="376"/>
      <c r="R18" s="376"/>
      <c r="S18" s="381"/>
      <c r="T18" s="381"/>
      <c r="U18" s="381"/>
      <c r="V18" s="381"/>
      <c r="W18" s="79"/>
    </row>
    <row r="19" spans="1:23" ht="81.75" customHeight="1" x14ac:dyDescent="0.25">
      <c r="A19" s="570"/>
      <c r="B19" s="411" t="s">
        <v>1783</v>
      </c>
      <c r="C19" s="350" t="s">
        <v>706</v>
      </c>
      <c r="D19" s="350" t="s">
        <v>707</v>
      </c>
      <c r="E19" s="350"/>
      <c r="F19" s="350" t="s">
        <v>708</v>
      </c>
      <c r="G19" s="377"/>
      <c r="H19" s="294"/>
      <c r="I19" s="377"/>
      <c r="J19" s="294"/>
      <c r="K19" s="377"/>
      <c r="L19" s="294"/>
      <c r="M19" s="390"/>
      <c r="N19" s="294"/>
      <c r="O19" s="102"/>
      <c r="P19" s="292"/>
      <c r="Q19" s="376"/>
      <c r="R19" s="376"/>
      <c r="S19" s="381"/>
      <c r="T19" s="381"/>
      <c r="U19" s="381"/>
      <c r="V19" s="381"/>
      <c r="W19" s="79"/>
    </row>
    <row r="20" spans="1:23" ht="15.75" x14ac:dyDescent="0.25">
      <c r="A20" s="454"/>
      <c r="B20" s="455"/>
      <c r="C20" s="455"/>
      <c r="D20" s="454" t="s">
        <v>124</v>
      </c>
      <c r="E20" s="455"/>
      <c r="F20" s="456"/>
      <c r="G20" s="412">
        <f t="shared" ref="G20:N20" si="0">SUM(G6:G19)</f>
        <v>0</v>
      </c>
      <c r="H20" s="413">
        <f t="shared" si="0"/>
        <v>0</v>
      </c>
      <c r="I20" s="412">
        <f t="shared" si="0"/>
        <v>0</v>
      </c>
      <c r="J20" s="413">
        <f t="shared" si="0"/>
        <v>0</v>
      </c>
      <c r="K20" s="412">
        <f t="shared" si="0"/>
        <v>0</v>
      </c>
      <c r="L20" s="413">
        <f t="shared" si="0"/>
        <v>0</v>
      </c>
      <c r="M20" s="412">
        <f t="shared" si="0"/>
        <v>0</v>
      </c>
      <c r="N20" s="413">
        <f t="shared" si="0"/>
        <v>0</v>
      </c>
      <c r="O20" s="412">
        <f>G20+I20+K20+M20</f>
        <v>0</v>
      </c>
      <c r="P20" s="414">
        <f>H20+J20+L20+N20</f>
        <v>0</v>
      </c>
      <c r="Q20" s="396"/>
      <c r="R20" s="396"/>
      <c r="S20" s="396"/>
      <c r="T20" s="396"/>
      <c r="U20" s="396"/>
      <c r="V20" s="396"/>
      <c r="W20" s="396"/>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A6:A19"/>
    <mergeCell ref="B6:B10"/>
    <mergeCell ref="E3:E5"/>
    <mergeCell ref="A3:A5"/>
    <mergeCell ref="B3:B5"/>
    <mergeCell ref="C3:C5"/>
    <mergeCell ref="B12:B14"/>
    <mergeCell ref="V3:V5"/>
    <mergeCell ref="D3:D5"/>
    <mergeCell ref="M4:N4"/>
    <mergeCell ref="W3:W5"/>
    <mergeCell ref="G4:H4"/>
    <mergeCell ref="I4:J4"/>
    <mergeCell ref="S3:S5"/>
    <mergeCell ref="O3:P4"/>
    <mergeCell ref="Q3:R4"/>
    <mergeCell ref="T3:T5"/>
    <mergeCell ref="U3:U5"/>
    <mergeCell ref="K4:L4"/>
    <mergeCell ref="F3:F5"/>
    <mergeCell ref="G3:N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
  <sheetViews>
    <sheetView topLeftCell="A10" zoomScale="51" zoomScaleNormal="51" workbookViewId="0">
      <selection activeCell="N13" sqref="N13"/>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6" bestFit="1" customWidth="1"/>
    <col min="9" max="9" width="15.28515625" customWidth="1"/>
    <col min="10" max="10" width="16.140625" style="296" customWidth="1"/>
    <col min="11" max="11" width="15.28515625" customWidth="1"/>
    <col min="12" max="12" width="15" style="296" customWidth="1"/>
    <col min="13" max="13" width="15.28515625" customWidth="1"/>
    <col min="14" max="14" width="14.85546875" style="296" bestFit="1" customWidth="1"/>
    <col min="15" max="15" width="15.28515625" customWidth="1"/>
    <col min="16" max="16" width="24.28515625" style="296" customWidth="1"/>
    <col min="17" max="17" width="9" customWidth="1"/>
    <col min="18" max="18" width="14.5703125" customWidth="1"/>
    <col min="19" max="19" width="16.7109375" customWidth="1"/>
    <col min="20" max="20" width="16.85546875" customWidth="1"/>
    <col min="21" max="21" width="15.140625" customWidth="1"/>
    <col min="22" max="22" width="18.28515625" customWidth="1"/>
    <col min="23" max="23" width="15.7109375" customWidth="1"/>
  </cols>
  <sheetData>
    <row r="1" spans="1:32" s="415" customFormat="1" ht="18.75" x14ac:dyDescent="0.3">
      <c r="G1" s="426" t="s">
        <v>137</v>
      </c>
      <c r="L1" s="426"/>
      <c r="M1" s="426"/>
      <c r="N1" s="426"/>
      <c r="O1" s="426"/>
      <c r="P1" s="426"/>
      <c r="Q1" s="426"/>
      <c r="R1" s="426"/>
      <c r="S1" s="426"/>
      <c r="T1" s="426"/>
      <c r="U1" s="426"/>
      <c r="V1" s="426"/>
      <c r="W1" s="426"/>
      <c r="X1" s="426"/>
      <c r="Y1" s="426"/>
      <c r="Z1" s="426"/>
      <c r="AA1" s="426"/>
      <c r="AB1" s="426"/>
      <c r="AC1" s="426"/>
      <c r="AD1" s="426"/>
      <c r="AE1" s="426"/>
      <c r="AF1" s="426"/>
    </row>
    <row r="2" spans="1:32" s="499" customFormat="1" x14ac:dyDescent="0.2">
      <c r="A2" s="424" t="s">
        <v>1796</v>
      </c>
      <c r="B2" s="344"/>
      <c r="C2" s="424"/>
      <c r="D2" s="344"/>
      <c r="E2" s="344"/>
      <c r="F2" s="344"/>
      <c r="G2" s="344"/>
      <c r="H2" s="344"/>
      <c r="I2" s="344"/>
      <c r="J2" s="344"/>
      <c r="K2" s="344"/>
      <c r="L2" s="344"/>
      <c r="M2" s="344"/>
      <c r="N2" s="344"/>
      <c r="O2" s="344"/>
      <c r="P2" s="344"/>
      <c r="Q2" s="344"/>
      <c r="R2" s="344"/>
      <c r="S2" s="344"/>
      <c r="T2" s="344"/>
      <c r="U2" s="344"/>
      <c r="V2" s="344"/>
      <c r="W2" s="344"/>
    </row>
    <row r="3" spans="1:32" s="66" customFormat="1" ht="23.25" customHeight="1" x14ac:dyDescent="0.25">
      <c r="A3" s="574" t="s">
        <v>101</v>
      </c>
      <c r="B3" s="574" t="s">
        <v>120</v>
      </c>
      <c r="C3" s="575" t="s">
        <v>89</v>
      </c>
      <c r="D3" s="575" t="s">
        <v>90</v>
      </c>
      <c r="E3" s="544" t="s">
        <v>530</v>
      </c>
      <c r="F3" s="575" t="s">
        <v>91</v>
      </c>
      <c r="G3" s="574" t="s">
        <v>105</v>
      </c>
      <c r="H3" s="574"/>
      <c r="I3" s="574"/>
      <c r="J3" s="574"/>
      <c r="K3" s="574"/>
      <c r="L3" s="574"/>
      <c r="M3" s="574"/>
      <c r="N3" s="574"/>
      <c r="O3" s="575" t="s">
        <v>106</v>
      </c>
      <c r="P3" s="575"/>
      <c r="Q3" s="574" t="s">
        <v>107</v>
      </c>
      <c r="R3" s="574"/>
      <c r="S3" s="574" t="s">
        <v>108</v>
      </c>
      <c r="T3" s="574" t="s">
        <v>109</v>
      </c>
      <c r="U3" s="574" t="s">
        <v>117</v>
      </c>
      <c r="V3" s="574" t="s">
        <v>116</v>
      </c>
      <c r="W3" s="575" t="s">
        <v>92</v>
      </c>
    </row>
    <row r="4" spans="1:32" s="66" customFormat="1" ht="15" customHeight="1" x14ac:dyDescent="0.25">
      <c r="A4" s="574"/>
      <c r="B4" s="574"/>
      <c r="C4" s="575"/>
      <c r="D4" s="575"/>
      <c r="E4" s="545"/>
      <c r="F4" s="575"/>
      <c r="G4" s="574" t="s">
        <v>110</v>
      </c>
      <c r="H4" s="574"/>
      <c r="I4" s="574" t="s">
        <v>111</v>
      </c>
      <c r="J4" s="574"/>
      <c r="K4" s="574" t="s">
        <v>112</v>
      </c>
      <c r="L4" s="574"/>
      <c r="M4" s="574" t="s">
        <v>113</v>
      </c>
      <c r="N4" s="574"/>
      <c r="O4" s="575"/>
      <c r="P4" s="575"/>
      <c r="Q4" s="574"/>
      <c r="R4" s="574"/>
      <c r="S4" s="574"/>
      <c r="T4" s="574"/>
      <c r="U4" s="574"/>
      <c r="V4" s="574"/>
      <c r="W4" s="575"/>
    </row>
    <row r="5" spans="1:32" s="67" customFormat="1" ht="24" customHeight="1" x14ac:dyDescent="0.25">
      <c r="A5" s="574"/>
      <c r="B5" s="574"/>
      <c r="C5" s="575"/>
      <c r="D5" s="575"/>
      <c r="E5" s="546"/>
      <c r="F5" s="575"/>
      <c r="G5" s="333" t="s">
        <v>114</v>
      </c>
      <c r="H5" s="291" t="s">
        <v>12</v>
      </c>
      <c r="I5" s="333" t="s">
        <v>114</v>
      </c>
      <c r="J5" s="291" t="s">
        <v>12</v>
      </c>
      <c r="K5" s="333" t="s">
        <v>114</v>
      </c>
      <c r="L5" s="291" t="s">
        <v>12</v>
      </c>
      <c r="M5" s="333" t="s">
        <v>114</v>
      </c>
      <c r="N5" s="291" t="s">
        <v>12</v>
      </c>
      <c r="O5" s="333" t="s">
        <v>114</v>
      </c>
      <c r="P5" s="291" t="s">
        <v>12</v>
      </c>
      <c r="Q5" s="333" t="s">
        <v>115</v>
      </c>
      <c r="R5" s="333" t="s">
        <v>86</v>
      </c>
      <c r="S5" s="574"/>
      <c r="T5" s="574"/>
      <c r="U5" s="574"/>
      <c r="V5" s="574"/>
      <c r="W5" s="575"/>
    </row>
    <row r="6" spans="1:32" s="372" customFormat="1" ht="24" customHeight="1" x14ac:dyDescent="0.25">
      <c r="A6" s="461"/>
      <c r="B6" s="462"/>
      <c r="C6" s="462"/>
      <c r="D6" s="462"/>
      <c r="E6" s="462"/>
      <c r="F6" s="462"/>
      <c r="G6" s="462"/>
      <c r="H6" s="461" t="s">
        <v>137</v>
      </c>
      <c r="I6" s="462"/>
      <c r="J6" s="462"/>
      <c r="K6" s="462"/>
      <c r="L6" s="462"/>
      <c r="M6" s="462"/>
      <c r="N6" s="462"/>
      <c r="O6" s="462"/>
      <c r="P6" s="462"/>
      <c r="Q6" s="462"/>
      <c r="R6" s="462"/>
      <c r="S6" s="462"/>
      <c r="T6" s="462"/>
      <c r="U6" s="462"/>
      <c r="V6" s="462"/>
      <c r="W6" s="463"/>
    </row>
    <row r="7" spans="1:32" s="372" customFormat="1" ht="24" customHeight="1" x14ac:dyDescent="0.25">
      <c r="A7" s="416"/>
      <c r="B7" s="416"/>
      <c r="C7" s="416"/>
      <c r="D7" s="416"/>
      <c r="E7" s="416"/>
      <c r="F7" s="416"/>
      <c r="G7" s="416"/>
      <c r="H7" s="300"/>
      <c r="I7" s="416"/>
      <c r="J7" s="300"/>
      <c r="K7" s="416"/>
      <c r="L7" s="300"/>
      <c r="M7" s="416"/>
      <c r="N7" s="300"/>
      <c r="O7" s="416"/>
      <c r="P7" s="300"/>
      <c r="Q7" s="416"/>
      <c r="R7" s="416"/>
      <c r="S7" s="416"/>
      <c r="T7" s="416"/>
      <c r="U7" s="416"/>
      <c r="V7" s="416"/>
      <c r="W7" s="416"/>
    </row>
    <row r="8" spans="1:32" ht="231.75" customHeight="1" x14ac:dyDescent="0.25">
      <c r="A8" s="568" t="s">
        <v>1829</v>
      </c>
      <c r="B8" s="501" t="s">
        <v>1856</v>
      </c>
      <c r="C8" s="417" t="s">
        <v>1857</v>
      </c>
      <c r="D8" s="417" t="s">
        <v>1858</v>
      </c>
      <c r="E8" s="105" t="s">
        <v>1830</v>
      </c>
      <c r="F8" s="105" t="s">
        <v>1808</v>
      </c>
      <c r="G8" s="418">
        <v>0.25</v>
      </c>
      <c r="H8" s="318">
        <v>340000</v>
      </c>
      <c r="I8" s="420">
        <v>0.25</v>
      </c>
      <c r="J8" s="318">
        <v>468000</v>
      </c>
      <c r="K8" s="420">
        <v>0.25</v>
      </c>
      <c r="L8" s="318">
        <v>364000</v>
      </c>
      <c r="M8" s="420">
        <v>0.25</v>
      </c>
      <c r="N8" s="318">
        <v>448000</v>
      </c>
      <c r="O8" s="503">
        <f>G8+I8+K8+M8</f>
        <v>1</v>
      </c>
      <c r="P8" s="304">
        <f>'2. CONTRATACION DE PERSONAL'!D10</f>
        <v>1620000</v>
      </c>
      <c r="Q8" s="105">
        <v>155</v>
      </c>
      <c r="R8" s="105" t="s">
        <v>1834</v>
      </c>
      <c r="S8" s="87" t="s">
        <v>1836</v>
      </c>
      <c r="T8" s="105" t="s">
        <v>1835</v>
      </c>
      <c r="U8" s="105" t="s">
        <v>1837</v>
      </c>
      <c r="V8" s="105" t="s">
        <v>1838</v>
      </c>
      <c r="W8" s="105" t="s">
        <v>1839</v>
      </c>
    </row>
    <row r="9" spans="1:32" ht="192.75" customHeight="1" x14ac:dyDescent="0.25">
      <c r="A9" s="569"/>
      <c r="B9" s="501" t="s">
        <v>1859</v>
      </c>
      <c r="C9" s="417" t="s">
        <v>1860</v>
      </c>
      <c r="D9" s="417" t="s">
        <v>1861</v>
      </c>
      <c r="E9" s="105" t="s">
        <v>1831</v>
      </c>
      <c r="F9" s="105" t="s">
        <v>1809</v>
      </c>
      <c r="G9" s="418">
        <v>0.25</v>
      </c>
      <c r="H9" s="318">
        <f>P9*G9</f>
        <v>335257.25</v>
      </c>
      <c r="I9" s="420">
        <v>0.25</v>
      </c>
      <c r="J9" s="318">
        <f>P9*I9</f>
        <v>335257.25</v>
      </c>
      <c r="K9" s="420">
        <v>0.25</v>
      </c>
      <c r="L9" s="318">
        <f>P9*K9</f>
        <v>335257.25</v>
      </c>
      <c r="M9" s="420">
        <v>0.25</v>
      </c>
      <c r="N9" s="318">
        <f>P9*M9</f>
        <v>335257.25</v>
      </c>
      <c r="O9" s="503">
        <f>G9+I9+K9+M9</f>
        <v>1</v>
      </c>
      <c r="P9" s="304">
        <f>'1. TALLERES SEMINARIOS'!D10+'1. TALLERES SEMINARIOS'!D35</f>
        <v>1341029</v>
      </c>
      <c r="Q9" s="87">
        <v>119</v>
      </c>
      <c r="R9" s="87" t="s">
        <v>1846</v>
      </c>
      <c r="S9" s="87" t="s">
        <v>1840</v>
      </c>
      <c r="T9" s="87" t="s">
        <v>1841</v>
      </c>
      <c r="U9" s="87" t="s">
        <v>1842</v>
      </c>
      <c r="V9" s="87" t="s">
        <v>1843</v>
      </c>
      <c r="W9" s="105" t="s">
        <v>1844</v>
      </c>
    </row>
    <row r="10" spans="1:32" ht="192" customHeight="1" x14ac:dyDescent="0.25">
      <c r="A10" s="569"/>
      <c r="B10" s="501" t="s">
        <v>1862</v>
      </c>
      <c r="C10" s="417" t="s">
        <v>1863</v>
      </c>
      <c r="D10" s="417" t="s">
        <v>1864</v>
      </c>
      <c r="E10" s="105" t="s">
        <v>1832</v>
      </c>
      <c r="F10" s="105" t="s">
        <v>1845</v>
      </c>
      <c r="G10" s="418">
        <v>0.25</v>
      </c>
      <c r="H10" s="318">
        <f>P10*G10</f>
        <v>57515</v>
      </c>
      <c r="I10" s="420">
        <v>0.25</v>
      </c>
      <c r="J10" s="318">
        <f>P10*I10</f>
        <v>57515</v>
      </c>
      <c r="K10" s="420">
        <v>0.25</v>
      </c>
      <c r="L10" s="318">
        <f>P10*K10</f>
        <v>57515</v>
      </c>
      <c r="M10" s="420">
        <v>0.25</v>
      </c>
      <c r="N10" s="318">
        <f>P10*M10</f>
        <v>57515</v>
      </c>
      <c r="O10" s="503">
        <f>G10+I10+K10+M10</f>
        <v>1</v>
      </c>
      <c r="P10" s="304">
        <f>'3. EQUIPO DE OFICINA'!D10+'4. EQUIPO TECNOLÓGICOS'!D10+'5. ACTIVIDADES ESPECIALES'!D10</f>
        <v>230060</v>
      </c>
      <c r="Q10" s="87">
        <v>32</v>
      </c>
      <c r="R10" s="87" t="s">
        <v>1847</v>
      </c>
      <c r="S10" s="87" t="s">
        <v>1823</v>
      </c>
      <c r="T10" s="87" t="s">
        <v>1826</v>
      </c>
      <c r="U10" s="87" t="s">
        <v>1848</v>
      </c>
      <c r="V10" s="87" t="s">
        <v>1827</v>
      </c>
      <c r="W10" s="105" t="s">
        <v>1849</v>
      </c>
    </row>
    <row r="11" spans="1:32" ht="409.6" customHeight="1" x14ac:dyDescent="0.25">
      <c r="A11" s="570"/>
      <c r="B11" s="502" t="s">
        <v>1822</v>
      </c>
      <c r="C11" s="105" t="s">
        <v>1824</v>
      </c>
      <c r="D11" s="105" t="s">
        <v>1825</v>
      </c>
      <c r="E11" s="105" t="s">
        <v>1833</v>
      </c>
      <c r="F11" s="105" t="s">
        <v>1855</v>
      </c>
      <c r="G11" s="420">
        <v>0.25</v>
      </c>
      <c r="H11" s="318">
        <f>P11*G11</f>
        <v>32142.25</v>
      </c>
      <c r="I11" s="420">
        <v>0.25</v>
      </c>
      <c r="J11" s="318">
        <f>P11*I11</f>
        <v>32142.25</v>
      </c>
      <c r="K11" s="420">
        <v>0.25</v>
      </c>
      <c r="L11" s="318">
        <f>P11*K11</f>
        <v>32142.25</v>
      </c>
      <c r="M11" s="420">
        <v>0.25</v>
      </c>
      <c r="N11" s="318">
        <f>P11*M11</f>
        <v>32142.25</v>
      </c>
      <c r="O11" s="503">
        <f>G11+I11+K11+M11</f>
        <v>1</v>
      </c>
      <c r="P11" s="304">
        <f>'3. EQUIPO DE OFICINA'!D28</f>
        <v>128569</v>
      </c>
      <c r="Q11" s="87">
        <v>132</v>
      </c>
      <c r="R11" s="87" t="s">
        <v>1854</v>
      </c>
      <c r="S11" s="87" t="s">
        <v>1853</v>
      </c>
      <c r="T11" s="87" t="s">
        <v>1828</v>
      </c>
      <c r="U11" s="87" t="s">
        <v>1852</v>
      </c>
      <c r="V11" s="87" t="s">
        <v>1851</v>
      </c>
      <c r="W11" s="422" t="s">
        <v>1850</v>
      </c>
    </row>
    <row r="12" spans="1:32" s="372" customFormat="1" ht="15" customHeight="1" x14ac:dyDescent="0.25">
      <c r="A12" s="464"/>
      <c r="B12" s="465"/>
      <c r="C12" s="464" t="s">
        <v>138</v>
      </c>
      <c r="D12" s="465"/>
      <c r="E12" s="465"/>
      <c r="F12" s="466"/>
      <c r="G12" s="500">
        <f>SUM(G8:G11)</f>
        <v>1</v>
      </c>
      <c r="H12" s="295">
        <f>SUM(H8:H9:H10:H11)</f>
        <v>764914.5</v>
      </c>
      <c r="I12" s="500">
        <f>SUM(I8:I11)</f>
        <v>1</v>
      </c>
      <c r="J12" s="295">
        <f>SUM(J8:J9:J10:J11)</f>
        <v>892914.5</v>
      </c>
      <c r="K12" s="500">
        <f>SUM(K8:K11)</f>
        <v>1</v>
      </c>
      <c r="L12" s="295">
        <f>SUM(L8:L9:L10:L11)</f>
        <v>788914.5</v>
      </c>
      <c r="M12" s="500">
        <f>SUM(M8:M11)</f>
        <v>1</v>
      </c>
      <c r="N12" s="295">
        <f>SUM(N8:N9:N10:N11)</f>
        <v>872914.5</v>
      </c>
      <c r="O12" s="500">
        <f>G12+I12+K12+M12</f>
        <v>4</v>
      </c>
      <c r="P12" s="297">
        <f>H12+J12+L12+N12</f>
        <v>3319658</v>
      </c>
      <c r="Q12" s="396"/>
      <c r="R12" s="396"/>
      <c r="S12" s="396"/>
      <c r="T12" s="396"/>
      <c r="U12" s="396"/>
      <c r="V12" s="396"/>
      <c r="W12" s="423"/>
    </row>
    <row r="13" spans="1:32" s="372" customFormat="1" ht="24" customHeight="1" x14ac:dyDescent="0.25">
      <c r="H13" s="303"/>
      <c r="J13" s="303"/>
      <c r="L13" s="303"/>
      <c r="N13" s="303"/>
      <c r="P13" s="303"/>
    </row>
    <row r="14" spans="1:32" ht="234.75" customHeight="1" x14ac:dyDescent="0.25"/>
    <row r="15" spans="1:32" ht="225" customHeight="1" x14ac:dyDescent="0.25"/>
    <row r="16" spans="1:32" ht="85.5" customHeight="1" x14ac:dyDescent="0.25"/>
    <row r="17" spans="8:16" ht="78" customHeight="1" x14ac:dyDescent="0.25"/>
    <row r="18" spans="8:16" ht="146.25" customHeight="1" x14ac:dyDescent="0.25"/>
    <row r="19" spans="8:16" ht="103.5" customHeight="1" x14ac:dyDescent="0.25"/>
    <row r="20" spans="8:16" ht="93.75" customHeight="1" x14ac:dyDescent="0.25"/>
    <row r="21" spans="8:16" ht="154.5" customHeight="1" x14ac:dyDescent="0.25"/>
    <row r="22" spans="8:16" ht="153.75" customHeight="1" x14ac:dyDescent="0.25"/>
    <row r="23" spans="8:16" ht="138" customHeight="1" x14ac:dyDescent="0.25"/>
    <row r="24" spans="8:16" ht="139.5" customHeight="1" x14ac:dyDescent="0.25"/>
    <row r="25" spans="8:16" ht="99" customHeight="1" x14ac:dyDescent="0.25"/>
    <row r="26" spans="8:16" s="372" customFormat="1" ht="15" customHeight="1" x14ac:dyDescent="0.25">
      <c r="H26" s="303"/>
      <c r="J26" s="303"/>
      <c r="L26" s="303"/>
      <c r="N26" s="303"/>
      <c r="P26" s="303"/>
    </row>
    <row r="27" spans="8:16" s="372" customFormat="1" ht="12" x14ac:dyDescent="0.25">
      <c r="H27" s="303"/>
      <c r="J27" s="303"/>
      <c r="L27" s="303"/>
      <c r="N27" s="303"/>
      <c r="P27" s="303"/>
    </row>
    <row r="30" spans="8:16" x14ac:dyDescent="0.25">
      <c r="H30"/>
      <c r="J30"/>
      <c r="L30"/>
      <c r="N30"/>
      <c r="P30"/>
    </row>
    <row r="31" spans="8:16" x14ac:dyDescent="0.25">
      <c r="H31"/>
      <c r="J31"/>
      <c r="L31"/>
      <c r="N31"/>
      <c r="P31"/>
    </row>
    <row r="32" spans="8:16" x14ac:dyDescent="0.25">
      <c r="H32"/>
      <c r="J32"/>
      <c r="L32"/>
      <c r="N32"/>
      <c r="P32"/>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ht="15.75" x14ac:dyDescent="0.25">
      <c r="D37" s="80"/>
      <c r="E37" s="460"/>
      <c r="H37"/>
      <c r="J37"/>
      <c r="L37"/>
      <c r="N37"/>
      <c r="P37"/>
    </row>
    <row r="38" spans="4:16" x14ac:dyDescent="0.25">
      <c r="H38"/>
      <c r="J38"/>
      <c r="L38"/>
      <c r="N38"/>
      <c r="P38"/>
    </row>
    <row r="39" spans="4:16" x14ac:dyDescent="0.25">
      <c r="H39"/>
      <c r="J39"/>
      <c r="L39"/>
      <c r="N39"/>
      <c r="P39"/>
    </row>
    <row r="40" spans="4:16" x14ac:dyDescent="0.2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36" spans="8:16" x14ac:dyDescent="0.25">
      <c r="H136"/>
      <c r="J136"/>
      <c r="L136"/>
      <c r="N136"/>
      <c r="P136"/>
    </row>
  </sheetData>
  <mergeCells count="19">
    <mergeCell ref="E3:E5"/>
    <mergeCell ref="I4:J4"/>
    <mergeCell ref="K4:L4"/>
    <mergeCell ref="M4:N4"/>
    <mergeCell ref="A8:A11"/>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C1" zoomScale="120" zoomScaleNormal="120" workbookViewId="0">
      <selection activeCell="F13" sqref="F13"/>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5.85546875" style="116" bestFit="1" customWidth="1"/>
    <col min="7" max="7" width="11.5703125" style="116"/>
    <col min="8" max="8" width="52.7109375" style="116" customWidth="1"/>
    <col min="9" max="10" width="15.85546875" style="116" bestFit="1" customWidth="1"/>
    <col min="11" max="16384" width="11.5703125" style="116"/>
  </cols>
  <sheetData>
    <row r="2" spans="2:10" ht="18.75" x14ac:dyDescent="0.25">
      <c r="B2" s="111" t="s">
        <v>21</v>
      </c>
      <c r="C2" s="111" t="s">
        <v>527</v>
      </c>
      <c r="H2" s="121" t="s">
        <v>526</v>
      </c>
      <c r="I2" s="121" t="s">
        <v>527</v>
      </c>
    </row>
    <row r="3" spans="2:10" ht="18.75" x14ac:dyDescent="0.25">
      <c r="B3" s="112" t="s">
        <v>181</v>
      </c>
      <c r="C3" s="236">
        <f>'1. TALLERES SEMINARIOS'!D5</f>
        <v>1341029</v>
      </c>
      <c r="H3" s="156" t="s">
        <v>258</v>
      </c>
      <c r="I3" s="228">
        <f>'Desarrollo e Innov. Curricular'!P82</f>
        <v>0</v>
      </c>
    </row>
    <row r="4" spans="2:10" ht="18.75" x14ac:dyDescent="0.25">
      <c r="B4" s="112" t="s">
        <v>555</v>
      </c>
      <c r="C4" s="236">
        <f>'2. CONTRATACION DE PERSONAL'!D5</f>
        <v>1620000</v>
      </c>
      <c r="H4" s="156" t="s">
        <v>245</v>
      </c>
      <c r="I4" s="228">
        <f>Investigación!Q112</f>
        <v>0</v>
      </c>
    </row>
    <row r="5" spans="2:10" ht="18.75" x14ac:dyDescent="0.25">
      <c r="B5" s="112" t="s">
        <v>254</v>
      </c>
      <c r="C5" s="236">
        <f>'3. EQUIPO DE OFICINA'!D5</f>
        <v>221569</v>
      </c>
      <c r="H5" s="156" t="s">
        <v>612</v>
      </c>
      <c r="I5" s="228">
        <f>'Vinculación Univ. Sociedad'!P47</f>
        <v>0</v>
      </c>
    </row>
    <row r="6" spans="2:10" ht="18.75" x14ac:dyDescent="0.25">
      <c r="B6" s="112" t="s">
        <v>556</v>
      </c>
      <c r="C6" s="236">
        <f>'4. EQUIPO TECNOLÓGICOS'!D5</f>
        <v>129560</v>
      </c>
      <c r="H6" s="156" t="s">
        <v>259</v>
      </c>
      <c r="I6" s="228">
        <f>'Docencia y Profesorado Universi'!P49</f>
        <v>0</v>
      </c>
    </row>
    <row r="7" spans="2:10" ht="18.75" x14ac:dyDescent="0.25">
      <c r="B7" s="112" t="s">
        <v>255</v>
      </c>
      <c r="C7" s="236">
        <f>'5. ACTIVIDADES ESPECIALES'!D5</f>
        <v>7500</v>
      </c>
      <c r="H7" s="156" t="s">
        <v>179</v>
      </c>
      <c r="I7" s="228">
        <f>Estudiantes!P39</f>
        <v>0</v>
      </c>
    </row>
    <row r="8" spans="2:10" ht="18.75" x14ac:dyDescent="0.25">
      <c r="B8" s="123" t="s">
        <v>522</v>
      </c>
      <c r="C8" s="113">
        <f>'6. Becas'!D5</f>
        <v>0</v>
      </c>
      <c r="H8" s="156" t="s">
        <v>1865</v>
      </c>
      <c r="I8" s="228">
        <f>'Gestion Administrativa'!P12</f>
        <v>3319658</v>
      </c>
    </row>
    <row r="9" spans="2:10" ht="18.75" x14ac:dyDescent="0.25">
      <c r="B9" s="123" t="s">
        <v>523</v>
      </c>
      <c r="C9" s="113">
        <f>'7. Infraestructura'!D5</f>
        <v>0</v>
      </c>
      <c r="E9" s="156" t="s">
        <v>164</v>
      </c>
      <c r="F9" s="239">
        <f>Presupuesto!F587</f>
        <v>3319658</v>
      </c>
      <c r="G9" s="142"/>
      <c r="H9" s="229" t="s">
        <v>260</v>
      </c>
      <c r="I9" s="230">
        <f>'Gestion Academica'!P19</f>
        <v>0</v>
      </c>
    </row>
    <row r="10" spans="2:10" ht="18.75" x14ac:dyDescent="0.25">
      <c r="B10" s="112" t="s">
        <v>558</v>
      </c>
      <c r="C10" s="113">
        <f>'8. Venta de Servicios'!D5</f>
        <v>0</v>
      </c>
      <c r="F10" s="142"/>
      <c r="G10" s="142"/>
      <c r="H10" s="229" t="s">
        <v>614</v>
      </c>
      <c r="I10" s="230">
        <f>Graduados!P28</f>
        <v>0</v>
      </c>
    </row>
    <row r="11" spans="2:10" ht="18.75" x14ac:dyDescent="0.25">
      <c r="B11" s="123"/>
      <c r="C11" s="113"/>
      <c r="F11" s="142"/>
      <c r="G11" s="142"/>
      <c r="H11" s="229" t="s">
        <v>615</v>
      </c>
      <c r="I11" s="230">
        <f>'Gestión del Conocimiento'!P15</f>
        <v>0</v>
      </c>
    </row>
    <row r="12" spans="2:10" ht="18.75" x14ac:dyDescent="0.25">
      <c r="B12" s="123"/>
      <c r="C12" s="113"/>
      <c r="F12" s="142"/>
      <c r="G12" s="142"/>
      <c r="H12" s="229" t="s">
        <v>261</v>
      </c>
      <c r="I12" s="230">
        <f>Gobernabilidad!P10</f>
        <v>0</v>
      </c>
    </row>
    <row r="13" spans="2:10" ht="23.25" x14ac:dyDescent="0.25">
      <c r="B13" s="114"/>
      <c r="C13" s="115"/>
      <c r="F13" s="142"/>
      <c r="G13" s="142"/>
      <c r="H13" s="229" t="s">
        <v>616</v>
      </c>
      <c r="I13" s="230">
        <f>'Lo Esencial'!P25</f>
        <v>0</v>
      </c>
    </row>
    <row r="14" spans="2:10" ht="26.25" x14ac:dyDescent="0.25">
      <c r="B14" s="237" t="s">
        <v>253</v>
      </c>
      <c r="C14" s="238">
        <f>SUM(C3:C13)</f>
        <v>3319658</v>
      </c>
      <c r="F14" s="142"/>
      <c r="G14" s="142"/>
      <c r="H14" s="142"/>
      <c r="I14" s="142"/>
    </row>
    <row r="15" spans="2:10" x14ac:dyDescent="0.25">
      <c r="F15" s="142"/>
      <c r="G15" s="142"/>
      <c r="H15" s="142" t="s">
        <v>253</v>
      </c>
      <c r="I15" s="240">
        <f>SUM(I3:I14)</f>
        <v>3319658</v>
      </c>
    </row>
    <row r="16" spans="2:10" x14ac:dyDescent="0.25">
      <c r="F16" s="142"/>
      <c r="G16" s="142"/>
      <c r="H16" s="142"/>
      <c r="I16" s="142"/>
      <c r="J16" s="231"/>
    </row>
    <row r="17" spans="2:15" x14ac:dyDescent="0.25">
      <c r="J17" s="231"/>
    </row>
    <row r="18" spans="2:15" x14ac:dyDescent="0.25">
      <c r="J18" s="231"/>
    </row>
    <row r="19" spans="2:15" x14ac:dyDescent="0.25">
      <c r="J19" s="231"/>
    </row>
    <row r="20" spans="2:15" x14ac:dyDescent="0.25">
      <c r="J20" s="231"/>
    </row>
    <row r="21" spans="2:15" x14ac:dyDescent="0.25">
      <c r="J21" s="231"/>
    </row>
    <row r="24" spans="2:15" x14ac:dyDescent="0.25">
      <c r="H24" s="231"/>
    </row>
    <row r="25" spans="2:15" x14ac:dyDescent="0.25">
      <c r="B25" s="116" t="s">
        <v>791</v>
      </c>
      <c r="C25" s="116" t="s">
        <v>792</v>
      </c>
      <c r="D25" s="116" t="s">
        <v>793</v>
      </c>
      <c r="E25" s="116" t="s">
        <v>794</v>
      </c>
      <c r="F25" s="116" t="s">
        <v>795</v>
      </c>
      <c r="G25" s="116" t="s">
        <v>796</v>
      </c>
      <c r="H25" s="116" t="s">
        <v>797</v>
      </c>
      <c r="I25" s="116" t="s">
        <v>798</v>
      </c>
      <c r="J25" s="116" t="s">
        <v>799</v>
      </c>
      <c r="K25" s="116" t="s">
        <v>800</v>
      </c>
      <c r="L25" s="116" t="s">
        <v>801</v>
      </c>
      <c r="M25" s="116" t="s">
        <v>802</v>
      </c>
      <c r="N25" s="116" t="s">
        <v>803</v>
      </c>
      <c r="O25" s="116" t="s">
        <v>804</v>
      </c>
    </row>
    <row r="27" spans="2:15" x14ac:dyDescent="0.25">
      <c r="H27" s="187"/>
    </row>
    <row r="29" spans="2:15" ht="18.75" x14ac:dyDescent="0.25">
      <c r="B29" s="112"/>
      <c r="C29" s="113"/>
    </row>
    <row r="30" spans="2:15" ht="18.75" x14ac:dyDescent="0.25">
      <c r="B30" s="112"/>
      <c r="C30" s="113"/>
    </row>
    <row r="31" spans="2:15" x14ac:dyDescent="0.25">
      <c r="B31" s="232" t="s">
        <v>551</v>
      </c>
    </row>
    <row r="33" spans="2:4" ht="18.75" x14ac:dyDescent="0.25">
      <c r="B33" s="111" t="s">
        <v>21</v>
      </c>
      <c r="C33" s="111" t="s">
        <v>54</v>
      </c>
      <c r="D33" s="319" t="s">
        <v>619</v>
      </c>
    </row>
    <row r="34" spans="2:4" ht="18.75" x14ac:dyDescent="0.25">
      <c r="B34" s="116" t="s">
        <v>791</v>
      </c>
      <c r="C34" s="198">
        <f>SUMIF('2. CONTRATACION DE PERSONAL'!C:C,'Cuadro resumen'!$B$34:$B$50,'2. CONTRATACION DE PERSONAL'!D:D)</f>
        <v>0</v>
      </c>
      <c r="D34" s="320">
        <f>SUMIF('2. CONTRATACION DE PERSONAL'!$C:$C,'Cuadro resumen'!$B$34:$B$50,'2. CONTRATACION DE PERSONAL'!$G:$G)</f>
        <v>0</v>
      </c>
    </row>
    <row r="35" spans="2:4" ht="18.75" x14ac:dyDescent="0.25">
      <c r="B35" s="116" t="s">
        <v>792</v>
      </c>
      <c r="C35" s="198">
        <f>SUMIF('2. CONTRATACION DE PERSONAL'!C:C,'Cuadro resumen'!$B$34:$B$50,'2. CONTRATACION DE PERSONAL'!D:D)</f>
        <v>0</v>
      </c>
      <c r="D35" s="320">
        <f>SUMIF('2. CONTRATACION DE PERSONAL'!$C:$C,'Cuadro resumen'!$B$34:$B$50,'2. CONTRATACION DE PERSONAL'!$G:$G)</f>
        <v>0</v>
      </c>
    </row>
    <row r="36" spans="2:4" ht="18.75" x14ac:dyDescent="0.25">
      <c r="B36" s="116" t="s">
        <v>793</v>
      </c>
      <c r="C36" s="198">
        <f>SUMIF('2. CONTRATACION DE PERSONAL'!C:C,'Cuadro resumen'!$B$34:$B$50,'2. CONTRATACION DE PERSONAL'!D:D)</f>
        <v>0</v>
      </c>
      <c r="D36" s="320">
        <f>SUMIF('2. CONTRATACION DE PERSONAL'!$C:$C,'Cuadro resumen'!$B$34:$B$50,'2. CONTRATACION DE PERSONAL'!$G:$G)</f>
        <v>0</v>
      </c>
    </row>
    <row r="37" spans="2:4" ht="18.75" x14ac:dyDescent="0.25">
      <c r="B37" s="116" t="s">
        <v>794</v>
      </c>
      <c r="C37" s="198">
        <f>SUMIF('2. CONTRATACION DE PERSONAL'!C:C,'Cuadro resumen'!$B$34:$B$50,'2. CONTRATACION DE PERSONAL'!D:D)</f>
        <v>0</v>
      </c>
      <c r="D37" s="320">
        <f>SUMIF('2. CONTRATACION DE PERSONAL'!$C:$C,'Cuadro resumen'!$B$34:$B$50,'2. CONTRATACION DE PERSONAL'!$G:$G)</f>
        <v>0</v>
      </c>
    </row>
    <row r="38" spans="2:4" ht="18.75" x14ac:dyDescent="0.25">
      <c r="B38" s="116" t="s">
        <v>795</v>
      </c>
      <c r="C38" s="198">
        <f>SUMIF('2. CONTRATACION DE PERSONAL'!C:C,'Cuadro resumen'!$B$34:$B$50,'2. CONTRATACION DE PERSONAL'!D:D)</f>
        <v>0</v>
      </c>
      <c r="D38" s="320">
        <f>SUMIF('2. CONTRATACION DE PERSONAL'!$C:$C,'Cuadro resumen'!$B$34:$B$50,'2. CONTRATACION DE PERSONAL'!$G:$G)</f>
        <v>0</v>
      </c>
    </row>
    <row r="39" spans="2:4" ht="18.75" x14ac:dyDescent="0.25">
      <c r="B39" s="116" t="s">
        <v>796</v>
      </c>
      <c r="C39" s="198">
        <f>SUMIF('2. CONTRATACION DE PERSONAL'!C:C,'Cuadro resumen'!$B$34:$B$50,'2. CONTRATACION DE PERSONAL'!D:D)</f>
        <v>0</v>
      </c>
      <c r="D39" s="320">
        <f>SUMIF('2. CONTRATACION DE PERSONAL'!$C:$C,'Cuadro resumen'!$B$34:$B$50,'2. CONTRATACION DE PERSONAL'!$G:$G)</f>
        <v>0</v>
      </c>
    </row>
    <row r="40" spans="2:4" ht="18.75" x14ac:dyDescent="0.25">
      <c r="B40" s="116" t="s">
        <v>797</v>
      </c>
      <c r="C40" s="198">
        <f>SUMIF('2. CONTRATACION DE PERSONAL'!C:C,'Cuadro resumen'!$B$34:$B$50,'2. CONTRATACION DE PERSONAL'!D:D)</f>
        <v>0</v>
      </c>
      <c r="D40" s="320">
        <f>SUMIF('2. CONTRATACION DE PERSONAL'!$C:$C,'Cuadro resumen'!$B$34:$B$50,'2. CONTRATACION DE PERSONAL'!$G:$G)</f>
        <v>0</v>
      </c>
    </row>
    <row r="41" spans="2:4" ht="18.75" x14ac:dyDescent="0.25">
      <c r="B41" s="116" t="s">
        <v>798</v>
      </c>
      <c r="C41" s="198">
        <f>SUMIF('2. CONTRATACION DE PERSONAL'!C:C,'Cuadro resumen'!$B$34:$B$50,'2. CONTRATACION DE PERSONAL'!D:D)</f>
        <v>0</v>
      </c>
      <c r="D41" s="320">
        <f>SUMIF('2. CONTRATACION DE PERSONAL'!$C:$C,'Cuadro resumen'!$B$34:$B$50,'2. CONTRATACION DE PERSONAL'!$G:$G)</f>
        <v>0</v>
      </c>
    </row>
    <row r="42" spans="2:4" ht="18.75" x14ac:dyDescent="0.25">
      <c r="B42" s="116" t="s">
        <v>799</v>
      </c>
      <c r="C42" s="198">
        <f>SUMIF('2. CONTRATACION DE PERSONAL'!C:C,'Cuadro resumen'!$B$34:$B$50,'2. CONTRATACION DE PERSONAL'!D:D)</f>
        <v>0</v>
      </c>
      <c r="D42" s="320">
        <f>SUMIF('2. CONTRATACION DE PERSONAL'!$C:$C,'Cuadro resumen'!$B$34:$B$50,'2. CONTRATACION DE PERSONAL'!$G:$G)</f>
        <v>0</v>
      </c>
    </row>
    <row r="43" spans="2:4" ht="18.75" x14ac:dyDescent="0.25">
      <c r="B43" s="116" t="s">
        <v>800</v>
      </c>
      <c r="C43" s="198">
        <f>SUMIF('2. CONTRATACION DE PERSONAL'!C:C,'Cuadro resumen'!$B$34:$B$50,'2. CONTRATACION DE PERSONAL'!D:D)</f>
        <v>0</v>
      </c>
      <c r="D43" s="320">
        <f>SUMIF('2. CONTRATACION DE PERSONAL'!$C:$C,'Cuadro resumen'!$B$34:$B$50,'2. CONTRATACION DE PERSONAL'!$G:$G)</f>
        <v>0</v>
      </c>
    </row>
    <row r="44" spans="2:4" ht="18.75" x14ac:dyDescent="0.25">
      <c r="B44" s="116" t="s">
        <v>801</v>
      </c>
      <c r="C44" s="198">
        <f>SUMIF('2. CONTRATACION DE PERSONAL'!C:C,'Cuadro resumen'!$B$34:$B$50,'2. CONTRATACION DE PERSONAL'!D:D)</f>
        <v>0</v>
      </c>
      <c r="D44" s="320">
        <f>SUMIF('2. CONTRATACION DE PERSONAL'!$C:$C,'Cuadro resumen'!$B$34:$B$50,'2. CONTRATACION DE PERSONAL'!$G:$G)</f>
        <v>0</v>
      </c>
    </row>
    <row r="45" spans="2:4" ht="18.75" x14ac:dyDescent="0.25">
      <c r="B45" s="116" t="s">
        <v>802</v>
      </c>
      <c r="C45" s="198">
        <f>SUMIF('2. CONTRATACION DE PERSONAL'!C:C,'Cuadro resumen'!$B$34:$B$50,'2. CONTRATACION DE PERSONAL'!D:D)</f>
        <v>0</v>
      </c>
      <c r="D45" s="320">
        <f>SUMIF('2. CONTRATACION DE PERSONAL'!$C:$C,'Cuadro resumen'!$B$34:$B$50,'2. CONTRATACION DE PERSONAL'!$G:$G)</f>
        <v>0</v>
      </c>
    </row>
    <row r="46" spans="2:4" ht="18.75" x14ac:dyDescent="0.25">
      <c r="B46" s="116" t="s">
        <v>803</v>
      </c>
      <c r="C46" s="198">
        <f>SUMIF('2. CONTRATACION DE PERSONAL'!C:C,'Cuadro resumen'!$B$34:$B$50,'2. CONTRATACION DE PERSONAL'!D:D)</f>
        <v>0</v>
      </c>
      <c r="D46" s="320">
        <f>SUMIF('2. CONTRATACION DE PERSONAL'!$C:$C,'Cuadro resumen'!$B$34:$B$50,'2. CONTRATACION DE PERSONAL'!$G:$G)</f>
        <v>0</v>
      </c>
    </row>
    <row r="47" spans="2:4" ht="18.75" x14ac:dyDescent="0.25">
      <c r="B47" s="116" t="s">
        <v>804</v>
      </c>
      <c r="C47" s="198">
        <f>SUMIF('2. CONTRATACION DE PERSONAL'!C:C,'Cuadro resumen'!$B$34:$B$50,'2. CONTRATACION DE PERSONAL'!D:D)</f>
        <v>0</v>
      </c>
      <c r="D47" s="320">
        <f>SUMIF('2. CONTRATACION DE PERSONAL'!$C:$C,'Cuadro resumen'!$B$34:$B$50,'2. CONTRATACION DE PERSONAL'!$G:$G)</f>
        <v>0</v>
      </c>
    </row>
    <row r="48" spans="2:4" ht="18.75" x14ac:dyDescent="0.25">
      <c r="B48" s="112" t="s">
        <v>83</v>
      </c>
      <c r="C48" s="198">
        <f>SUMIF('2. CONTRATACION DE PERSONAL'!C:C,'Cuadro resumen'!$B$34:$B$50,'2. CONTRATACION DE PERSONAL'!D:D)</f>
        <v>4</v>
      </c>
      <c r="D48" s="320">
        <f>SUMIF('2. CONTRATACION DE PERSONAL'!$C:$C,'Cuadro resumen'!$B$34:$B$50,'2. CONTRATACION DE PERSONAL'!$G:$G)</f>
        <v>1440000</v>
      </c>
    </row>
    <row r="49" spans="2:4" ht="18.75" x14ac:dyDescent="0.25">
      <c r="B49" s="112" t="s">
        <v>59</v>
      </c>
      <c r="C49" s="198">
        <f>SUMIF('2. CONTRATACION DE PERSONAL'!C:C,'Cuadro resumen'!$B$34:$B$50,'2. CONTRATACION DE PERSONAL'!D:D)</f>
        <v>0</v>
      </c>
      <c r="D49" s="320">
        <f>SUMIF('2. CONTRATACION DE PERSONAL'!$C:$C,'Cuadro resumen'!$B$34:$B$50,'2. CONTRATACION DE PERSONAL'!$G:$G)</f>
        <v>0</v>
      </c>
    </row>
    <row r="50" spans="2:4" ht="18.75" x14ac:dyDescent="0.25">
      <c r="B50" s="112" t="s">
        <v>60</v>
      </c>
      <c r="C50" s="198">
        <f>SUMIF('2. CONTRATACION DE PERSONAL'!C:C,'Cuadro resumen'!$B$34:$B$50,'2. CONTRATACION DE PERSONAL'!D:D)</f>
        <v>0</v>
      </c>
      <c r="D50" s="320">
        <f>SUMIF('2. CONTRATACION DE PERSONAL'!$C:$C,'Cuadro resumen'!$B$34:$B$50,'2. CONTRATACION DE PERSONAL'!$G:$G)</f>
        <v>0</v>
      </c>
    </row>
    <row r="51" spans="2:4" ht="23.25" x14ac:dyDescent="0.25">
      <c r="B51" s="114" t="s">
        <v>253</v>
      </c>
      <c r="C51" s="199">
        <f>SUBTOTAL(109,C34:C50)</f>
        <v>4</v>
      </c>
      <c r="D51" s="320">
        <f>SUM(D34:D50)</f>
        <v>1440000</v>
      </c>
    </row>
    <row r="60" spans="2:4" x14ac:dyDescent="0.25">
      <c r="B60" s="232" t="s">
        <v>516</v>
      </c>
    </row>
    <row r="62" spans="2:4" ht="18.75" x14ac:dyDescent="0.25">
      <c r="B62" s="111" t="s">
        <v>21</v>
      </c>
      <c r="C62" s="111" t="s">
        <v>54</v>
      </c>
      <c r="D62" s="319" t="s">
        <v>619</v>
      </c>
    </row>
    <row r="63" spans="2:4" ht="18.75" x14ac:dyDescent="0.25">
      <c r="B63" s="112" t="s">
        <v>62</v>
      </c>
      <c r="C63" s="113">
        <f>SUMIF('3. EQUIPO DE OFICINA'!C:C,'Cuadro resumen'!$B$63:$B$72,'3. EQUIPO DE OFICINA'!D:D)</f>
        <v>2</v>
      </c>
      <c r="D63" s="321">
        <f>SUMIF('3. EQUIPO DE OFICINA'!$C:$C,'Cuadro resumen'!$B$63:$B$72,'3. EQUIPO DE OFICINA'!$F:$F)</f>
        <v>11000</v>
      </c>
    </row>
    <row r="64" spans="2:4" ht="18.75" x14ac:dyDescent="0.25">
      <c r="B64" s="123" t="s">
        <v>63</v>
      </c>
      <c r="C64" s="113">
        <f>SUMIF('3. EQUIPO DE OFICINA'!C:C,'Cuadro resumen'!$B$63:$B$72,'3. EQUIPO DE OFICINA'!D:D)</f>
        <v>0</v>
      </c>
      <c r="D64" s="321">
        <f>SUMIF('3. EQUIPO DE OFICINA'!$C:$C,'Cuadro resumen'!$B$63:$B$72,'3. EQUIPO DE OFICINA'!$F:$F)</f>
        <v>0</v>
      </c>
    </row>
    <row r="65" spans="2:4" ht="18.75" x14ac:dyDescent="0.25">
      <c r="B65" s="123" t="s">
        <v>64</v>
      </c>
      <c r="C65" s="113">
        <f>SUMIF('3. EQUIPO DE OFICINA'!C:C,'Cuadro resumen'!$B$63:$B$72,'3. EQUIPO DE OFICINA'!D:D)</f>
        <v>0</v>
      </c>
      <c r="D65" s="321">
        <f>SUMIF('3. EQUIPO DE OFICINA'!$C:$C,'Cuadro resumen'!$B$63:$B$72,'3. EQUIPO DE OFICINA'!$F:$F)</f>
        <v>0</v>
      </c>
    </row>
    <row r="66" spans="2:4" ht="18.75" x14ac:dyDescent="0.25">
      <c r="B66" s="123" t="s">
        <v>65</v>
      </c>
      <c r="C66" s="113">
        <f>SUMIF('3. EQUIPO DE OFICINA'!C:C,'Cuadro resumen'!$B$63:$B$72,'3. EQUIPO DE OFICINA'!D:D)</f>
        <v>2</v>
      </c>
      <c r="D66" s="321">
        <f>SUMIF('3. EQUIPO DE OFICINA'!$C:$C,'Cuadro resumen'!$B$63:$B$72,'3. EQUIPO DE OFICINA'!$F:$F)</f>
        <v>12000</v>
      </c>
    </row>
    <row r="67" spans="2:4" ht="18.75" x14ac:dyDescent="0.25">
      <c r="B67" s="123" t="s">
        <v>66</v>
      </c>
      <c r="C67" s="113">
        <f>SUMIF('3. EQUIPO DE OFICINA'!C:C,'Cuadro resumen'!$B$63:$B$72,'3. EQUIPO DE OFICINA'!D:D)</f>
        <v>0</v>
      </c>
      <c r="D67" s="321">
        <f>SUMIF('3. EQUIPO DE OFICINA'!$C:$C,'Cuadro resumen'!$B$63:$B$72,'3. EQUIPO DE OFICINA'!$F:$F)</f>
        <v>0</v>
      </c>
    </row>
    <row r="68" spans="2:4" ht="18.75" x14ac:dyDescent="0.25">
      <c r="B68" s="123" t="s">
        <v>67</v>
      </c>
      <c r="C68" s="113">
        <f>SUMIF('3. EQUIPO DE OFICINA'!C:C,'Cuadro resumen'!$B$63:$B$72,'3. EQUIPO DE OFICINA'!D:D)</f>
        <v>0</v>
      </c>
      <c r="D68" s="321">
        <f>SUMIF('3. EQUIPO DE OFICINA'!$C:$C,'Cuadro resumen'!$B$63:$B$72,'3. EQUIPO DE OFICINA'!$F:$F)</f>
        <v>0</v>
      </c>
    </row>
    <row r="69" spans="2:4" ht="18.75" x14ac:dyDescent="0.25">
      <c r="B69" s="123" t="s">
        <v>68</v>
      </c>
      <c r="C69" s="113">
        <f>SUMIF('3. EQUIPO DE OFICINA'!C:C,'Cuadro resumen'!$B$63:$B$72,'3. EQUIPO DE OFICINA'!D:D)</f>
        <v>0</v>
      </c>
      <c r="D69" s="321">
        <f>SUMIF('3. EQUIPO DE OFICINA'!$C:$C,'Cuadro resumen'!$B$63:$B$72,'3. EQUIPO DE OFICINA'!$F:$F)</f>
        <v>0</v>
      </c>
    </row>
    <row r="70" spans="2:4" ht="18.75" x14ac:dyDescent="0.25">
      <c r="B70" s="112" t="s">
        <v>69</v>
      </c>
      <c r="C70" s="113">
        <f>SUMIF('3. EQUIPO DE OFICINA'!C:C,'Cuadro resumen'!$B$63:$B$72,'3. EQUIPO DE OFICINA'!D:D)</f>
        <v>0</v>
      </c>
      <c r="D70" s="321">
        <f>SUMIF('3. EQUIPO DE OFICINA'!$C:$C,'Cuadro resumen'!$B$63:$B$72,'3. EQUIPO DE OFICINA'!$F:$F)</f>
        <v>0</v>
      </c>
    </row>
    <row r="71" spans="2:4" ht="18.75" x14ac:dyDescent="0.25">
      <c r="B71" s="112" t="s">
        <v>70</v>
      </c>
      <c r="C71" s="113">
        <f>SUMIF('3. EQUIPO DE OFICINA'!C:C,'Cuadro resumen'!$B$63:$B$72,'3. EQUIPO DE OFICINA'!D:D)</f>
        <v>0</v>
      </c>
      <c r="D71" s="321">
        <f>SUMIF('3. EQUIPO DE OFICINA'!$C:$C,'Cuadro resumen'!$B$63:$B$72,'3. EQUIPO DE OFICINA'!$F:$F)</f>
        <v>0</v>
      </c>
    </row>
    <row r="72" spans="2:4" ht="18.75" x14ac:dyDescent="0.25">
      <c r="B72" s="112" t="s">
        <v>71</v>
      </c>
      <c r="C72" s="113">
        <f>SUMIF('3. EQUIPO DE OFICINA'!C:C,'Cuadro resumen'!$B$63:$B$72,'3. EQUIPO DE OFICINA'!D:D)</f>
        <v>0</v>
      </c>
      <c r="D72" s="321">
        <f>SUMIF('3. EQUIPO DE OFICINA'!$C:$C,'Cuadro resumen'!$B$63:$B$72,'3. EQUIPO DE OFICINA'!$F:$F)</f>
        <v>0</v>
      </c>
    </row>
    <row r="73" spans="2:4" ht="18.75" x14ac:dyDescent="0.25">
      <c r="B73" s="112"/>
      <c r="C73" s="113">
        <f>SUMIF('3. EQUIPO DE OFICINA'!C:C,'Cuadro resumen'!$B$63:$B$72,'3. EQUIPO DE OFICINA'!D:D)</f>
        <v>0</v>
      </c>
      <c r="D73" s="321">
        <f>SUMIF('3. EQUIPO DE OFICINA'!$C:$C,'Cuadro resumen'!$B$63:$B$72,'3. EQUIPO DE OFICINA'!$F:$F)</f>
        <v>0</v>
      </c>
    </row>
    <row r="74" spans="2:4" ht="23.25" x14ac:dyDescent="0.25">
      <c r="B74" s="114" t="s">
        <v>253</v>
      </c>
      <c r="C74" s="115">
        <f>SUM(C63:C73)</f>
        <v>4</v>
      </c>
      <c r="D74" s="322">
        <f>SUM(D63:D73)</f>
        <v>23000</v>
      </c>
    </row>
    <row r="77" spans="2:4" x14ac:dyDescent="0.25">
      <c r="B77" s="232" t="s">
        <v>517</v>
      </c>
    </row>
    <row r="79" spans="2:4" ht="18.75" x14ac:dyDescent="0.25">
      <c r="B79" s="111" t="s">
        <v>518</v>
      </c>
      <c r="C79" s="111" t="s">
        <v>54</v>
      </c>
      <c r="D79" s="319" t="s">
        <v>619</v>
      </c>
    </row>
    <row r="80" spans="2:4" ht="37.5" x14ac:dyDescent="0.25">
      <c r="B80" s="479" t="s">
        <v>1647</v>
      </c>
      <c r="C80" s="113">
        <f>SUMIF('4. EQUIPO TECNOLÓGICOS'!C:C,'Cuadro resumen'!$B$80:$B$96,'4. EQUIPO TECNOLÓGICOS'!D:D)</f>
        <v>0</v>
      </c>
      <c r="D80" s="113">
        <f>SUMIF('4. EQUIPO TECNOLÓGICOS'!$C:$C,'Cuadro resumen'!$B$80:$B$96,'4. EQUIPO TECNOLÓGICOS'!F:F)</f>
        <v>0</v>
      </c>
    </row>
    <row r="81" spans="2:4" ht="18.75" x14ac:dyDescent="0.25">
      <c r="B81" s="479" t="s">
        <v>1648</v>
      </c>
      <c r="C81" s="113">
        <f>SUMIF('4. EQUIPO TECNOLÓGICOS'!C:C,'Cuadro resumen'!$B$80:$B$96,'4. EQUIPO TECNOLÓGICOS'!D:D)</f>
        <v>0</v>
      </c>
      <c r="D81" s="113">
        <f>SUMIF('4. EQUIPO TECNOLÓGICOS'!$C:$C,'Cuadro resumen'!$B$80:$B$96,'4. EQUIPO TECNOLÓGICOS'!F:F)</f>
        <v>0</v>
      </c>
    </row>
    <row r="82" spans="2:4" ht="37.5" x14ac:dyDescent="0.25">
      <c r="B82" s="479" t="s">
        <v>1646</v>
      </c>
      <c r="C82" s="113">
        <f>SUMIF('4. EQUIPO TECNOLÓGICOS'!C:C,'Cuadro resumen'!$B$80:$B$96,'4. EQUIPO TECNOLÓGICOS'!D:D)</f>
        <v>0</v>
      </c>
      <c r="D82" s="113">
        <f>SUMIF('4. EQUIPO TECNOLÓGICOS'!$C:$C,'Cuadro resumen'!$B$80:$B$96,'4. EQUIPO TECNOLÓGICOS'!F:F)</f>
        <v>0</v>
      </c>
    </row>
    <row r="83" spans="2:4" ht="37.5" x14ac:dyDescent="0.25">
      <c r="B83" s="479" t="s">
        <v>1649</v>
      </c>
      <c r="C83" s="113">
        <f>SUMIF('4. EQUIPO TECNOLÓGICOS'!C:C,'Cuadro resumen'!$B$80:$B$96,'4. EQUIPO TECNOLÓGICOS'!D:D)</f>
        <v>10</v>
      </c>
      <c r="D83" s="113">
        <f>SUMIF('4. EQUIPO TECNOLÓGICOS'!$C:$C,'Cuadro resumen'!$B$80:$B$96,'4. EQUIPO TECNOLÓGICOS'!F:F)</f>
        <v>110000</v>
      </c>
    </row>
    <row r="84" spans="2:4" ht="18.75" x14ac:dyDescent="0.25">
      <c r="B84" s="112" t="s">
        <v>552</v>
      </c>
      <c r="C84" s="113">
        <f>SUMIF('4. EQUIPO TECNOLÓGICOS'!C:C,'Cuadro resumen'!$B$80:$B$96,'4. EQUIPO TECNOLÓGICOS'!D:D)</f>
        <v>0</v>
      </c>
      <c r="D84" s="113">
        <f>SUMIF('4. EQUIPO TECNOLÓGICOS'!$C:$C,'Cuadro resumen'!$B$80:$B$96,'4. EQUIPO TECNOLÓGICOS'!F:F)</f>
        <v>0</v>
      </c>
    </row>
    <row r="85" spans="2:4" ht="18.75" x14ac:dyDescent="0.25">
      <c r="B85" s="123" t="s">
        <v>72</v>
      </c>
      <c r="C85" s="113">
        <f>SUMIF('4. EQUIPO TECNOLÓGICOS'!C:C,'Cuadro resumen'!$B$80:$B$96,'4. EQUIPO TECNOLÓGICOS'!D:D)</f>
        <v>0</v>
      </c>
      <c r="D85" s="113">
        <f>SUMIF('4. EQUIPO TECNOLÓGICOS'!$C:$C,'Cuadro resumen'!$B$80:$B$96,'4. EQUIPO TECNOLÓGICOS'!F:F)</f>
        <v>0</v>
      </c>
    </row>
    <row r="86" spans="2:4" ht="18.75" x14ac:dyDescent="0.25">
      <c r="B86" s="123" t="s">
        <v>73</v>
      </c>
      <c r="C86" s="113">
        <f>SUMIF('4. EQUIPO TECNOLÓGICOS'!C:C,'Cuadro resumen'!$B$80:$B$96,'4. EQUIPO TECNOLÓGICOS'!D:D)</f>
        <v>0</v>
      </c>
      <c r="D86" s="113">
        <f>SUMIF('4. EQUIPO TECNOLÓGICOS'!$C:$C,'Cuadro resumen'!$B$80:$B$96,'4. EQUIPO TECNOLÓGICOS'!F:F)</f>
        <v>0</v>
      </c>
    </row>
    <row r="87" spans="2:4" ht="18.75" x14ac:dyDescent="0.25">
      <c r="B87" s="123" t="s">
        <v>74</v>
      </c>
      <c r="C87" s="113">
        <f>SUMIF('4. EQUIPO TECNOLÓGICOS'!C:C,'Cuadro resumen'!$B$80:$B$96,'4. EQUIPO TECNOLÓGICOS'!D:D)</f>
        <v>1</v>
      </c>
      <c r="D87" s="113">
        <f>SUMIF('4. EQUIPO TECNOLÓGICOS'!$C:$C,'Cuadro resumen'!$B$80:$B$96,'4. EQUIPO TECNOLÓGICOS'!F:F)</f>
        <v>15000</v>
      </c>
    </row>
    <row r="88" spans="2:4" ht="18.75" x14ac:dyDescent="0.25">
      <c r="B88" s="112" t="s">
        <v>553</v>
      </c>
      <c r="C88" s="113">
        <f>SUMIF('4. EQUIPO TECNOLÓGICOS'!C:C,'Cuadro resumen'!$B$80:$B$96,'4. EQUIPO TECNOLÓGICOS'!D:D)</f>
        <v>0</v>
      </c>
      <c r="D88" s="113">
        <f>SUMIF('4. EQUIPO TECNOLÓGICOS'!$C:$C,'Cuadro resumen'!$B$80:$B$96,'4. EQUIPO TECNOLÓGICOS'!F:F)</f>
        <v>0</v>
      </c>
    </row>
    <row r="89" spans="2:4" ht="18.75" x14ac:dyDescent="0.25">
      <c r="B89" s="123" t="s">
        <v>75</v>
      </c>
      <c r="C89" s="113">
        <f>SUMIF('4. EQUIPO TECNOLÓGICOS'!C:C,'Cuadro resumen'!$B$80:$B$96,'4. EQUIPO TECNOLÓGICOS'!D:D)</f>
        <v>0</v>
      </c>
      <c r="D89" s="113">
        <f>SUMIF('4. EQUIPO TECNOLÓGICOS'!$C:$C,'Cuadro resumen'!$B$80:$B$96,'4. EQUIPO TECNOLÓGICOS'!F:F)</f>
        <v>0</v>
      </c>
    </row>
    <row r="90" spans="2:4" ht="18.75" x14ac:dyDescent="0.25">
      <c r="B90" s="112" t="s">
        <v>76</v>
      </c>
      <c r="C90" s="113">
        <f>SUMIF('4. EQUIPO TECNOLÓGICOS'!C:C,'Cuadro resumen'!$B$80:$B$96,'4. EQUIPO TECNOLÓGICOS'!D:D)</f>
        <v>0</v>
      </c>
      <c r="D90" s="113">
        <f>SUMIF('4. EQUIPO TECNOLÓGICOS'!$C:$C,'Cuadro resumen'!$B$80:$B$96,'4. EQUIPO TECNOLÓGICOS'!F:F)</f>
        <v>0</v>
      </c>
    </row>
    <row r="91" spans="2:4" ht="18.75" x14ac:dyDescent="0.25">
      <c r="B91" s="123" t="s">
        <v>77</v>
      </c>
      <c r="C91" s="113">
        <f>SUMIF('4. EQUIPO TECNOLÓGICOS'!C:C,'Cuadro resumen'!$B$80:$B$96,'4. EQUIPO TECNOLÓGICOS'!D:D)</f>
        <v>0</v>
      </c>
      <c r="D91" s="113">
        <f>SUMIF('4. EQUIPO TECNOLÓGICOS'!$C:$C,'Cuadro resumen'!$B$80:$B$96,'4. EQUIPO TECNOLÓGICOS'!F:F)</f>
        <v>0</v>
      </c>
    </row>
    <row r="92" spans="2:4" ht="18.75" x14ac:dyDescent="0.25">
      <c r="B92" s="123" t="s">
        <v>78</v>
      </c>
      <c r="C92" s="113">
        <f>SUMIF('4. EQUIPO TECNOLÓGICOS'!C:C,'Cuadro resumen'!$B$80:$B$96,'4. EQUIPO TECNOLÓGICOS'!D:D)</f>
        <v>0</v>
      </c>
      <c r="D92" s="113">
        <f>SUMIF('4. EQUIPO TECNOLÓGICOS'!$C:$C,'Cuadro resumen'!$B$80:$B$96,'4. EQUIPO TECNOLÓGICOS'!F:F)</f>
        <v>0</v>
      </c>
    </row>
    <row r="93" spans="2:4" ht="18.75" x14ac:dyDescent="0.25">
      <c r="B93" s="112" t="s">
        <v>554</v>
      </c>
      <c r="C93" s="113">
        <f>SUMIF('4. EQUIPO TECNOLÓGICOS'!C:C,'Cuadro resumen'!$B$80:$B$96,'4. EQUIPO TECNOLÓGICOS'!D:D)</f>
        <v>0</v>
      </c>
      <c r="D93" s="113">
        <f>SUMIF('4. EQUIPO TECNOLÓGICOS'!$C:$C,'Cuadro resumen'!$B$80:$B$96,'4. EQUIPO TECNOLÓGICOS'!F:F)</f>
        <v>0</v>
      </c>
    </row>
    <row r="94" spans="2:4" ht="18.75" x14ac:dyDescent="0.25">
      <c r="B94" s="123" t="s">
        <v>80</v>
      </c>
      <c r="C94" s="113">
        <f>SUMIF('4. EQUIPO TECNOLÓGICOS'!C:C,'Cuadro resumen'!$B$80:$B$96,'4. EQUIPO TECNOLÓGICOS'!D:D)</f>
        <v>0</v>
      </c>
      <c r="D94" s="113">
        <f>SUMIF('4. EQUIPO TECNOLÓGICOS'!$C:$C,'Cuadro resumen'!$B$80:$B$96,'4. EQUIPO TECNOLÓGICOS'!F:F)</f>
        <v>0</v>
      </c>
    </row>
    <row r="95" spans="2:4" ht="18.75" x14ac:dyDescent="0.25">
      <c r="B95" s="123" t="s">
        <v>81</v>
      </c>
      <c r="C95" s="113">
        <f>SUMIF('4. EQUIPO TECNOLÓGICOS'!C:C,'Cuadro resumen'!$B$80:$B$96,'4. EQUIPO TECNOLÓGICOS'!D:D)</f>
        <v>0</v>
      </c>
      <c r="D95" s="113">
        <f>SUMIF('4. EQUIPO TECNOLÓGICOS'!$C:$C,'Cuadro resumen'!$B$80:$B$96,'4. EQUIPO TECNOLÓGICOS'!F:F)</f>
        <v>0</v>
      </c>
    </row>
    <row r="96" spans="2:4" ht="18.75" x14ac:dyDescent="0.25">
      <c r="B96" s="123" t="s">
        <v>82</v>
      </c>
      <c r="C96" s="113">
        <f>SUMIF('4. EQUIPO TECNOLÓGICOS'!C:C,'Cuadro resumen'!$B$80:$B$96,'4. EQUIPO TECNOLÓGICOS'!D:D)</f>
        <v>0</v>
      </c>
      <c r="D96" s="113">
        <f>SUMIF('4. EQUIPO TECNOLÓGICOS'!$C:$C,'Cuadro resumen'!$B$80:$B$96,'4. EQUIPO TECNOLÓGICOS'!F:F)</f>
        <v>0</v>
      </c>
    </row>
    <row r="97" spans="2:4" ht="23.25" x14ac:dyDescent="0.25">
      <c r="B97" s="114" t="s">
        <v>253</v>
      </c>
      <c r="C97" s="115">
        <f>SUM(C80:C96)</f>
        <v>11</v>
      </c>
      <c r="D97" s="115">
        <f>SUM(D80:D96)</f>
        <v>125000</v>
      </c>
    </row>
    <row r="101" spans="2:4" x14ac:dyDescent="0.25">
      <c r="B101" s="232" t="s">
        <v>617</v>
      </c>
    </row>
    <row r="122" spans="2:4" x14ac:dyDescent="0.25">
      <c r="B122" s="232" t="s">
        <v>618</v>
      </c>
    </row>
    <row r="123" spans="2:4" x14ac:dyDescent="0.25">
      <c r="B123" s="116" t="s">
        <v>167</v>
      </c>
      <c r="C123" s="116" t="s">
        <v>54</v>
      </c>
      <c r="D123" s="116" t="s">
        <v>619</v>
      </c>
    </row>
    <row r="124" spans="2:4" x14ac:dyDescent="0.25">
      <c r="B124" s="116" t="s">
        <v>620</v>
      </c>
    </row>
    <row r="125" spans="2:4" x14ac:dyDescent="0.25">
      <c r="B125" s="116" t="s">
        <v>607</v>
      </c>
    </row>
    <row r="126" spans="2:4" x14ac:dyDescent="0.25">
      <c r="B126" s="116" t="s">
        <v>789</v>
      </c>
    </row>
    <row r="139" spans="2:2" x14ac:dyDescent="0.25">
      <c r="B139" s="232" t="s">
        <v>790</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A16" zoomScaleNormal="100" workbookViewId="0">
      <selection activeCell="D7" sqref="D7"/>
    </sheetView>
  </sheetViews>
  <sheetFormatPr baseColWidth="10" defaultRowHeight="15" x14ac:dyDescent="0.25"/>
  <cols>
    <col min="1" max="2" width="21.7109375" customWidth="1"/>
    <col min="3" max="6" width="27.42578125" customWidth="1"/>
    <col min="7" max="7" width="15.28515625" customWidth="1"/>
    <col min="8" max="8" width="14.85546875" style="296" bestFit="1" customWidth="1"/>
    <col min="9" max="9" width="15.28515625" customWidth="1"/>
    <col min="10" max="10" width="18.85546875" style="296" customWidth="1"/>
    <col min="12" max="12" width="14.85546875" style="296" bestFit="1" customWidth="1"/>
    <col min="14" max="14" width="14.85546875" style="296" bestFit="1" customWidth="1"/>
    <col min="15" max="15" width="15.28515625" customWidth="1"/>
    <col min="16" max="16" width="18.28515625" style="296" customWidth="1"/>
    <col min="19" max="22" width="14.140625" customWidth="1"/>
    <col min="23" max="23" width="17" customWidth="1"/>
  </cols>
  <sheetData>
    <row r="1" spans="1:23" ht="18" customHeight="1" x14ac:dyDescent="0.25">
      <c r="B1" s="327"/>
      <c r="C1" s="327"/>
      <c r="D1" s="327"/>
      <c r="E1" s="327"/>
      <c r="F1" s="327"/>
      <c r="G1" s="453" t="s">
        <v>256</v>
      </c>
      <c r="J1" s="327"/>
      <c r="K1" s="327"/>
      <c r="L1" s="327"/>
      <c r="M1" s="327"/>
      <c r="N1" s="327"/>
      <c r="O1" s="327"/>
      <c r="P1" s="327"/>
      <c r="Q1" s="327"/>
      <c r="R1" s="327"/>
      <c r="S1" s="327"/>
      <c r="T1" s="327"/>
      <c r="U1" s="327"/>
      <c r="V1" s="327"/>
      <c r="W1" s="327"/>
    </row>
    <row r="2" spans="1:23" ht="14.45" customHeight="1" x14ac:dyDescent="0.25">
      <c r="A2" s="425" t="s">
        <v>1798</v>
      </c>
      <c r="B2" s="331"/>
      <c r="C2" s="331"/>
      <c r="D2" s="331"/>
      <c r="E2" s="331"/>
      <c r="F2" s="331"/>
      <c r="G2" s="331"/>
      <c r="H2" s="331"/>
      <c r="I2" s="331"/>
      <c r="J2" s="331"/>
      <c r="K2" s="331"/>
      <c r="L2" s="331"/>
      <c r="M2" s="331"/>
      <c r="N2" s="331"/>
      <c r="O2" s="331"/>
      <c r="P2" s="331"/>
      <c r="Q2" s="331"/>
      <c r="R2" s="331"/>
      <c r="S2" s="331"/>
      <c r="T2" s="331"/>
      <c r="U2" s="331"/>
      <c r="V2" s="331"/>
      <c r="W2" s="331"/>
    </row>
    <row r="3" spans="1:23" ht="14.45" customHeight="1" x14ac:dyDescent="0.25">
      <c r="A3" s="521" t="s">
        <v>101</v>
      </c>
      <c r="B3" s="521" t="s">
        <v>120</v>
      </c>
      <c r="C3" s="531" t="s">
        <v>89</v>
      </c>
      <c r="D3" s="531" t="s">
        <v>90</v>
      </c>
      <c r="E3" s="544" t="s">
        <v>530</v>
      </c>
      <c r="F3" s="531" t="s">
        <v>91</v>
      </c>
      <c r="G3" s="330" t="s">
        <v>105</v>
      </c>
      <c r="H3" s="330"/>
      <c r="I3" s="330"/>
      <c r="J3" s="330"/>
      <c r="K3" s="330"/>
      <c r="L3" s="330"/>
      <c r="M3" s="330"/>
      <c r="N3" s="330"/>
      <c r="O3" s="332" t="s">
        <v>106</v>
      </c>
      <c r="P3" s="332"/>
      <c r="Q3" s="330" t="s">
        <v>107</v>
      </c>
      <c r="R3" s="330"/>
      <c r="S3" s="330" t="s">
        <v>108</v>
      </c>
      <c r="T3" s="330" t="s">
        <v>109</v>
      </c>
      <c r="U3" s="323" t="s">
        <v>117</v>
      </c>
      <c r="V3" s="323" t="s">
        <v>116</v>
      </c>
      <c r="W3" s="333" t="s">
        <v>92</v>
      </c>
    </row>
    <row r="4" spans="1:23" ht="14.45" customHeight="1" x14ac:dyDescent="0.25">
      <c r="A4" s="519"/>
      <c r="B4" s="519"/>
      <c r="C4" s="532"/>
      <c r="D4" s="532"/>
      <c r="E4" s="545"/>
      <c r="F4" s="532"/>
      <c r="G4" s="330" t="s">
        <v>110</v>
      </c>
      <c r="H4" s="330"/>
      <c r="I4" s="330" t="s">
        <v>111</v>
      </c>
      <c r="J4" s="330"/>
      <c r="K4" s="330" t="s">
        <v>112</v>
      </c>
      <c r="L4" s="330"/>
      <c r="M4" s="330" t="s">
        <v>113</v>
      </c>
      <c r="N4" s="330"/>
      <c r="O4" s="332"/>
      <c r="P4" s="332"/>
      <c r="Q4" s="330"/>
      <c r="R4" s="330"/>
      <c r="S4" s="330"/>
      <c r="T4" s="330"/>
      <c r="U4" s="324"/>
      <c r="V4" s="324"/>
      <c r="W4" s="333"/>
    </row>
    <row r="5" spans="1:23" ht="25.5" x14ac:dyDescent="0.25">
      <c r="A5" s="520"/>
      <c r="B5" s="520"/>
      <c r="C5" s="533"/>
      <c r="D5" s="533"/>
      <c r="E5" s="546"/>
      <c r="F5" s="533"/>
      <c r="G5" s="333" t="s">
        <v>114</v>
      </c>
      <c r="H5" s="291" t="s">
        <v>12</v>
      </c>
      <c r="I5" s="333" t="s">
        <v>114</v>
      </c>
      <c r="J5" s="291" t="s">
        <v>12</v>
      </c>
      <c r="K5" s="333" t="s">
        <v>114</v>
      </c>
      <c r="L5" s="291" t="s">
        <v>12</v>
      </c>
      <c r="M5" s="333" t="s">
        <v>114</v>
      </c>
      <c r="N5" s="291" t="s">
        <v>12</v>
      </c>
      <c r="O5" s="333" t="s">
        <v>114</v>
      </c>
      <c r="P5" s="291" t="s">
        <v>12</v>
      </c>
      <c r="Q5" s="333" t="s">
        <v>115</v>
      </c>
      <c r="R5" s="333" t="s">
        <v>86</v>
      </c>
      <c r="S5" s="330"/>
      <c r="T5" s="330"/>
      <c r="U5" s="325"/>
      <c r="V5" s="325"/>
      <c r="W5" s="333"/>
    </row>
    <row r="6" spans="1:23" ht="15.6" customHeight="1" x14ac:dyDescent="0.25">
      <c r="A6" s="467" t="s">
        <v>150</v>
      </c>
      <c r="B6" s="335"/>
      <c r="C6" s="335"/>
      <c r="D6" s="335"/>
      <c r="E6" s="335"/>
      <c r="F6" s="335"/>
      <c r="G6" s="335"/>
      <c r="H6" s="468" t="s">
        <v>150</v>
      </c>
      <c r="I6" s="335"/>
      <c r="J6" s="335"/>
      <c r="K6" s="335"/>
      <c r="L6" s="335"/>
      <c r="M6" s="335"/>
      <c r="N6" s="335"/>
      <c r="O6" s="335"/>
      <c r="P6" s="335"/>
      <c r="Q6" s="335"/>
      <c r="R6" s="335"/>
      <c r="S6" s="335"/>
      <c r="T6" s="335"/>
      <c r="U6" s="335"/>
      <c r="V6" s="335"/>
      <c r="W6" s="335"/>
    </row>
    <row r="7" spans="1:23" ht="218.45" customHeight="1" x14ac:dyDescent="0.25">
      <c r="A7" s="612" t="s">
        <v>1797</v>
      </c>
      <c r="B7" s="329" t="s">
        <v>139</v>
      </c>
      <c r="C7" s="93" t="s">
        <v>140</v>
      </c>
      <c r="D7" s="93" t="s">
        <v>141</v>
      </c>
      <c r="E7" s="93" t="s">
        <v>781</v>
      </c>
      <c r="F7" s="93" t="s">
        <v>196</v>
      </c>
      <c r="G7" s="92"/>
      <c r="H7" s="302"/>
      <c r="I7" s="92"/>
      <c r="J7" s="302"/>
      <c r="K7" s="92"/>
      <c r="L7" s="302"/>
      <c r="M7" s="92"/>
      <c r="N7" s="302"/>
      <c r="O7" s="96">
        <f t="shared" ref="O7:O20" si="0">G7+I7+K7+M7</f>
        <v>0</v>
      </c>
      <c r="P7" s="304">
        <f t="shared" ref="P7:P20" si="1">H7+J7+L7+N7</f>
        <v>0</v>
      </c>
      <c r="Q7" s="92">
        <v>26</v>
      </c>
      <c r="R7" s="92" t="s">
        <v>177</v>
      </c>
      <c r="S7" s="80" t="s">
        <v>197</v>
      </c>
      <c r="T7" s="80" t="s">
        <v>195</v>
      </c>
      <c r="U7" s="80" t="s">
        <v>198</v>
      </c>
      <c r="V7" s="80" t="s">
        <v>199</v>
      </c>
      <c r="W7" s="93" t="s">
        <v>194</v>
      </c>
    </row>
    <row r="8" spans="1:23" ht="189" x14ac:dyDescent="0.25">
      <c r="A8" s="613"/>
      <c r="B8" s="329"/>
      <c r="C8" s="93"/>
      <c r="D8" s="93" t="s">
        <v>142</v>
      </c>
      <c r="E8" s="93"/>
      <c r="F8" s="93" t="s">
        <v>200</v>
      </c>
      <c r="G8" s="92"/>
      <c r="H8" s="302"/>
      <c r="I8" s="92"/>
      <c r="J8" s="302"/>
      <c r="K8" s="92"/>
      <c r="L8" s="302"/>
      <c r="M8" s="92"/>
      <c r="N8" s="302"/>
      <c r="O8" s="96">
        <f t="shared" si="0"/>
        <v>0</v>
      </c>
      <c r="P8" s="304">
        <f t="shared" si="1"/>
        <v>0</v>
      </c>
      <c r="Q8" s="92">
        <v>18</v>
      </c>
      <c r="R8" s="92" t="s">
        <v>201</v>
      </c>
      <c r="S8" s="80" t="s">
        <v>202</v>
      </c>
      <c r="T8" s="80" t="s">
        <v>203</v>
      </c>
      <c r="U8" s="80" t="s">
        <v>204</v>
      </c>
      <c r="V8" s="80" t="s">
        <v>184</v>
      </c>
      <c r="W8" s="93" t="s">
        <v>205</v>
      </c>
    </row>
    <row r="9" spans="1:23" ht="173.25" x14ac:dyDescent="0.25">
      <c r="A9" s="613"/>
      <c r="B9" s="329"/>
      <c r="C9" s="93" t="s">
        <v>1799</v>
      </c>
      <c r="D9" s="93"/>
      <c r="E9" s="93"/>
      <c r="F9" s="93"/>
      <c r="G9" s="92"/>
      <c r="H9" s="302"/>
      <c r="I9" s="92"/>
      <c r="J9" s="302"/>
      <c r="K9" s="92"/>
      <c r="L9" s="302"/>
      <c r="M9" s="92"/>
      <c r="N9" s="302"/>
      <c r="O9" s="96"/>
      <c r="P9" s="304"/>
      <c r="Q9" s="80"/>
      <c r="R9" s="80"/>
      <c r="S9" s="80"/>
      <c r="T9" s="80"/>
      <c r="U9" s="80"/>
      <c r="V9" s="80"/>
      <c r="W9" s="93"/>
    </row>
    <row r="10" spans="1:23" ht="15.75" x14ac:dyDescent="0.25">
      <c r="A10" s="613"/>
      <c r="B10" s="329"/>
      <c r="C10" s="93"/>
      <c r="D10" s="93"/>
      <c r="E10" s="93"/>
      <c r="F10" s="93"/>
      <c r="G10" s="92"/>
      <c r="H10" s="302"/>
      <c r="I10" s="92"/>
      <c r="J10" s="302"/>
      <c r="K10" s="92"/>
      <c r="L10" s="302"/>
      <c r="M10" s="92"/>
      <c r="N10" s="302"/>
      <c r="O10" s="96"/>
      <c r="P10" s="304"/>
      <c r="Q10" s="80"/>
      <c r="R10" s="80"/>
      <c r="S10" s="80"/>
      <c r="T10" s="80"/>
      <c r="U10" s="80"/>
      <c r="V10" s="80"/>
      <c r="W10" s="84"/>
    </row>
    <row r="11" spans="1:23" ht="315" x14ac:dyDescent="0.25">
      <c r="A11" s="613"/>
      <c r="B11" s="329" t="s">
        <v>143</v>
      </c>
      <c r="C11" s="93" t="s">
        <v>144</v>
      </c>
      <c r="D11" s="93" t="s">
        <v>145</v>
      </c>
      <c r="E11" s="93"/>
      <c r="F11" s="87" t="s">
        <v>161</v>
      </c>
      <c r="G11" s="88">
        <v>0</v>
      </c>
      <c r="H11" s="302"/>
      <c r="I11" s="88">
        <v>0</v>
      </c>
      <c r="J11" s="302"/>
      <c r="K11" s="88">
        <v>0</v>
      </c>
      <c r="L11" s="302"/>
      <c r="M11" s="88">
        <v>0</v>
      </c>
      <c r="N11" s="302"/>
      <c r="O11" s="96">
        <f t="shared" si="0"/>
        <v>0</v>
      </c>
      <c r="P11" s="304">
        <f t="shared" si="1"/>
        <v>0</v>
      </c>
      <c r="Q11" s="92"/>
      <c r="R11" s="92"/>
      <c r="S11" s="80" t="s">
        <v>162</v>
      </c>
      <c r="T11" s="80" t="s">
        <v>163</v>
      </c>
      <c r="U11" s="80" t="s">
        <v>164</v>
      </c>
      <c r="V11" s="80" t="s">
        <v>165</v>
      </c>
      <c r="W11" s="87" t="s">
        <v>166</v>
      </c>
    </row>
    <row r="12" spans="1:23" ht="126" x14ac:dyDescent="0.25">
      <c r="A12" s="613"/>
      <c r="B12" s="329"/>
      <c r="C12" s="93"/>
      <c r="D12" s="93"/>
      <c r="E12" s="93"/>
      <c r="F12" s="93" t="s">
        <v>206</v>
      </c>
      <c r="G12" s="92"/>
      <c r="H12" s="302"/>
      <c r="I12" s="92"/>
      <c r="J12" s="302"/>
      <c r="K12" s="92"/>
      <c r="L12" s="302"/>
      <c r="M12" s="92"/>
      <c r="N12" s="302"/>
      <c r="O12" s="96">
        <f t="shared" si="0"/>
        <v>0</v>
      </c>
      <c r="P12" s="304">
        <f t="shared" si="1"/>
        <v>0</v>
      </c>
      <c r="Q12" s="92">
        <v>481</v>
      </c>
      <c r="R12" s="80" t="s">
        <v>207</v>
      </c>
      <c r="S12" s="80" t="s">
        <v>208</v>
      </c>
      <c r="T12" s="80" t="s">
        <v>209</v>
      </c>
      <c r="U12" s="80" t="s">
        <v>210</v>
      </c>
      <c r="V12" s="80" t="s">
        <v>211</v>
      </c>
      <c r="W12" s="93" t="s">
        <v>205</v>
      </c>
    </row>
    <row r="13" spans="1:23" ht="110.25" x14ac:dyDescent="0.25">
      <c r="A13" s="613"/>
      <c r="B13" s="329"/>
      <c r="C13" s="93"/>
      <c r="D13" s="93"/>
      <c r="E13" s="93"/>
      <c r="F13" s="107" t="s">
        <v>221</v>
      </c>
      <c r="G13" s="92"/>
      <c r="H13" s="302"/>
      <c r="I13" s="92"/>
      <c r="J13" s="302"/>
      <c r="K13" s="92"/>
      <c r="L13" s="302"/>
      <c r="M13" s="92"/>
      <c r="N13" s="302"/>
      <c r="O13" s="96">
        <f t="shared" si="0"/>
        <v>0</v>
      </c>
      <c r="P13" s="304">
        <f t="shared" si="1"/>
        <v>0</v>
      </c>
      <c r="Q13" s="92"/>
      <c r="R13" s="92"/>
      <c r="S13" s="91" t="s">
        <v>222</v>
      </c>
      <c r="T13" s="91" t="s">
        <v>223</v>
      </c>
      <c r="U13" s="91" t="s">
        <v>224</v>
      </c>
      <c r="V13" s="91" t="s">
        <v>225</v>
      </c>
      <c r="W13" s="91" t="s">
        <v>226</v>
      </c>
    </row>
    <row r="14" spans="1:23" ht="141.75" x14ac:dyDescent="0.25">
      <c r="A14" s="613"/>
      <c r="B14" s="329" t="s">
        <v>146</v>
      </c>
      <c r="C14" s="93" t="s">
        <v>147</v>
      </c>
      <c r="D14" s="93" t="s">
        <v>148</v>
      </c>
      <c r="E14" s="93"/>
      <c r="F14" s="93" t="s">
        <v>212</v>
      </c>
      <c r="G14" s="92"/>
      <c r="H14" s="302"/>
      <c r="I14" s="92"/>
      <c r="J14" s="302"/>
      <c r="K14" s="92"/>
      <c r="L14" s="302"/>
      <c r="M14" s="92"/>
      <c r="N14" s="302"/>
      <c r="O14" s="96">
        <f t="shared" si="0"/>
        <v>0</v>
      </c>
      <c r="P14" s="304">
        <f t="shared" si="1"/>
        <v>0</v>
      </c>
      <c r="Q14" s="92">
        <v>38</v>
      </c>
      <c r="R14" s="92" t="s">
        <v>213</v>
      </c>
      <c r="S14" s="80" t="s">
        <v>214</v>
      </c>
      <c r="T14" s="80" t="s">
        <v>215</v>
      </c>
      <c r="U14" s="80" t="s">
        <v>216</v>
      </c>
      <c r="V14" s="80" t="s">
        <v>217</v>
      </c>
      <c r="W14" s="93" t="s">
        <v>205</v>
      </c>
    </row>
    <row r="15" spans="1:23" ht="141.75" x14ac:dyDescent="0.25">
      <c r="A15" s="613"/>
      <c r="B15" s="329"/>
      <c r="C15" s="93"/>
      <c r="D15" s="93"/>
      <c r="E15" s="93"/>
      <c r="F15" s="93" t="s">
        <v>219</v>
      </c>
      <c r="G15" s="88">
        <v>0</v>
      </c>
      <c r="H15" s="302"/>
      <c r="I15" s="88">
        <v>0</v>
      </c>
      <c r="J15" s="302"/>
      <c r="K15" s="88">
        <v>0</v>
      </c>
      <c r="L15" s="302"/>
      <c r="M15" s="88">
        <v>0</v>
      </c>
      <c r="N15" s="302"/>
      <c r="O15" s="96">
        <f t="shared" si="0"/>
        <v>0</v>
      </c>
      <c r="P15" s="304">
        <f t="shared" si="1"/>
        <v>0</v>
      </c>
      <c r="Q15" s="92"/>
      <c r="R15" s="92"/>
      <c r="S15" s="92"/>
      <c r="T15" s="92"/>
      <c r="U15" s="92"/>
      <c r="V15" s="92"/>
      <c r="W15" s="93" t="s">
        <v>218</v>
      </c>
    </row>
    <row r="16" spans="1:23" ht="126" x14ac:dyDescent="0.25">
      <c r="A16" s="613"/>
      <c r="B16" s="329"/>
      <c r="C16" s="93"/>
      <c r="D16" s="93"/>
      <c r="E16" s="93"/>
      <c r="F16" s="93" t="s">
        <v>239</v>
      </c>
      <c r="G16" s="92"/>
      <c r="H16" s="302"/>
      <c r="I16" s="92">
        <v>0</v>
      </c>
      <c r="J16" s="302">
        <v>0</v>
      </c>
      <c r="K16" s="92">
        <v>0</v>
      </c>
      <c r="L16" s="302">
        <v>0</v>
      </c>
      <c r="M16" s="92"/>
      <c r="N16" s="302"/>
      <c r="O16" s="104">
        <f t="shared" si="0"/>
        <v>0</v>
      </c>
      <c r="P16" s="306">
        <v>0</v>
      </c>
      <c r="Q16" s="92">
        <v>265</v>
      </c>
      <c r="R16" s="92" t="s">
        <v>176</v>
      </c>
      <c r="S16" s="80" t="s">
        <v>240</v>
      </c>
      <c r="T16" s="80" t="s">
        <v>241</v>
      </c>
      <c r="U16" s="80" t="s">
        <v>242</v>
      </c>
      <c r="V16" s="80" t="s">
        <v>180</v>
      </c>
      <c r="W16" s="93" t="s">
        <v>237</v>
      </c>
    </row>
    <row r="17" spans="1:23" ht="126" x14ac:dyDescent="0.25">
      <c r="A17" s="613"/>
      <c r="B17" s="329"/>
      <c r="C17" s="93"/>
      <c r="D17" s="93"/>
      <c r="E17" s="93"/>
      <c r="F17" s="93" t="s">
        <v>239</v>
      </c>
      <c r="G17" s="92"/>
      <c r="H17" s="302"/>
      <c r="I17" s="92">
        <v>0</v>
      </c>
      <c r="J17" s="302">
        <v>0</v>
      </c>
      <c r="K17" s="92">
        <v>0</v>
      </c>
      <c r="L17" s="302">
        <v>0</v>
      </c>
      <c r="M17" s="92"/>
      <c r="N17" s="302"/>
      <c r="O17" s="104">
        <f t="shared" si="0"/>
        <v>0</v>
      </c>
      <c r="P17" s="306">
        <v>0</v>
      </c>
      <c r="Q17" s="92">
        <v>265</v>
      </c>
      <c r="R17" s="92" t="s">
        <v>176</v>
      </c>
      <c r="S17" s="80" t="s">
        <v>240</v>
      </c>
      <c r="T17" s="80" t="s">
        <v>241</v>
      </c>
      <c r="U17" s="80" t="s">
        <v>242</v>
      </c>
      <c r="V17" s="80" t="s">
        <v>180</v>
      </c>
      <c r="W17" s="103" t="s">
        <v>244</v>
      </c>
    </row>
    <row r="18" spans="1:23" ht="236.25" x14ac:dyDescent="0.25">
      <c r="A18" s="614"/>
      <c r="B18" s="329" t="s">
        <v>149</v>
      </c>
      <c r="C18" s="93" t="s">
        <v>1800</v>
      </c>
      <c r="D18" s="93"/>
      <c r="E18" s="93"/>
      <c r="F18" s="93"/>
      <c r="G18" s="92"/>
      <c r="H18" s="302"/>
      <c r="I18" s="92"/>
      <c r="J18" s="302"/>
      <c r="K18" s="92"/>
      <c r="L18" s="302"/>
      <c r="M18" s="92"/>
      <c r="N18" s="302"/>
      <c r="O18" s="96">
        <f t="shared" si="0"/>
        <v>0</v>
      </c>
      <c r="P18" s="304">
        <f t="shared" si="1"/>
        <v>0</v>
      </c>
      <c r="Q18" s="92"/>
      <c r="R18" s="92"/>
      <c r="S18" s="92"/>
      <c r="T18" s="92"/>
      <c r="U18" s="92"/>
      <c r="V18" s="92"/>
      <c r="W18" s="93"/>
    </row>
    <row r="19" spans="1:23" ht="15.6" customHeight="1" x14ac:dyDescent="0.25">
      <c r="A19" s="469" t="s">
        <v>151</v>
      </c>
      <c r="B19" s="328"/>
      <c r="C19" s="328"/>
      <c r="D19" s="328"/>
      <c r="E19" s="328"/>
      <c r="F19" s="328"/>
      <c r="G19" s="106">
        <f t="shared" ref="G19:N19" si="2">SUM(G7:G18)</f>
        <v>0</v>
      </c>
      <c r="H19" s="299">
        <f t="shared" si="2"/>
        <v>0</v>
      </c>
      <c r="I19" s="106">
        <f t="shared" si="2"/>
        <v>0</v>
      </c>
      <c r="J19" s="299">
        <f t="shared" si="2"/>
        <v>0</v>
      </c>
      <c r="K19" s="106">
        <f t="shared" si="2"/>
        <v>0</v>
      </c>
      <c r="L19" s="299">
        <f t="shared" si="2"/>
        <v>0</v>
      </c>
      <c r="M19" s="106">
        <f t="shared" si="2"/>
        <v>0</v>
      </c>
      <c r="N19" s="299">
        <f t="shared" si="2"/>
        <v>0</v>
      </c>
      <c r="O19" s="106">
        <f t="shared" si="0"/>
        <v>0</v>
      </c>
      <c r="P19" s="299">
        <f t="shared" si="1"/>
        <v>0</v>
      </c>
      <c r="Q19" s="68"/>
      <c r="R19" s="68"/>
      <c r="S19" s="68"/>
      <c r="T19" s="68"/>
      <c r="U19" s="68"/>
      <c r="V19" s="68"/>
      <c r="W19" s="68"/>
    </row>
    <row r="20" spans="1:23" ht="15.6" customHeight="1" x14ac:dyDescent="0.25">
      <c r="A20" s="470" t="s">
        <v>152</v>
      </c>
      <c r="B20" s="334"/>
      <c r="C20" s="334"/>
      <c r="D20" s="334"/>
      <c r="E20" s="334"/>
      <c r="F20" s="334"/>
      <c r="G20" s="108">
        <f>G19+'Gestion Administrativa'!G111</f>
        <v>0</v>
      </c>
      <c r="H20" s="307">
        <f>H19+'Gestion Administrativa'!H111</f>
        <v>0</v>
      </c>
      <c r="I20" s="108">
        <f>I19+'Gestion Administrativa'!I111</f>
        <v>0</v>
      </c>
      <c r="J20" s="307">
        <f>J19+'Gestion Administrativa'!J111</f>
        <v>0</v>
      </c>
      <c r="K20" s="108">
        <f>K19+'Gestion Administrativa'!K111</f>
        <v>0</v>
      </c>
      <c r="L20" s="307">
        <f>L19+'Gestion Administrativa'!L111</f>
        <v>0</v>
      </c>
      <c r="M20" s="108">
        <f>M19+'Gestion Administrativa'!M111</f>
        <v>0</v>
      </c>
      <c r="N20" s="307">
        <f>N19+'Gestion Administrativa'!N111</f>
        <v>0</v>
      </c>
      <c r="O20" s="109">
        <f t="shared" si="0"/>
        <v>0</v>
      </c>
      <c r="P20" s="308">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zoomScale="69" zoomScaleNormal="69"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1.5703125" style="296" customWidth="1"/>
    <col min="9" max="9" width="15.28515625" customWidth="1"/>
    <col min="10" max="10" width="18.85546875" style="296" customWidth="1"/>
    <col min="12" max="12" width="11.5703125" style="296" customWidth="1"/>
    <col min="14" max="14" width="11.5703125" style="296" customWidth="1"/>
    <col min="15" max="15" width="15.28515625" customWidth="1"/>
    <col min="16" max="16" width="18.28515625" style="296" customWidth="1"/>
    <col min="19" max="22" width="14.140625" customWidth="1"/>
    <col min="23" max="23" width="17" customWidth="1"/>
  </cols>
  <sheetData>
    <row r="1" spans="1:29" ht="18.75" x14ac:dyDescent="0.25">
      <c r="G1" s="451" t="s">
        <v>256</v>
      </c>
      <c r="I1" s="451"/>
      <c r="J1" s="451"/>
      <c r="K1" s="451"/>
      <c r="L1" s="451"/>
      <c r="M1" s="451"/>
      <c r="N1" s="451"/>
      <c r="O1" s="451"/>
      <c r="P1" s="451"/>
      <c r="Q1" s="451"/>
      <c r="R1" s="451"/>
      <c r="S1" s="451"/>
      <c r="T1" s="451"/>
      <c r="U1" s="451"/>
      <c r="V1" s="451"/>
      <c r="W1" s="451"/>
      <c r="X1" s="451"/>
      <c r="Y1" s="451"/>
      <c r="Z1" s="451"/>
      <c r="AA1" s="451"/>
      <c r="AB1" s="451"/>
      <c r="AC1" s="451"/>
    </row>
    <row r="2" spans="1:29" ht="14.45" customHeight="1" x14ac:dyDescent="0.25">
      <c r="A2" s="452" t="s">
        <v>257</v>
      </c>
      <c r="B2" s="452"/>
      <c r="C2" s="452"/>
      <c r="D2" s="452"/>
      <c r="E2" s="452"/>
      <c r="F2" s="452"/>
      <c r="G2" s="452"/>
      <c r="H2" s="452"/>
      <c r="I2" s="452"/>
      <c r="J2" s="452"/>
      <c r="K2" s="452"/>
      <c r="L2" s="452"/>
      <c r="M2" s="452"/>
      <c r="N2" s="452"/>
      <c r="O2" s="452"/>
      <c r="P2" s="452"/>
      <c r="Q2" s="452"/>
      <c r="R2" s="452"/>
      <c r="S2" s="452"/>
      <c r="T2" s="452"/>
      <c r="U2" s="452"/>
      <c r="V2" s="452"/>
      <c r="W2" s="452"/>
    </row>
    <row r="3" spans="1:29" x14ac:dyDescent="0.25">
      <c r="A3" s="574" t="s">
        <v>101</v>
      </c>
      <c r="B3" s="521" t="s">
        <v>120</v>
      </c>
      <c r="C3" s="575" t="s">
        <v>89</v>
      </c>
      <c r="D3" s="575" t="s">
        <v>90</v>
      </c>
      <c r="E3" s="544" t="s">
        <v>530</v>
      </c>
      <c r="F3" s="575" t="s">
        <v>91</v>
      </c>
      <c r="G3" s="574" t="s">
        <v>105</v>
      </c>
      <c r="H3" s="574"/>
      <c r="I3" s="574"/>
      <c r="J3" s="574"/>
      <c r="K3" s="574"/>
      <c r="L3" s="574"/>
      <c r="M3" s="574"/>
      <c r="N3" s="574"/>
      <c r="O3" s="575" t="s">
        <v>106</v>
      </c>
      <c r="P3" s="575"/>
      <c r="Q3" s="574" t="s">
        <v>107</v>
      </c>
      <c r="R3" s="574"/>
      <c r="S3" s="574" t="s">
        <v>108</v>
      </c>
      <c r="T3" s="574" t="s">
        <v>109</v>
      </c>
      <c r="U3" s="521" t="s">
        <v>117</v>
      </c>
      <c r="V3" s="521" t="s">
        <v>116</v>
      </c>
      <c r="W3" s="576" t="s">
        <v>92</v>
      </c>
    </row>
    <row r="4" spans="1:29" x14ac:dyDescent="0.25">
      <c r="A4" s="574"/>
      <c r="B4" s="519"/>
      <c r="C4" s="575"/>
      <c r="D4" s="575"/>
      <c r="E4" s="545"/>
      <c r="F4" s="575"/>
      <c r="G4" s="574" t="s">
        <v>110</v>
      </c>
      <c r="H4" s="574"/>
      <c r="I4" s="574" t="s">
        <v>111</v>
      </c>
      <c r="J4" s="574"/>
      <c r="K4" s="574" t="s">
        <v>112</v>
      </c>
      <c r="L4" s="574"/>
      <c r="M4" s="574" t="s">
        <v>113</v>
      </c>
      <c r="N4" s="574"/>
      <c r="O4" s="575"/>
      <c r="P4" s="575"/>
      <c r="Q4" s="574"/>
      <c r="R4" s="574"/>
      <c r="S4" s="574"/>
      <c r="T4" s="574"/>
      <c r="U4" s="519"/>
      <c r="V4" s="519"/>
      <c r="W4" s="576"/>
    </row>
    <row r="5" spans="1:29" ht="25.5" x14ac:dyDescent="0.25">
      <c r="A5" s="574"/>
      <c r="B5" s="520"/>
      <c r="C5" s="575"/>
      <c r="D5" s="575"/>
      <c r="E5" s="546"/>
      <c r="F5" s="575"/>
      <c r="G5" s="110" t="s">
        <v>114</v>
      </c>
      <c r="H5" s="291" t="s">
        <v>12</v>
      </c>
      <c r="I5" s="110" t="s">
        <v>114</v>
      </c>
      <c r="J5" s="291" t="s">
        <v>12</v>
      </c>
      <c r="K5" s="110" t="s">
        <v>114</v>
      </c>
      <c r="L5" s="291" t="s">
        <v>12</v>
      </c>
      <c r="M5" s="110" t="s">
        <v>114</v>
      </c>
      <c r="N5" s="291" t="s">
        <v>12</v>
      </c>
      <c r="O5" s="110" t="s">
        <v>114</v>
      </c>
      <c r="P5" s="291" t="s">
        <v>12</v>
      </c>
      <c r="Q5" s="110" t="s">
        <v>115</v>
      </c>
      <c r="R5" s="110" t="s">
        <v>86</v>
      </c>
      <c r="S5" s="574"/>
      <c r="T5" s="574"/>
      <c r="U5" s="520"/>
      <c r="V5" s="520"/>
      <c r="W5" s="576"/>
    </row>
    <row r="6" spans="1:29" ht="15.75" x14ac:dyDescent="0.25">
      <c r="A6" s="615" t="s">
        <v>1801</v>
      </c>
      <c r="B6" s="615"/>
      <c r="C6" s="93"/>
      <c r="D6" s="93"/>
      <c r="E6" s="93"/>
      <c r="F6" s="91"/>
      <c r="G6" s="94"/>
      <c r="H6" s="301"/>
      <c r="I6" s="94"/>
      <c r="J6" s="301"/>
      <c r="K6" s="94"/>
      <c r="L6" s="301"/>
      <c r="M6" s="94"/>
      <c r="N6" s="301"/>
      <c r="O6" s="95"/>
      <c r="P6" s="304"/>
      <c r="Q6" s="80"/>
      <c r="R6" s="80"/>
      <c r="S6" s="85"/>
      <c r="T6" s="80"/>
      <c r="U6" s="80"/>
      <c r="V6" s="80"/>
      <c r="W6" s="93"/>
    </row>
    <row r="7" spans="1:29" ht="110.25" x14ac:dyDescent="0.25">
      <c r="A7" s="615"/>
      <c r="B7" s="615"/>
      <c r="C7" s="93" t="s">
        <v>153</v>
      </c>
      <c r="D7" s="93" t="s">
        <v>154</v>
      </c>
      <c r="E7" s="93" t="s">
        <v>784</v>
      </c>
      <c r="F7" s="91" t="s">
        <v>175</v>
      </c>
      <c r="G7" s="94">
        <v>0</v>
      </c>
      <c r="H7" s="301">
        <v>0</v>
      </c>
      <c r="I7" s="94">
        <v>0</v>
      </c>
      <c r="J7" s="301"/>
      <c r="K7" s="94">
        <v>0</v>
      </c>
      <c r="L7" s="301"/>
      <c r="M7" s="94">
        <v>0</v>
      </c>
      <c r="N7" s="301"/>
      <c r="O7" s="96">
        <f>G7+I7+K7+M7</f>
        <v>0</v>
      </c>
      <c r="P7" s="304">
        <v>0</v>
      </c>
      <c r="Q7" s="80">
        <v>142</v>
      </c>
      <c r="R7" s="80" t="s">
        <v>251</v>
      </c>
      <c r="S7" s="80" t="s">
        <v>236</v>
      </c>
      <c r="T7" s="80" t="s">
        <v>235</v>
      </c>
      <c r="U7" s="80" t="s">
        <v>234</v>
      </c>
      <c r="V7" s="80" t="s">
        <v>160</v>
      </c>
      <c r="W7" s="93" t="s">
        <v>233</v>
      </c>
    </row>
    <row r="8" spans="1:29" ht="157.5" x14ac:dyDescent="0.25">
      <c r="A8" s="615"/>
      <c r="B8" s="615" t="s">
        <v>155</v>
      </c>
      <c r="C8" s="93" t="s">
        <v>156</v>
      </c>
      <c r="D8" s="93" t="s">
        <v>157</v>
      </c>
      <c r="E8" s="93"/>
      <c r="F8" s="69" t="s">
        <v>187</v>
      </c>
      <c r="G8" s="86">
        <v>0</v>
      </c>
      <c r="H8" s="316">
        <v>0</v>
      </c>
      <c r="I8" s="86"/>
      <c r="J8" s="316"/>
      <c r="K8" s="86"/>
      <c r="L8" s="316"/>
      <c r="M8" s="86"/>
      <c r="N8" s="316"/>
      <c r="O8" s="86">
        <v>0</v>
      </c>
      <c r="P8" s="316">
        <v>0</v>
      </c>
      <c r="Q8" s="80">
        <v>166</v>
      </c>
      <c r="R8" s="80" t="s">
        <v>186</v>
      </c>
      <c r="S8" s="80" t="s">
        <v>252</v>
      </c>
      <c r="T8" s="73" t="s">
        <v>188</v>
      </c>
      <c r="U8" s="80" t="s">
        <v>189</v>
      </c>
      <c r="V8" s="86" t="s">
        <v>179</v>
      </c>
      <c r="W8" s="79" t="s">
        <v>190</v>
      </c>
    </row>
    <row r="9" spans="1:29" ht="228.75" customHeight="1" x14ac:dyDescent="0.25">
      <c r="A9" s="615"/>
      <c r="B9" s="615"/>
      <c r="C9" s="93"/>
      <c r="D9" s="93"/>
      <c r="E9" s="93"/>
      <c r="F9" s="78" t="s">
        <v>227</v>
      </c>
      <c r="G9" s="90">
        <v>0</v>
      </c>
      <c r="H9" s="317">
        <v>0</v>
      </c>
      <c r="I9" s="89"/>
      <c r="J9" s="317"/>
      <c r="K9" s="89"/>
      <c r="L9" s="317"/>
      <c r="M9" s="89"/>
      <c r="N9" s="317"/>
      <c r="O9" s="82">
        <f>G9+I9+K9+M9</f>
        <v>0</v>
      </c>
      <c r="P9" s="309">
        <f>H9+J9+L9+N9</f>
        <v>0</v>
      </c>
      <c r="Q9" s="89">
        <v>166</v>
      </c>
      <c r="R9" s="89" t="s">
        <v>186</v>
      </c>
      <c r="S9" s="91" t="s">
        <v>228</v>
      </c>
      <c r="T9" s="91" t="s">
        <v>229</v>
      </c>
      <c r="U9" s="91" t="s">
        <v>230</v>
      </c>
      <c r="V9" s="91" t="s">
        <v>231</v>
      </c>
      <c r="W9" s="91" t="s">
        <v>220</v>
      </c>
    </row>
    <row r="10" spans="1:29" ht="15.75" x14ac:dyDescent="0.25">
      <c r="A10" s="457"/>
      <c r="B10" s="458"/>
      <c r="C10" s="458"/>
      <c r="D10" s="457" t="s">
        <v>158</v>
      </c>
      <c r="E10" s="458"/>
      <c r="F10" s="459"/>
      <c r="G10" s="81">
        <f t="shared" ref="G10:N10" si="0">SUM(G6:G9)</f>
        <v>0</v>
      </c>
      <c r="H10" s="310">
        <f t="shared" si="0"/>
        <v>0</v>
      </c>
      <c r="I10" s="81">
        <f t="shared" si="0"/>
        <v>0</v>
      </c>
      <c r="J10" s="310">
        <f t="shared" si="0"/>
        <v>0</v>
      </c>
      <c r="K10" s="81">
        <f t="shared" si="0"/>
        <v>0</v>
      </c>
      <c r="L10" s="310">
        <f t="shared" si="0"/>
        <v>0</v>
      </c>
      <c r="M10" s="81">
        <f t="shared" si="0"/>
        <v>0</v>
      </c>
      <c r="N10" s="310">
        <f t="shared" si="0"/>
        <v>0</v>
      </c>
      <c r="O10" s="81">
        <f>G10+I10+K10+M10</f>
        <v>0</v>
      </c>
      <c r="P10" s="311">
        <f>H10+J10+L10+N10</f>
        <v>0</v>
      </c>
      <c r="Q10" s="68"/>
      <c r="R10" s="68"/>
      <c r="S10" s="68"/>
      <c r="T10" s="68"/>
      <c r="U10" s="68"/>
      <c r="V10" s="68"/>
      <c r="W10" s="68"/>
    </row>
  </sheetData>
  <mergeCells count="21">
    <mergeCell ref="F3:F5"/>
    <mergeCell ref="G3:N3"/>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O3:P4"/>
    <mergeCell ref="Q3:R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A6"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96" customWidth="1"/>
    <col min="9" max="9" width="15.28515625" customWidth="1"/>
    <col min="10" max="10" width="18.85546875" style="296" customWidth="1"/>
    <col min="12" max="12" width="11.5703125" style="296" customWidth="1"/>
    <col min="14" max="14" width="11.5703125" style="296" customWidth="1"/>
    <col min="15" max="15" width="15.28515625" customWidth="1"/>
    <col min="16" max="16" width="18.28515625" style="296" customWidth="1"/>
    <col min="19" max="22" width="14.140625" customWidth="1"/>
    <col min="23" max="23" width="17" customWidth="1"/>
  </cols>
  <sheetData>
    <row r="1" spans="1:23" ht="18.75" x14ac:dyDescent="0.25">
      <c r="B1" s="437"/>
      <c r="C1" s="437"/>
      <c r="D1" s="437"/>
      <c r="E1" s="437"/>
      <c r="G1" s="437" t="s">
        <v>755</v>
      </c>
      <c r="I1" s="437"/>
      <c r="J1" s="437"/>
      <c r="K1" s="437"/>
      <c r="L1" s="437"/>
      <c r="M1" s="437"/>
      <c r="N1" s="437"/>
      <c r="O1" s="437"/>
      <c r="P1" s="437"/>
      <c r="Q1" s="437"/>
      <c r="R1" s="437"/>
      <c r="S1" s="437"/>
      <c r="T1" s="437"/>
      <c r="U1" s="437"/>
      <c r="V1" s="437"/>
      <c r="W1" s="437"/>
    </row>
    <row r="2" spans="1:23" x14ac:dyDescent="0.25">
      <c r="A2" s="401" t="s">
        <v>756</v>
      </c>
      <c r="B2" s="401"/>
      <c r="C2" s="401"/>
      <c r="D2" s="401"/>
      <c r="E2" s="401"/>
      <c r="F2" s="401"/>
      <c r="G2" s="401"/>
      <c r="H2" s="401"/>
      <c r="I2" s="401"/>
      <c r="J2" s="401"/>
      <c r="K2" s="401"/>
      <c r="L2" s="401"/>
      <c r="M2" s="401"/>
      <c r="N2" s="401"/>
      <c r="O2" s="401"/>
      <c r="P2" s="401"/>
      <c r="Q2" s="401"/>
      <c r="R2" s="401"/>
      <c r="S2" s="401"/>
      <c r="T2" s="401"/>
      <c r="U2" s="401"/>
      <c r="V2" s="401"/>
      <c r="W2" s="401"/>
    </row>
    <row r="3" spans="1:23" x14ac:dyDescent="0.25">
      <c r="A3" s="574" t="s">
        <v>101</v>
      </c>
      <c r="B3" s="521" t="s">
        <v>120</v>
      </c>
      <c r="C3" s="575" t="s">
        <v>89</v>
      </c>
      <c r="D3" s="575" t="s">
        <v>90</v>
      </c>
      <c r="E3" s="544" t="s">
        <v>530</v>
      </c>
      <c r="F3" s="575" t="s">
        <v>91</v>
      </c>
      <c r="G3" s="574" t="s">
        <v>105</v>
      </c>
      <c r="H3" s="574"/>
      <c r="I3" s="574"/>
      <c r="J3" s="574"/>
      <c r="K3" s="574"/>
      <c r="L3" s="574"/>
      <c r="M3" s="574"/>
      <c r="N3" s="574"/>
      <c r="O3" s="575" t="s">
        <v>106</v>
      </c>
      <c r="P3" s="575"/>
      <c r="Q3" s="574" t="s">
        <v>107</v>
      </c>
      <c r="R3" s="574"/>
      <c r="S3" s="574" t="s">
        <v>108</v>
      </c>
      <c r="T3" s="574" t="s">
        <v>109</v>
      </c>
      <c r="U3" s="521" t="s">
        <v>117</v>
      </c>
      <c r="V3" s="521" t="s">
        <v>116</v>
      </c>
      <c r="W3" s="576" t="s">
        <v>92</v>
      </c>
    </row>
    <row r="4" spans="1:23" x14ac:dyDescent="0.25">
      <c r="A4" s="574"/>
      <c r="B4" s="519"/>
      <c r="C4" s="575"/>
      <c r="D4" s="575"/>
      <c r="E4" s="545"/>
      <c r="F4" s="575"/>
      <c r="G4" s="574" t="s">
        <v>110</v>
      </c>
      <c r="H4" s="574"/>
      <c r="I4" s="574" t="s">
        <v>111</v>
      </c>
      <c r="J4" s="574"/>
      <c r="K4" s="574" t="s">
        <v>112</v>
      </c>
      <c r="L4" s="574"/>
      <c r="M4" s="574" t="s">
        <v>113</v>
      </c>
      <c r="N4" s="574"/>
      <c r="O4" s="575"/>
      <c r="P4" s="575"/>
      <c r="Q4" s="574"/>
      <c r="R4" s="574"/>
      <c r="S4" s="574"/>
      <c r="T4" s="574"/>
      <c r="U4" s="519"/>
      <c r="V4" s="519"/>
      <c r="W4" s="576"/>
    </row>
    <row r="5" spans="1:23" ht="25.5" x14ac:dyDescent="0.25">
      <c r="A5" s="574"/>
      <c r="B5" s="520"/>
      <c r="C5" s="575"/>
      <c r="D5" s="575"/>
      <c r="E5" s="546"/>
      <c r="F5" s="575"/>
      <c r="G5" s="333" t="s">
        <v>114</v>
      </c>
      <c r="H5" s="291" t="s">
        <v>12</v>
      </c>
      <c r="I5" s="333" t="s">
        <v>114</v>
      </c>
      <c r="J5" s="291" t="s">
        <v>12</v>
      </c>
      <c r="K5" s="333" t="s">
        <v>114</v>
      </c>
      <c r="L5" s="291" t="s">
        <v>12</v>
      </c>
      <c r="M5" s="333" t="s">
        <v>114</v>
      </c>
      <c r="N5" s="291" t="s">
        <v>12</v>
      </c>
      <c r="O5" s="333" t="s">
        <v>114</v>
      </c>
      <c r="P5" s="291" t="s">
        <v>12</v>
      </c>
      <c r="Q5" s="333" t="s">
        <v>115</v>
      </c>
      <c r="R5" s="333" t="s">
        <v>86</v>
      </c>
      <c r="S5" s="574"/>
      <c r="T5" s="574"/>
      <c r="U5" s="520"/>
      <c r="V5" s="520"/>
      <c r="W5" s="576"/>
    </row>
    <row r="6" spans="1:23" ht="78.75" x14ac:dyDescent="0.25">
      <c r="A6" s="554" t="s">
        <v>757</v>
      </c>
      <c r="B6" s="554" t="s">
        <v>758</v>
      </c>
      <c r="C6" s="616" t="s">
        <v>759</v>
      </c>
      <c r="D6" s="69" t="s">
        <v>760</v>
      </c>
      <c r="E6" s="445" t="s">
        <v>785</v>
      </c>
      <c r="F6" s="446" t="s">
        <v>761</v>
      </c>
      <c r="G6" s="94"/>
      <c r="H6" s="301"/>
      <c r="I6" s="94"/>
      <c r="J6" s="301"/>
      <c r="K6" s="94"/>
      <c r="L6" s="301"/>
      <c r="M6" s="94"/>
      <c r="N6" s="301"/>
      <c r="O6" s="447"/>
      <c r="P6" s="304"/>
      <c r="Q6" s="80"/>
      <c r="R6" s="80"/>
      <c r="S6" s="80"/>
      <c r="T6" s="80"/>
      <c r="U6" s="80"/>
      <c r="V6" s="80"/>
      <c r="W6" s="93"/>
    </row>
    <row r="7" spans="1:23" ht="157.5" x14ac:dyDescent="0.25">
      <c r="A7" s="554"/>
      <c r="B7" s="554"/>
      <c r="C7" s="616"/>
      <c r="D7" s="69" t="s">
        <v>762</v>
      </c>
      <c r="E7" s="445"/>
      <c r="F7" s="446" t="s">
        <v>763</v>
      </c>
      <c r="G7" s="94"/>
      <c r="H7" s="301"/>
      <c r="I7" s="94"/>
      <c r="J7" s="301"/>
      <c r="K7" s="94"/>
      <c r="L7" s="301"/>
      <c r="M7" s="94"/>
      <c r="N7" s="301"/>
      <c r="O7" s="447"/>
      <c r="P7" s="304"/>
      <c r="Q7" s="80"/>
      <c r="R7" s="80"/>
      <c r="S7" s="80"/>
      <c r="T7" s="80"/>
      <c r="U7" s="80"/>
      <c r="V7" s="80"/>
      <c r="W7" s="93"/>
    </row>
    <row r="8" spans="1:23" ht="94.5" x14ac:dyDescent="0.25">
      <c r="A8" s="554"/>
      <c r="B8" s="554"/>
      <c r="C8" s="616" t="s">
        <v>764</v>
      </c>
      <c r="D8" s="69"/>
      <c r="E8" s="445"/>
      <c r="F8" s="446" t="s">
        <v>765</v>
      </c>
      <c r="G8" s="94"/>
      <c r="H8" s="301"/>
      <c r="I8" s="94"/>
      <c r="J8" s="301"/>
      <c r="K8" s="94"/>
      <c r="L8" s="301"/>
      <c r="M8" s="94"/>
      <c r="N8" s="301"/>
      <c r="O8" s="447"/>
      <c r="P8" s="304"/>
      <c r="Q8" s="80"/>
      <c r="R8" s="80"/>
      <c r="S8" s="80"/>
      <c r="T8" s="80"/>
      <c r="U8" s="80"/>
      <c r="V8" s="80"/>
      <c r="W8" s="93"/>
    </row>
    <row r="9" spans="1:23" ht="126" x14ac:dyDescent="0.25">
      <c r="A9" s="554"/>
      <c r="B9" s="554"/>
      <c r="C9" s="616"/>
      <c r="D9" s="69"/>
      <c r="E9" s="445"/>
      <c r="F9" s="446" t="s">
        <v>766</v>
      </c>
      <c r="G9" s="94"/>
      <c r="H9" s="301"/>
      <c r="I9" s="94"/>
      <c r="J9" s="301"/>
      <c r="K9" s="94"/>
      <c r="L9" s="301"/>
      <c r="M9" s="94"/>
      <c r="N9" s="301"/>
      <c r="O9" s="447"/>
      <c r="P9" s="304"/>
      <c r="Q9" s="80"/>
      <c r="R9" s="80"/>
      <c r="S9" s="80"/>
      <c r="T9" s="80"/>
      <c r="U9" s="80"/>
      <c r="V9" s="80"/>
      <c r="W9" s="93"/>
    </row>
    <row r="10" spans="1:23" ht="78.75" x14ac:dyDescent="0.25">
      <c r="A10" s="554"/>
      <c r="B10" s="554"/>
      <c r="C10" s="616"/>
      <c r="D10" s="69"/>
      <c r="E10" s="445"/>
      <c r="F10" s="446" t="s">
        <v>767</v>
      </c>
      <c r="G10" s="94"/>
      <c r="H10" s="301"/>
      <c r="I10" s="94"/>
      <c r="J10" s="301"/>
      <c r="K10" s="94"/>
      <c r="L10" s="301"/>
      <c r="M10" s="94"/>
      <c r="N10" s="301"/>
      <c r="O10" s="447"/>
      <c r="P10" s="304"/>
      <c r="Q10" s="80"/>
      <c r="R10" s="80"/>
      <c r="S10" s="80"/>
      <c r="T10" s="80"/>
      <c r="U10" s="80"/>
      <c r="V10" s="80"/>
      <c r="W10" s="93"/>
    </row>
    <row r="11" spans="1:23" ht="63" x14ac:dyDescent="0.25">
      <c r="A11" s="554"/>
      <c r="B11" s="554"/>
      <c r="C11" s="616"/>
      <c r="D11" s="69"/>
      <c r="E11" s="445"/>
      <c r="F11" s="446" t="s">
        <v>768</v>
      </c>
      <c r="G11" s="94"/>
      <c r="H11" s="301"/>
      <c r="I11" s="94"/>
      <c r="J11" s="301"/>
      <c r="K11" s="94"/>
      <c r="L11" s="301"/>
      <c r="M11" s="94"/>
      <c r="N11" s="301"/>
      <c r="O11" s="447"/>
      <c r="P11" s="304"/>
      <c r="Q11" s="80"/>
      <c r="R11" s="80"/>
      <c r="S11" s="80"/>
      <c r="T11" s="80"/>
      <c r="U11" s="80"/>
      <c r="V11" s="80"/>
      <c r="W11" s="93"/>
    </row>
    <row r="12" spans="1:23" ht="189" x14ac:dyDescent="0.25">
      <c r="A12" s="554"/>
      <c r="B12" s="554" t="s">
        <v>769</v>
      </c>
      <c r="C12" s="69" t="s">
        <v>770</v>
      </c>
      <c r="D12" s="69" t="s">
        <v>157</v>
      </c>
      <c r="E12" s="445"/>
      <c r="F12" s="446" t="s">
        <v>771</v>
      </c>
      <c r="G12" s="94"/>
      <c r="H12" s="301"/>
      <c r="I12" s="94"/>
      <c r="J12" s="301"/>
      <c r="K12" s="94"/>
      <c r="L12" s="301"/>
      <c r="M12" s="94"/>
      <c r="N12" s="301"/>
      <c r="O12" s="447"/>
      <c r="P12" s="304"/>
      <c r="Q12" s="80"/>
      <c r="R12" s="80"/>
      <c r="S12" s="80"/>
      <c r="T12" s="80"/>
      <c r="U12" s="80"/>
      <c r="V12" s="80"/>
      <c r="W12" s="93"/>
    </row>
    <row r="13" spans="1:23" ht="63" x14ac:dyDescent="0.25">
      <c r="A13" s="554"/>
      <c r="B13" s="554"/>
      <c r="C13" s="69" t="s">
        <v>772</v>
      </c>
      <c r="D13" s="69" t="s">
        <v>773</v>
      </c>
      <c r="E13" s="445"/>
      <c r="F13" s="446" t="s">
        <v>774</v>
      </c>
      <c r="G13" s="94"/>
      <c r="H13" s="301"/>
      <c r="I13" s="94"/>
      <c r="J13" s="301"/>
      <c r="K13" s="94"/>
      <c r="L13" s="301"/>
      <c r="M13" s="94"/>
      <c r="N13" s="301"/>
      <c r="O13" s="421"/>
      <c r="P13" s="304"/>
      <c r="Q13" s="80"/>
      <c r="R13" s="80"/>
      <c r="S13" s="80"/>
      <c r="T13" s="80"/>
      <c r="U13" s="80"/>
      <c r="V13" s="80"/>
      <c r="W13" s="93"/>
    </row>
    <row r="14" spans="1:23" ht="15.6" customHeight="1" x14ac:dyDescent="0.25">
      <c r="A14" s="454"/>
      <c r="B14" s="455"/>
      <c r="C14" s="454" t="s">
        <v>775</v>
      </c>
      <c r="D14" s="455"/>
      <c r="E14" s="455"/>
      <c r="F14" s="456"/>
      <c r="G14" s="448">
        <f t="shared" ref="G14:N14" si="0">SUM(G6:G13)</f>
        <v>0</v>
      </c>
      <c r="H14" s="310">
        <f t="shared" si="0"/>
        <v>0</v>
      </c>
      <c r="I14" s="448">
        <f t="shared" si="0"/>
        <v>0</v>
      </c>
      <c r="J14" s="310">
        <f t="shared" si="0"/>
        <v>0</v>
      </c>
      <c r="K14" s="448">
        <f t="shared" si="0"/>
        <v>0</v>
      </c>
      <c r="L14" s="310">
        <f t="shared" si="0"/>
        <v>0</v>
      </c>
      <c r="M14" s="448">
        <f t="shared" si="0"/>
        <v>0</v>
      </c>
      <c r="N14" s="310">
        <f t="shared" si="0"/>
        <v>0</v>
      </c>
      <c r="O14" s="448">
        <f>G14+I14+K14+M14</f>
        <v>0</v>
      </c>
      <c r="P14" s="311">
        <f>H14+J14+L14+N14</f>
        <v>0</v>
      </c>
      <c r="Q14" s="396"/>
      <c r="R14" s="396"/>
      <c r="S14" s="396"/>
      <c r="T14" s="396"/>
      <c r="U14" s="396"/>
      <c r="V14" s="396"/>
      <c r="W14" s="396"/>
    </row>
  </sheetData>
  <mergeCells count="23">
    <mergeCell ref="W3:W5"/>
    <mergeCell ref="G4:H4"/>
    <mergeCell ref="I4:J4"/>
    <mergeCell ref="K4:L4"/>
    <mergeCell ref="M4:N4"/>
    <mergeCell ref="G3:N3"/>
    <mergeCell ref="O3:P4"/>
    <mergeCell ref="Q3:R4"/>
    <mergeCell ref="S3:S5"/>
    <mergeCell ref="T3:T5"/>
    <mergeCell ref="V3:V5"/>
    <mergeCell ref="U3:U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workbookViewId="0">
      <selection activeCell="D8" sqref="D8"/>
    </sheetView>
  </sheetViews>
  <sheetFormatPr baseColWidth="10" defaultRowHeight="15" x14ac:dyDescent="0.25"/>
  <cols>
    <col min="1" max="2" width="21.7109375" customWidth="1"/>
    <col min="3" max="6" width="27.42578125" customWidth="1"/>
    <col min="7" max="7" width="15.28515625" customWidth="1"/>
    <col min="8" max="8" width="11.5703125" style="296" customWidth="1"/>
    <col min="9" max="9" width="15.28515625" customWidth="1"/>
    <col min="10" max="10" width="18.85546875" style="296" customWidth="1"/>
    <col min="12" max="12" width="11.5703125" style="296" customWidth="1"/>
    <col min="14" max="14" width="11.5703125" style="296" customWidth="1"/>
    <col min="15" max="15" width="15.28515625" customWidth="1"/>
    <col min="16" max="16" width="18.28515625" style="296" customWidth="1"/>
    <col min="19" max="22" width="14.140625" customWidth="1"/>
    <col min="23" max="23" width="17" customWidth="1"/>
  </cols>
  <sheetData>
    <row r="1" spans="1:23" ht="18.75" x14ac:dyDescent="0.25">
      <c r="B1" s="437"/>
      <c r="C1" s="437"/>
      <c r="D1" s="437"/>
      <c r="E1" s="437"/>
      <c r="F1" s="437"/>
      <c r="G1" s="437" t="s">
        <v>776</v>
      </c>
      <c r="I1" s="437"/>
      <c r="J1" s="437"/>
      <c r="K1" s="437"/>
      <c r="L1" s="437"/>
      <c r="M1" s="437"/>
      <c r="N1" s="437"/>
      <c r="O1" s="437"/>
      <c r="P1" s="437"/>
      <c r="Q1" s="437"/>
      <c r="R1" s="437"/>
      <c r="S1" s="437"/>
      <c r="T1" s="437"/>
      <c r="U1" s="437"/>
      <c r="V1" s="437"/>
      <c r="W1" s="437"/>
    </row>
    <row r="2" spans="1:23" x14ac:dyDescent="0.25">
      <c r="A2" s="401" t="s">
        <v>1710</v>
      </c>
      <c r="B2" s="401"/>
      <c r="C2" s="401"/>
      <c r="D2" s="401"/>
      <c r="E2" s="401"/>
      <c r="F2" s="401"/>
      <c r="G2" s="401"/>
      <c r="H2" s="401"/>
      <c r="I2" s="401"/>
      <c r="J2" s="401"/>
      <c r="K2" s="401"/>
      <c r="L2" s="401"/>
      <c r="M2" s="401"/>
      <c r="N2" s="401"/>
      <c r="O2" s="401"/>
      <c r="P2" s="401"/>
      <c r="Q2" s="401"/>
      <c r="R2" s="401"/>
      <c r="S2" s="401"/>
      <c r="T2" s="401"/>
      <c r="U2" s="401"/>
      <c r="V2" s="401"/>
      <c r="W2" s="401"/>
    </row>
    <row r="3" spans="1:23" x14ac:dyDescent="0.25">
      <c r="A3" s="574" t="s">
        <v>101</v>
      </c>
      <c r="B3" s="521" t="s">
        <v>120</v>
      </c>
      <c r="C3" s="575" t="s">
        <v>89</v>
      </c>
      <c r="D3" s="575" t="s">
        <v>90</v>
      </c>
      <c r="E3" s="544" t="s">
        <v>530</v>
      </c>
      <c r="F3" s="575" t="s">
        <v>91</v>
      </c>
      <c r="G3" s="574" t="s">
        <v>105</v>
      </c>
      <c r="H3" s="574"/>
      <c r="I3" s="574"/>
      <c r="J3" s="574"/>
      <c r="K3" s="574"/>
      <c r="L3" s="574"/>
      <c r="M3" s="574"/>
      <c r="N3" s="574"/>
      <c r="O3" s="575" t="s">
        <v>106</v>
      </c>
      <c r="P3" s="575"/>
      <c r="Q3" s="574" t="s">
        <v>107</v>
      </c>
      <c r="R3" s="574"/>
      <c r="S3" s="574" t="s">
        <v>108</v>
      </c>
      <c r="T3" s="574" t="s">
        <v>109</v>
      </c>
      <c r="U3" s="521" t="s">
        <v>117</v>
      </c>
      <c r="V3" s="521" t="s">
        <v>116</v>
      </c>
      <c r="W3" s="576" t="s">
        <v>92</v>
      </c>
    </row>
    <row r="4" spans="1:23" x14ac:dyDescent="0.25">
      <c r="A4" s="574"/>
      <c r="B4" s="519"/>
      <c r="C4" s="575"/>
      <c r="D4" s="575"/>
      <c r="E4" s="545"/>
      <c r="F4" s="575"/>
      <c r="G4" s="574" t="s">
        <v>110</v>
      </c>
      <c r="H4" s="574"/>
      <c r="I4" s="574" t="s">
        <v>111</v>
      </c>
      <c r="J4" s="574"/>
      <c r="K4" s="574" t="s">
        <v>112</v>
      </c>
      <c r="L4" s="574"/>
      <c r="M4" s="574" t="s">
        <v>113</v>
      </c>
      <c r="N4" s="574"/>
      <c r="O4" s="575"/>
      <c r="P4" s="575"/>
      <c r="Q4" s="574"/>
      <c r="R4" s="574"/>
      <c r="S4" s="574"/>
      <c r="T4" s="574"/>
      <c r="U4" s="519"/>
      <c r="V4" s="519"/>
      <c r="W4" s="576"/>
    </row>
    <row r="5" spans="1:23" ht="25.5" x14ac:dyDescent="0.25">
      <c r="A5" s="574"/>
      <c r="B5" s="520"/>
      <c r="C5" s="575"/>
      <c r="D5" s="575"/>
      <c r="E5" s="546"/>
      <c r="F5" s="575"/>
      <c r="G5" s="333" t="s">
        <v>114</v>
      </c>
      <c r="H5" s="291" t="s">
        <v>12</v>
      </c>
      <c r="I5" s="333" t="s">
        <v>114</v>
      </c>
      <c r="J5" s="291" t="s">
        <v>12</v>
      </c>
      <c r="K5" s="333" t="s">
        <v>114</v>
      </c>
      <c r="L5" s="291" t="s">
        <v>12</v>
      </c>
      <c r="M5" s="333" t="s">
        <v>114</v>
      </c>
      <c r="N5" s="291" t="s">
        <v>12</v>
      </c>
      <c r="O5" s="333" t="s">
        <v>114</v>
      </c>
      <c r="P5" s="291" t="s">
        <v>12</v>
      </c>
      <c r="Q5" s="333" t="s">
        <v>115</v>
      </c>
      <c r="R5" s="333" t="s">
        <v>86</v>
      </c>
      <c r="S5" s="574"/>
      <c r="T5" s="574"/>
      <c r="U5" s="520"/>
      <c r="V5" s="520"/>
      <c r="W5" s="576"/>
    </row>
    <row r="6" spans="1:23" ht="63" customHeight="1" x14ac:dyDescent="0.25">
      <c r="A6" s="618" t="s">
        <v>1711</v>
      </c>
      <c r="B6" s="557" t="s">
        <v>1712</v>
      </c>
      <c r="C6" s="581" t="s">
        <v>1713</v>
      </c>
      <c r="D6" s="69" t="s">
        <v>1714</v>
      </c>
      <c r="E6" s="445" t="s">
        <v>786</v>
      </c>
      <c r="F6" s="87" t="s">
        <v>1717</v>
      </c>
      <c r="G6" s="94"/>
      <c r="H6" s="301"/>
      <c r="I6" s="94"/>
      <c r="J6" s="301"/>
      <c r="K6" s="94"/>
      <c r="L6" s="301"/>
      <c r="M6" s="94"/>
      <c r="N6" s="316"/>
      <c r="O6" s="89"/>
      <c r="P6" s="301"/>
      <c r="Q6" s="80"/>
      <c r="R6" s="80"/>
      <c r="S6" s="86"/>
      <c r="T6" s="80"/>
      <c r="U6" s="80"/>
      <c r="V6" s="86"/>
      <c r="W6" s="79"/>
    </row>
    <row r="7" spans="1:23" ht="78.75" x14ac:dyDescent="0.25">
      <c r="A7" s="619"/>
      <c r="B7" s="559"/>
      <c r="C7" s="617"/>
      <c r="D7" s="69" t="s">
        <v>1715</v>
      </c>
      <c r="E7" s="445"/>
      <c r="F7" s="87" t="s">
        <v>1718</v>
      </c>
      <c r="G7" s="94"/>
      <c r="H7" s="301"/>
      <c r="I7" s="94"/>
      <c r="J7" s="301"/>
      <c r="K7" s="94"/>
      <c r="L7" s="301"/>
      <c r="M7" s="94"/>
      <c r="N7" s="316"/>
      <c r="O7" s="89"/>
      <c r="P7" s="301"/>
      <c r="Q7" s="80"/>
      <c r="R7" s="80"/>
      <c r="S7" s="86"/>
      <c r="T7" s="80"/>
      <c r="U7" s="80"/>
      <c r="V7" s="86"/>
      <c r="W7" s="79"/>
    </row>
    <row r="8" spans="1:23" ht="126" x14ac:dyDescent="0.25">
      <c r="A8" s="619"/>
      <c r="B8" s="559"/>
      <c r="C8" s="617"/>
      <c r="D8" s="69" t="s">
        <v>1716</v>
      </c>
      <c r="E8" s="445"/>
      <c r="F8" s="87" t="s">
        <v>1719</v>
      </c>
      <c r="G8" s="94"/>
      <c r="H8" s="301"/>
      <c r="I8" s="94"/>
      <c r="J8" s="301"/>
      <c r="K8" s="94"/>
      <c r="L8" s="301"/>
      <c r="M8" s="94"/>
      <c r="N8" s="316"/>
      <c r="O8" s="89"/>
      <c r="P8" s="301"/>
      <c r="Q8" s="80"/>
      <c r="R8" s="80"/>
      <c r="S8" s="86"/>
      <c r="T8" s="80"/>
      <c r="U8" s="80"/>
      <c r="V8" s="86"/>
      <c r="W8" s="79"/>
    </row>
    <row r="9" spans="1:23" ht="157.5" x14ac:dyDescent="0.25">
      <c r="A9" s="619"/>
      <c r="B9" s="558"/>
      <c r="C9" s="582"/>
      <c r="D9" s="69" t="s">
        <v>1720</v>
      </c>
      <c r="E9" s="445"/>
      <c r="F9" s="87" t="s">
        <v>1721</v>
      </c>
      <c r="G9" s="94"/>
      <c r="H9" s="301"/>
      <c r="I9" s="94"/>
      <c r="J9" s="301"/>
      <c r="K9" s="94"/>
      <c r="L9" s="301"/>
      <c r="M9" s="94"/>
      <c r="N9" s="316"/>
      <c r="O9" s="89"/>
      <c r="P9" s="301"/>
      <c r="Q9" s="80"/>
      <c r="R9" s="80"/>
      <c r="S9" s="86"/>
      <c r="T9" s="80"/>
      <c r="U9" s="80"/>
      <c r="V9" s="86"/>
      <c r="W9" s="79"/>
    </row>
    <row r="10" spans="1:23" ht="220.5" customHeight="1" x14ac:dyDescent="0.25">
      <c r="A10" s="559" t="s">
        <v>1722</v>
      </c>
      <c r="B10" s="557" t="s">
        <v>1723</v>
      </c>
      <c r="C10" s="581" t="s">
        <v>1724</v>
      </c>
      <c r="D10" s="487" t="s">
        <v>1725</v>
      </c>
      <c r="E10" s="486"/>
      <c r="F10" s="486" t="s">
        <v>1726</v>
      </c>
      <c r="G10" s="94"/>
      <c r="H10" s="301"/>
      <c r="I10" s="94"/>
      <c r="J10" s="301"/>
      <c r="K10" s="94"/>
      <c r="L10" s="301"/>
      <c r="M10" s="94"/>
      <c r="N10" s="316"/>
      <c r="O10" s="89"/>
      <c r="P10" s="301"/>
      <c r="Q10" s="80"/>
      <c r="R10" s="80"/>
      <c r="S10" s="86"/>
      <c r="T10" s="80"/>
      <c r="U10" s="80"/>
      <c r="V10" s="86"/>
      <c r="W10" s="79"/>
    </row>
    <row r="11" spans="1:23" ht="78.75" x14ac:dyDescent="0.25">
      <c r="A11" s="559"/>
      <c r="B11" s="559"/>
      <c r="C11" s="617"/>
      <c r="D11" s="69" t="s">
        <v>1727</v>
      </c>
      <c r="E11" s="445"/>
      <c r="F11" s="87" t="s">
        <v>1728</v>
      </c>
      <c r="G11" s="94"/>
      <c r="H11" s="301"/>
      <c r="I11" s="94"/>
      <c r="J11" s="301"/>
      <c r="K11" s="94"/>
      <c r="L11" s="301"/>
      <c r="M11" s="94"/>
      <c r="N11" s="316"/>
      <c r="O11" s="89"/>
      <c r="P11" s="301"/>
      <c r="Q11" s="80"/>
      <c r="R11" s="80"/>
      <c r="S11" s="86"/>
      <c r="T11" s="80"/>
      <c r="U11" s="80"/>
      <c r="V11" s="86"/>
      <c r="W11" s="79"/>
    </row>
    <row r="12" spans="1:23" ht="157.5" x14ac:dyDescent="0.25">
      <c r="A12" s="559"/>
      <c r="B12" s="559"/>
      <c r="C12" s="617"/>
      <c r="D12" s="69" t="s">
        <v>1729</v>
      </c>
      <c r="E12" s="445"/>
      <c r="F12" s="87" t="s">
        <v>1730</v>
      </c>
      <c r="G12" s="94"/>
      <c r="H12" s="301"/>
      <c r="I12" s="94"/>
      <c r="J12" s="301"/>
      <c r="K12" s="94"/>
      <c r="L12" s="301"/>
      <c r="M12" s="94"/>
      <c r="N12" s="316"/>
      <c r="O12" s="89"/>
      <c r="P12" s="301"/>
      <c r="Q12" s="80"/>
      <c r="R12" s="80"/>
      <c r="S12" s="86"/>
      <c r="T12" s="80"/>
      <c r="U12" s="80"/>
      <c r="V12" s="86"/>
      <c r="W12" s="79"/>
    </row>
    <row r="13" spans="1:23" ht="173.25" x14ac:dyDescent="0.25">
      <c r="A13" s="559"/>
      <c r="B13" s="559"/>
      <c r="C13" s="617"/>
      <c r="D13" s="69" t="s">
        <v>1732</v>
      </c>
      <c r="E13" s="445"/>
      <c r="F13" s="87" t="s">
        <v>1731</v>
      </c>
      <c r="G13" s="94"/>
      <c r="H13" s="301"/>
      <c r="I13" s="94"/>
      <c r="J13" s="301"/>
      <c r="K13" s="94"/>
      <c r="L13" s="301"/>
      <c r="M13" s="94"/>
      <c r="N13" s="316"/>
      <c r="O13" s="89"/>
      <c r="P13" s="301"/>
      <c r="Q13" s="80"/>
      <c r="R13" s="80"/>
      <c r="S13" s="86"/>
      <c r="T13" s="80"/>
      <c r="U13" s="80"/>
      <c r="V13" s="86"/>
      <c r="W13" s="79"/>
    </row>
    <row r="14" spans="1:23" ht="126" x14ac:dyDescent="0.25">
      <c r="A14" s="559"/>
      <c r="B14" s="559"/>
      <c r="C14" s="617"/>
      <c r="D14" s="69" t="s">
        <v>1733</v>
      </c>
      <c r="E14" s="445"/>
      <c r="F14" s="87" t="s">
        <v>1734</v>
      </c>
      <c r="G14" s="94"/>
      <c r="H14" s="301"/>
      <c r="I14" s="94"/>
      <c r="J14" s="301"/>
      <c r="K14" s="94"/>
      <c r="L14" s="301"/>
      <c r="M14" s="94"/>
      <c r="N14" s="316"/>
      <c r="O14" s="89"/>
      <c r="P14" s="301"/>
      <c r="Q14" s="80"/>
      <c r="R14" s="80"/>
      <c r="S14" s="86"/>
      <c r="T14" s="80"/>
      <c r="U14" s="80"/>
      <c r="V14" s="86"/>
      <c r="W14" s="79"/>
    </row>
    <row r="15" spans="1:23" ht="126" x14ac:dyDescent="0.25">
      <c r="A15" s="559"/>
      <c r="B15" s="559"/>
      <c r="C15" s="617"/>
      <c r="D15" s="69" t="s">
        <v>1735</v>
      </c>
      <c r="E15" s="445"/>
      <c r="F15" s="87" t="s">
        <v>1736</v>
      </c>
      <c r="G15" s="94"/>
      <c r="H15" s="301"/>
      <c r="I15" s="94"/>
      <c r="J15" s="301"/>
      <c r="K15" s="94"/>
      <c r="L15" s="301"/>
      <c r="M15" s="94"/>
      <c r="N15" s="316"/>
      <c r="O15" s="89"/>
      <c r="P15" s="301"/>
      <c r="Q15" s="80"/>
      <c r="R15" s="80"/>
      <c r="S15" s="86"/>
      <c r="T15" s="80"/>
      <c r="U15" s="80"/>
      <c r="V15" s="86"/>
      <c r="W15" s="79"/>
    </row>
    <row r="16" spans="1:23" ht="78.75" x14ac:dyDescent="0.25">
      <c r="A16" s="558"/>
      <c r="B16" s="558"/>
      <c r="C16" s="582"/>
      <c r="D16" s="69" t="s">
        <v>1737</v>
      </c>
      <c r="E16" s="445"/>
      <c r="F16" s="87" t="s">
        <v>1738</v>
      </c>
      <c r="G16" s="94"/>
      <c r="H16" s="301"/>
      <c r="I16" s="94"/>
      <c r="J16" s="301"/>
      <c r="K16" s="94"/>
      <c r="L16" s="301"/>
      <c r="M16" s="94"/>
      <c r="N16" s="316"/>
      <c r="O16" s="89"/>
      <c r="P16" s="301"/>
      <c r="Q16" s="80"/>
      <c r="R16" s="80"/>
      <c r="S16" s="86"/>
      <c r="T16" s="80"/>
      <c r="U16" s="80"/>
      <c r="V16" s="86"/>
      <c r="W16" s="79"/>
    </row>
    <row r="17" spans="1:23" ht="173.25" customHeight="1" x14ac:dyDescent="0.25">
      <c r="A17" s="557" t="s">
        <v>1759</v>
      </c>
      <c r="B17" s="557" t="s">
        <v>1739</v>
      </c>
      <c r="C17" s="581" t="s">
        <v>1744</v>
      </c>
      <c r="D17" s="480" t="s">
        <v>1740</v>
      </c>
      <c r="E17" s="480"/>
      <c r="F17" s="417" t="s">
        <v>1742</v>
      </c>
      <c r="G17" s="94"/>
      <c r="H17" s="301"/>
      <c r="I17" s="94"/>
      <c r="J17" s="301"/>
      <c r="K17" s="94"/>
      <c r="L17" s="301"/>
      <c r="M17" s="94"/>
      <c r="N17" s="316"/>
      <c r="O17" s="89"/>
      <c r="P17" s="301"/>
      <c r="Q17" s="80"/>
      <c r="R17" s="80"/>
      <c r="S17" s="86"/>
      <c r="T17" s="80"/>
      <c r="U17" s="80"/>
      <c r="V17" s="86"/>
      <c r="W17" s="79"/>
    </row>
    <row r="18" spans="1:23" ht="47.25" x14ac:dyDescent="0.25">
      <c r="A18" s="559"/>
      <c r="B18" s="559"/>
      <c r="C18" s="617"/>
      <c r="D18" s="480" t="s">
        <v>1741</v>
      </c>
      <c r="E18" s="480"/>
      <c r="F18" s="87" t="s">
        <v>1743</v>
      </c>
      <c r="G18" s="94"/>
      <c r="H18" s="301"/>
      <c r="I18" s="94"/>
      <c r="J18" s="301"/>
      <c r="K18" s="94"/>
      <c r="L18" s="301"/>
      <c r="M18" s="94"/>
      <c r="N18" s="316"/>
      <c r="O18" s="89"/>
      <c r="P18" s="301"/>
      <c r="Q18" s="80"/>
      <c r="R18" s="80"/>
      <c r="S18" s="86"/>
      <c r="T18" s="80"/>
      <c r="U18" s="80"/>
      <c r="V18" s="86"/>
      <c r="W18" s="79"/>
    </row>
    <row r="19" spans="1:23" ht="94.5" x14ac:dyDescent="0.25">
      <c r="A19" s="559"/>
      <c r="B19" s="559"/>
      <c r="C19" s="617"/>
      <c r="D19" s="480" t="s">
        <v>1745</v>
      </c>
      <c r="E19" s="480"/>
      <c r="F19" s="417" t="s">
        <v>1746</v>
      </c>
      <c r="G19" s="94"/>
      <c r="H19" s="301"/>
      <c r="I19" s="94"/>
      <c r="J19" s="301"/>
      <c r="K19" s="94"/>
      <c r="L19" s="301"/>
      <c r="M19" s="94"/>
      <c r="N19" s="316"/>
      <c r="O19" s="89"/>
      <c r="P19" s="301"/>
      <c r="Q19" s="80"/>
      <c r="R19" s="80"/>
      <c r="S19" s="86"/>
      <c r="T19" s="80"/>
      <c r="U19" s="80"/>
      <c r="V19" s="86"/>
      <c r="W19" s="79"/>
    </row>
    <row r="20" spans="1:23" ht="110.25" x14ac:dyDescent="0.25">
      <c r="A20" s="558"/>
      <c r="B20" s="558"/>
      <c r="C20" s="582"/>
      <c r="D20" s="480" t="s">
        <v>1747</v>
      </c>
      <c r="E20" s="480"/>
      <c r="F20" s="105" t="s">
        <v>1748</v>
      </c>
      <c r="G20" s="94"/>
      <c r="H20" s="301"/>
      <c r="I20" s="94"/>
      <c r="J20" s="301"/>
      <c r="K20" s="94"/>
      <c r="L20" s="301"/>
      <c r="M20" s="94"/>
      <c r="N20" s="316"/>
      <c r="O20" s="89"/>
      <c r="P20" s="301"/>
      <c r="Q20" s="80"/>
      <c r="R20" s="80"/>
      <c r="S20" s="86"/>
      <c r="T20" s="80"/>
      <c r="U20" s="80"/>
      <c r="V20" s="86"/>
      <c r="W20" s="79"/>
    </row>
    <row r="21" spans="1:23" ht="236.25" customHeight="1" x14ac:dyDescent="0.25">
      <c r="A21" s="557" t="s">
        <v>1760</v>
      </c>
      <c r="B21" s="557" t="s">
        <v>1750</v>
      </c>
      <c r="C21" s="581" t="s">
        <v>1749</v>
      </c>
      <c r="D21" s="480" t="s">
        <v>1751</v>
      </c>
      <c r="E21" s="480"/>
      <c r="F21" s="87" t="s">
        <v>1753</v>
      </c>
      <c r="G21" s="94"/>
      <c r="H21" s="301"/>
      <c r="I21" s="94"/>
      <c r="J21" s="301"/>
      <c r="K21" s="94"/>
      <c r="L21" s="301"/>
      <c r="M21" s="94"/>
      <c r="N21" s="316"/>
      <c r="O21" s="89"/>
      <c r="P21" s="301"/>
      <c r="Q21" s="80"/>
      <c r="R21" s="80"/>
      <c r="S21" s="86"/>
      <c r="T21" s="80"/>
      <c r="U21" s="80"/>
      <c r="V21" s="86"/>
      <c r="W21" s="79"/>
    </row>
    <row r="22" spans="1:23" ht="157.5" x14ac:dyDescent="0.25">
      <c r="A22" s="559"/>
      <c r="B22" s="559"/>
      <c r="C22" s="617"/>
      <c r="D22" s="480" t="s">
        <v>1752</v>
      </c>
      <c r="E22" s="480"/>
      <c r="F22" s="417" t="s">
        <v>1754</v>
      </c>
      <c r="G22" s="94"/>
      <c r="H22" s="301"/>
      <c r="I22" s="94"/>
      <c r="J22" s="301"/>
      <c r="K22" s="94"/>
      <c r="L22" s="301"/>
      <c r="M22" s="94"/>
      <c r="N22" s="316"/>
      <c r="O22" s="89"/>
      <c r="P22" s="301"/>
      <c r="Q22" s="80"/>
      <c r="R22" s="80"/>
      <c r="S22" s="86"/>
      <c r="T22" s="80"/>
      <c r="U22" s="80"/>
      <c r="V22" s="86"/>
      <c r="W22" s="79"/>
    </row>
    <row r="23" spans="1:23" ht="110.25" x14ac:dyDescent="0.25">
      <c r="A23" s="559"/>
      <c r="B23" s="559"/>
      <c r="C23" s="617"/>
      <c r="D23" s="480" t="s">
        <v>1756</v>
      </c>
      <c r="E23" s="480"/>
      <c r="F23" s="105" t="s">
        <v>1755</v>
      </c>
      <c r="G23" s="94"/>
      <c r="H23" s="301"/>
      <c r="I23" s="94"/>
      <c r="J23" s="301"/>
      <c r="K23" s="94"/>
      <c r="L23" s="301"/>
      <c r="M23" s="94"/>
      <c r="N23" s="316"/>
      <c r="O23" s="89"/>
      <c r="P23" s="301"/>
      <c r="Q23" s="80"/>
      <c r="R23" s="80"/>
      <c r="S23" s="86"/>
      <c r="T23" s="80"/>
      <c r="U23" s="80"/>
      <c r="V23" s="86"/>
      <c r="W23" s="79"/>
    </row>
    <row r="24" spans="1:23" ht="78.75" x14ac:dyDescent="0.25">
      <c r="A24" s="558"/>
      <c r="B24" s="558"/>
      <c r="C24" s="582"/>
      <c r="D24" s="480" t="s">
        <v>1757</v>
      </c>
      <c r="E24" s="480"/>
      <c r="F24" s="105" t="s">
        <v>1758</v>
      </c>
      <c r="G24" s="94"/>
      <c r="H24" s="301"/>
      <c r="I24" s="94"/>
      <c r="J24" s="301"/>
      <c r="K24" s="94"/>
      <c r="L24" s="301"/>
      <c r="M24" s="94"/>
      <c r="N24" s="316"/>
      <c r="O24" s="89"/>
      <c r="P24" s="301"/>
      <c r="Q24" s="80"/>
      <c r="R24" s="80"/>
      <c r="S24" s="86"/>
      <c r="T24" s="80"/>
      <c r="U24" s="80"/>
      <c r="V24" s="86"/>
      <c r="W24" s="79"/>
    </row>
    <row r="25" spans="1:23" ht="15.6" customHeight="1" x14ac:dyDescent="0.25">
      <c r="A25" s="454"/>
      <c r="B25" s="455"/>
      <c r="C25" s="454" t="s">
        <v>159</v>
      </c>
      <c r="D25" s="455"/>
      <c r="E25" s="455"/>
      <c r="F25" s="456"/>
      <c r="G25" s="434">
        <f t="shared" ref="G25:N25" si="0">SUM(G6:G16)</f>
        <v>0</v>
      </c>
      <c r="H25" s="435">
        <f t="shared" si="0"/>
        <v>0</v>
      </c>
      <c r="I25" s="434">
        <f t="shared" si="0"/>
        <v>0</v>
      </c>
      <c r="J25" s="435">
        <f t="shared" si="0"/>
        <v>0</v>
      </c>
      <c r="K25" s="434">
        <f t="shared" si="0"/>
        <v>0</v>
      </c>
      <c r="L25" s="435">
        <f t="shared" si="0"/>
        <v>0</v>
      </c>
      <c r="M25" s="434">
        <f t="shared" si="0"/>
        <v>0</v>
      </c>
      <c r="N25" s="435">
        <f t="shared" si="0"/>
        <v>0</v>
      </c>
      <c r="O25" s="434">
        <f>G25+I25+K25+M25</f>
        <v>0</v>
      </c>
      <c r="P25" s="436">
        <f>H25+J25+L25+N25</f>
        <v>0</v>
      </c>
      <c r="Q25" s="396"/>
      <c r="R25" s="396"/>
      <c r="S25" s="396"/>
      <c r="T25" s="396"/>
      <c r="U25" s="396"/>
      <c r="V25" s="396"/>
      <c r="W25" s="396"/>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587"/>
  <sheetViews>
    <sheetView showGridLines="0" zoomScale="80" zoomScaleNormal="80" workbookViewId="0">
      <pane xSplit="3" ySplit="13" topLeftCell="F577" activePane="bottomRight" state="frozen"/>
      <selection pane="topRight" activeCell="D1" sqref="D1"/>
      <selection pane="bottomLeft" activeCell="A11" sqref="A11"/>
      <selection pane="bottomRight" activeCell="F587" sqref="F587"/>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6" customWidth="1"/>
    <col min="22" max="22" width="18.42578125" style="206" customWidth="1"/>
    <col min="23" max="24" width="17.85546875" style="206" customWidth="1"/>
    <col min="25" max="25" width="18.5703125" style="206" customWidth="1"/>
    <col min="26" max="31" width="17.85546875" style="206" customWidth="1"/>
    <col min="32" max="32" width="19.5703125" style="206" customWidth="1"/>
    <col min="33" max="34" width="17.85546875" style="206" customWidth="1"/>
    <col min="35" max="35" width="18.7109375" style="206" customWidth="1"/>
    <col min="36" max="37" width="17.85546875" style="206" customWidth="1"/>
    <col min="38" max="38" width="18.28515625" style="206" customWidth="1"/>
    <col min="39"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K2" s="191"/>
      <c r="V2" s="153" t="s">
        <v>263</v>
      </c>
      <c r="W2" s="153" t="s">
        <v>264</v>
      </c>
    </row>
    <row r="3" spans="1:25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25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25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256" x14ac:dyDescent="0.25">
      <c r="B6" s="119"/>
      <c r="C6" s="120" t="s">
        <v>383</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256" x14ac:dyDescent="0.25">
      <c r="B7" s="116"/>
      <c r="C7" s="120" t="s">
        <v>87</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256" x14ac:dyDescent="0.25">
      <c r="B8" s="122"/>
      <c r="C8" s="120" t="s">
        <v>382</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256" x14ac:dyDescent="0.25">
      <c r="B9" s="116"/>
      <c r="C9" s="120" t="s">
        <v>88</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256" ht="29.25" thickBot="1" x14ac:dyDescent="0.3">
      <c r="K10" s="263"/>
      <c r="L10" s="263"/>
      <c r="M10" s="263"/>
      <c r="N10" s="264" t="s">
        <v>531</v>
      </c>
      <c r="O10" s="263"/>
      <c r="P10" s="263"/>
      <c r="Q10" s="263"/>
      <c r="R10" s="263"/>
      <c r="S10" s="263"/>
      <c r="T10" s="263"/>
      <c r="U10" s="263"/>
    </row>
    <row r="11" spans="1:256" ht="105.75" thickBot="1" x14ac:dyDescent="0.3">
      <c r="B11" s="224" t="s">
        <v>267</v>
      </c>
      <c r="C11" s="225" t="s">
        <v>266</v>
      </c>
      <c r="D11" s="226" t="s">
        <v>263</v>
      </c>
      <c r="E11" s="226" t="s">
        <v>264</v>
      </c>
      <c r="F11" s="226" t="s">
        <v>384</v>
      </c>
      <c r="G11" s="226" t="s">
        <v>600</v>
      </c>
      <c r="H11" s="226" t="s">
        <v>602</v>
      </c>
      <c r="I11" s="262" t="s">
        <v>603</v>
      </c>
      <c r="J11" s="226" t="s">
        <v>601</v>
      </c>
      <c r="K11" s="262" t="s">
        <v>258</v>
      </c>
      <c r="L11" s="262" t="s">
        <v>245</v>
      </c>
      <c r="M11" s="262" t="s">
        <v>612</v>
      </c>
      <c r="N11" s="262" t="s">
        <v>259</v>
      </c>
      <c r="O11" s="262" t="s">
        <v>179</v>
      </c>
      <c r="P11" s="262" t="s">
        <v>613</v>
      </c>
      <c r="Q11" s="262" t="s">
        <v>260</v>
      </c>
      <c r="R11" s="262" t="s">
        <v>614</v>
      </c>
      <c r="S11" s="262" t="s">
        <v>615</v>
      </c>
      <c r="T11" s="262" t="s">
        <v>261</v>
      </c>
      <c r="U11" s="262" t="s">
        <v>616</v>
      </c>
      <c r="V11" s="262" t="s">
        <v>532</v>
      </c>
      <c r="W11" s="262" t="s">
        <v>550</v>
      </c>
      <c r="X11" s="262" t="s">
        <v>533</v>
      </c>
      <c r="Y11" s="262" t="s">
        <v>547</v>
      </c>
      <c r="Z11" s="262" t="s">
        <v>534</v>
      </c>
      <c r="AA11" s="262" t="s">
        <v>535</v>
      </c>
      <c r="AB11" s="262" t="s">
        <v>536</v>
      </c>
      <c r="AC11" s="262" t="s">
        <v>546</v>
      </c>
      <c r="AD11" s="262" t="s">
        <v>537</v>
      </c>
      <c r="AE11" s="262" t="s">
        <v>538</v>
      </c>
      <c r="AF11" s="262" t="s">
        <v>539</v>
      </c>
      <c r="AG11" s="262" t="s">
        <v>545</v>
      </c>
      <c r="AH11" s="262" t="s">
        <v>540</v>
      </c>
      <c r="AI11" s="262" t="s">
        <v>541</v>
      </c>
      <c r="AJ11" s="262" t="s">
        <v>542</v>
      </c>
      <c r="AK11" s="262" t="s">
        <v>544</v>
      </c>
      <c r="AL11" s="262" t="s">
        <v>543</v>
      </c>
    </row>
    <row r="12" spans="1:256" x14ac:dyDescent="0.25">
      <c r="B12" s="218" t="s">
        <v>387</v>
      </c>
      <c r="C12" s="219" t="s">
        <v>268</v>
      </c>
      <c r="D12" s="220">
        <f>D13+D38+D63+D69+D76</f>
        <v>180000</v>
      </c>
      <c r="E12" s="220">
        <f>E13+E38+E63+E69+E76</f>
        <v>1440000</v>
      </c>
      <c r="F12" s="220">
        <f t="shared" ref="F12:F41" si="0">D12+E12</f>
        <v>1620000</v>
      </c>
      <c r="G12" s="220">
        <f>G13+G38+G63+G69+G76</f>
        <v>0</v>
      </c>
      <c r="H12" s="220">
        <f t="shared" ref="H12:H41" si="1">F12-G12</f>
        <v>1620000</v>
      </c>
      <c r="I12" s="220">
        <f>I13+I38+I63+I69+I76</f>
        <v>0</v>
      </c>
      <c r="J12" s="220">
        <f t="shared" ref="J12:J37" si="2">F12-I12</f>
        <v>1620000</v>
      </c>
      <c r="K12" s="220">
        <f t="shared" ref="K12:AJ12" si="3">K13+K38+K63+K69+K76</f>
        <v>0</v>
      </c>
      <c r="L12" s="220">
        <f t="shared" si="3"/>
        <v>0</v>
      </c>
      <c r="M12" s="220">
        <f t="shared" si="3"/>
        <v>0</v>
      </c>
      <c r="N12" s="220">
        <f t="shared" si="3"/>
        <v>0</v>
      </c>
      <c r="O12" s="220">
        <f t="shared" si="3"/>
        <v>0</v>
      </c>
      <c r="P12" s="220">
        <f t="shared" si="3"/>
        <v>0</v>
      </c>
      <c r="Q12" s="220">
        <f t="shared" si="3"/>
        <v>0</v>
      </c>
      <c r="R12" s="220">
        <f t="shared" si="3"/>
        <v>1620000</v>
      </c>
      <c r="S12" s="220">
        <f t="shared" si="3"/>
        <v>0</v>
      </c>
      <c r="T12" s="220">
        <f t="shared" si="3"/>
        <v>0</v>
      </c>
      <c r="U12" s="220">
        <f t="shared" si="3"/>
        <v>0</v>
      </c>
      <c r="V12" s="220">
        <f t="shared" si="3"/>
        <v>1440000</v>
      </c>
      <c r="W12" s="220">
        <f t="shared" si="3"/>
        <v>0</v>
      </c>
      <c r="X12" s="220">
        <f t="shared" si="3"/>
        <v>0</v>
      </c>
      <c r="Y12" s="220">
        <f t="shared" ref="Y12:Y41" si="4">V12+W12+X12</f>
        <v>1440000</v>
      </c>
      <c r="Z12" s="220">
        <f t="shared" si="3"/>
        <v>0</v>
      </c>
      <c r="AA12" s="220">
        <f t="shared" si="3"/>
        <v>60000</v>
      </c>
      <c r="AB12" s="220">
        <f t="shared" si="3"/>
        <v>0</v>
      </c>
      <c r="AC12" s="220">
        <f t="shared" ref="AC12:AC41" si="5">Z12+AA12+AB12</f>
        <v>60000</v>
      </c>
      <c r="AD12" s="220">
        <f t="shared" si="3"/>
        <v>0</v>
      </c>
      <c r="AE12" s="220">
        <f t="shared" si="3"/>
        <v>0</v>
      </c>
      <c r="AF12" s="220">
        <f t="shared" si="3"/>
        <v>0</v>
      </c>
      <c r="AG12" s="220">
        <f t="shared" ref="AG12:AG41" si="6">AD12+AE12+AF12</f>
        <v>0</v>
      </c>
      <c r="AH12" s="220">
        <f t="shared" si="3"/>
        <v>0</v>
      </c>
      <c r="AI12" s="220">
        <f t="shared" si="3"/>
        <v>120000</v>
      </c>
      <c r="AJ12" s="220">
        <f t="shared" si="3"/>
        <v>0</v>
      </c>
      <c r="AK12" s="220">
        <f t="shared" ref="AK12:AK41" si="7">AH12+AI12+AJ12</f>
        <v>120000</v>
      </c>
      <c r="AL12" s="220">
        <f t="shared" ref="AL12:AL41" si="8">Y12+AC12+AG12+AK12</f>
        <v>1620000</v>
      </c>
    </row>
    <row r="13" spans="1:256" x14ac:dyDescent="0.25">
      <c r="B13" s="221" t="s">
        <v>388</v>
      </c>
      <c r="C13" s="222" t="s">
        <v>269</v>
      </c>
      <c r="D13" s="223">
        <f>SUM(D14:D37)</f>
        <v>0</v>
      </c>
      <c r="E13" s="223">
        <f>SUM(E14:E37)</f>
        <v>0</v>
      </c>
      <c r="F13" s="223">
        <f t="shared" si="0"/>
        <v>0</v>
      </c>
      <c r="G13" s="223">
        <f>SUM(G14:G37)</f>
        <v>0</v>
      </c>
      <c r="H13" s="223">
        <f t="shared" si="1"/>
        <v>0</v>
      </c>
      <c r="I13" s="223">
        <f>SUM(I14:I37)</f>
        <v>0</v>
      </c>
      <c r="J13" s="223">
        <f t="shared" si="2"/>
        <v>0</v>
      </c>
      <c r="K13" s="223">
        <f t="shared" ref="K13:AJ13" si="9">SUM(K14:K37)</f>
        <v>0</v>
      </c>
      <c r="L13" s="223">
        <f t="shared" si="9"/>
        <v>0</v>
      </c>
      <c r="M13" s="223">
        <f t="shared" si="9"/>
        <v>0</v>
      </c>
      <c r="N13" s="223">
        <f t="shared" si="9"/>
        <v>0</v>
      </c>
      <c r="O13" s="223">
        <f t="shared" si="9"/>
        <v>0</v>
      </c>
      <c r="P13" s="223">
        <f t="shared" si="9"/>
        <v>0</v>
      </c>
      <c r="Q13" s="223">
        <f t="shared" si="9"/>
        <v>0</v>
      </c>
      <c r="R13" s="223">
        <f t="shared" si="9"/>
        <v>0</v>
      </c>
      <c r="S13" s="223">
        <f t="shared" si="9"/>
        <v>0</v>
      </c>
      <c r="T13" s="223">
        <f t="shared" si="9"/>
        <v>0</v>
      </c>
      <c r="U13" s="223">
        <f t="shared" si="9"/>
        <v>0</v>
      </c>
      <c r="V13" s="223">
        <f t="shared" si="9"/>
        <v>0</v>
      </c>
      <c r="W13" s="223">
        <f t="shared" si="9"/>
        <v>0</v>
      </c>
      <c r="X13" s="223">
        <f t="shared" si="9"/>
        <v>0</v>
      </c>
      <c r="Y13" s="223">
        <f t="shared" si="4"/>
        <v>0</v>
      </c>
      <c r="Z13" s="223">
        <f t="shared" si="9"/>
        <v>0</v>
      </c>
      <c r="AA13" s="223">
        <f t="shared" si="9"/>
        <v>0</v>
      </c>
      <c r="AB13" s="223">
        <f t="shared" si="9"/>
        <v>0</v>
      </c>
      <c r="AC13" s="223">
        <f t="shared" si="5"/>
        <v>0</v>
      </c>
      <c r="AD13" s="223">
        <f t="shared" si="9"/>
        <v>0</v>
      </c>
      <c r="AE13" s="223">
        <f t="shared" si="9"/>
        <v>0</v>
      </c>
      <c r="AF13" s="223">
        <f t="shared" si="9"/>
        <v>0</v>
      </c>
      <c r="AG13" s="223">
        <f t="shared" si="6"/>
        <v>0</v>
      </c>
      <c r="AH13" s="223">
        <f t="shared" si="9"/>
        <v>0</v>
      </c>
      <c r="AI13" s="223">
        <f t="shared" si="9"/>
        <v>0</v>
      </c>
      <c r="AJ13" s="223">
        <f t="shared" si="9"/>
        <v>0</v>
      </c>
      <c r="AK13" s="223">
        <f t="shared" si="7"/>
        <v>0</v>
      </c>
      <c r="AL13" s="223">
        <f t="shared" si="8"/>
        <v>0</v>
      </c>
    </row>
    <row r="14" spans="1:256" x14ac:dyDescent="0.25">
      <c r="B14" s="212" t="s">
        <v>389</v>
      </c>
      <c r="C14" s="213" t="s">
        <v>270</v>
      </c>
      <c r="D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4">
        <f t="shared" si="0"/>
        <v>0</v>
      </c>
      <c r="G14" s="214"/>
      <c r="H14" s="214">
        <f t="shared" si="1"/>
        <v>0</v>
      </c>
      <c r="I14" s="214"/>
      <c r="J14" s="214">
        <f t="shared" si="2"/>
        <v>0</v>
      </c>
      <c r="K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4">
        <f t="shared" si="4"/>
        <v>0</v>
      </c>
      <c r="Z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4">
        <f t="shared" si="5"/>
        <v>0</v>
      </c>
      <c r="AD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4">
        <f t="shared" si="6"/>
        <v>0</v>
      </c>
      <c r="AH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4">
        <f t="shared" si="7"/>
        <v>0</v>
      </c>
      <c r="AL14" s="214">
        <f t="shared" si="8"/>
        <v>0</v>
      </c>
    </row>
    <row r="15" spans="1:256" x14ac:dyDescent="0.25">
      <c r="B15" s="212" t="s">
        <v>805</v>
      </c>
      <c r="C15" s="213" t="s">
        <v>806</v>
      </c>
      <c r="D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4">
        <f t="shared" si="0"/>
        <v>0</v>
      </c>
      <c r="G15" s="214"/>
      <c r="H15" s="214">
        <f t="shared" si="1"/>
        <v>0</v>
      </c>
      <c r="I15" s="214"/>
      <c r="J15" s="214">
        <f t="shared" si="2"/>
        <v>0</v>
      </c>
      <c r="K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4">
        <f t="shared" si="4"/>
        <v>0</v>
      </c>
      <c r="Z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4">
        <f t="shared" si="5"/>
        <v>0</v>
      </c>
      <c r="AD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4">
        <f t="shared" si="6"/>
        <v>0</v>
      </c>
      <c r="AH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4">
        <f t="shared" si="7"/>
        <v>0</v>
      </c>
      <c r="AL15" s="214">
        <f t="shared" si="8"/>
        <v>0</v>
      </c>
    </row>
    <row r="16" spans="1:256" x14ac:dyDescent="0.25">
      <c r="B16" s="212" t="s">
        <v>807</v>
      </c>
      <c r="C16" s="213" t="s">
        <v>808</v>
      </c>
      <c r="D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4">
        <f t="shared" si="0"/>
        <v>0</v>
      </c>
      <c r="G16" s="214"/>
      <c r="H16" s="214">
        <f t="shared" si="1"/>
        <v>0</v>
      </c>
      <c r="I16" s="214"/>
      <c r="J16" s="214">
        <f t="shared" si="2"/>
        <v>0</v>
      </c>
      <c r="K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4">
        <f t="shared" si="4"/>
        <v>0</v>
      </c>
      <c r="Z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4">
        <f t="shared" si="5"/>
        <v>0</v>
      </c>
      <c r="AD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4">
        <f t="shared" si="6"/>
        <v>0</v>
      </c>
      <c r="AH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4">
        <f t="shared" si="7"/>
        <v>0</v>
      </c>
      <c r="AL16" s="214">
        <f t="shared" si="8"/>
        <v>0</v>
      </c>
    </row>
    <row r="17" spans="2:38" x14ac:dyDescent="0.25">
      <c r="B17" s="212" t="s">
        <v>809</v>
      </c>
      <c r="C17" s="213" t="s">
        <v>810</v>
      </c>
      <c r="D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4">
        <f t="shared" si="0"/>
        <v>0</v>
      </c>
      <c r="G17" s="214"/>
      <c r="H17" s="214">
        <f t="shared" si="1"/>
        <v>0</v>
      </c>
      <c r="I17" s="214"/>
      <c r="J17" s="214">
        <f t="shared" si="2"/>
        <v>0</v>
      </c>
      <c r="K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4">
        <f t="shared" si="4"/>
        <v>0</v>
      </c>
      <c r="Z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4">
        <f t="shared" si="5"/>
        <v>0</v>
      </c>
      <c r="AD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4">
        <f t="shared" si="6"/>
        <v>0</v>
      </c>
      <c r="AH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4">
        <f t="shared" si="7"/>
        <v>0</v>
      </c>
      <c r="AL17" s="214">
        <f t="shared" si="8"/>
        <v>0</v>
      </c>
    </row>
    <row r="18" spans="2:38" x14ac:dyDescent="0.25">
      <c r="B18" s="212" t="s">
        <v>811</v>
      </c>
      <c r="C18" s="213" t="s">
        <v>812</v>
      </c>
      <c r="D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4">
        <f t="shared" si="0"/>
        <v>0</v>
      </c>
      <c r="G18" s="214"/>
      <c r="H18" s="214">
        <f t="shared" si="1"/>
        <v>0</v>
      </c>
      <c r="I18" s="214"/>
      <c r="J18" s="214">
        <f t="shared" si="2"/>
        <v>0</v>
      </c>
      <c r="K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4">
        <f t="shared" si="4"/>
        <v>0</v>
      </c>
      <c r="Z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4">
        <f t="shared" si="5"/>
        <v>0</v>
      </c>
      <c r="AD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4">
        <f t="shared" si="6"/>
        <v>0</v>
      </c>
      <c r="AH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4">
        <f t="shared" si="7"/>
        <v>0</v>
      </c>
      <c r="AL18" s="214">
        <f t="shared" si="8"/>
        <v>0</v>
      </c>
    </row>
    <row r="19" spans="2:38" x14ac:dyDescent="0.25">
      <c r="B19" s="212" t="s">
        <v>813</v>
      </c>
      <c r="C19" s="213" t="s">
        <v>814</v>
      </c>
      <c r="D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4">
        <f t="shared" si="0"/>
        <v>0</v>
      </c>
      <c r="G19" s="214"/>
      <c r="H19" s="214">
        <f t="shared" si="1"/>
        <v>0</v>
      </c>
      <c r="I19" s="214"/>
      <c r="J19" s="214">
        <f t="shared" si="2"/>
        <v>0</v>
      </c>
      <c r="K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4">
        <f t="shared" si="4"/>
        <v>0</v>
      </c>
      <c r="Z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4">
        <f t="shared" si="5"/>
        <v>0</v>
      </c>
      <c r="AD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4">
        <f t="shared" si="6"/>
        <v>0</v>
      </c>
      <c r="AH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4">
        <f t="shared" si="7"/>
        <v>0</v>
      </c>
      <c r="AL19" s="214">
        <f t="shared" si="8"/>
        <v>0</v>
      </c>
    </row>
    <row r="20" spans="2:38" x14ac:dyDescent="0.25">
      <c r="B20" s="212" t="s">
        <v>815</v>
      </c>
      <c r="C20" s="213" t="s">
        <v>816</v>
      </c>
      <c r="D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4">
        <f t="shared" si="0"/>
        <v>0</v>
      </c>
      <c r="G20" s="214"/>
      <c r="H20" s="214">
        <f t="shared" si="1"/>
        <v>0</v>
      </c>
      <c r="I20" s="214"/>
      <c r="J20" s="214">
        <f t="shared" si="2"/>
        <v>0</v>
      </c>
      <c r="K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4">
        <f t="shared" si="4"/>
        <v>0</v>
      </c>
      <c r="Z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4">
        <f t="shared" si="5"/>
        <v>0</v>
      </c>
      <c r="AD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4">
        <f t="shared" si="6"/>
        <v>0</v>
      </c>
      <c r="AH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4">
        <f t="shared" si="7"/>
        <v>0</v>
      </c>
      <c r="AL20" s="214">
        <f t="shared" si="8"/>
        <v>0</v>
      </c>
    </row>
    <row r="21" spans="2:38" x14ac:dyDescent="0.25">
      <c r="B21" s="212" t="s">
        <v>390</v>
      </c>
      <c r="C21" s="213" t="s">
        <v>271</v>
      </c>
      <c r="D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4">
        <f t="shared" si="0"/>
        <v>0</v>
      </c>
      <c r="G21" s="214"/>
      <c r="H21" s="214">
        <f t="shared" si="1"/>
        <v>0</v>
      </c>
      <c r="I21" s="214"/>
      <c r="J21" s="214">
        <f t="shared" si="2"/>
        <v>0</v>
      </c>
      <c r="K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4">
        <f t="shared" si="4"/>
        <v>0</v>
      </c>
      <c r="Z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4">
        <f t="shared" si="5"/>
        <v>0</v>
      </c>
      <c r="AD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4">
        <f t="shared" si="6"/>
        <v>0</v>
      </c>
      <c r="AH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4">
        <f t="shared" si="7"/>
        <v>0</v>
      </c>
      <c r="AL21" s="214">
        <f t="shared" si="8"/>
        <v>0</v>
      </c>
    </row>
    <row r="22" spans="2:38" x14ac:dyDescent="0.25">
      <c r="B22" s="212" t="s">
        <v>818</v>
      </c>
      <c r="C22" s="213" t="s">
        <v>817</v>
      </c>
      <c r="D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4">
        <f t="shared" si="0"/>
        <v>0</v>
      </c>
      <c r="G22" s="214"/>
      <c r="H22" s="214">
        <f t="shared" si="1"/>
        <v>0</v>
      </c>
      <c r="I22" s="214"/>
      <c r="J22" s="214">
        <f t="shared" si="2"/>
        <v>0</v>
      </c>
      <c r="K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4">
        <f t="shared" si="4"/>
        <v>0</v>
      </c>
      <c r="Z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4">
        <f t="shared" si="5"/>
        <v>0</v>
      </c>
      <c r="AD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4">
        <f t="shared" si="6"/>
        <v>0</v>
      </c>
      <c r="AH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4">
        <f t="shared" si="7"/>
        <v>0</v>
      </c>
      <c r="AL22" s="214">
        <f t="shared" si="8"/>
        <v>0</v>
      </c>
    </row>
    <row r="23" spans="2:38" x14ac:dyDescent="0.25">
      <c r="B23" s="212" t="s">
        <v>391</v>
      </c>
      <c r="C23" s="213" t="s">
        <v>272</v>
      </c>
      <c r="D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4">
        <f t="shared" si="0"/>
        <v>0</v>
      </c>
      <c r="G23" s="214"/>
      <c r="H23" s="214">
        <f t="shared" si="1"/>
        <v>0</v>
      </c>
      <c r="I23" s="214"/>
      <c r="J23" s="214">
        <f t="shared" si="2"/>
        <v>0</v>
      </c>
      <c r="K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4">
        <f t="shared" si="4"/>
        <v>0</v>
      </c>
      <c r="Z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4">
        <f t="shared" si="5"/>
        <v>0</v>
      </c>
      <c r="AD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4">
        <f t="shared" si="6"/>
        <v>0</v>
      </c>
      <c r="AH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4">
        <f t="shared" si="7"/>
        <v>0</v>
      </c>
      <c r="AL23" s="214">
        <f t="shared" si="8"/>
        <v>0</v>
      </c>
    </row>
    <row r="24" spans="2:38" x14ac:dyDescent="0.25">
      <c r="B24" s="212" t="s">
        <v>820</v>
      </c>
      <c r="C24" s="213" t="s">
        <v>819</v>
      </c>
      <c r="D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4">
        <f t="shared" si="0"/>
        <v>0</v>
      </c>
      <c r="G24" s="214"/>
      <c r="H24" s="214">
        <f t="shared" si="1"/>
        <v>0</v>
      </c>
      <c r="I24" s="214"/>
      <c r="J24" s="214">
        <f t="shared" si="2"/>
        <v>0</v>
      </c>
      <c r="K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4">
        <f t="shared" si="4"/>
        <v>0</v>
      </c>
      <c r="Z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4">
        <f t="shared" si="5"/>
        <v>0</v>
      </c>
      <c r="AD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4">
        <f t="shared" si="6"/>
        <v>0</v>
      </c>
      <c r="AH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4">
        <f t="shared" si="7"/>
        <v>0</v>
      </c>
      <c r="AL24" s="214">
        <f t="shared" si="8"/>
        <v>0</v>
      </c>
    </row>
    <row r="25" spans="2:38" x14ac:dyDescent="0.25">
      <c r="B25" s="212" t="s">
        <v>822</v>
      </c>
      <c r="C25" s="213" t="s">
        <v>821</v>
      </c>
      <c r="D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4">
        <f t="shared" si="0"/>
        <v>0</v>
      </c>
      <c r="G25" s="214"/>
      <c r="H25" s="214">
        <f t="shared" si="1"/>
        <v>0</v>
      </c>
      <c r="I25" s="214"/>
      <c r="J25" s="214">
        <f t="shared" si="2"/>
        <v>0</v>
      </c>
      <c r="K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4">
        <f t="shared" si="4"/>
        <v>0</v>
      </c>
      <c r="Z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4">
        <f t="shared" si="5"/>
        <v>0</v>
      </c>
      <c r="AD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4">
        <f t="shared" si="6"/>
        <v>0</v>
      </c>
      <c r="AH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4">
        <f t="shared" si="7"/>
        <v>0</v>
      </c>
      <c r="AL25" s="214">
        <f t="shared" si="8"/>
        <v>0</v>
      </c>
    </row>
    <row r="26" spans="2:38" x14ac:dyDescent="0.25">
      <c r="B26" s="212" t="s">
        <v>824</v>
      </c>
      <c r="C26" s="213" t="s">
        <v>823</v>
      </c>
      <c r="D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4">
        <f t="shared" si="0"/>
        <v>0</v>
      </c>
      <c r="G26" s="214"/>
      <c r="H26" s="214">
        <f t="shared" si="1"/>
        <v>0</v>
      </c>
      <c r="I26" s="214"/>
      <c r="J26" s="214">
        <f t="shared" si="2"/>
        <v>0</v>
      </c>
      <c r="K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4">
        <f t="shared" si="4"/>
        <v>0</v>
      </c>
      <c r="Z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4">
        <f t="shared" si="5"/>
        <v>0</v>
      </c>
      <c r="AD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4">
        <f t="shared" si="6"/>
        <v>0</v>
      </c>
      <c r="AH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4">
        <f t="shared" si="7"/>
        <v>0</v>
      </c>
      <c r="AL26" s="214">
        <f t="shared" si="8"/>
        <v>0</v>
      </c>
    </row>
    <row r="27" spans="2:38" x14ac:dyDescent="0.25">
      <c r="B27" s="212" t="s">
        <v>392</v>
      </c>
      <c r="C27" s="213" t="s">
        <v>273</v>
      </c>
      <c r="D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4">
        <f t="shared" si="0"/>
        <v>0</v>
      </c>
      <c r="G27" s="214"/>
      <c r="H27" s="214">
        <f t="shared" si="1"/>
        <v>0</v>
      </c>
      <c r="I27" s="214"/>
      <c r="J27" s="214">
        <f t="shared" si="2"/>
        <v>0</v>
      </c>
      <c r="K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4">
        <f t="shared" si="4"/>
        <v>0</v>
      </c>
      <c r="Z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4">
        <f t="shared" si="5"/>
        <v>0</v>
      </c>
      <c r="AD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4">
        <f t="shared" si="6"/>
        <v>0</v>
      </c>
      <c r="AH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4">
        <f t="shared" si="7"/>
        <v>0</v>
      </c>
      <c r="AL27" s="214">
        <f t="shared" si="8"/>
        <v>0</v>
      </c>
    </row>
    <row r="28" spans="2:38" x14ac:dyDescent="0.25">
      <c r="B28" s="212" t="s">
        <v>825</v>
      </c>
      <c r="C28" s="213" t="s">
        <v>826</v>
      </c>
      <c r="D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4">
        <f t="shared" si="0"/>
        <v>0</v>
      </c>
      <c r="G28" s="214"/>
      <c r="H28" s="214">
        <f t="shared" si="1"/>
        <v>0</v>
      </c>
      <c r="I28" s="214"/>
      <c r="J28" s="214">
        <f t="shared" si="2"/>
        <v>0</v>
      </c>
      <c r="K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4">
        <f t="shared" si="4"/>
        <v>0</v>
      </c>
      <c r="Z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4">
        <f t="shared" si="5"/>
        <v>0</v>
      </c>
      <c r="AD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4">
        <f t="shared" si="6"/>
        <v>0</v>
      </c>
      <c r="AH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4">
        <f t="shared" si="7"/>
        <v>0</v>
      </c>
      <c r="AL28" s="214">
        <f t="shared" si="8"/>
        <v>0</v>
      </c>
    </row>
    <row r="29" spans="2:38" x14ac:dyDescent="0.25">
      <c r="B29" s="212" t="s">
        <v>828</v>
      </c>
      <c r="C29" s="213" t="s">
        <v>827</v>
      </c>
      <c r="D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4">
        <f t="shared" si="0"/>
        <v>0</v>
      </c>
      <c r="G29" s="214"/>
      <c r="H29" s="214">
        <f t="shared" si="1"/>
        <v>0</v>
      </c>
      <c r="I29" s="214"/>
      <c r="J29" s="214">
        <f t="shared" si="2"/>
        <v>0</v>
      </c>
      <c r="K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4">
        <f t="shared" si="4"/>
        <v>0</v>
      </c>
      <c r="Z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4">
        <f t="shared" si="5"/>
        <v>0</v>
      </c>
      <c r="AD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4">
        <f t="shared" si="6"/>
        <v>0</v>
      </c>
      <c r="AH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4">
        <f t="shared" si="7"/>
        <v>0</v>
      </c>
      <c r="AL29" s="214">
        <f t="shared" si="8"/>
        <v>0</v>
      </c>
    </row>
    <row r="30" spans="2:38" x14ac:dyDescent="0.25">
      <c r="B30" s="212" t="s">
        <v>393</v>
      </c>
      <c r="C30" s="213" t="s">
        <v>274</v>
      </c>
      <c r="D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4">
        <f t="shared" si="0"/>
        <v>0</v>
      </c>
      <c r="G30" s="214"/>
      <c r="H30" s="214">
        <f t="shared" si="1"/>
        <v>0</v>
      </c>
      <c r="I30" s="214"/>
      <c r="J30" s="214">
        <f t="shared" si="2"/>
        <v>0</v>
      </c>
      <c r="K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4">
        <f t="shared" si="4"/>
        <v>0</v>
      </c>
      <c r="Z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4">
        <f t="shared" si="5"/>
        <v>0</v>
      </c>
      <c r="AD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4">
        <f t="shared" si="6"/>
        <v>0</v>
      </c>
      <c r="AH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4">
        <f t="shared" si="7"/>
        <v>0</v>
      </c>
      <c r="AL30" s="214">
        <f t="shared" si="8"/>
        <v>0</v>
      </c>
    </row>
    <row r="31" spans="2:38" x14ac:dyDescent="0.25">
      <c r="B31" s="212" t="s">
        <v>830</v>
      </c>
      <c r="C31" s="213" t="s">
        <v>829</v>
      </c>
      <c r="D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4">
        <f t="shared" si="0"/>
        <v>0</v>
      </c>
      <c r="G31" s="214"/>
      <c r="H31" s="214">
        <f t="shared" si="1"/>
        <v>0</v>
      </c>
      <c r="I31" s="214"/>
      <c r="J31" s="214">
        <f t="shared" si="2"/>
        <v>0</v>
      </c>
      <c r="K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4">
        <f t="shared" si="4"/>
        <v>0</v>
      </c>
      <c r="Z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4">
        <f t="shared" si="5"/>
        <v>0</v>
      </c>
      <c r="AD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4">
        <f t="shared" si="6"/>
        <v>0</v>
      </c>
      <c r="AH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4">
        <f t="shared" si="7"/>
        <v>0</v>
      </c>
      <c r="AL31" s="214">
        <f t="shared" si="8"/>
        <v>0</v>
      </c>
    </row>
    <row r="32" spans="2:38" x14ac:dyDescent="0.25">
      <c r="B32" s="212" t="s">
        <v>394</v>
      </c>
      <c r="C32" s="213" t="s">
        <v>275</v>
      </c>
      <c r="D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4">
        <f t="shared" si="0"/>
        <v>0</v>
      </c>
      <c r="G32" s="214"/>
      <c r="H32" s="214">
        <f t="shared" si="1"/>
        <v>0</v>
      </c>
      <c r="I32" s="214"/>
      <c r="J32" s="214">
        <f t="shared" si="2"/>
        <v>0</v>
      </c>
      <c r="K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4">
        <f t="shared" si="4"/>
        <v>0</v>
      </c>
      <c r="Z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4">
        <f t="shared" si="5"/>
        <v>0</v>
      </c>
      <c r="AD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4">
        <f t="shared" si="6"/>
        <v>0</v>
      </c>
      <c r="AH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4">
        <f t="shared" si="7"/>
        <v>0</v>
      </c>
      <c r="AL32" s="214">
        <f t="shared" si="8"/>
        <v>0</v>
      </c>
    </row>
    <row r="33" spans="2:38" x14ac:dyDescent="0.25">
      <c r="B33" s="212" t="s">
        <v>831</v>
      </c>
      <c r="C33" s="213" t="s">
        <v>833</v>
      </c>
      <c r="D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4">
        <f t="shared" si="0"/>
        <v>0</v>
      </c>
      <c r="G33" s="214"/>
      <c r="H33" s="214">
        <f t="shared" si="1"/>
        <v>0</v>
      </c>
      <c r="I33" s="214"/>
      <c r="J33" s="214">
        <f t="shared" si="2"/>
        <v>0</v>
      </c>
      <c r="K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4">
        <f t="shared" si="4"/>
        <v>0</v>
      </c>
      <c r="Z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4">
        <f t="shared" si="5"/>
        <v>0</v>
      </c>
      <c r="AD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4">
        <f t="shared" si="6"/>
        <v>0</v>
      </c>
      <c r="AH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4">
        <f t="shared" si="7"/>
        <v>0</v>
      </c>
      <c r="AL33" s="214">
        <f t="shared" si="8"/>
        <v>0</v>
      </c>
    </row>
    <row r="34" spans="2:38" x14ac:dyDescent="0.25">
      <c r="B34" s="212" t="s">
        <v>832</v>
      </c>
      <c r="C34" s="213" t="s">
        <v>834</v>
      </c>
      <c r="D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4">
        <f t="shared" si="0"/>
        <v>0</v>
      </c>
      <c r="G34" s="214"/>
      <c r="H34" s="214">
        <f t="shared" si="1"/>
        <v>0</v>
      </c>
      <c r="I34" s="214"/>
      <c r="J34" s="214">
        <f t="shared" si="2"/>
        <v>0</v>
      </c>
      <c r="K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4">
        <f t="shared" si="4"/>
        <v>0</v>
      </c>
      <c r="Z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4">
        <f t="shared" si="5"/>
        <v>0</v>
      </c>
      <c r="AD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4">
        <f t="shared" si="6"/>
        <v>0</v>
      </c>
      <c r="AH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4">
        <f t="shared" si="7"/>
        <v>0</v>
      </c>
      <c r="AL34" s="214">
        <f t="shared" si="8"/>
        <v>0</v>
      </c>
    </row>
    <row r="35" spans="2:38" x14ac:dyDescent="0.25">
      <c r="B35" s="212" t="s">
        <v>836</v>
      </c>
      <c r="C35" s="213" t="s">
        <v>835</v>
      </c>
      <c r="D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4">
        <f t="shared" si="0"/>
        <v>0</v>
      </c>
      <c r="G35" s="214"/>
      <c r="H35" s="214">
        <f t="shared" si="1"/>
        <v>0</v>
      </c>
      <c r="I35" s="214"/>
      <c r="J35" s="214">
        <f t="shared" si="2"/>
        <v>0</v>
      </c>
      <c r="K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4">
        <f t="shared" si="4"/>
        <v>0</v>
      </c>
      <c r="Z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4">
        <f t="shared" si="5"/>
        <v>0</v>
      </c>
      <c r="AD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4">
        <f t="shared" si="6"/>
        <v>0</v>
      </c>
      <c r="AH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4">
        <f t="shared" si="7"/>
        <v>0</v>
      </c>
      <c r="AL35" s="214">
        <f t="shared" si="8"/>
        <v>0</v>
      </c>
    </row>
    <row r="36" spans="2:38" x14ac:dyDescent="0.25">
      <c r="B36" s="212" t="s">
        <v>386</v>
      </c>
      <c r="C36" s="213" t="s">
        <v>276</v>
      </c>
      <c r="D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4">
        <f t="shared" si="0"/>
        <v>0</v>
      </c>
      <c r="G36" s="214"/>
      <c r="H36" s="214">
        <f t="shared" si="1"/>
        <v>0</v>
      </c>
      <c r="I36" s="214"/>
      <c r="J36" s="214">
        <f t="shared" si="2"/>
        <v>0</v>
      </c>
      <c r="K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4">
        <f t="shared" si="4"/>
        <v>0</v>
      </c>
      <c r="Z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4">
        <f t="shared" si="5"/>
        <v>0</v>
      </c>
      <c r="AD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4">
        <f t="shared" si="6"/>
        <v>0</v>
      </c>
      <c r="AH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4">
        <f t="shared" si="7"/>
        <v>0</v>
      </c>
      <c r="AL36" s="214">
        <f t="shared" si="8"/>
        <v>0</v>
      </c>
    </row>
    <row r="37" spans="2:38" x14ac:dyDescent="0.25">
      <c r="B37" s="212" t="s">
        <v>851</v>
      </c>
      <c r="C37" s="213" t="s">
        <v>852</v>
      </c>
      <c r="D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4">
        <f t="shared" si="0"/>
        <v>0</v>
      </c>
      <c r="G37" s="214"/>
      <c r="H37" s="214">
        <f t="shared" si="1"/>
        <v>0</v>
      </c>
      <c r="I37" s="214"/>
      <c r="J37" s="214">
        <f t="shared" si="2"/>
        <v>0</v>
      </c>
      <c r="K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4">
        <f t="shared" si="4"/>
        <v>0</v>
      </c>
      <c r="Z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4">
        <f t="shared" si="5"/>
        <v>0</v>
      </c>
      <c r="AD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4">
        <f t="shared" si="6"/>
        <v>0</v>
      </c>
      <c r="AH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4">
        <f t="shared" si="7"/>
        <v>0</v>
      </c>
      <c r="AL37" s="214">
        <f t="shared" si="8"/>
        <v>0</v>
      </c>
    </row>
    <row r="38" spans="2:38" x14ac:dyDescent="0.25">
      <c r="B38" s="221" t="s">
        <v>395</v>
      </c>
      <c r="C38" s="222" t="s">
        <v>277</v>
      </c>
      <c r="D38" s="223">
        <f>SUM(D39:D62)</f>
        <v>180000</v>
      </c>
      <c r="E38" s="223">
        <f>SUM(E39:E62)</f>
        <v>1440000</v>
      </c>
      <c r="F38" s="223">
        <f t="shared" si="0"/>
        <v>1620000</v>
      </c>
      <c r="G38" s="223">
        <f>SUM(G39:G62)</f>
        <v>0</v>
      </c>
      <c r="H38" s="223">
        <f t="shared" si="1"/>
        <v>1620000</v>
      </c>
      <c r="I38" s="223">
        <f t="shared" ref="I38:X38" si="10">SUM(I39:I62)</f>
        <v>0</v>
      </c>
      <c r="J38" s="223">
        <f t="shared" si="10"/>
        <v>1620000</v>
      </c>
      <c r="K38" s="223">
        <f t="shared" si="10"/>
        <v>0</v>
      </c>
      <c r="L38" s="223">
        <f t="shared" si="10"/>
        <v>0</v>
      </c>
      <c r="M38" s="223">
        <f t="shared" si="10"/>
        <v>0</v>
      </c>
      <c r="N38" s="223">
        <f t="shared" si="10"/>
        <v>0</v>
      </c>
      <c r="O38" s="223">
        <f t="shared" si="10"/>
        <v>0</v>
      </c>
      <c r="P38" s="223">
        <f t="shared" si="10"/>
        <v>0</v>
      </c>
      <c r="Q38" s="223">
        <f t="shared" si="10"/>
        <v>0</v>
      </c>
      <c r="R38" s="223">
        <f t="shared" si="10"/>
        <v>1620000</v>
      </c>
      <c r="S38" s="223">
        <f t="shared" si="10"/>
        <v>0</v>
      </c>
      <c r="T38" s="223">
        <f t="shared" si="10"/>
        <v>0</v>
      </c>
      <c r="U38" s="223">
        <f t="shared" si="10"/>
        <v>0</v>
      </c>
      <c r="V38" s="223">
        <f t="shared" si="10"/>
        <v>1440000</v>
      </c>
      <c r="W38" s="223">
        <f t="shared" si="10"/>
        <v>0</v>
      </c>
      <c r="X38" s="223">
        <f t="shared" si="10"/>
        <v>0</v>
      </c>
      <c r="Y38" s="223">
        <f t="shared" si="4"/>
        <v>1440000</v>
      </c>
      <c r="Z38" s="223">
        <f>SUM(Z39:Z62)</f>
        <v>0</v>
      </c>
      <c r="AA38" s="223">
        <f>SUM(AA39:AA62)</f>
        <v>60000</v>
      </c>
      <c r="AB38" s="223">
        <f>SUM(AB39:AB62)</f>
        <v>0</v>
      </c>
      <c r="AC38" s="223">
        <f t="shared" si="5"/>
        <v>60000</v>
      </c>
      <c r="AD38" s="223">
        <f>SUM(AD39:AD62)</f>
        <v>0</v>
      </c>
      <c r="AE38" s="223">
        <f>SUM(AE39:AE62)</f>
        <v>0</v>
      </c>
      <c r="AF38" s="223">
        <f>SUM(AF39:AF62)</f>
        <v>0</v>
      </c>
      <c r="AG38" s="223">
        <f t="shared" si="6"/>
        <v>0</v>
      </c>
      <c r="AH38" s="223">
        <f>SUM(AH39:AH62)</f>
        <v>0</v>
      </c>
      <c r="AI38" s="223">
        <f>SUM(AI39:AI62)</f>
        <v>120000</v>
      </c>
      <c r="AJ38" s="223">
        <f>SUM(AJ39:AJ62)</f>
        <v>0</v>
      </c>
      <c r="AK38" s="223">
        <f t="shared" si="7"/>
        <v>120000</v>
      </c>
      <c r="AL38" s="223">
        <f t="shared" si="8"/>
        <v>1620000</v>
      </c>
    </row>
    <row r="39" spans="2:38" x14ac:dyDescent="0.25">
      <c r="B39" s="212" t="s">
        <v>853</v>
      </c>
      <c r="C39" s="213" t="s">
        <v>854</v>
      </c>
      <c r="D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4">
        <f t="shared" si="0"/>
        <v>0</v>
      </c>
      <c r="G39" s="214"/>
      <c r="H39" s="214">
        <f t="shared" si="1"/>
        <v>0</v>
      </c>
      <c r="I39" s="214"/>
      <c r="J39" s="214">
        <f>F39-I39</f>
        <v>0</v>
      </c>
      <c r="K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4">
        <f t="shared" si="4"/>
        <v>0</v>
      </c>
      <c r="Z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4">
        <f t="shared" si="5"/>
        <v>0</v>
      </c>
      <c r="AD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4">
        <f t="shared" si="6"/>
        <v>0</v>
      </c>
      <c r="AH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4">
        <f t="shared" si="7"/>
        <v>0</v>
      </c>
      <c r="AL39" s="214">
        <f t="shared" si="8"/>
        <v>0</v>
      </c>
    </row>
    <row r="40" spans="2:38" x14ac:dyDescent="0.25">
      <c r="B40" s="212" t="s">
        <v>396</v>
      </c>
      <c r="C40" s="213" t="s">
        <v>278</v>
      </c>
      <c r="D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4">
        <f t="shared" si="0"/>
        <v>0</v>
      </c>
      <c r="G40" s="214"/>
      <c r="H40" s="214">
        <f t="shared" si="1"/>
        <v>0</v>
      </c>
      <c r="I40" s="214"/>
      <c r="J40" s="214">
        <f>F40-I40</f>
        <v>0</v>
      </c>
      <c r="K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4">
        <f t="shared" si="4"/>
        <v>0</v>
      </c>
      <c r="Z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4">
        <f t="shared" si="5"/>
        <v>0</v>
      </c>
      <c r="AD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4">
        <f t="shared" si="6"/>
        <v>0</v>
      </c>
      <c r="AH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4">
        <f t="shared" si="7"/>
        <v>0</v>
      </c>
      <c r="AL40" s="214">
        <f t="shared" si="8"/>
        <v>0</v>
      </c>
    </row>
    <row r="41" spans="2:38" x14ac:dyDescent="0.25">
      <c r="B41" s="212" t="s">
        <v>855</v>
      </c>
      <c r="C41" s="213" t="s">
        <v>856</v>
      </c>
      <c r="D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4">
        <f t="shared" si="0"/>
        <v>0</v>
      </c>
      <c r="G41" s="214"/>
      <c r="H41" s="214">
        <f t="shared" si="1"/>
        <v>0</v>
      </c>
      <c r="I41" s="214"/>
      <c r="J41" s="214">
        <f>F41-I41</f>
        <v>0</v>
      </c>
      <c r="K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4">
        <f t="shared" si="4"/>
        <v>0</v>
      </c>
      <c r="Z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4">
        <f t="shared" si="5"/>
        <v>0</v>
      </c>
      <c r="AD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4">
        <f t="shared" si="6"/>
        <v>0</v>
      </c>
      <c r="AH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4">
        <f t="shared" si="7"/>
        <v>0</v>
      </c>
      <c r="AL41" s="214">
        <f t="shared" si="8"/>
        <v>0</v>
      </c>
    </row>
    <row r="42" spans="2:38" x14ac:dyDescent="0.25">
      <c r="B42" s="212" t="s">
        <v>857</v>
      </c>
      <c r="C42" s="213" t="s">
        <v>858</v>
      </c>
      <c r="D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4">
        <f t="shared" ref="F42:F62" si="11">D42+E42</f>
        <v>0</v>
      </c>
      <c r="G42" s="214"/>
      <c r="H42" s="214">
        <f t="shared" ref="H42:H62" si="12">F42-G42</f>
        <v>0</v>
      </c>
      <c r="I42" s="214"/>
      <c r="J42" s="214">
        <f t="shared" ref="J42:J62" si="13">F42-I42</f>
        <v>0</v>
      </c>
      <c r="K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4">
        <f t="shared" ref="Y42:Y62" si="14">V42+W42+X42</f>
        <v>0</v>
      </c>
      <c r="Z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4">
        <f t="shared" ref="AC42:AC62" si="15">Z42+AA42+AB42</f>
        <v>0</v>
      </c>
      <c r="AD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4">
        <f t="shared" ref="AG42:AG62" si="16">AD42+AE42+AF42</f>
        <v>0</v>
      </c>
      <c r="AH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4">
        <f t="shared" ref="AK42:AK62" si="17">AH42+AI42+AJ42</f>
        <v>0</v>
      </c>
      <c r="AL42" s="214">
        <f t="shared" ref="AL42:AL62" si="18">Y42+AC42+AG42+AK42</f>
        <v>0</v>
      </c>
    </row>
    <row r="43" spans="2:38" x14ac:dyDescent="0.25">
      <c r="B43" s="212" t="s">
        <v>397</v>
      </c>
      <c r="C43" s="213" t="s">
        <v>279</v>
      </c>
      <c r="D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4">
        <f t="shared" si="11"/>
        <v>0</v>
      </c>
      <c r="G43" s="214"/>
      <c r="H43" s="214">
        <f t="shared" si="12"/>
        <v>0</v>
      </c>
      <c r="I43" s="214"/>
      <c r="J43" s="214">
        <f t="shared" si="13"/>
        <v>0</v>
      </c>
      <c r="K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4">
        <f t="shared" si="14"/>
        <v>0</v>
      </c>
      <c r="Z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4">
        <f t="shared" si="15"/>
        <v>0</v>
      </c>
      <c r="AD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4">
        <f t="shared" si="16"/>
        <v>0</v>
      </c>
      <c r="AH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4">
        <f t="shared" si="17"/>
        <v>0</v>
      </c>
      <c r="AL43" s="214">
        <f t="shared" si="18"/>
        <v>0</v>
      </c>
    </row>
    <row r="44" spans="2:38" x14ac:dyDescent="0.25">
      <c r="B44" s="212" t="s">
        <v>859</v>
      </c>
      <c r="C44" s="213" t="s">
        <v>860</v>
      </c>
      <c r="D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E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4">
        <f>D44+E44</f>
        <v>120000</v>
      </c>
      <c r="G44" s="214"/>
      <c r="H44" s="214">
        <f>F44-G44</f>
        <v>120000</v>
      </c>
      <c r="I44" s="214"/>
      <c r="J44" s="214">
        <f>F44-I44</f>
        <v>120000</v>
      </c>
      <c r="K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S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4">
        <f>V44+W44+X44</f>
        <v>0</v>
      </c>
      <c r="Z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4">
        <f>Z44+AA44+AB44</f>
        <v>0</v>
      </c>
      <c r="AD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4">
        <f>AD44+AE44+AF44</f>
        <v>0</v>
      </c>
      <c r="AH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AJ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4">
        <f>AH44+AI44+AJ44</f>
        <v>120000</v>
      </c>
      <c r="AL44" s="214">
        <f>Y44+AC44+AG44+AK44</f>
        <v>120000</v>
      </c>
    </row>
    <row r="45" spans="2:38" x14ac:dyDescent="0.25">
      <c r="B45" s="212" t="s">
        <v>861</v>
      </c>
      <c r="C45" s="213" t="s">
        <v>827</v>
      </c>
      <c r="D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E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4">
        <f t="shared" si="11"/>
        <v>60000</v>
      </c>
      <c r="G45" s="214"/>
      <c r="H45" s="214">
        <f t="shared" si="12"/>
        <v>60000</v>
      </c>
      <c r="I45" s="214"/>
      <c r="J45" s="214">
        <f t="shared" si="13"/>
        <v>60000</v>
      </c>
      <c r="K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S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4">
        <f t="shared" si="14"/>
        <v>0</v>
      </c>
      <c r="Z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AB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4">
        <f t="shared" si="15"/>
        <v>60000</v>
      </c>
      <c r="AD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4">
        <f t="shared" si="16"/>
        <v>0</v>
      </c>
      <c r="AH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4">
        <f t="shared" si="17"/>
        <v>0</v>
      </c>
      <c r="AL45" s="214">
        <f t="shared" si="18"/>
        <v>60000</v>
      </c>
    </row>
    <row r="46" spans="2:38" x14ac:dyDescent="0.25">
      <c r="B46" s="212" t="s">
        <v>398</v>
      </c>
      <c r="C46" s="213" t="s">
        <v>280</v>
      </c>
      <c r="D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4">
        <f>D46+E46</f>
        <v>0</v>
      </c>
      <c r="G46" s="214"/>
      <c r="H46" s="214">
        <f>F46-G46</f>
        <v>0</v>
      </c>
      <c r="I46" s="214"/>
      <c r="J46" s="214">
        <f>F46-I46</f>
        <v>0</v>
      </c>
      <c r="K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4">
        <f>V46+W46+X46</f>
        <v>0</v>
      </c>
      <c r="Z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4">
        <f>Z46+AA46+AB46</f>
        <v>0</v>
      </c>
      <c r="AD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4">
        <f>AD46+AE46+AF46</f>
        <v>0</v>
      </c>
      <c r="AH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4">
        <f>AH46+AI46+AJ46</f>
        <v>0</v>
      </c>
      <c r="AL46" s="214">
        <f>Y46+AC46+AG46+AK46</f>
        <v>0</v>
      </c>
    </row>
    <row r="47" spans="2:38" x14ac:dyDescent="0.25">
      <c r="B47" s="212" t="s">
        <v>862</v>
      </c>
      <c r="C47" s="213" t="s">
        <v>863</v>
      </c>
      <c r="D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4">
        <f t="shared" si="11"/>
        <v>0</v>
      </c>
      <c r="G47" s="214"/>
      <c r="H47" s="214">
        <f t="shared" si="12"/>
        <v>0</v>
      </c>
      <c r="I47" s="214"/>
      <c r="J47" s="214">
        <f t="shared" si="13"/>
        <v>0</v>
      </c>
      <c r="K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4">
        <f t="shared" si="14"/>
        <v>0</v>
      </c>
      <c r="Z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4">
        <f t="shared" si="15"/>
        <v>0</v>
      </c>
      <c r="AD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4">
        <f t="shared" si="16"/>
        <v>0</v>
      </c>
      <c r="AH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4">
        <f t="shared" si="17"/>
        <v>0</v>
      </c>
      <c r="AL47" s="214">
        <f t="shared" si="18"/>
        <v>0</v>
      </c>
    </row>
    <row r="48" spans="2:38" x14ac:dyDescent="0.25">
      <c r="B48" s="212" t="s">
        <v>864</v>
      </c>
      <c r="C48" s="213" t="s">
        <v>834</v>
      </c>
      <c r="D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4">
        <f>D48+E48</f>
        <v>0</v>
      </c>
      <c r="G48" s="214"/>
      <c r="H48" s="214">
        <f>F48-G48</f>
        <v>0</v>
      </c>
      <c r="I48" s="214"/>
      <c r="J48" s="214">
        <f>F48-I48</f>
        <v>0</v>
      </c>
      <c r="K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4">
        <f>V48+W48+X48</f>
        <v>0</v>
      </c>
      <c r="Z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4">
        <f>Z48+AA48+AB48</f>
        <v>0</v>
      </c>
      <c r="AD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4">
        <f>AD48+AE48+AF48</f>
        <v>0</v>
      </c>
      <c r="AH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4">
        <f>AH48+AI48+AJ48</f>
        <v>0</v>
      </c>
      <c r="AL48" s="214">
        <f>Y48+AC48+AG48+AK48</f>
        <v>0</v>
      </c>
    </row>
    <row r="49" spans="2:38" x14ac:dyDescent="0.25">
      <c r="B49" s="212" t="s">
        <v>865</v>
      </c>
      <c r="C49" s="213" t="s">
        <v>835</v>
      </c>
      <c r="D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4">
        <f t="shared" si="11"/>
        <v>0</v>
      </c>
      <c r="G49" s="214"/>
      <c r="H49" s="214">
        <f t="shared" si="12"/>
        <v>0</v>
      </c>
      <c r="I49" s="214"/>
      <c r="J49" s="214">
        <f t="shared" si="13"/>
        <v>0</v>
      </c>
      <c r="K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4">
        <f t="shared" si="14"/>
        <v>0</v>
      </c>
      <c r="Z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4">
        <f t="shared" si="15"/>
        <v>0</v>
      </c>
      <c r="AD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4">
        <f t="shared" si="16"/>
        <v>0</v>
      </c>
      <c r="AH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4">
        <f t="shared" si="17"/>
        <v>0</v>
      </c>
      <c r="AL49" s="214">
        <f t="shared" si="18"/>
        <v>0</v>
      </c>
    </row>
    <row r="50" spans="2:38" x14ac:dyDescent="0.25">
      <c r="B50" s="212" t="s">
        <v>866</v>
      </c>
      <c r="C50" s="213" t="s">
        <v>867</v>
      </c>
      <c r="D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4">
        <f>D50+E50</f>
        <v>0</v>
      </c>
      <c r="G50" s="214"/>
      <c r="H50" s="214">
        <f>F50-G50</f>
        <v>0</v>
      </c>
      <c r="I50" s="214"/>
      <c r="J50" s="214">
        <f>F50-I50</f>
        <v>0</v>
      </c>
      <c r="K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4">
        <f>V50+W50+X50</f>
        <v>0</v>
      </c>
      <c r="Z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4">
        <f>Z50+AA50+AB50</f>
        <v>0</v>
      </c>
      <c r="AD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4">
        <f>AD50+AE50+AF50</f>
        <v>0</v>
      </c>
      <c r="AH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4">
        <f>AH50+AI50+AJ50</f>
        <v>0</v>
      </c>
      <c r="AL50" s="214">
        <f>Y50+AC50+AG50+AK50</f>
        <v>0</v>
      </c>
    </row>
    <row r="51" spans="2:38" x14ac:dyDescent="0.25">
      <c r="B51" s="212" t="s">
        <v>868</v>
      </c>
      <c r="C51" s="213" t="s">
        <v>869</v>
      </c>
      <c r="D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4">
        <f t="shared" si="11"/>
        <v>0</v>
      </c>
      <c r="G51" s="214"/>
      <c r="H51" s="214">
        <f t="shared" si="12"/>
        <v>0</v>
      </c>
      <c r="I51" s="214"/>
      <c r="J51" s="214">
        <f t="shared" si="13"/>
        <v>0</v>
      </c>
      <c r="K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4">
        <f t="shared" si="14"/>
        <v>0</v>
      </c>
      <c r="Z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4">
        <f t="shared" si="15"/>
        <v>0</v>
      </c>
      <c r="AD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4">
        <f t="shared" si="16"/>
        <v>0</v>
      </c>
      <c r="AH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4">
        <f t="shared" si="17"/>
        <v>0</v>
      </c>
      <c r="AL51" s="214">
        <f t="shared" si="18"/>
        <v>0</v>
      </c>
    </row>
    <row r="52" spans="2:38" x14ac:dyDescent="0.25">
      <c r="B52" s="212" t="s">
        <v>870</v>
      </c>
      <c r="C52" s="213" t="s">
        <v>842</v>
      </c>
      <c r="D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4">
        <f>D52+E52</f>
        <v>0</v>
      </c>
      <c r="G52" s="214"/>
      <c r="H52" s="214">
        <f>F52-G52</f>
        <v>0</v>
      </c>
      <c r="I52" s="214"/>
      <c r="J52" s="214">
        <f>F52-I52</f>
        <v>0</v>
      </c>
      <c r="K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4">
        <f>V52+W52+X52</f>
        <v>0</v>
      </c>
      <c r="Z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4">
        <f>Z52+AA52+AB52</f>
        <v>0</v>
      </c>
      <c r="AD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4">
        <f>AD52+AE52+AF52</f>
        <v>0</v>
      </c>
      <c r="AH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4">
        <f>AH52+AI52+AJ52</f>
        <v>0</v>
      </c>
      <c r="AL52" s="214">
        <f>Y52+AC52+AG52+AK52</f>
        <v>0</v>
      </c>
    </row>
    <row r="53" spans="2:38" x14ac:dyDescent="0.25">
      <c r="B53" s="212" t="s">
        <v>871</v>
      </c>
      <c r="C53" s="213" t="s">
        <v>872</v>
      </c>
      <c r="D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4">
        <f t="shared" si="11"/>
        <v>0</v>
      </c>
      <c r="G53" s="214"/>
      <c r="H53" s="214">
        <f t="shared" si="12"/>
        <v>0</v>
      </c>
      <c r="I53" s="214"/>
      <c r="J53" s="214">
        <f t="shared" si="13"/>
        <v>0</v>
      </c>
      <c r="K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4">
        <f t="shared" si="14"/>
        <v>0</v>
      </c>
      <c r="Z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4">
        <f t="shared" si="15"/>
        <v>0</v>
      </c>
      <c r="AD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4">
        <f t="shared" si="16"/>
        <v>0</v>
      </c>
      <c r="AH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4">
        <f t="shared" si="17"/>
        <v>0</v>
      </c>
      <c r="AL53" s="214">
        <f t="shared" si="18"/>
        <v>0</v>
      </c>
    </row>
    <row r="54" spans="2:38" x14ac:dyDescent="0.25">
      <c r="B54" s="212" t="s">
        <v>399</v>
      </c>
      <c r="C54" s="213" t="s">
        <v>281</v>
      </c>
      <c r="D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4">
        <f t="shared" si="11"/>
        <v>0</v>
      </c>
      <c r="G54" s="214"/>
      <c r="H54" s="214">
        <f t="shared" si="12"/>
        <v>0</v>
      </c>
      <c r="I54" s="214"/>
      <c r="J54" s="214">
        <f t="shared" si="13"/>
        <v>0</v>
      </c>
      <c r="K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4">
        <f t="shared" si="14"/>
        <v>0</v>
      </c>
      <c r="Z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4">
        <f t="shared" si="15"/>
        <v>0</v>
      </c>
      <c r="AD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4">
        <f t="shared" si="16"/>
        <v>0</v>
      </c>
      <c r="AH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4">
        <f t="shared" si="17"/>
        <v>0</v>
      </c>
      <c r="AL54" s="214">
        <f t="shared" si="18"/>
        <v>0</v>
      </c>
    </row>
    <row r="55" spans="2:38" x14ac:dyDescent="0.25">
      <c r="B55" s="212" t="s">
        <v>873</v>
      </c>
      <c r="C55" s="213" t="s">
        <v>874</v>
      </c>
      <c r="D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4">
        <f>D55+E55</f>
        <v>0</v>
      </c>
      <c r="G55" s="214"/>
      <c r="H55" s="214">
        <f>F55-G55</f>
        <v>0</v>
      </c>
      <c r="I55" s="214"/>
      <c r="J55" s="214">
        <f>F55-I55</f>
        <v>0</v>
      </c>
      <c r="K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4">
        <f>V55+W55+X55</f>
        <v>0</v>
      </c>
      <c r="Z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4">
        <f>Z55+AA55+AB55</f>
        <v>0</v>
      </c>
      <c r="AD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4">
        <f>AD55+AE55+AF55</f>
        <v>0</v>
      </c>
      <c r="AH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4">
        <f>AH55+AI55+AJ55</f>
        <v>0</v>
      </c>
      <c r="AL55" s="214">
        <f>Y55+AC55+AG55+AK55</f>
        <v>0</v>
      </c>
    </row>
    <row r="56" spans="2:38" x14ac:dyDescent="0.25">
      <c r="B56" s="212" t="s">
        <v>875</v>
      </c>
      <c r="C56" s="213" t="s">
        <v>876</v>
      </c>
      <c r="D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4">
        <f t="shared" si="11"/>
        <v>0</v>
      </c>
      <c r="G56" s="214"/>
      <c r="H56" s="214">
        <f t="shared" si="12"/>
        <v>0</v>
      </c>
      <c r="I56" s="214"/>
      <c r="J56" s="214">
        <f t="shared" si="13"/>
        <v>0</v>
      </c>
      <c r="K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4">
        <f t="shared" si="14"/>
        <v>0</v>
      </c>
      <c r="Z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4">
        <f t="shared" si="15"/>
        <v>0</v>
      </c>
      <c r="AD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4">
        <f t="shared" si="16"/>
        <v>0</v>
      </c>
      <c r="AH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4">
        <f t="shared" si="17"/>
        <v>0</v>
      </c>
      <c r="AL56" s="214">
        <f t="shared" si="18"/>
        <v>0</v>
      </c>
    </row>
    <row r="57" spans="2:38" x14ac:dyDescent="0.25">
      <c r="B57" s="212" t="s">
        <v>877</v>
      </c>
      <c r="C57" s="213" t="s">
        <v>878</v>
      </c>
      <c r="D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4">
        <f>D57+E57</f>
        <v>0</v>
      </c>
      <c r="G57" s="214"/>
      <c r="H57" s="214">
        <f>F57-G57</f>
        <v>0</v>
      </c>
      <c r="I57" s="214"/>
      <c r="J57" s="214">
        <f>F57-I57</f>
        <v>0</v>
      </c>
      <c r="K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4">
        <f>V57+W57+X57</f>
        <v>0</v>
      </c>
      <c r="Z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4">
        <f>Z57+AA57+AB57</f>
        <v>0</v>
      </c>
      <c r="AD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4">
        <f>AD57+AE57+AF57</f>
        <v>0</v>
      </c>
      <c r="AH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4">
        <f>AH57+AI57+AJ57</f>
        <v>0</v>
      </c>
      <c r="AL57" s="214">
        <f>Y57+AC57+AG57+AK57</f>
        <v>0</v>
      </c>
    </row>
    <row r="58" spans="2:38" x14ac:dyDescent="0.25">
      <c r="B58" s="212" t="s">
        <v>879</v>
      </c>
      <c r="C58" s="213" t="s">
        <v>880</v>
      </c>
      <c r="D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4">
        <f t="shared" si="11"/>
        <v>0</v>
      </c>
      <c r="G58" s="214"/>
      <c r="H58" s="214">
        <f t="shared" si="12"/>
        <v>0</v>
      </c>
      <c r="I58" s="214"/>
      <c r="J58" s="214">
        <f t="shared" si="13"/>
        <v>0</v>
      </c>
      <c r="K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4">
        <f t="shared" si="14"/>
        <v>0</v>
      </c>
      <c r="Z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4">
        <f t="shared" si="15"/>
        <v>0</v>
      </c>
      <c r="AD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4">
        <f t="shared" si="16"/>
        <v>0</v>
      </c>
      <c r="AH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4">
        <f t="shared" si="17"/>
        <v>0</v>
      </c>
      <c r="AL58" s="214">
        <f t="shared" si="18"/>
        <v>0</v>
      </c>
    </row>
    <row r="59" spans="2:38" x14ac:dyDescent="0.25">
      <c r="B59" s="212" t="s">
        <v>881</v>
      </c>
      <c r="C59" s="213" t="s">
        <v>882</v>
      </c>
      <c r="D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4">
        <f>D59+E59</f>
        <v>0</v>
      </c>
      <c r="G59" s="214"/>
      <c r="H59" s="214">
        <f>F59-G59</f>
        <v>0</v>
      </c>
      <c r="I59" s="214"/>
      <c r="J59" s="214">
        <f>F59-I59</f>
        <v>0</v>
      </c>
      <c r="K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4">
        <f>V59+W59+X59</f>
        <v>0</v>
      </c>
      <c r="Z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4">
        <f>Z59+AA59+AB59</f>
        <v>0</v>
      </c>
      <c r="AD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4">
        <f>AD59+AE59+AF59</f>
        <v>0</v>
      </c>
      <c r="AH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4">
        <f>AH59+AI59+AJ59</f>
        <v>0</v>
      </c>
      <c r="AL59" s="214">
        <f>Y59+AC59+AG59+AK59</f>
        <v>0</v>
      </c>
    </row>
    <row r="60" spans="2:38" x14ac:dyDescent="0.25">
      <c r="B60" s="212" t="s">
        <v>883</v>
      </c>
      <c r="C60" s="213" t="s">
        <v>884</v>
      </c>
      <c r="D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1440000</v>
      </c>
      <c r="F60" s="214">
        <f t="shared" si="11"/>
        <v>1440000</v>
      </c>
      <c r="G60" s="214"/>
      <c r="H60" s="214">
        <f t="shared" si="12"/>
        <v>1440000</v>
      </c>
      <c r="I60" s="214"/>
      <c r="J60" s="214">
        <f t="shared" si="13"/>
        <v>1440000</v>
      </c>
      <c r="K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1440000</v>
      </c>
      <c r="S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1440000</v>
      </c>
      <c r="W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4">
        <f t="shared" si="14"/>
        <v>1440000</v>
      </c>
      <c r="Z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4">
        <f t="shared" si="15"/>
        <v>0</v>
      </c>
      <c r="AD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4">
        <f t="shared" si="16"/>
        <v>0</v>
      </c>
      <c r="AH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4">
        <f t="shared" si="17"/>
        <v>0</v>
      </c>
      <c r="AL60" s="214">
        <f t="shared" si="18"/>
        <v>1440000</v>
      </c>
    </row>
    <row r="61" spans="2:38" x14ac:dyDescent="0.25">
      <c r="B61" s="212" t="s">
        <v>885</v>
      </c>
      <c r="C61" s="213" t="s">
        <v>886</v>
      </c>
      <c r="D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4">
        <f>D61+E61</f>
        <v>0</v>
      </c>
      <c r="G61" s="214"/>
      <c r="H61" s="214">
        <f>F61-G61</f>
        <v>0</v>
      </c>
      <c r="I61" s="214"/>
      <c r="J61" s="214">
        <f>F61-I61</f>
        <v>0</v>
      </c>
      <c r="K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4">
        <f>V61+W61+X61</f>
        <v>0</v>
      </c>
      <c r="Z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4">
        <f>Z61+AA61+AB61</f>
        <v>0</v>
      </c>
      <c r="AD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4">
        <f>AD61+AE61+AF61</f>
        <v>0</v>
      </c>
      <c r="AH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4">
        <f>AH61+AI61+AJ61</f>
        <v>0</v>
      </c>
      <c r="AL61" s="214">
        <f>Y61+AC61+AG61+AK61</f>
        <v>0</v>
      </c>
    </row>
    <row r="62" spans="2:38" x14ac:dyDescent="0.25">
      <c r="B62" s="212" t="s">
        <v>887</v>
      </c>
      <c r="C62" s="213" t="s">
        <v>888</v>
      </c>
      <c r="D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4">
        <f t="shared" si="11"/>
        <v>0</v>
      </c>
      <c r="G62" s="214"/>
      <c r="H62" s="214">
        <f t="shared" si="12"/>
        <v>0</v>
      </c>
      <c r="I62" s="214"/>
      <c r="J62" s="214">
        <f t="shared" si="13"/>
        <v>0</v>
      </c>
      <c r="K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4">
        <f t="shared" si="14"/>
        <v>0</v>
      </c>
      <c r="Z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4">
        <f t="shared" si="15"/>
        <v>0</v>
      </c>
      <c r="AD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4">
        <f t="shared" si="16"/>
        <v>0</v>
      </c>
      <c r="AH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4">
        <f t="shared" si="17"/>
        <v>0</v>
      </c>
      <c r="AL62" s="214">
        <f t="shared" si="18"/>
        <v>0</v>
      </c>
    </row>
    <row r="63" spans="2:38" x14ac:dyDescent="0.25">
      <c r="B63" s="221" t="s">
        <v>400</v>
      </c>
      <c r="C63" s="222" t="s">
        <v>282</v>
      </c>
      <c r="D63" s="223">
        <f>SUM(D64:D68)</f>
        <v>0</v>
      </c>
      <c r="E63" s="223">
        <f>SUM(E64:E68)</f>
        <v>0</v>
      </c>
      <c r="F63" s="223">
        <f t="shared" ref="F63:F69" si="19">D63+E63</f>
        <v>0</v>
      </c>
      <c r="G63" s="223">
        <f>SUM(G64:G68)</f>
        <v>0</v>
      </c>
      <c r="H63" s="223">
        <f t="shared" ref="H63:H69" si="20">F63-G63</f>
        <v>0</v>
      </c>
      <c r="I63" s="223">
        <f>SUM(I64:I68)</f>
        <v>0</v>
      </c>
      <c r="J63" s="223">
        <f t="shared" ref="J63:J69" si="21">F63-I63</f>
        <v>0</v>
      </c>
      <c r="K63" s="223">
        <f t="shared" ref="K63:X63" si="22">SUM(K64:K68)</f>
        <v>0</v>
      </c>
      <c r="L63" s="223">
        <f t="shared" si="22"/>
        <v>0</v>
      </c>
      <c r="M63" s="223">
        <f t="shared" si="22"/>
        <v>0</v>
      </c>
      <c r="N63" s="223">
        <f t="shared" si="22"/>
        <v>0</v>
      </c>
      <c r="O63" s="223">
        <f t="shared" si="22"/>
        <v>0</v>
      </c>
      <c r="P63" s="223">
        <f t="shared" si="22"/>
        <v>0</v>
      </c>
      <c r="Q63" s="223">
        <f t="shared" si="22"/>
        <v>0</v>
      </c>
      <c r="R63" s="223">
        <f t="shared" si="22"/>
        <v>0</v>
      </c>
      <c r="S63" s="223">
        <f t="shared" si="22"/>
        <v>0</v>
      </c>
      <c r="T63" s="223">
        <f t="shared" si="22"/>
        <v>0</v>
      </c>
      <c r="U63" s="223">
        <f t="shared" si="22"/>
        <v>0</v>
      </c>
      <c r="V63" s="223">
        <f t="shared" si="22"/>
        <v>0</v>
      </c>
      <c r="W63" s="223">
        <f t="shared" si="22"/>
        <v>0</v>
      </c>
      <c r="X63" s="223">
        <f t="shared" si="22"/>
        <v>0</v>
      </c>
      <c r="Y63" s="223">
        <f t="shared" ref="Y63:Y69" si="23">V63+W63+X63</f>
        <v>0</v>
      </c>
      <c r="Z63" s="223">
        <f>SUM(Z64:Z68)</f>
        <v>0</v>
      </c>
      <c r="AA63" s="223">
        <f>SUM(AA64:AA68)</f>
        <v>0</v>
      </c>
      <c r="AB63" s="223">
        <f>SUM(AB64:AB68)</f>
        <v>0</v>
      </c>
      <c r="AC63" s="223">
        <f t="shared" ref="AC63:AC69" si="24">Z63+AA63+AB63</f>
        <v>0</v>
      </c>
      <c r="AD63" s="223">
        <f>SUM(AD64:AD68)</f>
        <v>0</v>
      </c>
      <c r="AE63" s="223">
        <f>SUM(AE64:AE68)</f>
        <v>0</v>
      </c>
      <c r="AF63" s="223">
        <f>SUM(AF64:AF68)</f>
        <v>0</v>
      </c>
      <c r="AG63" s="223">
        <f t="shared" ref="AG63:AG69" si="25">AD63+AE63+AF63</f>
        <v>0</v>
      </c>
      <c r="AH63" s="223">
        <f>SUM(AH64:AH68)</f>
        <v>0</v>
      </c>
      <c r="AI63" s="223">
        <f>SUM(AI64:AI68)</f>
        <v>0</v>
      </c>
      <c r="AJ63" s="223">
        <f>SUM(AJ64:AJ68)</f>
        <v>0</v>
      </c>
      <c r="AK63" s="223">
        <f t="shared" ref="AK63:AK69" si="26">AH63+AI63+AJ63</f>
        <v>0</v>
      </c>
      <c r="AL63" s="223">
        <f t="shared" ref="AL63:AL69" si="27">Y63+AC63+AG63+AK63</f>
        <v>0</v>
      </c>
    </row>
    <row r="64" spans="2:38" x14ac:dyDescent="0.25">
      <c r="B64" s="212" t="s">
        <v>401</v>
      </c>
      <c r="C64" s="213" t="s">
        <v>283</v>
      </c>
      <c r="D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4">
        <f t="shared" si="19"/>
        <v>0</v>
      </c>
      <c r="G64" s="214"/>
      <c r="H64" s="214">
        <f t="shared" si="20"/>
        <v>0</v>
      </c>
      <c r="I64" s="214"/>
      <c r="J64" s="214">
        <f t="shared" si="21"/>
        <v>0</v>
      </c>
      <c r="K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4">
        <f t="shared" si="23"/>
        <v>0</v>
      </c>
      <c r="Z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4">
        <f t="shared" si="24"/>
        <v>0</v>
      </c>
      <c r="AD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4">
        <f t="shared" si="25"/>
        <v>0</v>
      </c>
      <c r="AH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4">
        <f t="shared" si="26"/>
        <v>0</v>
      </c>
      <c r="AL64" s="214">
        <f t="shared" si="27"/>
        <v>0</v>
      </c>
    </row>
    <row r="65" spans="2:38" x14ac:dyDescent="0.25">
      <c r="B65" s="212" t="s">
        <v>909</v>
      </c>
      <c r="C65" s="213" t="s">
        <v>910</v>
      </c>
      <c r="D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4">
        <f t="shared" si="19"/>
        <v>0</v>
      </c>
      <c r="G65" s="214"/>
      <c r="H65" s="214">
        <f t="shared" si="20"/>
        <v>0</v>
      </c>
      <c r="I65" s="214"/>
      <c r="J65" s="214">
        <f t="shared" si="21"/>
        <v>0</v>
      </c>
      <c r="K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4">
        <f t="shared" si="23"/>
        <v>0</v>
      </c>
      <c r="Z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4">
        <f t="shared" si="24"/>
        <v>0</v>
      </c>
      <c r="AD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4">
        <f t="shared" si="25"/>
        <v>0</v>
      </c>
      <c r="AH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4">
        <f t="shared" si="26"/>
        <v>0</v>
      </c>
      <c r="AL65" s="214">
        <f t="shared" si="27"/>
        <v>0</v>
      </c>
    </row>
    <row r="66" spans="2:38" x14ac:dyDescent="0.25">
      <c r="B66" s="212" t="s">
        <v>402</v>
      </c>
      <c r="C66" s="213" t="s">
        <v>284</v>
      </c>
      <c r="D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4">
        <f t="shared" si="19"/>
        <v>0</v>
      </c>
      <c r="G66" s="214"/>
      <c r="H66" s="214">
        <f t="shared" si="20"/>
        <v>0</v>
      </c>
      <c r="I66" s="214"/>
      <c r="J66" s="214">
        <f t="shared" si="21"/>
        <v>0</v>
      </c>
      <c r="K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4">
        <f t="shared" si="23"/>
        <v>0</v>
      </c>
      <c r="Z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4">
        <f t="shared" si="24"/>
        <v>0</v>
      </c>
      <c r="AD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4">
        <f t="shared" si="25"/>
        <v>0</v>
      </c>
      <c r="AH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4">
        <f t="shared" si="26"/>
        <v>0</v>
      </c>
      <c r="AL66" s="214">
        <f t="shared" si="27"/>
        <v>0</v>
      </c>
    </row>
    <row r="67" spans="2:38" x14ac:dyDescent="0.25">
      <c r="B67" s="212" t="s">
        <v>911</v>
      </c>
      <c r="C67" s="213" t="s">
        <v>912</v>
      </c>
      <c r="D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4">
        <f t="shared" si="19"/>
        <v>0</v>
      </c>
      <c r="G67" s="214"/>
      <c r="H67" s="214">
        <f t="shared" si="20"/>
        <v>0</v>
      </c>
      <c r="I67" s="214"/>
      <c r="J67" s="214">
        <f t="shared" si="21"/>
        <v>0</v>
      </c>
      <c r="K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4">
        <f t="shared" si="23"/>
        <v>0</v>
      </c>
      <c r="Z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4">
        <f t="shared" si="24"/>
        <v>0</v>
      </c>
      <c r="AD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4">
        <f t="shared" si="25"/>
        <v>0</v>
      </c>
      <c r="AH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4">
        <f t="shared" si="26"/>
        <v>0</v>
      </c>
      <c r="AL67" s="214">
        <f t="shared" si="27"/>
        <v>0</v>
      </c>
    </row>
    <row r="68" spans="2:38" x14ac:dyDescent="0.25">
      <c r="B68" s="212" t="s">
        <v>913</v>
      </c>
      <c r="C68" s="213" t="s">
        <v>914</v>
      </c>
      <c r="D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4">
        <f t="shared" si="19"/>
        <v>0</v>
      </c>
      <c r="G68" s="214"/>
      <c r="H68" s="214">
        <f t="shared" si="20"/>
        <v>0</v>
      </c>
      <c r="I68" s="214"/>
      <c r="J68" s="214">
        <f t="shared" si="21"/>
        <v>0</v>
      </c>
      <c r="K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4">
        <f t="shared" si="23"/>
        <v>0</v>
      </c>
      <c r="Z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4">
        <f t="shared" si="24"/>
        <v>0</v>
      </c>
      <c r="AD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4">
        <f t="shared" si="25"/>
        <v>0</v>
      </c>
      <c r="AH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4">
        <f t="shared" si="26"/>
        <v>0</v>
      </c>
      <c r="AL68" s="214">
        <f t="shared" si="27"/>
        <v>0</v>
      </c>
    </row>
    <row r="69" spans="2:38" x14ac:dyDescent="0.25">
      <c r="B69" s="221" t="s">
        <v>403</v>
      </c>
      <c r="C69" s="222" t="s">
        <v>285</v>
      </c>
      <c r="D69" s="223">
        <f>SUM(D70:D75)</f>
        <v>0</v>
      </c>
      <c r="E69" s="223">
        <f>SUM(E70:E75)</f>
        <v>0</v>
      </c>
      <c r="F69" s="223">
        <f t="shared" si="19"/>
        <v>0</v>
      </c>
      <c r="G69" s="223">
        <f>SUM(G70:G75)</f>
        <v>0</v>
      </c>
      <c r="H69" s="223">
        <f t="shared" si="20"/>
        <v>0</v>
      </c>
      <c r="I69" s="223">
        <f>SUM(I70:I75)</f>
        <v>0</v>
      </c>
      <c r="J69" s="223">
        <f t="shared" si="21"/>
        <v>0</v>
      </c>
      <c r="K69" s="223">
        <f t="shared" ref="K69:AJ69" si="28">SUM(K70:K75)</f>
        <v>0</v>
      </c>
      <c r="L69" s="223">
        <f t="shared" si="28"/>
        <v>0</v>
      </c>
      <c r="M69" s="223">
        <f t="shared" si="28"/>
        <v>0</v>
      </c>
      <c r="N69" s="223">
        <f t="shared" si="28"/>
        <v>0</v>
      </c>
      <c r="O69" s="223">
        <f t="shared" si="28"/>
        <v>0</v>
      </c>
      <c r="P69" s="223">
        <f t="shared" si="28"/>
        <v>0</v>
      </c>
      <c r="Q69" s="223">
        <f t="shared" si="28"/>
        <v>0</v>
      </c>
      <c r="R69" s="223">
        <f t="shared" si="28"/>
        <v>0</v>
      </c>
      <c r="S69" s="223">
        <f t="shared" si="28"/>
        <v>0</v>
      </c>
      <c r="T69" s="223">
        <f t="shared" si="28"/>
        <v>0</v>
      </c>
      <c r="U69" s="223">
        <f t="shared" si="28"/>
        <v>0</v>
      </c>
      <c r="V69" s="223">
        <f t="shared" si="28"/>
        <v>0</v>
      </c>
      <c r="W69" s="223">
        <f t="shared" si="28"/>
        <v>0</v>
      </c>
      <c r="X69" s="223">
        <f t="shared" si="28"/>
        <v>0</v>
      </c>
      <c r="Y69" s="223">
        <f t="shared" si="23"/>
        <v>0</v>
      </c>
      <c r="Z69" s="223">
        <f t="shared" si="28"/>
        <v>0</v>
      </c>
      <c r="AA69" s="223">
        <f t="shared" si="28"/>
        <v>0</v>
      </c>
      <c r="AB69" s="223">
        <f t="shared" si="28"/>
        <v>0</v>
      </c>
      <c r="AC69" s="223">
        <f t="shared" si="24"/>
        <v>0</v>
      </c>
      <c r="AD69" s="223">
        <f t="shared" si="28"/>
        <v>0</v>
      </c>
      <c r="AE69" s="223">
        <f t="shared" si="28"/>
        <v>0</v>
      </c>
      <c r="AF69" s="223">
        <f t="shared" si="28"/>
        <v>0</v>
      </c>
      <c r="AG69" s="223">
        <f t="shared" si="25"/>
        <v>0</v>
      </c>
      <c r="AH69" s="223">
        <f t="shared" si="28"/>
        <v>0</v>
      </c>
      <c r="AI69" s="223">
        <f t="shared" si="28"/>
        <v>0</v>
      </c>
      <c r="AJ69" s="223">
        <f t="shared" si="28"/>
        <v>0</v>
      </c>
      <c r="AK69" s="223">
        <f t="shared" si="26"/>
        <v>0</v>
      </c>
      <c r="AL69" s="223">
        <f t="shared" si="27"/>
        <v>0</v>
      </c>
    </row>
    <row r="70" spans="2:38" x14ac:dyDescent="0.25">
      <c r="B70" s="212" t="s">
        <v>404</v>
      </c>
      <c r="C70" s="213" t="s">
        <v>286</v>
      </c>
      <c r="D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4">
        <f t="shared" ref="F70:F75" si="29">D70+E70</f>
        <v>0</v>
      </c>
      <c r="G70" s="214"/>
      <c r="H70" s="214">
        <f t="shared" ref="H70:H75" si="30">F70-G70</f>
        <v>0</v>
      </c>
      <c r="I70" s="214"/>
      <c r="J70" s="214">
        <f t="shared" ref="J70:J75" si="31">F70-I70</f>
        <v>0</v>
      </c>
      <c r="K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4">
        <f t="shared" ref="Y70:Y75" si="32">V70+W70+X70</f>
        <v>0</v>
      </c>
      <c r="Z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4">
        <f t="shared" ref="AC70:AC75" si="33">Z70+AA70+AB70</f>
        <v>0</v>
      </c>
      <c r="AD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4">
        <f t="shared" ref="AG70:AG75" si="34">AD70+AE70+AF70</f>
        <v>0</v>
      </c>
      <c r="AH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4">
        <f t="shared" ref="AK70:AK75" si="35">AH70+AI70+AJ70</f>
        <v>0</v>
      </c>
      <c r="AL70" s="214">
        <f t="shared" ref="AL70:AL75" si="36">Y70+AC70+AG70+AK70</f>
        <v>0</v>
      </c>
    </row>
    <row r="71" spans="2:38" x14ac:dyDescent="0.25">
      <c r="B71" s="212" t="s">
        <v>915</v>
      </c>
      <c r="C71" s="213" t="s">
        <v>916</v>
      </c>
      <c r="D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4">
        <f t="shared" si="29"/>
        <v>0</v>
      </c>
      <c r="G71" s="214"/>
      <c r="H71" s="214">
        <f t="shared" si="30"/>
        <v>0</v>
      </c>
      <c r="I71" s="214"/>
      <c r="J71" s="214">
        <f t="shared" si="31"/>
        <v>0</v>
      </c>
      <c r="K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4">
        <f t="shared" si="32"/>
        <v>0</v>
      </c>
      <c r="Z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4">
        <f t="shared" si="33"/>
        <v>0</v>
      </c>
      <c r="AD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4">
        <f t="shared" si="34"/>
        <v>0</v>
      </c>
      <c r="AH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4">
        <f t="shared" si="35"/>
        <v>0</v>
      </c>
      <c r="AL71" s="214">
        <f t="shared" si="36"/>
        <v>0</v>
      </c>
    </row>
    <row r="72" spans="2:38" x14ac:dyDescent="0.25">
      <c r="B72" s="212" t="s">
        <v>405</v>
      </c>
      <c r="C72" s="213" t="s">
        <v>287</v>
      </c>
      <c r="D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4">
        <f>D72+E72</f>
        <v>0</v>
      </c>
      <c r="G72" s="214"/>
      <c r="H72" s="214">
        <f>F72-G72</f>
        <v>0</v>
      </c>
      <c r="I72" s="214"/>
      <c r="J72" s="214">
        <f>F72-I72</f>
        <v>0</v>
      </c>
      <c r="K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4">
        <f>V72+W72+X72</f>
        <v>0</v>
      </c>
      <c r="Z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4">
        <f>Z72+AA72+AB72</f>
        <v>0</v>
      </c>
      <c r="AD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4">
        <f>AD72+AE72+AF72</f>
        <v>0</v>
      </c>
      <c r="AH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4">
        <f>AH72+AI72+AJ72</f>
        <v>0</v>
      </c>
      <c r="AL72" s="214">
        <f>Y72+AC72+AG72+AK72</f>
        <v>0</v>
      </c>
    </row>
    <row r="73" spans="2:38" x14ac:dyDescent="0.25">
      <c r="B73" s="212" t="s">
        <v>917</v>
      </c>
      <c r="C73" s="213" t="s">
        <v>918</v>
      </c>
      <c r="D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4">
        <f>D73+E73</f>
        <v>0</v>
      </c>
      <c r="G73" s="214"/>
      <c r="H73" s="214">
        <f>F73-G73</f>
        <v>0</v>
      </c>
      <c r="I73" s="214"/>
      <c r="J73" s="214">
        <f>F73-I73</f>
        <v>0</v>
      </c>
      <c r="K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4">
        <f>V73+W73+X73</f>
        <v>0</v>
      </c>
      <c r="Z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4">
        <f>Z73+AA73+AB73</f>
        <v>0</v>
      </c>
      <c r="AD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4">
        <f>AD73+AE73+AF73</f>
        <v>0</v>
      </c>
      <c r="AH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4">
        <f>AH73+AI73+AJ73</f>
        <v>0</v>
      </c>
      <c r="AL73" s="214">
        <f>Y73+AC73+AG73+AK73</f>
        <v>0</v>
      </c>
    </row>
    <row r="74" spans="2:38" x14ac:dyDescent="0.25">
      <c r="B74" s="212" t="s">
        <v>919</v>
      </c>
      <c r="C74" s="213" t="s">
        <v>920</v>
      </c>
      <c r="D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4">
        <f>D74+E74</f>
        <v>0</v>
      </c>
      <c r="G74" s="214"/>
      <c r="H74" s="214">
        <f>F74-G74</f>
        <v>0</v>
      </c>
      <c r="I74" s="214"/>
      <c r="J74" s="214">
        <f>F74-I74</f>
        <v>0</v>
      </c>
      <c r="K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4">
        <f>V74+W74+X74</f>
        <v>0</v>
      </c>
      <c r="Z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4">
        <f>Z74+AA74+AB74</f>
        <v>0</v>
      </c>
      <c r="AD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4">
        <f>AD74+AE74+AF74</f>
        <v>0</v>
      </c>
      <c r="AH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4">
        <f>AH74+AI74+AJ74</f>
        <v>0</v>
      </c>
      <c r="AL74" s="214">
        <f>Y74+AC74+AG74+AK74</f>
        <v>0</v>
      </c>
    </row>
    <row r="75" spans="2:38" x14ac:dyDescent="0.25">
      <c r="B75" s="212" t="s">
        <v>921</v>
      </c>
      <c r="C75" s="213" t="s">
        <v>922</v>
      </c>
      <c r="D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4">
        <f t="shared" si="29"/>
        <v>0</v>
      </c>
      <c r="G75" s="214"/>
      <c r="H75" s="214">
        <f t="shared" si="30"/>
        <v>0</v>
      </c>
      <c r="I75" s="214"/>
      <c r="J75" s="214">
        <f t="shared" si="31"/>
        <v>0</v>
      </c>
      <c r="K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4">
        <f t="shared" si="32"/>
        <v>0</v>
      </c>
      <c r="Z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4">
        <f t="shared" si="33"/>
        <v>0</v>
      </c>
      <c r="AD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4">
        <f t="shared" si="34"/>
        <v>0</v>
      </c>
      <c r="AH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4">
        <f t="shared" si="35"/>
        <v>0</v>
      </c>
      <c r="AL75" s="214">
        <f t="shared" si="36"/>
        <v>0</v>
      </c>
    </row>
    <row r="76" spans="2:38" x14ac:dyDescent="0.25">
      <c r="B76" s="221" t="s">
        <v>406</v>
      </c>
      <c r="C76" s="222" t="s">
        <v>288</v>
      </c>
      <c r="D76" s="223">
        <f>SUM(D77:D85)</f>
        <v>0</v>
      </c>
      <c r="E76" s="223">
        <f>SUM(E77:E85)</f>
        <v>0</v>
      </c>
      <c r="F76" s="223">
        <f t="shared" ref="F76:F123" si="37">D76+E76</f>
        <v>0</v>
      </c>
      <c r="G76" s="223">
        <f>SUM(G77:G85)</f>
        <v>0</v>
      </c>
      <c r="H76" s="223">
        <f t="shared" ref="H76:H111" si="38">F76-G76</f>
        <v>0</v>
      </c>
      <c r="I76" s="223">
        <f>SUM(I77:I85)</f>
        <v>0</v>
      </c>
      <c r="J76" s="223">
        <f t="shared" ref="J76:J111" si="39">F76-I76</f>
        <v>0</v>
      </c>
      <c r="K76" s="223">
        <f t="shared" ref="K76:X76" si="40">SUM(K77:K85)</f>
        <v>0</v>
      </c>
      <c r="L76" s="223">
        <f t="shared" si="40"/>
        <v>0</v>
      </c>
      <c r="M76" s="223">
        <f t="shared" si="40"/>
        <v>0</v>
      </c>
      <c r="N76" s="223">
        <f t="shared" si="40"/>
        <v>0</v>
      </c>
      <c r="O76" s="223">
        <f t="shared" si="40"/>
        <v>0</v>
      </c>
      <c r="P76" s="223">
        <f t="shared" si="40"/>
        <v>0</v>
      </c>
      <c r="Q76" s="223">
        <f t="shared" si="40"/>
        <v>0</v>
      </c>
      <c r="R76" s="223">
        <f t="shared" si="40"/>
        <v>0</v>
      </c>
      <c r="S76" s="223">
        <f t="shared" si="40"/>
        <v>0</v>
      </c>
      <c r="T76" s="223">
        <f t="shared" si="40"/>
        <v>0</v>
      </c>
      <c r="U76" s="223">
        <f t="shared" si="40"/>
        <v>0</v>
      </c>
      <c r="V76" s="223">
        <f t="shared" si="40"/>
        <v>0</v>
      </c>
      <c r="W76" s="223">
        <f t="shared" si="40"/>
        <v>0</v>
      </c>
      <c r="X76" s="223">
        <f t="shared" si="40"/>
        <v>0</v>
      </c>
      <c r="Y76" s="223">
        <f t="shared" ref="Y76:Y111" si="41">V76+W76+X76</f>
        <v>0</v>
      </c>
      <c r="Z76" s="223">
        <f>SUM(Z77:Z85)</f>
        <v>0</v>
      </c>
      <c r="AA76" s="223">
        <f>SUM(AA77:AA85)</f>
        <v>0</v>
      </c>
      <c r="AB76" s="223">
        <f>SUM(AB77:AB85)</f>
        <v>0</v>
      </c>
      <c r="AC76" s="223">
        <f t="shared" ref="AC76:AC111" si="42">Z76+AA76+AB76</f>
        <v>0</v>
      </c>
      <c r="AD76" s="223">
        <f>SUM(AD77:AD85)</f>
        <v>0</v>
      </c>
      <c r="AE76" s="223">
        <f>SUM(AE77:AE85)</f>
        <v>0</v>
      </c>
      <c r="AF76" s="223">
        <f>SUM(AF77:AF85)</f>
        <v>0</v>
      </c>
      <c r="AG76" s="223">
        <f t="shared" ref="AG76:AG111" si="43">AD76+AE76+AF76</f>
        <v>0</v>
      </c>
      <c r="AH76" s="223">
        <f>SUM(AH77:AH85)</f>
        <v>0</v>
      </c>
      <c r="AI76" s="223">
        <f>SUM(AI77:AI85)</f>
        <v>0</v>
      </c>
      <c r="AJ76" s="223">
        <f>SUM(AJ77:AJ85)</f>
        <v>0</v>
      </c>
      <c r="AK76" s="223">
        <f t="shared" ref="AK76:AK111" si="44">AH76+AI76+AJ76</f>
        <v>0</v>
      </c>
      <c r="AL76" s="223">
        <f t="shared" ref="AL76:AL111" si="45">Y76+AC76+AG76+AK76</f>
        <v>0</v>
      </c>
    </row>
    <row r="77" spans="2:38" x14ac:dyDescent="0.25">
      <c r="B77" s="212" t="s">
        <v>927</v>
      </c>
      <c r="C77" s="213" t="s">
        <v>928</v>
      </c>
      <c r="D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4">
        <f t="shared" si="37"/>
        <v>0</v>
      </c>
      <c r="G77" s="214"/>
      <c r="H77" s="214">
        <f t="shared" si="38"/>
        <v>0</v>
      </c>
      <c r="I77" s="214"/>
      <c r="J77" s="214">
        <f t="shared" si="39"/>
        <v>0</v>
      </c>
      <c r="K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4">
        <f t="shared" si="41"/>
        <v>0</v>
      </c>
      <c r="Z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4">
        <f t="shared" si="42"/>
        <v>0</v>
      </c>
      <c r="AD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4">
        <f t="shared" si="43"/>
        <v>0</v>
      </c>
      <c r="AH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4">
        <f t="shared" si="44"/>
        <v>0</v>
      </c>
      <c r="AL77" s="214">
        <f t="shared" si="45"/>
        <v>0</v>
      </c>
    </row>
    <row r="78" spans="2:38" x14ac:dyDescent="0.25">
      <c r="B78" s="212" t="s">
        <v>929</v>
      </c>
      <c r="C78" s="213" t="s">
        <v>930</v>
      </c>
      <c r="D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4">
        <f t="shared" si="37"/>
        <v>0</v>
      </c>
      <c r="G78" s="214"/>
      <c r="H78" s="214">
        <f t="shared" si="38"/>
        <v>0</v>
      </c>
      <c r="I78" s="214"/>
      <c r="J78" s="214">
        <f t="shared" si="39"/>
        <v>0</v>
      </c>
      <c r="K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4">
        <f t="shared" si="41"/>
        <v>0</v>
      </c>
      <c r="Z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4">
        <f t="shared" si="42"/>
        <v>0</v>
      </c>
      <c r="AD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4">
        <f t="shared" si="43"/>
        <v>0</v>
      </c>
      <c r="AH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4">
        <f t="shared" si="44"/>
        <v>0</v>
      </c>
      <c r="AL78" s="214">
        <f t="shared" si="45"/>
        <v>0</v>
      </c>
    </row>
    <row r="79" spans="2:38" x14ac:dyDescent="0.25">
      <c r="B79" s="212" t="s">
        <v>407</v>
      </c>
      <c r="C79" s="213" t="s">
        <v>289</v>
      </c>
      <c r="D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4">
        <f t="shared" si="37"/>
        <v>0</v>
      </c>
      <c r="G79" s="214"/>
      <c r="H79" s="214">
        <f t="shared" si="38"/>
        <v>0</v>
      </c>
      <c r="I79" s="214"/>
      <c r="J79" s="214">
        <f t="shared" si="39"/>
        <v>0</v>
      </c>
      <c r="K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4">
        <f t="shared" si="41"/>
        <v>0</v>
      </c>
      <c r="Z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4">
        <f t="shared" si="42"/>
        <v>0</v>
      </c>
      <c r="AD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4">
        <f t="shared" si="43"/>
        <v>0</v>
      </c>
      <c r="AH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4">
        <f t="shared" si="44"/>
        <v>0</v>
      </c>
      <c r="AL79" s="214">
        <f t="shared" si="45"/>
        <v>0</v>
      </c>
    </row>
    <row r="80" spans="2:38" x14ac:dyDescent="0.25">
      <c r="B80" s="212" t="s">
        <v>923</v>
      </c>
      <c r="C80" s="213" t="s">
        <v>924</v>
      </c>
      <c r="D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4">
        <f t="shared" si="37"/>
        <v>0</v>
      </c>
      <c r="G80" s="214"/>
      <c r="H80" s="214">
        <f t="shared" si="38"/>
        <v>0</v>
      </c>
      <c r="I80" s="214"/>
      <c r="J80" s="214">
        <f t="shared" si="39"/>
        <v>0</v>
      </c>
      <c r="K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4">
        <f t="shared" si="41"/>
        <v>0</v>
      </c>
      <c r="Z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4">
        <f t="shared" si="42"/>
        <v>0</v>
      </c>
      <c r="AD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4">
        <f t="shared" si="43"/>
        <v>0</v>
      </c>
      <c r="AH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4">
        <f t="shared" si="44"/>
        <v>0</v>
      </c>
      <c r="AL80" s="214">
        <f t="shared" si="45"/>
        <v>0</v>
      </c>
    </row>
    <row r="81" spans="2:38" x14ac:dyDescent="0.25">
      <c r="B81" s="212" t="s">
        <v>925</v>
      </c>
      <c r="C81" s="213" t="s">
        <v>926</v>
      </c>
      <c r="D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4">
        <f t="shared" si="37"/>
        <v>0</v>
      </c>
      <c r="G81" s="214"/>
      <c r="H81" s="214">
        <f t="shared" si="38"/>
        <v>0</v>
      </c>
      <c r="I81" s="214"/>
      <c r="J81" s="214">
        <f t="shared" si="39"/>
        <v>0</v>
      </c>
      <c r="K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4">
        <f t="shared" si="41"/>
        <v>0</v>
      </c>
      <c r="Z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4">
        <f t="shared" si="42"/>
        <v>0</v>
      </c>
      <c r="AD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4">
        <f t="shared" si="43"/>
        <v>0</v>
      </c>
      <c r="AH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4">
        <f t="shared" si="44"/>
        <v>0</v>
      </c>
      <c r="AL81" s="214">
        <f t="shared" si="45"/>
        <v>0</v>
      </c>
    </row>
    <row r="82" spans="2:38" x14ac:dyDescent="0.25">
      <c r="B82" s="212" t="s">
        <v>408</v>
      </c>
      <c r="C82" s="213" t="s">
        <v>290</v>
      </c>
      <c r="D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4">
        <f t="shared" si="37"/>
        <v>0</v>
      </c>
      <c r="G82" s="214"/>
      <c r="H82" s="214">
        <f t="shared" si="38"/>
        <v>0</v>
      </c>
      <c r="I82" s="214"/>
      <c r="J82" s="214">
        <f t="shared" si="39"/>
        <v>0</v>
      </c>
      <c r="K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4">
        <f t="shared" si="41"/>
        <v>0</v>
      </c>
      <c r="Z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4">
        <f t="shared" si="42"/>
        <v>0</v>
      </c>
      <c r="AD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4">
        <f t="shared" si="43"/>
        <v>0</v>
      </c>
      <c r="AH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4">
        <f t="shared" si="44"/>
        <v>0</v>
      </c>
      <c r="AL82" s="214">
        <f t="shared" si="45"/>
        <v>0</v>
      </c>
    </row>
    <row r="83" spans="2:38" x14ac:dyDescent="0.25">
      <c r="B83" s="212" t="s">
        <v>931</v>
      </c>
      <c r="C83" s="213" t="s">
        <v>928</v>
      </c>
      <c r="D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4">
        <f t="shared" si="37"/>
        <v>0</v>
      </c>
      <c r="G83" s="214"/>
      <c r="H83" s="214">
        <f t="shared" si="38"/>
        <v>0</v>
      </c>
      <c r="I83" s="214"/>
      <c r="J83" s="214">
        <f t="shared" si="39"/>
        <v>0</v>
      </c>
      <c r="K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4">
        <f t="shared" si="41"/>
        <v>0</v>
      </c>
      <c r="Z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4">
        <f t="shared" si="42"/>
        <v>0</v>
      </c>
      <c r="AD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4">
        <f t="shared" si="43"/>
        <v>0</v>
      </c>
      <c r="AH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4">
        <f t="shared" si="44"/>
        <v>0</v>
      </c>
      <c r="AL83" s="214">
        <f t="shared" si="45"/>
        <v>0</v>
      </c>
    </row>
    <row r="84" spans="2:38" x14ac:dyDescent="0.25">
      <c r="B84" s="212" t="s">
        <v>409</v>
      </c>
      <c r="C84" s="213" t="s">
        <v>291</v>
      </c>
      <c r="D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4">
        <f t="shared" si="37"/>
        <v>0</v>
      </c>
      <c r="G84" s="214"/>
      <c r="H84" s="214">
        <f t="shared" si="38"/>
        <v>0</v>
      </c>
      <c r="I84" s="214"/>
      <c r="J84" s="214">
        <f t="shared" si="39"/>
        <v>0</v>
      </c>
      <c r="K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4">
        <f t="shared" si="41"/>
        <v>0</v>
      </c>
      <c r="Z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4">
        <f t="shared" si="42"/>
        <v>0</v>
      </c>
      <c r="AD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4">
        <f t="shared" si="43"/>
        <v>0</v>
      </c>
      <c r="AH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4">
        <f t="shared" si="44"/>
        <v>0</v>
      </c>
      <c r="AL84" s="214">
        <f t="shared" si="45"/>
        <v>0</v>
      </c>
    </row>
    <row r="85" spans="2:38" x14ac:dyDescent="0.25">
      <c r="B85" s="212" t="s">
        <v>932</v>
      </c>
      <c r="C85" s="213" t="s">
        <v>930</v>
      </c>
      <c r="D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4">
        <f t="shared" si="37"/>
        <v>0</v>
      </c>
      <c r="G85" s="214"/>
      <c r="H85" s="214">
        <f t="shared" si="38"/>
        <v>0</v>
      </c>
      <c r="I85" s="214"/>
      <c r="J85" s="214">
        <f t="shared" si="39"/>
        <v>0</v>
      </c>
      <c r="K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4">
        <f t="shared" si="41"/>
        <v>0</v>
      </c>
      <c r="Z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4">
        <f t="shared" si="42"/>
        <v>0</v>
      </c>
      <c r="AD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4">
        <f t="shared" si="43"/>
        <v>0</v>
      </c>
      <c r="AH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4">
        <f t="shared" si="44"/>
        <v>0</v>
      </c>
      <c r="AL85" s="214">
        <f t="shared" si="45"/>
        <v>0</v>
      </c>
    </row>
    <row r="86" spans="2:38" x14ac:dyDescent="0.25">
      <c r="B86" s="209" t="s">
        <v>388</v>
      </c>
      <c r="C86" s="210" t="s">
        <v>269</v>
      </c>
      <c r="D86" s="211">
        <f>D87</f>
        <v>0</v>
      </c>
      <c r="E86" s="211">
        <f>E87</f>
        <v>0</v>
      </c>
      <c r="F86" s="211">
        <f t="shared" si="37"/>
        <v>0</v>
      </c>
      <c r="G86" s="211">
        <f>G87</f>
        <v>0</v>
      </c>
      <c r="H86" s="211">
        <f t="shared" si="38"/>
        <v>0</v>
      </c>
      <c r="I86" s="211">
        <f>I87</f>
        <v>0</v>
      </c>
      <c r="J86" s="211">
        <f t="shared" si="39"/>
        <v>0</v>
      </c>
      <c r="K86" s="211">
        <f t="shared" ref="K86:AJ86" si="46">K87</f>
        <v>0</v>
      </c>
      <c r="L86" s="211">
        <f t="shared" si="46"/>
        <v>0</v>
      </c>
      <c r="M86" s="211">
        <f t="shared" si="46"/>
        <v>0</v>
      </c>
      <c r="N86" s="211">
        <f t="shared" si="46"/>
        <v>0</v>
      </c>
      <c r="O86" s="211">
        <f t="shared" si="46"/>
        <v>0</v>
      </c>
      <c r="P86" s="211">
        <f t="shared" si="46"/>
        <v>0</v>
      </c>
      <c r="Q86" s="211">
        <f t="shared" si="46"/>
        <v>0</v>
      </c>
      <c r="R86" s="211">
        <f t="shared" si="46"/>
        <v>0</v>
      </c>
      <c r="S86" s="211">
        <f t="shared" si="46"/>
        <v>0</v>
      </c>
      <c r="T86" s="211">
        <f t="shared" si="46"/>
        <v>0</v>
      </c>
      <c r="U86" s="211">
        <f t="shared" si="46"/>
        <v>0</v>
      </c>
      <c r="V86" s="211">
        <f t="shared" si="46"/>
        <v>0</v>
      </c>
      <c r="W86" s="211">
        <f t="shared" si="46"/>
        <v>0</v>
      </c>
      <c r="X86" s="211">
        <f t="shared" si="46"/>
        <v>0</v>
      </c>
      <c r="Y86" s="211">
        <f t="shared" si="41"/>
        <v>0</v>
      </c>
      <c r="Z86" s="211">
        <f t="shared" si="46"/>
        <v>0</v>
      </c>
      <c r="AA86" s="211">
        <f t="shared" si="46"/>
        <v>0</v>
      </c>
      <c r="AB86" s="211">
        <f t="shared" si="46"/>
        <v>0</v>
      </c>
      <c r="AC86" s="211">
        <f t="shared" si="42"/>
        <v>0</v>
      </c>
      <c r="AD86" s="211">
        <f t="shared" si="46"/>
        <v>0</v>
      </c>
      <c r="AE86" s="211">
        <f t="shared" si="46"/>
        <v>0</v>
      </c>
      <c r="AF86" s="211">
        <f t="shared" si="46"/>
        <v>0</v>
      </c>
      <c r="AG86" s="211">
        <f t="shared" si="43"/>
        <v>0</v>
      </c>
      <c r="AH86" s="211">
        <f t="shared" si="46"/>
        <v>0</v>
      </c>
      <c r="AI86" s="211">
        <f t="shared" si="46"/>
        <v>0</v>
      </c>
      <c r="AJ86" s="211">
        <f t="shared" si="46"/>
        <v>0</v>
      </c>
      <c r="AK86" s="211">
        <f t="shared" si="44"/>
        <v>0</v>
      </c>
      <c r="AL86" s="211">
        <f t="shared" si="45"/>
        <v>0</v>
      </c>
    </row>
    <row r="87" spans="2:38" x14ac:dyDescent="0.25">
      <c r="B87" s="221" t="s">
        <v>394</v>
      </c>
      <c r="C87" s="222" t="s">
        <v>275</v>
      </c>
      <c r="D87" s="223">
        <f>SUM(D88:D96)</f>
        <v>0</v>
      </c>
      <c r="E87" s="223">
        <f>SUM(E88:E96)</f>
        <v>0</v>
      </c>
      <c r="F87" s="223">
        <f t="shared" si="37"/>
        <v>0</v>
      </c>
      <c r="G87" s="223">
        <f>SUM(G88:G96)</f>
        <v>0</v>
      </c>
      <c r="H87" s="223">
        <f t="shared" si="38"/>
        <v>0</v>
      </c>
      <c r="I87" s="223">
        <f>SUM(I88:I96)</f>
        <v>0</v>
      </c>
      <c r="J87" s="223">
        <f t="shared" si="39"/>
        <v>0</v>
      </c>
      <c r="K87" s="223">
        <f t="shared" ref="K87:AJ87" si="47">SUM(K88:K96)</f>
        <v>0</v>
      </c>
      <c r="L87" s="223">
        <f t="shared" si="47"/>
        <v>0</v>
      </c>
      <c r="M87" s="223">
        <f t="shared" si="47"/>
        <v>0</v>
      </c>
      <c r="N87" s="223">
        <f t="shared" si="47"/>
        <v>0</v>
      </c>
      <c r="O87" s="223">
        <f t="shared" si="47"/>
        <v>0</v>
      </c>
      <c r="P87" s="223">
        <f t="shared" si="47"/>
        <v>0</v>
      </c>
      <c r="Q87" s="223">
        <f t="shared" si="47"/>
        <v>0</v>
      </c>
      <c r="R87" s="223">
        <f t="shared" si="47"/>
        <v>0</v>
      </c>
      <c r="S87" s="223">
        <f t="shared" si="47"/>
        <v>0</v>
      </c>
      <c r="T87" s="223">
        <f t="shared" si="47"/>
        <v>0</v>
      </c>
      <c r="U87" s="223">
        <f t="shared" si="47"/>
        <v>0</v>
      </c>
      <c r="V87" s="223">
        <f t="shared" si="47"/>
        <v>0</v>
      </c>
      <c r="W87" s="223">
        <f t="shared" si="47"/>
        <v>0</v>
      </c>
      <c r="X87" s="223">
        <f t="shared" si="47"/>
        <v>0</v>
      </c>
      <c r="Y87" s="223">
        <f t="shared" si="41"/>
        <v>0</v>
      </c>
      <c r="Z87" s="223">
        <f t="shared" si="47"/>
        <v>0</v>
      </c>
      <c r="AA87" s="223">
        <f t="shared" si="47"/>
        <v>0</v>
      </c>
      <c r="AB87" s="223">
        <f t="shared" si="47"/>
        <v>0</v>
      </c>
      <c r="AC87" s="223">
        <f t="shared" si="42"/>
        <v>0</v>
      </c>
      <c r="AD87" s="223">
        <f t="shared" si="47"/>
        <v>0</v>
      </c>
      <c r="AE87" s="223">
        <f t="shared" si="47"/>
        <v>0</v>
      </c>
      <c r="AF87" s="223">
        <f t="shared" si="47"/>
        <v>0</v>
      </c>
      <c r="AG87" s="223">
        <f t="shared" si="43"/>
        <v>0</v>
      </c>
      <c r="AH87" s="223">
        <f t="shared" si="47"/>
        <v>0</v>
      </c>
      <c r="AI87" s="223">
        <f t="shared" si="47"/>
        <v>0</v>
      </c>
      <c r="AJ87" s="223">
        <f t="shared" si="47"/>
        <v>0</v>
      </c>
      <c r="AK87" s="223">
        <f t="shared" si="44"/>
        <v>0</v>
      </c>
      <c r="AL87" s="223">
        <f t="shared" si="45"/>
        <v>0</v>
      </c>
    </row>
    <row r="88" spans="2:38" x14ac:dyDescent="0.25">
      <c r="B88" s="212" t="s">
        <v>410</v>
      </c>
      <c r="C88" s="213" t="s">
        <v>292</v>
      </c>
      <c r="D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4">
        <f t="shared" si="37"/>
        <v>0</v>
      </c>
      <c r="G88" s="214"/>
      <c r="H88" s="214">
        <f t="shared" si="38"/>
        <v>0</v>
      </c>
      <c r="I88" s="214"/>
      <c r="J88" s="214">
        <f t="shared" si="39"/>
        <v>0</v>
      </c>
      <c r="K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4">
        <f t="shared" si="41"/>
        <v>0</v>
      </c>
      <c r="Z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4">
        <f t="shared" si="42"/>
        <v>0</v>
      </c>
      <c r="AD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4">
        <f t="shared" si="43"/>
        <v>0</v>
      </c>
      <c r="AH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4">
        <f t="shared" si="44"/>
        <v>0</v>
      </c>
      <c r="AL88" s="214">
        <f t="shared" si="45"/>
        <v>0</v>
      </c>
    </row>
    <row r="89" spans="2:38" x14ac:dyDescent="0.25">
      <c r="B89" s="212" t="s">
        <v>837</v>
      </c>
      <c r="C89" s="213" t="s">
        <v>838</v>
      </c>
      <c r="D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4">
        <f t="shared" si="37"/>
        <v>0</v>
      </c>
      <c r="G89" s="214"/>
      <c r="H89" s="214">
        <f t="shared" si="38"/>
        <v>0</v>
      </c>
      <c r="I89" s="214"/>
      <c r="J89" s="214">
        <f t="shared" si="39"/>
        <v>0</v>
      </c>
      <c r="K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4">
        <f t="shared" si="41"/>
        <v>0</v>
      </c>
      <c r="Z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4">
        <f t="shared" si="42"/>
        <v>0</v>
      </c>
      <c r="AD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4">
        <f t="shared" si="43"/>
        <v>0</v>
      </c>
      <c r="AH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4">
        <f t="shared" si="44"/>
        <v>0</v>
      </c>
      <c r="AL89" s="214">
        <f t="shared" si="45"/>
        <v>0</v>
      </c>
    </row>
    <row r="90" spans="2:38" x14ac:dyDescent="0.25">
      <c r="B90" s="212" t="s">
        <v>839</v>
      </c>
      <c r="C90" s="213" t="s">
        <v>840</v>
      </c>
      <c r="D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4">
        <f t="shared" si="37"/>
        <v>0</v>
      </c>
      <c r="G90" s="214"/>
      <c r="H90" s="214">
        <f t="shared" si="38"/>
        <v>0</v>
      </c>
      <c r="I90" s="214"/>
      <c r="J90" s="214">
        <f t="shared" si="39"/>
        <v>0</v>
      </c>
      <c r="K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4">
        <f t="shared" si="41"/>
        <v>0</v>
      </c>
      <c r="Z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4">
        <f t="shared" si="42"/>
        <v>0</v>
      </c>
      <c r="AD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4">
        <f t="shared" si="43"/>
        <v>0</v>
      </c>
      <c r="AH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4">
        <f t="shared" si="44"/>
        <v>0</v>
      </c>
      <c r="AL90" s="214">
        <f t="shared" si="45"/>
        <v>0</v>
      </c>
    </row>
    <row r="91" spans="2:38" x14ac:dyDescent="0.25">
      <c r="B91" s="212" t="s">
        <v>841</v>
      </c>
      <c r="C91" s="213" t="s">
        <v>842</v>
      </c>
      <c r="D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4">
        <f t="shared" si="37"/>
        <v>0</v>
      </c>
      <c r="G91" s="214"/>
      <c r="H91" s="214">
        <f t="shared" si="38"/>
        <v>0</v>
      </c>
      <c r="I91" s="214"/>
      <c r="J91" s="214">
        <f t="shared" si="39"/>
        <v>0</v>
      </c>
      <c r="K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4">
        <f t="shared" si="41"/>
        <v>0</v>
      </c>
      <c r="Z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4">
        <f t="shared" si="42"/>
        <v>0</v>
      </c>
      <c r="AD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4">
        <f t="shared" si="43"/>
        <v>0</v>
      </c>
      <c r="AH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4">
        <f t="shared" si="44"/>
        <v>0</v>
      </c>
      <c r="AL91" s="214">
        <f t="shared" si="45"/>
        <v>0</v>
      </c>
    </row>
    <row r="92" spans="2:38" x14ac:dyDescent="0.25">
      <c r="B92" s="212" t="s">
        <v>411</v>
      </c>
      <c r="C92" s="213" t="s">
        <v>293</v>
      </c>
      <c r="D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4">
        <f t="shared" si="37"/>
        <v>0</v>
      </c>
      <c r="G92" s="214"/>
      <c r="H92" s="214">
        <f t="shared" si="38"/>
        <v>0</v>
      </c>
      <c r="I92" s="214"/>
      <c r="J92" s="214">
        <f t="shared" si="39"/>
        <v>0</v>
      </c>
      <c r="K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4">
        <f t="shared" si="41"/>
        <v>0</v>
      </c>
      <c r="Z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4">
        <f t="shared" si="42"/>
        <v>0</v>
      </c>
      <c r="AD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4">
        <f t="shared" si="43"/>
        <v>0</v>
      </c>
      <c r="AH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4">
        <f t="shared" si="44"/>
        <v>0</v>
      </c>
      <c r="AL92" s="214">
        <f t="shared" si="45"/>
        <v>0</v>
      </c>
    </row>
    <row r="93" spans="2:38" x14ac:dyDescent="0.25">
      <c r="B93" s="212" t="s">
        <v>843</v>
      </c>
      <c r="C93" s="213" t="s">
        <v>844</v>
      </c>
      <c r="D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4">
        <f t="shared" si="37"/>
        <v>0</v>
      </c>
      <c r="G93" s="214"/>
      <c r="H93" s="214">
        <f t="shared" si="38"/>
        <v>0</v>
      </c>
      <c r="I93" s="214"/>
      <c r="J93" s="214">
        <f t="shared" si="39"/>
        <v>0</v>
      </c>
      <c r="K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4">
        <f t="shared" si="41"/>
        <v>0</v>
      </c>
      <c r="Z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4">
        <f t="shared" si="42"/>
        <v>0</v>
      </c>
      <c r="AD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4">
        <f t="shared" si="43"/>
        <v>0</v>
      </c>
      <c r="AH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4">
        <f t="shared" si="44"/>
        <v>0</v>
      </c>
      <c r="AL93" s="214">
        <f t="shared" si="45"/>
        <v>0</v>
      </c>
    </row>
    <row r="94" spans="2:38" x14ac:dyDescent="0.25">
      <c r="B94" s="212" t="s">
        <v>845</v>
      </c>
      <c r="C94" s="213" t="s">
        <v>846</v>
      </c>
      <c r="D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4">
        <f t="shared" si="37"/>
        <v>0</v>
      </c>
      <c r="G94" s="214"/>
      <c r="H94" s="214">
        <f t="shared" si="38"/>
        <v>0</v>
      </c>
      <c r="I94" s="214"/>
      <c r="J94" s="214">
        <f t="shared" si="39"/>
        <v>0</v>
      </c>
      <c r="K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4">
        <f t="shared" si="41"/>
        <v>0</v>
      </c>
      <c r="Z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4">
        <f t="shared" si="42"/>
        <v>0</v>
      </c>
      <c r="AD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4">
        <f t="shared" si="43"/>
        <v>0</v>
      </c>
      <c r="AH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4">
        <f t="shared" si="44"/>
        <v>0</v>
      </c>
      <c r="AL94" s="214">
        <f t="shared" si="45"/>
        <v>0</v>
      </c>
    </row>
    <row r="95" spans="2:38" x14ac:dyDescent="0.25">
      <c r="B95" s="212" t="s">
        <v>847</v>
      </c>
      <c r="C95" s="213" t="s">
        <v>848</v>
      </c>
      <c r="D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4">
        <f t="shared" si="37"/>
        <v>0</v>
      </c>
      <c r="G95" s="214"/>
      <c r="H95" s="214">
        <f t="shared" si="38"/>
        <v>0</v>
      </c>
      <c r="I95" s="214"/>
      <c r="J95" s="214">
        <f t="shared" si="39"/>
        <v>0</v>
      </c>
      <c r="K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4">
        <f t="shared" si="41"/>
        <v>0</v>
      </c>
      <c r="Z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4">
        <f t="shared" si="42"/>
        <v>0</v>
      </c>
      <c r="AD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4">
        <f t="shared" si="43"/>
        <v>0</v>
      </c>
      <c r="AH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4">
        <f t="shared" si="44"/>
        <v>0</v>
      </c>
      <c r="AL95" s="214">
        <f t="shared" si="45"/>
        <v>0</v>
      </c>
    </row>
    <row r="96" spans="2:38" x14ac:dyDescent="0.25">
      <c r="B96" s="212" t="s">
        <v>849</v>
      </c>
      <c r="C96" s="213" t="s">
        <v>850</v>
      </c>
      <c r="D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4">
        <f t="shared" si="37"/>
        <v>0</v>
      </c>
      <c r="G96" s="214"/>
      <c r="H96" s="214">
        <f t="shared" si="38"/>
        <v>0</v>
      </c>
      <c r="I96" s="214"/>
      <c r="J96" s="214">
        <f t="shared" si="39"/>
        <v>0</v>
      </c>
      <c r="K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4">
        <f t="shared" si="41"/>
        <v>0</v>
      </c>
      <c r="Z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4">
        <f t="shared" si="42"/>
        <v>0</v>
      </c>
      <c r="AD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4">
        <f t="shared" si="43"/>
        <v>0</v>
      </c>
      <c r="AH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4">
        <f t="shared" si="44"/>
        <v>0</v>
      </c>
      <c r="AL96" s="214">
        <f t="shared" si="45"/>
        <v>0</v>
      </c>
    </row>
    <row r="97" spans="2:38" x14ac:dyDescent="0.25">
      <c r="B97" s="209" t="s">
        <v>395</v>
      </c>
      <c r="C97" s="210" t="s">
        <v>277</v>
      </c>
      <c r="D97" s="211">
        <f>D98</f>
        <v>0</v>
      </c>
      <c r="E97" s="211">
        <f>E98</f>
        <v>0</v>
      </c>
      <c r="F97" s="211">
        <f t="shared" si="37"/>
        <v>0</v>
      </c>
      <c r="G97" s="211">
        <f>G98</f>
        <v>0</v>
      </c>
      <c r="H97" s="211">
        <f t="shared" si="38"/>
        <v>0</v>
      </c>
      <c r="I97" s="211">
        <f>I98</f>
        <v>0</v>
      </c>
      <c r="J97" s="211">
        <f t="shared" si="39"/>
        <v>0</v>
      </c>
      <c r="K97" s="211">
        <f t="shared" ref="K97:AJ97" si="48">K98</f>
        <v>0</v>
      </c>
      <c r="L97" s="211">
        <f t="shared" si="48"/>
        <v>0</v>
      </c>
      <c r="M97" s="211">
        <f t="shared" si="48"/>
        <v>0</v>
      </c>
      <c r="N97" s="211">
        <f t="shared" si="48"/>
        <v>0</v>
      </c>
      <c r="O97" s="211">
        <f t="shared" si="48"/>
        <v>0</v>
      </c>
      <c r="P97" s="211">
        <f t="shared" si="48"/>
        <v>0</v>
      </c>
      <c r="Q97" s="211">
        <f t="shared" si="48"/>
        <v>0</v>
      </c>
      <c r="R97" s="211">
        <f t="shared" si="48"/>
        <v>0</v>
      </c>
      <c r="S97" s="211">
        <f t="shared" si="48"/>
        <v>0</v>
      </c>
      <c r="T97" s="211">
        <f t="shared" si="48"/>
        <v>0</v>
      </c>
      <c r="U97" s="211">
        <f t="shared" si="48"/>
        <v>0</v>
      </c>
      <c r="V97" s="211">
        <f t="shared" si="48"/>
        <v>0</v>
      </c>
      <c r="W97" s="211">
        <f t="shared" si="48"/>
        <v>0</v>
      </c>
      <c r="X97" s="211">
        <f t="shared" si="48"/>
        <v>0</v>
      </c>
      <c r="Y97" s="211">
        <f t="shared" si="41"/>
        <v>0</v>
      </c>
      <c r="Z97" s="211">
        <f t="shared" si="48"/>
        <v>0</v>
      </c>
      <c r="AA97" s="211">
        <f t="shared" si="48"/>
        <v>0</v>
      </c>
      <c r="AB97" s="211">
        <f t="shared" si="48"/>
        <v>0</v>
      </c>
      <c r="AC97" s="211">
        <f t="shared" si="42"/>
        <v>0</v>
      </c>
      <c r="AD97" s="211">
        <f t="shared" si="48"/>
        <v>0</v>
      </c>
      <c r="AE97" s="211">
        <f t="shared" si="48"/>
        <v>0</v>
      </c>
      <c r="AF97" s="211">
        <f t="shared" si="48"/>
        <v>0</v>
      </c>
      <c r="AG97" s="211">
        <f t="shared" si="43"/>
        <v>0</v>
      </c>
      <c r="AH97" s="211">
        <f t="shared" si="48"/>
        <v>0</v>
      </c>
      <c r="AI97" s="211">
        <f t="shared" si="48"/>
        <v>0</v>
      </c>
      <c r="AJ97" s="211">
        <f t="shared" si="48"/>
        <v>0</v>
      </c>
      <c r="AK97" s="211">
        <f t="shared" si="44"/>
        <v>0</v>
      </c>
      <c r="AL97" s="211">
        <f t="shared" si="45"/>
        <v>0</v>
      </c>
    </row>
    <row r="98" spans="2:38" x14ac:dyDescent="0.25">
      <c r="B98" s="221" t="s">
        <v>399</v>
      </c>
      <c r="C98" s="222" t="s">
        <v>281</v>
      </c>
      <c r="D98" s="223">
        <f>SUM(D99:D109)</f>
        <v>0</v>
      </c>
      <c r="E98" s="223">
        <f>SUM(E99:E109)</f>
        <v>0</v>
      </c>
      <c r="F98" s="223">
        <f t="shared" si="37"/>
        <v>0</v>
      </c>
      <c r="G98" s="223">
        <f>G109</f>
        <v>0</v>
      </c>
      <c r="H98" s="223">
        <f t="shared" si="38"/>
        <v>0</v>
      </c>
      <c r="I98" s="223">
        <f>I109</f>
        <v>0</v>
      </c>
      <c r="J98" s="223">
        <f t="shared" si="39"/>
        <v>0</v>
      </c>
      <c r="K98" s="223">
        <f t="shared" ref="K98:X98" si="49">K109</f>
        <v>0</v>
      </c>
      <c r="L98" s="223">
        <f t="shared" si="49"/>
        <v>0</v>
      </c>
      <c r="M98" s="223">
        <f t="shared" si="49"/>
        <v>0</v>
      </c>
      <c r="N98" s="223">
        <f t="shared" si="49"/>
        <v>0</v>
      </c>
      <c r="O98" s="223">
        <f t="shared" si="49"/>
        <v>0</v>
      </c>
      <c r="P98" s="223">
        <f t="shared" si="49"/>
        <v>0</v>
      </c>
      <c r="Q98" s="223">
        <f t="shared" si="49"/>
        <v>0</v>
      </c>
      <c r="R98" s="223">
        <f t="shared" si="49"/>
        <v>0</v>
      </c>
      <c r="S98" s="223">
        <f t="shared" si="49"/>
        <v>0</v>
      </c>
      <c r="T98" s="223">
        <f t="shared" si="49"/>
        <v>0</v>
      </c>
      <c r="U98" s="223">
        <f t="shared" si="49"/>
        <v>0</v>
      </c>
      <c r="V98" s="223">
        <f t="shared" si="49"/>
        <v>0</v>
      </c>
      <c r="W98" s="223">
        <f t="shared" si="49"/>
        <v>0</v>
      </c>
      <c r="X98" s="223">
        <f t="shared" si="49"/>
        <v>0</v>
      </c>
      <c r="Y98" s="223">
        <f t="shared" si="41"/>
        <v>0</v>
      </c>
      <c r="Z98" s="223">
        <f>Z109</f>
        <v>0</v>
      </c>
      <c r="AA98" s="223">
        <f>AA109</f>
        <v>0</v>
      </c>
      <c r="AB98" s="223">
        <f>AB109</f>
        <v>0</v>
      </c>
      <c r="AC98" s="223">
        <f t="shared" si="42"/>
        <v>0</v>
      </c>
      <c r="AD98" s="223">
        <f>AD109</f>
        <v>0</v>
      </c>
      <c r="AE98" s="223">
        <f>AE109</f>
        <v>0</v>
      </c>
      <c r="AF98" s="223">
        <f>AF109</f>
        <v>0</v>
      </c>
      <c r="AG98" s="223">
        <f t="shared" si="43"/>
        <v>0</v>
      </c>
      <c r="AH98" s="223">
        <f>AH109</f>
        <v>0</v>
      </c>
      <c r="AI98" s="223">
        <f>AI109</f>
        <v>0</v>
      </c>
      <c r="AJ98" s="223">
        <f>AJ109</f>
        <v>0</v>
      </c>
      <c r="AK98" s="223">
        <f t="shared" si="44"/>
        <v>0</v>
      </c>
      <c r="AL98" s="223">
        <f t="shared" si="45"/>
        <v>0</v>
      </c>
    </row>
    <row r="99" spans="2:38" x14ac:dyDescent="0.25">
      <c r="B99" s="212" t="s">
        <v>412</v>
      </c>
      <c r="C99" s="213" t="s">
        <v>294</v>
      </c>
      <c r="D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4">
        <f t="shared" si="37"/>
        <v>0</v>
      </c>
      <c r="G99" s="214"/>
      <c r="H99" s="214">
        <f t="shared" si="38"/>
        <v>0</v>
      </c>
      <c r="I99" s="214"/>
      <c r="J99" s="214">
        <f t="shared" si="39"/>
        <v>0</v>
      </c>
      <c r="K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4">
        <f t="shared" si="41"/>
        <v>0</v>
      </c>
      <c r="Z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4">
        <f t="shared" si="42"/>
        <v>0</v>
      </c>
      <c r="AD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4">
        <f t="shared" si="43"/>
        <v>0</v>
      </c>
      <c r="AH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4">
        <f t="shared" si="44"/>
        <v>0</v>
      </c>
      <c r="AL99" s="214">
        <f t="shared" si="45"/>
        <v>0</v>
      </c>
    </row>
    <row r="100" spans="2:38" x14ac:dyDescent="0.25">
      <c r="B100" s="212" t="s">
        <v>889</v>
      </c>
      <c r="C100" s="213" t="s">
        <v>890</v>
      </c>
      <c r="D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4">
        <f t="shared" si="37"/>
        <v>0</v>
      </c>
      <c r="G100" s="214"/>
      <c r="H100" s="214">
        <f t="shared" si="38"/>
        <v>0</v>
      </c>
      <c r="I100" s="214"/>
      <c r="J100" s="214">
        <f t="shared" si="39"/>
        <v>0</v>
      </c>
      <c r="K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4">
        <f t="shared" si="41"/>
        <v>0</v>
      </c>
      <c r="Z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4">
        <f t="shared" si="42"/>
        <v>0</v>
      </c>
      <c r="AD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4">
        <f t="shared" si="43"/>
        <v>0</v>
      </c>
      <c r="AH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4">
        <f t="shared" si="44"/>
        <v>0</v>
      </c>
      <c r="AL100" s="214">
        <f t="shared" si="45"/>
        <v>0</v>
      </c>
    </row>
    <row r="101" spans="2:38" x14ac:dyDescent="0.25">
      <c r="B101" s="212" t="s">
        <v>891</v>
      </c>
      <c r="C101" s="213" t="s">
        <v>892</v>
      </c>
      <c r="D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4">
        <f t="shared" si="37"/>
        <v>0</v>
      </c>
      <c r="G101" s="214"/>
      <c r="H101" s="214">
        <f t="shared" si="38"/>
        <v>0</v>
      </c>
      <c r="I101" s="214"/>
      <c r="J101" s="214">
        <f t="shared" si="39"/>
        <v>0</v>
      </c>
      <c r="K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4">
        <f t="shared" si="41"/>
        <v>0</v>
      </c>
      <c r="Z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4">
        <f t="shared" si="42"/>
        <v>0</v>
      </c>
      <c r="AD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4">
        <f t="shared" si="43"/>
        <v>0</v>
      </c>
      <c r="AH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4">
        <f t="shared" si="44"/>
        <v>0</v>
      </c>
      <c r="AL101" s="214">
        <f t="shared" si="45"/>
        <v>0</v>
      </c>
    </row>
    <row r="102" spans="2:38" x14ac:dyDescent="0.25">
      <c r="B102" s="212" t="s">
        <v>893</v>
      </c>
      <c r="C102" s="213" t="s">
        <v>894</v>
      </c>
      <c r="D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4">
        <f t="shared" si="37"/>
        <v>0</v>
      </c>
      <c r="G102" s="214"/>
      <c r="H102" s="214">
        <f t="shared" si="38"/>
        <v>0</v>
      </c>
      <c r="I102" s="214"/>
      <c r="J102" s="214">
        <f t="shared" si="39"/>
        <v>0</v>
      </c>
      <c r="K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4">
        <f t="shared" si="41"/>
        <v>0</v>
      </c>
      <c r="Z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4">
        <f t="shared" si="42"/>
        <v>0</v>
      </c>
      <c r="AD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4">
        <f t="shared" si="43"/>
        <v>0</v>
      </c>
      <c r="AH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4">
        <f t="shared" si="44"/>
        <v>0</v>
      </c>
      <c r="AL102" s="214">
        <f t="shared" si="45"/>
        <v>0</v>
      </c>
    </row>
    <row r="103" spans="2:38" x14ac:dyDescent="0.25">
      <c r="B103" s="212" t="s">
        <v>895</v>
      </c>
      <c r="C103" s="213" t="s">
        <v>896</v>
      </c>
      <c r="D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4">
        <f t="shared" si="37"/>
        <v>0</v>
      </c>
      <c r="G103" s="214"/>
      <c r="H103" s="214">
        <f t="shared" si="38"/>
        <v>0</v>
      </c>
      <c r="I103" s="214"/>
      <c r="J103" s="214">
        <f t="shared" si="39"/>
        <v>0</v>
      </c>
      <c r="K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4">
        <f t="shared" si="41"/>
        <v>0</v>
      </c>
      <c r="Z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4">
        <f t="shared" si="42"/>
        <v>0</v>
      </c>
      <c r="AD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4">
        <f t="shared" si="43"/>
        <v>0</v>
      </c>
      <c r="AH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4">
        <f t="shared" si="44"/>
        <v>0</v>
      </c>
      <c r="AL103" s="214">
        <f t="shared" si="45"/>
        <v>0</v>
      </c>
    </row>
    <row r="104" spans="2:38" x14ac:dyDescent="0.25">
      <c r="B104" s="212" t="s">
        <v>897</v>
      </c>
      <c r="C104" s="213" t="s">
        <v>898</v>
      </c>
      <c r="D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4">
        <f t="shared" si="37"/>
        <v>0</v>
      </c>
      <c r="G104" s="214"/>
      <c r="H104" s="214">
        <f t="shared" si="38"/>
        <v>0</v>
      </c>
      <c r="I104" s="214"/>
      <c r="J104" s="214">
        <f t="shared" si="39"/>
        <v>0</v>
      </c>
      <c r="K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4">
        <f t="shared" si="41"/>
        <v>0</v>
      </c>
      <c r="Z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4">
        <f t="shared" si="42"/>
        <v>0</v>
      </c>
      <c r="AD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4">
        <f t="shared" si="43"/>
        <v>0</v>
      </c>
      <c r="AH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4">
        <f t="shared" si="44"/>
        <v>0</v>
      </c>
      <c r="AL104" s="214">
        <f t="shared" si="45"/>
        <v>0</v>
      </c>
    </row>
    <row r="105" spans="2:38" x14ac:dyDescent="0.25">
      <c r="B105" s="212" t="s">
        <v>899</v>
      </c>
      <c r="C105" s="213" t="s">
        <v>900</v>
      </c>
      <c r="D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4">
        <f t="shared" si="37"/>
        <v>0</v>
      </c>
      <c r="G105" s="214"/>
      <c r="H105" s="214">
        <f t="shared" si="38"/>
        <v>0</v>
      </c>
      <c r="I105" s="214"/>
      <c r="J105" s="214">
        <f t="shared" si="39"/>
        <v>0</v>
      </c>
      <c r="K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4">
        <f t="shared" si="41"/>
        <v>0</v>
      </c>
      <c r="Z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4">
        <f t="shared" si="42"/>
        <v>0</v>
      </c>
      <c r="AD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4">
        <f t="shared" si="43"/>
        <v>0</v>
      </c>
      <c r="AH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4">
        <f t="shared" si="44"/>
        <v>0</v>
      </c>
      <c r="AL105" s="214">
        <f t="shared" si="45"/>
        <v>0</v>
      </c>
    </row>
    <row r="106" spans="2:38" x14ac:dyDescent="0.25">
      <c r="B106" s="212" t="s">
        <v>901</v>
      </c>
      <c r="C106" s="213" t="s">
        <v>902</v>
      </c>
      <c r="D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4">
        <f t="shared" si="37"/>
        <v>0</v>
      </c>
      <c r="G106" s="214"/>
      <c r="H106" s="214">
        <f t="shared" si="38"/>
        <v>0</v>
      </c>
      <c r="I106" s="214"/>
      <c r="J106" s="214">
        <f t="shared" si="39"/>
        <v>0</v>
      </c>
      <c r="K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4">
        <f t="shared" si="41"/>
        <v>0</v>
      </c>
      <c r="Z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4">
        <f t="shared" si="42"/>
        <v>0</v>
      </c>
      <c r="AD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4">
        <f t="shared" si="43"/>
        <v>0</v>
      </c>
      <c r="AH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4">
        <f t="shared" si="44"/>
        <v>0</v>
      </c>
      <c r="AL106" s="214">
        <f t="shared" si="45"/>
        <v>0</v>
      </c>
    </row>
    <row r="107" spans="2:38" x14ac:dyDescent="0.25">
      <c r="B107" s="212" t="s">
        <v>903</v>
      </c>
      <c r="C107" s="213" t="s">
        <v>904</v>
      </c>
      <c r="D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4">
        <f t="shared" si="37"/>
        <v>0</v>
      </c>
      <c r="G107" s="214"/>
      <c r="H107" s="214">
        <f t="shared" si="38"/>
        <v>0</v>
      </c>
      <c r="I107" s="214"/>
      <c r="J107" s="214">
        <f t="shared" si="39"/>
        <v>0</v>
      </c>
      <c r="K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4">
        <f t="shared" si="41"/>
        <v>0</v>
      </c>
      <c r="Z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4">
        <f t="shared" si="42"/>
        <v>0</v>
      </c>
      <c r="AD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4">
        <f t="shared" si="43"/>
        <v>0</v>
      </c>
      <c r="AH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4">
        <f t="shared" si="44"/>
        <v>0</v>
      </c>
      <c r="AL107" s="214">
        <f t="shared" si="45"/>
        <v>0</v>
      </c>
    </row>
    <row r="108" spans="2:38" x14ac:dyDescent="0.25">
      <c r="B108" s="212" t="s">
        <v>905</v>
      </c>
      <c r="C108" s="213" t="s">
        <v>906</v>
      </c>
      <c r="D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4">
        <f t="shared" si="37"/>
        <v>0</v>
      </c>
      <c r="G108" s="214"/>
      <c r="H108" s="214">
        <f t="shared" si="38"/>
        <v>0</v>
      </c>
      <c r="I108" s="214"/>
      <c r="J108" s="214">
        <f t="shared" si="39"/>
        <v>0</v>
      </c>
      <c r="K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4">
        <f t="shared" si="41"/>
        <v>0</v>
      </c>
      <c r="Z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4">
        <f t="shared" si="42"/>
        <v>0</v>
      </c>
      <c r="AD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4">
        <f t="shared" si="43"/>
        <v>0</v>
      </c>
      <c r="AH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4">
        <f t="shared" si="44"/>
        <v>0</v>
      </c>
      <c r="AL108" s="214">
        <f t="shared" si="45"/>
        <v>0</v>
      </c>
    </row>
    <row r="109" spans="2:38" x14ac:dyDescent="0.25">
      <c r="B109" s="212" t="s">
        <v>907</v>
      </c>
      <c r="C109" s="213" t="s">
        <v>908</v>
      </c>
      <c r="D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4">
        <f t="shared" si="37"/>
        <v>0</v>
      </c>
      <c r="G109" s="214"/>
      <c r="H109" s="214">
        <f t="shared" si="38"/>
        <v>0</v>
      </c>
      <c r="I109" s="214"/>
      <c r="J109" s="214">
        <f t="shared" si="39"/>
        <v>0</v>
      </c>
      <c r="K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4">
        <f t="shared" si="41"/>
        <v>0</v>
      </c>
      <c r="Z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4">
        <f t="shared" si="42"/>
        <v>0</v>
      </c>
      <c r="AD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4">
        <f t="shared" si="43"/>
        <v>0</v>
      </c>
      <c r="AH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4">
        <f t="shared" si="44"/>
        <v>0</v>
      </c>
      <c r="AL109" s="214">
        <f t="shared" si="45"/>
        <v>0</v>
      </c>
    </row>
    <row r="110" spans="2:38" x14ac:dyDescent="0.25">
      <c r="B110" s="209" t="s">
        <v>413</v>
      </c>
      <c r="C110" s="210" t="s">
        <v>295</v>
      </c>
      <c r="D110" s="211">
        <f>D111+D122+D137+D153+D168+D194+D197+D204</f>
        <v>5671</v>
      </c>
      <c r="E110" s="211">
        <f>E111+E122+E137+E153+E168+E194+E197+E204</f>
        <v>42560</v>
      </c>
      <c r="F110" s="211">
        <f t="shared" si="37"/>
        <v>48231</v>
      </c>
      <c r="G110" s="211">
        <f>G111+G122+G137+G153+G168+G194+G197+G204</f>
        <v>0</v>
      </c>
      <c r="H110" s="211">
        <f t="shared" si="38"/>
        <v>48231</v>
      </c>
      <c r="I110" s="211">
        <f>I111+I122+I137+I153+I168+I194+I197+I204</f>
        <v>0</v>
      </c>
      <c r="J110" s="211">
        <f t="shared" si="39"/>
        <v>48231</v>
      </c>
      <c r="K110" s="211">
        <f t="shared" ref="K110:X110" si="50">K111+K122+K137+K153+K168+K194+K197+K204</f>
        <v>0</v>
      </c>
      <c r="L110" s="211">
        <f t="shared" si="50"/>
        <v>0</v>
      </c>
      <c r="M110" s="211">
        <f t="shared" si="50"/>
        <v>0</v>
      </c>
      <c r="N110" s="211">
        <f t="shared" si="50"/>
        <v>0</v>
      </c>
      <c r="O110" s="211">
        <f t="shared" si="50"/>
        <v>0</v>
      </c>
      <c r="P110" s="211">
        <f t="shared" si="50"/>
        <v>0</v>
      </c>
      <c r="Q110" s="211">
        <f t="shared" si="50"/>
        <v>0</v>
      </c>
      <c r="R110" s="211">
        <f t="shared" si="50"/>
        <v>48231</v>
      </c>
      <c r="S110" s="211">
        <f t="shared" si="50"/>
        <v>0</v>
      </c>
      <c r="T110" s="211">
        <f t="shared" si="50"/>
        <v>0</v>
      </c>
      <c r="U110" s="211">
        <f t="shared" si="50"/>
        <v>0</v>
      </c>
      <c r="V110" s="211">
        <f t="shared" si="50"/>
        <v>4560</v>
      </c>
      <c r="W110" s="211">
        <f t="shared" si="50"/>
        <v>0</v>
      </c>
      <c r="X110" s="211">
        <f t="shared" si="50"/>
        <v>43671</v>
      </c>
      <c r="Y110" s="211">
        <f t="shared" si="41"/>
        <v>48231</v>
      </c>
      <c r="Z110" s="211">
        <f>Z111+Z122+Z137+Z153+Z168+Z194+Z197+Z204</f>
        <v>0</v>
      </c>
      <c r="AA110" s="211">
        <f>AA111+AA122+AA137+AA153+AA168+AA194+AA197+AA204</f>
        <v>0</v>
      </c>
      <c r="AB110" s="211">
        <f>AB111+AB122+AB137+AB153+AB168+AB194+AB197+AB204</f>
        <v>0</v>
      </c>
      <c r="AC110" s="211">
        <f t="shared" si="42"/>
        <v>0</v>
      </c>
      <c r="AD110" s="211">
        <f>AD111+AD122+AD137+AD153+AD168+AD194+AD197+AD204</f>
        <v>0</v>
      </c>
      <c r="AE110" s="211">
        <f>AE111+AE122+AE137+AE153+AE168+AE194+AE197+AE204</f>
        <v>0</v>
      </c>
      <c r="AF110" s="211">
        <f>AF111+AF122+AF137+AF153+AF168+AF194+AF197+AF204</f>
        <v>0</v>
      </c>
      <c r="AG110" s="211">
        <f t="shared" si="43"/>
        <v>0</v>
      </c>
      <c r="AH110" s="211">
        <f>AH111+AH122+AH137+AH153+AH168+AH194+AH197+AH204</f>
        <v>0</v>
      </c>
      <c r="AI110" s="211">
        <f>AI111+AI122+AI137+AI153+AI168+AI194+AI197+AI204</f>
        <v>0</v>
      </c>
      <c r="AJ110" s="211">
        <f>AJ111+AJ122+AJ137+AJ153+AJ168+AJ194+AJ197+AJ204</f>
        <v>0</v>
      </c>
      <c r="AK110" s="211">
        <f t="shared" si="44"/>
        <v>0</v>
      </c>
      <c r="AL110" s="211">
        <f t="shared" si="45"/>
        <v>48231</v>
      </c>
    </row>
    <row r="111" spans="2:38" x14ac:dyDescent="0.25">
      <c r="B111" s="221" t="s">
        <v>414</v>
      </c>
      <c r="C111" s="222" t="s">
        <v>296</v>
      </c>
      <c r="D111" s="223">
        <f>SUM(D112:D121)</f>
        <v>0</v>
      </c>
      <c r="E111" s="223">
        <f>SUM(E112:E121)</f>
        <v>0</v>
      </c>
      <c r="F111" s="223">
        <f t="shared" si="37"/>
        <v>0</v>
      </c>
      <c r="G111" s="223">
        <f>SUM(G112:G121)</f>
        <v>0</v>
      </c>
      <c r="H111" s="223">
        <f t="shared" si="38"/>
        <v>0</v>
      </c>
      <c r="I111" s="223">
        <f>SUM(I112:I121)</f>
        <v>0</v>
      </c>
      <c r="J111" s="223">
        <f t="shared" si="39"/>
        <v>0</v>
      </c>
      <c r="K111" s="223">
        <f t="shared" ref="K111:X111" si="51">SUM(K112:K121)</f>
        <v>0</v>
      </c>
      <c r="L111" s="223">
        <f t="shared" si="51"/>
        <v>0</v>
      </c>
      <c r="M111" s="223">
        <f t="shared" si="51"/>
        <v>0</v>
      </c>
      <c r="N111" s="223">
        <f t="shared" si="51"/>
        <v>0</v>
      </c>
      <c r="O111" s="223">
        <f t="shared" si="51"/>
        <v>0</v>
      </c>
      <c r="P111" s="223">
        <f t="shared" si="51"/>
        <v>0</v>
      </c>
      <c r="Q111" s="223">
        <f t="shared" si="51"/>
        <v>0</v>
      </c>
      <c r="R111" s="223">
        <f t="shared" si="51"/>
        <v>0</v>
      </c>
      <c r="S111" s="223">
        <f t="shared" si="51"/>
        <v>0</v>
      </c>
      <c r="T111" s="223">
        <f t="shared" si="51"/>
        <v>0</v>
      </c>
      <c r="U111" s="223">
        <f t="shared" si="51"/>
        <v>0</v>
      </c>
      <c r="V111" s="223">
        <f t="shared" si="51"/>
        <v>0</v>
      </c>
      <c r="W111" s="223">
        <f t="shared" si="51"/>
        <v>0</v>
      </c>
      <c r="X111" s="223">
        <f t="shared" si="51"/>
        <v>0</v>
      </c>
      <c r="Y111" s="223">
        <f t="shared" si="41"/>
        <v>0</v>
      </c>
      <c r="Z111" s="223">
        <f>SUM(Z112:Z121)</f>
        <v>0</v>
      </c>
      <c r="AA111" s="223">
        <f>SUM(AA112:AA121)</f>
        <v>0</v>
      </c>
      <c r="AB111" s="223">
        <f>SUM(AB112:AB121)</f>
        <v>0</v>
      </c>
      <c r="AC111" s="223">
        <f t="shared" si="42"/>
        <v>0</v>
      </c>
      <c r="AD111" s="223">
        <f>SUM(AD112:AD121)</f>
        <v>0</v>
      </c>
      <c r="AE111" s="223">
        <f>SUM(AE112:AE121)</f>
        <v>0</v>
      </c>
      <c r="AF111" s="223">
        <f>SUM(AF112:AF121)</f>
        <v>0</v>
      </c>
      <c r="AG111" s="223">
        <f t="shared" si="43"/>
        <v>0</v>
      </c>
      <c r="AH111" s="223">
        <f>SUM(AH112:AH121)</f>
        <v>0</v>
      </c>
      <c r="AI111" s="223">
        <f>SUM(AI112:AI121)</f>
        <v>0</v>
      </c>
      <c r="AJ111" s="223">
        <f>SUM(AJ112:AJ121)</f>
        <v>0</v>
      </c>
      <c r="AK111" s="223">
        <f t="shared" si="44"/>
        <v>0</v>
      </c>
      <c r="AL111" s="223">
        <f t="shared" si="45"/>
        <v>0</v>
      </c>
    </row>
    <row r="112" spans="2:38" x14ac:dyDescent="0.25">
      <c r="B112" s="212" t="s">
        <v>933</v>
      </c>
      <c r="C112" s="213" t="s">
        <v>250</v>
      </c>
      <c r="D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4">
        <f t="shared" si="37"/>
        <v>0</v>
      </c>
      <c r="G112" s="214"/>
      <c r="H112" s="214">
        <f t="shared" ref="H112:H119" si="52">F112-G112</f>
        <v>0</v>
      </c>
      <c r="I112" s="214"/>
      <c r="J112" s="214">
        <f t="shared" ref="J112:J119" si="53">F112-I112</f>
        <v>0</v>
      </c>
      <c r="K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4">
        <f t="shared" ref="Y112:Y119" si="54">V112+W112+X112</f>
        <v>0</v>
      </c>
      <c r="Z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4">
        <f t="shared" ref="AC112:AC119" si="55">Z112+AA112+AB112</f>
        <v>0</v>
      </c>
      <c r="AD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4">
        <f t="shared" ref="AG112:AG119" si="56">AD112+AE112+AF112</f>
        <v>0</v>
      </c>
      <c r="AH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4">
        <f t="shared" ref="AK112:AK119" si="57">AH112+AI112+AJ112</f>
        <v>0</v>
      </c>
      <c r="AL112" s="214">
        <f t="shared" ref="AL112:AL119" si="58">Y112+AC112+AG112+AK112</f>
        <v>0</v>
      </c>
    </row>
    <row r="113" spans="2:38" x14ac:dyDescent="0.25">
      <c r="B113" s="212" t="s">
        <v>934</v>
      </c>
      <c r="C113" s="213" t="s">
        <v>935</v>
      </c>
      <c r="D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4">
        <f t="shared" si="37"/>
        <v>0</v>
      </c>
      <c r="G113" s="214"/>
      <c r="H113" s="214">
        <f t="shared" si="52"/>
        <v>0</v>
      </c>
      <c r="I113" s="214"/>
      <c r="J113" s="214">
        <f t="shared" si="53"/>
        <v>0</v>
      </c>
      <c r="K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4">
        <f t="shared" si="54"/>
        <v>0</v>
      </c>
      <c r="Z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4">
        <f t="shared" si="55"/>
        <v>0</v>
      </c>
      <c r="AD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4">
        <f t="shared" si="56"/>
        <v>0</v>
      </c>
      <c r="AH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4">
        <f t="shared" si="57"/>
        <v>0</v>
      </c>
      <c r="AL113" s="214">
        <f t="shared" si="58"/>
        <v>0</v>
      </c>
    </row>
    <row r="114" spans="2:38" x14ac:dyDescent="0.25">
      <c r="B114" s="212" t="s">
        <v>936</v>
      </c>
      <c r="C114" s="213" t="s">
        <v>937</v>
      </c>
      <c r="D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4">
        <f t="shared" si="37"/>
        <v>0</v>
      </c>
      <c r="G114" s="214"/>
      <c r="H114" s="214">
        <f t="shared" si="52"/>
        <v>0</v>
      </c>
      <c r="I114" s="214"/>
      <c r="J114" s="214">
        <f t="shared" si="53"/>
        <v>0</v>
      </c>
      <c r="K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4">
        <f t="shared" si="54"/>
        <v>0</v>
      </c>
      <c r="Z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4">
        <f t="shared" si="55"/>
        <v>0</v>
      </c>
      <c r="AD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4">
        <f t="shared" si="56"/>
        <v>0</v>
      </c>
      <c r="AH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4">
        <f t="shared" si="57"/>
        <v>0</v>
      </c>
      <c r="AL114" s="214">
        <f t="shared" si="58"/>
        <v>0</v>
      </c>
    </row>
    <row r="115" spans="2:38" x14ac:dyDescent="0.25">
      <c r="B115" s="212" t="s">
        <v>415</v>
      </c>
      <c r="C115" s="213" t="s">
        <v>297</v>
      </c>
      <c r="D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4">
        <f t="shared" si="37"/>
        <v>0</v>
      </c>
      <c r="G115" s="214"/>
      <c r="H115" s="214">
        <f>F115-G115</f>
        <v>0</v>
      </c>
      <c r="I115" s="214"/>
      <c r="J115" s="214">
        <f>F115-I115</f>
        <v>0</v>
      </c>
      <c r="K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4">
        <f>V115+W115+X115</f>
        <v>0</v>
      </c>
      <c r="Z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4">
        <f>Z115+AA115+AB115</f>
        <v>0</v>
      </c>
      <c r="AD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4">
        <f>AD115+AE115+AF115</f>
        <v>0</v>
      </c>
      <c r="AH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4">
        <f>AH115+AI115+AJ115</f>
        <v>0</v>
      </c>
      <c r="AL115" s="214">
        <f>Y115+AC115+AG115+AK115</f>
        <v>0</v>
      </c>
    </row>
    <row r="116" spans="2:38" x14ac:dyDescent="0.25">
      <c r="B116" s="212" t="s">
        <v>938</v>
      </c>
      <c r="C116" s="213" t="s">
        <v>939</v>
      </c>
      <c r="D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4">
        <f t="shared" si="37"/>
        <v>0</v>
      </c>
      <c r="G116" s="214"/>
      <c r="H116" s="214">
        <f>F116-G116</f>
        <v>0</v>
      </c>
      <c r="I116" s="214"/>
      <c r="J116" s="214">
        <f>F116-I116</f>
        <v>0</v>
      </c>
      <c r="K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4">
        <f>V116+W116+X116</f>
        <v>0</v>
      </c>
      <c r="Z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4">
        <f>Z116+AA116+AB116</f>
        <v>0</v>
      </c>
      <c r="AD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4">
        <f>AD116+AE116+AF116</f>
        <v>0</v>
      </c>
      <c r="AH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4">
        <f>AH116+AI116+AJ116</f>
        <v>0</v>
      </c>
      <c r="AL116" s="214">
        <f>Y116+AC116+AG116+AK116</f>
        <v>0</v>
      </c>
    </row>
    <row r="117" spans="2:38" x14ac:dyDescent="0.25">
      <c r="B117" s="212" t="s">
        <v>940</v>
      </c>
      <c r="C117" s="213" t="s">
        <v>941</v>
      </c>
      <c r="D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4">
        <f t="shared" si="37"/>
        <v>0</v>
      </c>
      <c r="G117" s="214"/>
      <c r="H117" s="214">
        <f>F117-G117</f>
        <v>0</v>
      </c>
      <c r="I117" s="214"/>
      <c r="J117" s="214">
        <f>F117-I117</f>
        <v>0</v>
      </c>
      <c r="K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4">
        <f>V117+W117+X117</f>
        <v>0</v>
      </c>
      <c r="Z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4">
        <f>Z117+AA117+AB117</f>
        <v>0</v>
      </c>
      <c r="AD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4">
        <f>AD117+AE117+AF117</f>
        <v>0</v>
      </c>
      <c r="AH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4">
        <f>AH117+AI117+AJ117</f>
        <v>0</v>
      </c>
      <c r="AL117" s="214">
        <f>Y117+AC117+AG117+AK117</f>
        <v>0</v>
      </c>
    </row>
    <row r="118" spans="2:38" x14ac:dyDescent="0.25">
      <c r="B118" s="212" t="s">
        <v>942</v>
      </c>
      <c r="C118" s="213" t="s">
        <v>943</v>
      </c>
      <c r="D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4">
        <f t="shared" si="37"/>
        <v>0</v>
      </c>
      <c r="G118" s="214"/>
      <c r="H118" s="214">
        <f>F118-G118</f>
        <v>0</v>
      </c>
      <c r="I118" s="214"/>
      <c r="J118" s="214">
        <f>F118-I118</f>
        <v>0</v>
      </c>
      <c r="K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4">
        <f>V118+W118+X118</f>
        <v>0</v>
      </c>
      <c r="Z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4">
        <f>Z118+AA118+AB118</f>
        <v>0</v>
      </c>
      <c r="AD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4">
        <f>AD118+AE118+AF118</f>
        <v>0</v>
      </c>
      <c r="AH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4">
        <f>AH118+AI118+AJ118</f>
        <v>0</v>
      </c>
      <c r="AL118" s="214">
        <f>Y118+AC118+AG118+AK118</f>
        <v>0</v>
      </c>
    </row>
    <row r="119" spans="2:38" x14ac:dyDescent="0.25">
      <c r="B119" s="212" t="s">
        <v>944</v>
      </c>
      <c r="C119" s="213" t="s">
        <v>945</v>
      </c>
      <c r="D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4">
        <f t="shared" si="37"/>
        <v>0</v>
      </c>
      <c r="G119" s="214"/>
      <c r="H119" s="214">
        <f t="shared" si="52"/>
        <v>0</v>
      </c>
      <c r="I119" s="214"/>
      <c r="J119" s="214">
        <f t="shared" si="53"/>
        <v>0</v>
      </c>
      <c r="K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4">
        <f t="shared" si="54"/>
        <v>0</v>
      </c>
      <c r="Z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4">
        <f t="shared" si="55"/>
        <v>0</v>
      </c>
      <c r="AD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4">
        <f t="shared" si="56"/>
        <v>0</v>
      </c>
      <c r="AH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4">
        <f t="shared" si="57"/>
        <v>0</v>
      </c>
      <c r="AL119" s="214">
        <f t="shared" si="58"/>
        <v>0</v>
      </c>
    </row>
    <row r="120" spans="2:38" x14ac:dyDescent="0.25">
      <c r="B120" s="212" t="s">
        <v>946</v>
      </c>
      <c r="C120" s="213" t="s">
        <v>947</v>
      </c>
      <c r="D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4">
        <f t="shared" si="37"/>
        <v>0</v>
      </c>
      <c r="G120" s="214"/>
      <c r="H120" s="214">
        <f>F120-G120</f>
        <v>0</v>
      </c>
      <c r="I120" s="214"/>
      <c r="J120" s="214">
        <f>F120-I120</f>
        <v>0</v>
      </c>
      <c r="K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4">
        <f>V120+W120+X120</f>
        <v>0</v>
      </c>
      <c r="Z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4">
        <f>Z120+AA120+AB120</f>
        <v>0</v>
      </c>
      <c r="AD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4">
        <f>AD120+AE120+AF120</f>
        <v>0</v>
      </c>
      <c r="AH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4">
        <f>AH120+AI120+AJ120</f>
        <v>0</v>
      </c>
      <c r="AL120" s="214">
        <f>Y120+AC120+AG120+AK120</f>
        <v>0</v>
      </c>
    </row>
    <row r="121" spans="2:38" x14ac:dyDescent="0.25">
      <c r="B121" s="212" t="s">
        <v>948</v>
      </c>
      <c r="C121" s="213" t="s">
        <v>949</v>
      </c>
      <c r="D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4">
        <f t="shared" si="37"/>
        <v>0</v>
      </c>
      <c r="G121" s="214"/>
      <c r="H121" s="214">
        <f>F121-G121</f>
        <v>0</v>
      </c>
      <c r="I121" s="214"/>
      <c r="J121" s="214">
        <f>F121-I121</f>
        <v>0</v>
      </c>
      <c r="K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4">
        <f>V121+W121+X121</f>
        <v>0</v>
      </c>
      <c r="Z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4">
        <f>Z121+AA121+AB121</f>
        <v>0</v>
      </c>
      <c r="AD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4">
        <f>AD121+AE121+AF121</f>
        <v>0</v>
      </c>
      <c r="AH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4">
        <f>AH121+AI121+AJ121</f>
        <v>0</v>
      </c>
      <c r="AL121" s="214">
        <f>Y121+AC121+AG121+AK121</f>
        <v>0</v>
      </c>
    </row>
    <row r="122" spans="2:38" x14ac:dyDescent="0.25">
      <c r="B122" s="221" t="s">
        <v>416</v>
      </c>
      <c r="C122" s="222" t="s">
        <v>298</v>
      </c>
      <c r="D122" s="223">
        <f>SUM(D123:D136)</f>
        <v>0</v>
      </c>
      <c r="E122" s="223">
        <f>SUM(E123:E136)</f>
        <v>0</v>
      </c>
      <c r="F122" s="223">
        <f t="shared" si="37"/>
        <v>0</v>
      </c>
      <c r="G122" s="223">
        <f>SUM(G123:G136)</f>
        <v>0</v>
      </c>
      <c r="H122" s="223">
        <f>F122-G122</f>
        <v>0</v>
      </c>
      <c r="I122" s="223">
        <f>SUM(I123:I136)</f>
        <v>0</v>
      </c>
      <c r="J122" s="223">
        <f>F122-I122</f>
        <v>0</v>
      </c>
      <c r="K122" s="223">
        <f t="shared" ref="K122:AJ122" si="59">SUM(K123:K136)</f>
        <v>0</v>
      </c>
      <c r="L122" s="223">
        <f t="shared" si="59"/>
        <v>0</v>
      </c>
      <c r="M122" s="223">
        <f t="shared" si="59"/>
        <v>0</v>
      </c>
      <c r="N122" s="223">
        <f t="shared" si="59"/>
        <v>0</v>
      </c>
      <c r="O122" s="223">
        <f t="shared" si="59"/>
        <v>0</v>
      </c>
      <c r="P122" s="223">
        <f t="shared" si="59"/>
        <v>0</v>
      </c>
      <c r="Q122" s="223">
        <f t="shared" si="59"/>
        <v>0</v>
      </c>
      <c r="R122" s="223">
        <f t="shared" si="59"/>
        <v>0</v>
      </c>
      <c r="S122" s="223">
        <f t="shared" si="59"/>
        <v>0</v>
      </c>
      <c r="T122" s="223">
        <f t="shared" si="59"/>
        <v>0</v>
      </c>
      <c r="U122" s="223">
        <f t="shared" si="59"/>
        <v>0</v>
      </c>
      <c r="V122" s="223">
        <f t="shared" si="59"/>
        <v>0</v>
      </c>
      <c r="W122" s="223">
        <f t="shared" si="59"/>
        <v>0</v>
      </c>
      <c r="X122" s="223">
        <f t="shared" si="59"/>
        <v>0</v>
      </c>
      <c r="Y122" s="223">
        <f>V122+W122+X122</f>
        <v>0</v>
      </c>
      <c r="Z122" s="223">
        <f t="shared" si="59"/>
        <v>0</v>
      </c>
      <c r="AA122" s="223">
        <f t="shared" si="59"/>
        <v>0</v>
      </c>
      <c r="AB122" s="223">
        <f t="shared" si="59"/>
        <v>0</v>
      </c>
      <c r="AC122" s="223">
        <f>Z122+AA122+AB122</f>
        <v>0</v>
      </c>
      <c r="AD122" s="223">
        <f t="shared" si="59"/>
        <v>0</v>
      </c>
      <c r="AE122" s="223">
        <f t="shared" si="59"/>
        <v>0</v>
      </c>
      <c r="AF122" s="223">
        <f t="shared" si="59"/>
        <v>0</v>
      </c>
      <c r="AG122" s="223">
        <f>AD122+AE122+AF122</f>
        <v>0</v>
      </c>
      <c r="AH122" s="223">
        <f t="shared" si="59"/>
        <v>0</v>
      </c>
      <c r="AI122" s="223">
        <f t="shared" si="59"/>
        <v>0</v>
      </c>
      <c r="AJ122" s="223">
        <f t="shared" si="59"/>
        <v>0</v>
      </c>
      <c r="AK122" s="223">
        <f>AH122+AI122+AJ122</f>
        <v>0</v>
      </c>
      <c r="AL122" s="223">
        <f>Y122+AC122+AG122+AK122</f>
        <v>0</v>
      </c>
    </row>
    <row r="123" spans="2:38" x14ac:dyDescent="0.25">
      <c r="B123" s="212" t="s">
        <v>417</v>
      </c>
      <c r="C123" s="213" t="s">
        <v>299</v>
      </c>
      <c r="D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4">
        <f t="shared" si="37"/>
        <v>0</v>
      </c>
      <c r="G123" s="214"/>
      <c r="H123" s="214">
        <f>F123-G123</f>
        <v>0</v>
      </c>
      <c r="I123" s="214"/>
      <c r="J123" s="214">
        <f>F123-I123</f>
        <v>0</v>
      </c>
      <c r="K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4">
        <f>V123+W123+X123</f>
        <v>0</v>
      </c>
      <c r="Z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4">
        <f>Z123+AA123+AB123</f>
        <v>0</v>
      </c>
      <c r="AD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4">
        <f>AD123+AE123+AF123</f>
        <v>0</v>
      </c>
      <c r="AH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4">
        <f>AH123+AI123+AJ123</f>
        <v>0</v>
      </c>
      <c r="AL123" s="214">
        <f>Y123+AC123+AG123+AK123</f>
        <v>0</v>
      </c>
    </row>
    <row r="124" spans="2:38" x14ac:dyDescent="0.25">
      <c r="B124" s="212" t="s">
        <v>950</v>
      </c>
      <c r="C124" s="213" t="s">
        <v>951</v>
      </c>
      <c r="D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4">
        <f t="shared" ref="F124:F129" si="60">D124+E124</f>
        <v>0</v>
      </c>
      <c r="G124" s="214"/>
      <c r="H124" s="214">
        <f t="shared" ref="H124:H129" si="61">F124-G124</f>
        <v>0</v>
      </c>
      <c r="I124" s="214"/>
      <c r="J124" s="214">
        <f t="shared" ref="J124:J129" si="62">F124-I124</f>
        <v>0</v>
      </c>
      <c r="K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4">
        <f t="shared" ref="Y124:Y129" si="63">V124+W124+X124</f>
        <v>0</v>
      </c>
      <c r="Z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4">
        <f t="shared" ref="AC124:AC129" si="64">Z124+AA124+AB124</f>
        <v>0</v>
      </c>
      <c r="AD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4">
        <f t="shared" ref="AG124:AG129" si="65">AD124+AE124+AF124</f>
        <v>0</v>
      </c>
      <c r="AH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4">
        <f t="shared" ref="AK124:AK129" si="66">AH124+AI124+AJ124</f>
        <v>0</v>
      </c>
      <c r="AL124" s="214">
        <f t="shared" ref="AL124:AL129" si="67">Y124+AC124+AG124+AK124</f>
        <v>0</v>
      </c>
    </row>
    <row r="125" spans="2:38" x14ac:dyDescent="0.25">
      <c r="B125" s="212" t="s">
        <v>418</v>
      </c>
      <c r="C125" s="213" t="s">
        <v>300</v>
      </c>
      <c r="D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4">
        <f t="shared" si="60"/>
        <v>0</v>
      </c>
      <c r="G125" s="214"/>
      <c r="H125" s="214">
        <f t="shared" si="61"/>
        <v>0</v>
      </c>
      <c r="I125" s="214"/>
      <c r="J125" s="214">
        <f t="shared" si="62"/>
        <v>0</v>
      </c>
      <c r="K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4">
        <f t="shared" si="63"/>
        <v>0</v>
      </c>
      <c r="Z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4">
        <f t="shared" si="64"/>
        <v>0</v>
      </c>
      <c r="AD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4">
        <f t="shared" si="65"/>
        <v>0</v>
      </c>
      <c r="AH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4">
        <f t="shared" si="66"/>
        <v>0</v>
      </c>
      <c r="AL125" s="214">
        <f t="shared" si="67"/>
        <v>0</v>
      </c>
    </row>
    <row r="126" spans="2:38" x14ac:dyDescent="0.25">
      <c r="B126" s="212" t="s">
        <v>952</v>
      </c>
      <c r="C126" s="213" t="s">
        <v>953</v>
      </c>
      <c r="D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4">
        <f t="shared" si="60"/>
        <v>0</v>
      </c>
      <c r="G126" s="214"/>
      <c r="H126" s="214">
        <f t="shared" si="61"/>
        <v>0</v>
      </c>
      <c r="I126" s="214"/>
      <c r="J126" s="214">
        <f t="shared" si="62"/>
        <v>0</v>
      </c>
      <c r="K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4">
        <f t="shared" si="63"/>
        <v>0</v>
      </c>
      <c r="Z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4">
        <f t="shared" si="64"/>
        <v>0</v>
      </c>
      <c r="AD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4">
        <f t="shared" si="65"/>
        <v>0</v>
      </c>
      <c r="AH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4">
        <f t="shared" si="66"/>
        <v>0</v>
      </c>
      <c r="AL126" s="214">
        <f t="shared" si="67"/>
        <v>0</v>
      </c>
    </row>
    <row r="127" spans="2:38" x14ac:dyDescent="0.25">
      <c r="B127" s="212" t="s">
        <v>954</v>
      </c>
      <c r="C127" s="213" t="s">
        <v>955</v>
      </c>
      <c r="D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4">
        <f t="shared" si="60"/>
        <v>0</v>
      </c>
      <c r="G127" s="214"/>
      <c r="H127" s="214">
        <f t="shared" si="61"/>
        <v>0</v>
      </c>
      <c r="I127" s="214"/>
      <c r="J127" s="214">
        <f t="shared" si="62"/>
        <v>0</v>
      </c>
      <c r="K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4">
        <f t="shared" si="63"/>
        <v>0</v>
      </c>
      <c r="Z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4">
        <f t="shared" si="64"/>
        <v>0</v>
      </c>
      <c r="AD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4">
        <f t="shared" si="65"/>
        <v>0</v>
      </c>
      <c r="AH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4">
        <f t="shared" si="66"/>
        <v>0</v>
      </c>
      <c r="AL127" s="214">
        <f t="shared" si="67"/>
        <v>0</v>
      </c>
    </row>
    <row r="128" spans="2:38" x14ac:dyDescent="0.25">
      <c r="B128" s="212" t="s">
        <v>956</v>
      </c>
      <c r="C128" s="213" t="s">
        <v>957</v>
      </c>
      <c r="D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4">
        <f t="shared" si="60"/>
        <v>0</v>
      </c>
      <c r="G128" s="214"/>
      <c r="H128" s="214">
        <f t="shared" si="61"/>
        <v>0</v>
      </c>
      <c r="I128" s="214"/>
      <c r="J128" s="214">
        <f t="shared" si="62"/>
        <v>0</v>
      </c>
      <c r="K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4">
        <f t="shared" si="63"/>
        <v>0</v>
      </c>
      <c r="Z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4">
        <f t="shared" si="64"/>
        <v>0</v>
      </c>
      <c r="AD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4">
        <f t="shared" si="65"/>
        <v>0</v>
      </c>
      <c r="AH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4">
        <f t="shared" si="66"/>
        <v>0</v>
      </c>
      <c r="AL128" s="214">
        <f t="shared" si="67"/>
        <v>0</v>
      </c>
    </row>
    <row r="129" spans="2:38" x14ac:dyDescent="0.25">
      <c r="B129" s="212" t="s">
        <v>958</v>
      </c>
      <c r="C129" s="213" t="s">
        <v>959</v>
      </c>
      <c r="D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4">
        <f t="shared" si="60"/>
        <v>0</v>
      </c>
      <c r="G129" s="214"/>
      <c r="H129" s="214">
        <f t="shared" si="61"/>
        <v>0</v>
      </c>
      <c r="I129" s="214"/>
      <c r="J129" s="214">
        <f t="shared" si="62"/>
        <v>0</v>
      </c>
      <c r="K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4">
        <f t="shared" si="63"/>
        <v>0</v>
      </c>
      <c r="Z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4">
        <f t="shared" si="64"/>
        <v>0</v>
      </c>
      <c r="AD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4">
        <f t="shared" si="65"/>
        <v>0</v>
      </c>
      <c r="AH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4">
        <f t="shared" si="66"/>
        <v>0</v>
      </c>
      <c r="AL129" s="214">
        <f t="shared" si="67"/>
        <v>0</v>
      </c>
    </row>
    <row r="130" spans="2:38" x14ac:dyDescent="0.25">
      <c r="B130" s="212" t="s">
        <v>960</v>
      </c>
      <c r="C130" s="213" t="s">
        <v>961</v>
      </c>
      <c r="D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4">
        <f t="shared" ref="F130:F141" si="68">D130+E130</f>
        <v>0</v>
      </c>
      <c r="G130" s="214"/>
      <c r="H130" s="214">
        <f t="shared" ref="H130:H137" si="69">F130-G130</f>
        <v>0</v>
      </c>
      <c r="I130" s="214"/>
      <c r="J130" s="214">
        <f t="shared" ref="J130:J137" si="70">F130-I130</f>
        <v>0</v>
      </c>
      <c r="K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4">
        <f t="shared" ref="Y130:Y137" si="71">V130+W130+X130</f>
        <v>0</v>
      </c>
      <c r="Z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4">
        <f t="shared" ref="AC130:AC137" si="72">Z130+AA130+AB130</f>
        <v>0</v>
      </c>
      <c r="AD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4">
        <f t="shared" ref="AG130:AG137" si="73">AD130+AE130+AF130</f>
        <v>0</v>
      </c>
      <c r="AH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4">
        <f t="shared" ref="AK130:AK137" si="74">AH130+AI130+AJ130</f>
        <v>0</v>
      </c>
      <c r="AL130" s="214">
        <f t="shared" ref="AL130:AL137" si="75">Y130+AC130+AG130+AK130</f>
        <v>0</v>
      </c>
    </row>
    <row r="131" spans="2:38" x14ac:dyDescent="0.25">
      <c r="B131" s="212" t="s">
        <v>962</v>
      </c>
      <c r="C131" s="213" t="s">
        <v>963</v>
      </c>
      <c r="D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4">
        <f t="shared" si="68"/>
        <v>0</v>
      </c>
      <c r="G131" s="214"/>
      <c r="H131" s="214">
        <f t="shared" si="69"/>
        <v>0</v>
      </c>
      <c r="I131" s="214"/>
      <c r="J131" s="214">
        <f t="shared" si="70"/>
        <v>0</v>
      </c>
      <c r="K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4">
        <f t="shared" si="71"/>
        <v>0</v>
      </c>
      <c r="Z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4">
        <f t="shared" si="72"/>
        <v>0</v>
      </c>
      <c r="AD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4">
        <f t="shared" si="73"/>
        <v>0</v>
      </c>
      <c r="AH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4">
        <f t="shared" si="74"/>
        <v>0</v>
      </c>
      <c r="AL131" s="214">
        <f t="shared" si="75"/>
        <v>0</v>
      </c>
    </row>
    <row r="132" spans="2:38" x14ac:dyDescent="0.25">
      <c r="B132" s="212" t="s">
        <v>964</v>
      </c>
      <c r="C132" s="213" t="s">
        <v>965</v>
      </c>
      <c r="D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4">
        <f t="shared" si="68"/>
        <v>0</v>
      </c>
      <c r="G132" s="214"/>
      <c r="H132" s="214">
        <f t="shared" si="69"/>
        <v>0</v>
      </c>
      <c r="I132" s="214"/>
      <c r="J132" s="214">
        <f t="shared" si="70"/>
        <v>0</v>
      </c>
      <c r="K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4">
        <f t="shared" si="71"/>
        <v>0</v>
      </c>
      <c r="Z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4">
        <f t="shared" si="72"/>
        <v>0</v>
      </c>
      <c r="AD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4">
        <f t="shared" si="73"/>
        <v>0</v>
      </c>
      <c r="AH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4">
        <f t="shared" si="74"/>
        <v>0</v>
      </c>
      <c r="AL132" s="214">
        <f t="shared" si="75"/>
        <v>0</v>
      </c>
    </row>
    <row r="133" spans="2:38" x14ac:dyDescent="0.25">
      <c r="B133" s="212" t="s">
        <v>419</v>
      </c>
      <c r="C133" s="213" t="s">
        <v>301</v>
      </c>
      <c r="D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4">
        <f t="shared" si="68"/>
        <v>0</v>
      </c>
      <c r="G133" s="214"/>
      <c r="H133" s="214">
        <f t="shared" si="69"/>
        <v>0</v>
      </c>
      <c r="I133" s="214"/>
      <c r="J133" s="214">
        <f t="shared" si="70"/>
        <v>0</v>
      </c>
      <c r="K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4">
        <f t="shared" si="71"/>
        <v>0</v>
      </c>
      <c r="Z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4">
        <f t="shared" si="72"/>
        <v>0</v>
      </c>
      <c r="AD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4">
        <f t="shared" si="73"/>
        <v>0</v>
      </c>
      <c r="AH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4">
        <f t="shared" si="74"/>
        <v>0</v>
      </c>
      <c r="AL133" s="214">
        <f t="shared" si="75"/>
        <v>0</v>
      </c>
    </row>
    <row r="134" spans="2:38" x14ac:dyDescent="0.25">
      <c r="B134" s="212" t="s">
        <v>966</v>
      </c>
      <c r="C134" s="213" t="s">
        <v>967</v>
      </c>
      <c r="D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4">
        <f t="shared" si="68"/>
        <v>0</v>
      </c>
      <c r="G134" s="214"/>
      <c r="H134" s="214">
        <f t="shared" si="69"/>
        <v>0</v>
      </c>
      <c r="I134" s="214"/>
      <c r="J134" s="214">
        <f t="shared" si="70"/>
        <v>0</v>
      </c>
      <c r="K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4">
        <f t="shared" si="71"/>
        <v>0</v>
      </c>
      <c r="Z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4">
        <f t="shared" si="72"/>
        <v>0</v>
      </c>
      <c r="AD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4">
        <f t="shared" si="73"/>
        <v>0</v>
      </c>
      <c r="AH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4">
        <f t="shared" si="74"/>
        <v>0</v>
      </c>
      <c r="AL134" s="214">
        <f t="shared" si="75"/>
        <v>0</v>
      </c>
    </row>
    <row r="135" spans="2:38" x14ac:dyDescent="0.25">
      <c r="B135" s="212" t="s">
        <v>968</v>
      </c>
      <c r="C135" s="213" t="s">
        <v>969</v>
      </c>
      <c r="D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4">
        <f t="shared" si="68"/>
        <v>0</v>
      </c>
      <c r="G135" s="214"/>
      <c r="H135" s="214">
        <f t="shared" si="69"/>
        <v>0</v>
      </c>
      <c r="I135" s="214"/>
      <c r="J135" s="214">
        <f t="shared" si="70"/>
        <v>0</v>
      </c>
      <c r="K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4">
        <f t="shared" si="71"/>
        <v>0</v>
      </c>
      <c r="Z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4">
        <f t="shared" si="72"/>
        <v>0</v>
      </c>
      <c r="AD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4">
        <f t="shared" si="73"/>
        <v>0</v>
      </c>
      <c r="AH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4">
        <f t="shared" si="74"/>
        <v>0</v>
      </c>
      <c r="AL135" s="214">
        <f t="shared" si="75"/>
        <v>0</v>
      </c>
    </row>
    <row r="136" spans="2:38" x14ac:dyDescent="0.25">
      <c r="B136" s="212" t="s">
        <v>970</v>
      </c>
      <c r="C136" s="213" t="s">
        <v>971</v>
      </c>
      <c r="D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4">
        <f t="shared" si="68"/>
        <v>0</v>
      </c>
      <c r="G136" s="214"/>
      <c r="H136" s="214">
        <f t="shared" si="69"/>
        <v>0</v>
      </c>
      <c r="I136" s="214"/>
      <c r="J136" s="214">
        <f t="shared" si="70"/>
        <v>0</v>
      </c>
      <c r="K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4">
        <f t="shared" si="71"/>
        <v>0</v>
      </c>
      <c r="Z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4">
        <f t="shared" si="72"/>
        <v>0</v>
      </c>
      <c r="AD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4">
        <f t="shared" si="73"/>
        <v>0</v>
      </c>
      <c r="AH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4">
        <f t="shared" si="74"/>
        <v>0</v>
      </c>
      <c r="AL136" s="214">
        <f t="shared" si="75"/>
        <v>0</v>
      </c>
    </row>
    <row r="137" spans="2:38" x14ac:dyDescent="0.25">
      <c r="B137" s="221" t="s">
        <v>420</v>
      </c>
      <c r="C137" s="222" t="s">
        <v>302</v>
      </c>
      <c r="D137" s="223">
        <f>SUM(D138:D152)</f>
        <v>5671</v>
      </c>
      <c r="E137" s="223">
        <f>SUM(E138:E152)</f>
        <v>0</v>
      </c>
      <c r="F137" s="223">
        <f t="shared" si="68"/>
        <v>5671</v>
      </c>
      <c r="G137" s="223">
        <f>SUM(G138:G152)</f>
        <v>0</v>
      </c>
      <c r="H137" s="223">
        <f t="shared" si="69"/>
        <v>5671</v>
      </c>
      <c r="I137" s="223">
        <f>SUM(I138:I152)</f>
        <v>0</v>
      </c>
      <c r="J137" s="223">
        <f t="shared" si="70"/>
        <v>5671</v>
      </c>
      <c r="K137" s="223">
        <f t="shared" ref="K137:AJ137" si="76">SUM(K138:K152)</f>
        <v>0</v>
      </c>
      <c r="L137" s="223">
        <f t="shared" si="76"/>
        <v>0</v>
      </c>
      <c r="M137" s="223">
        <f t="shared" si="76"/>
        <v>0</v>
      </c>
      <c r="N137" s="223">
        <f t="shared" si="76"/>
        <v>0</v>
      </c>
      <c r="O137" s="223">
        <f t="shared" si="76"/>
        <v>0</v>
      </c>
      <c r="P137" s="223">
        <f t="shared" si="76"/>
        <v>0</v>
      </c>
      <c r="Q137" s="223">
        <f t="shared" si="76"/>
        <v>0</v>
      </c>
      <c r="R137" s="223">
        <f t="shared" si="76"/>
        <v>5671</v>
      </c>
      <c r="S137" s="223">
        <f t="shared" si="76"/>
        <v>0</v>
      </c>
      <c r="T137" s="223">
        <f t="shared" si="76"/>
        <v>0</v>
      </c>
      <c r="U137" s="223">
        <f t="shared" si="76"/>
        <v>0</v>
      </c>
      <c r="V137" s="223">
        <f t="shared" si="76"/>
        <v>0</v>
      </c>
      <c r="W137" s="223">
        <f t="shared" si="76"/>
        <v>0</v>
      </c>
      <c r="X137" s="223">
        <f t="shared" si="76"/>
        <v>5671</v>
      </c>
      <c r="Y137" s="223">
        <f t="shared" si="71"/>
        <v>5671</v>
      </c>
      <c r="Z137" s="223">
        <f t="shared" si="76"/>
        <v>0</v>
      </c>
      <c r="AA137" s="223">
        <f t="shared" si="76"/>
        <v>0</v>
      </c>
      <c r="AB137" s="223">
        <f t="shared" si="76"/>
        <v>0</v>
      </c>
      <c r="AC137" s="223">
        <f t="shared" si="72"/>
        <v>0</v>
      </c>
      <c r="AD137" s="223">
        <f t="shared" si="76"/>
        <v>0</v>
      </c>
      <c r="AE137" s="223">
        <f t="shared" si="76"/>
        <v>0</v>
      </c>
      <c r="AF137" s="223">
        <f t="shared" si="76"/>
        <v>0</v>
      </c>
      <c r="AG137" s="223">
        <f t="shared" si="73"/>
        <v>0</v>
      </c>
      <c r="AH137" s="223">
        <f t="shared" si="76"/>
        <v>0</v>
      </c>
      <c r="AI137" s="223">
        <f t="shared" si="76"/>
        <v>0</v>
      </c>
      <c r="AJ137" s="223">
        <f t="shared" si="76"/>
        <v>0</v>
      </c>
      <c r="AK137" s="223">
        <f t="shared" si="74"/>
        <v>0</v>
      </c>
      <c r="AL137" s="223">
        <f t="shared" si="75"/>
        <v>5671</v>
      </c>
    </row>
    <row r="138" spans="2:38" x14ac:dyDescent="0.25">
      <c r="B138" s="212" t="s">
        <v>972</v>
      </c>
      <c r="C138" s="213" t="s">
        <v>973</v>
      </c>
      <c r="D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4">
        <f t="shared" si="68"/>
        <v>0</v>
      </c>
      <c r="G138" s="214"/>
      <c r="H138" s="214">
        <f t="shared" ref="H138:H152" si="77">F138-G138</f>
        <v>0</v>
      </c>
      <c r="I138" s="214"/>
      <c r="J138" s="214">
        <f t="shared" ref="J138:J152" si="78">F138-I138</f>
        <v>0</v>
      </c>
      <c r="K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4">
        <f t="shared" ref="Y138:Y152" si="79">V138+W138+X138</f>
        <v>0</v>
      </c>
      <c r="Z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4">
        <f t="shared" ref="AC138:AC152" si="80">Z138+AA138+AB138</f>
        <v>0</v>
      </c>
      <c r="AD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4">
        <f t="shared" ref="AG138:AG152" si="81">AD138+AE138+AF138</f>
        <v>0</v>
      </c>
      <c r="AH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4">
        <f t="shared" ref="AK138:AK152" si="82">AH138+AI138+AJ138</f>
        <v>0</v>
      </c>
      <c r="AL138" s="214">
        <f t="shared" ref="AL138:AL152" si="83">Y138+AC138+AG138+AK138</f>
        <v>0</v>
      </c>
    </row>
    <row r="139" spans="2:38" x14ac:dyDescent="0.25">
      <c r="B139" s="212" t="s">
        <v>421</v>
      </c>
      <c r="C139" s="213" t="s">
        <v>303</v>
      </c>
      <c r="D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4">
        <f t="shared" si="68"/>
        <v>0</v>
      </c>
      <c r="G139" s="214"/>
      <c r="H139" s="214">
        <f t="shared" si="77"/>
        <v>0</v>
      </c>
      <c r="I139" s="214"/>
      <c r="J139" s="214">
        <f t="shared" si="78"/>
        <v>0</v>
      </c>
      <c r="K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4">
        <f t="shared" si="79"/>
        <v>0</v>
      </c>
      <c r="Z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4">
        <f t="shared" si="80"/>
        <v>0</v>
      </c>
      <c r="AD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4">
        <f t="shared" si="81"/>
        <v>0</v>
      </c>
      <c r="AH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4">
        <f t="shared" si="82"/>
        <v>0</v>
      </c>
      <c r="AL139" s="214">
        <f t="shared" si="83"/>
        <v>0</v>
      </c>
    </row>
    <row r="140" spans="2:38" x14ac:dyDescent="0.25">
      <c r="B140" s="212" t="s">
        <v>974</v>
      </c>
      <c r="C140" s="213" t="s">
        <v>975</v>
      </c>
      <c r="D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4">
        <f t="shared" si="68"/>
        <v>0</v>
      </c>
      <c r="G140" s="214"/>
      <c r="H140" s="214">
        <f t="shared" si="77"/>
        <v>0</v>
      </c>
      <c r="I140" s="214"/>
      <c r="J140" s="214">
        <f t="shared" si="78"/>
        <v>0</v>
      </c>
      <c r="K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4">
        <f t="shared" si="79"/>
        <v>0</v>
      </c>
      <c r="Z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4">
        <f t="shared" si="80"/>
        <v>0</v>
      </c>
      <c r="AD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4">
        <f t="shared" si="81"/>
        <v>0</v>
      </c>
      <c r="AH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4">
        <f t="shared" si="82"/>
        <v>0</v>
      </c>
      <c r="AL140" s="214">
        <f t="shared" si="83"/>
        <v>0</v>
      </c>
    </row>
    <row r="141" spans="2:38" x14ac:dyDescent="0.25">
      <c r="B141" s="212" t="s">
        <v>422</v>
      </c>
      <c r="C141" s="213" t="s">
        <v>304</v>
      </c>
      <c r="D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4">
        <f t="shared" si="68"/>
        <v>0</v>
      </c>
      <c r="G141" s="214"/>
      <c r="H141" s="214">
        <f t="shared" si="77"/>
        <v>0</v>
      </c>
      <c r="I141" s="214"/>
      <c r="J141" s="214">
        <f t="shared" si="78"/>
        <v>0</v>
      </c>
      <c r="K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4">
        <f t="shared" si="79"/>
        <v>0</v>
      </c>
      <c r="Z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4">
        <f t="shared" si="80"/>
        <v>0</v>
      </c>
      <c r="AD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4">
        <f t="shared" si="81"/>
        <v>0</v>
      </c>
      <c r="AH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4">
        <f t="shared" si="82"/>
        <v>0</v>
      </c>
      <c r="AL141" s="214">
        <f t="shared" si="83"/>
        <v>0</v>
      </c>
    </row>
    <row r="142" spans="2:38" x14ac:dyDescent="0.25">
      <c r="B142" s="212" t="s">
        <v>976</v>
      </c>
      <c r="C142" s="213" t="s">
        <v>977</v>
      </c>
      <c r="D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4">
        <f t="shared" ref="F142:F147" si="84">D142+E142</f>
        <v>0</v>
      </c>
      <c r="G142" s="214"/>
      <c r="H142" s="214">
        <f t="shared" ref="H142:H147" si="85">F142-G142</f>
        <v>0</v>
      </c>
      <c r="I142" s="214"/>
      <c r="J142" s="214">
        <f t="shared" ref="J142:J147" si="86">F142-I142</f>
        <v>0</v>
      </c>
      <c r="K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4">
        <f t="shared" ref="Y142:Y147" si="87">V142+W142+X142</f>
        <v>0</v>
      </c>
      <c r="Z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4">
        <f t="shared" ref="AC142:AC147" si="88">Z142+AA142+AB142</f>
        <v>0</v>
      </c>
      <c r="AD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4">
        <f t="shared" ref="AG142:AG147" si="89">AD142+AE142+AF142</f>
        <v>0</v>
      </c>
      <c r="AH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4">
        <f t="shared" ref="AK142:AK147" si="90">AH142+AI142+AJ142</f>
        <v>0</v>
      </c>
      <c r="AL142" s="214">
        <f t="shared" ref="AL142:AL147" si="91">Y142+AC142+AG142+AK142</f>
        <v>0</v>
      </c>
    </row>
    <row r="143" spans="2:38" x14ac:dyDescent="0.25">
      <c r="B143" s="212" t="s">
        <v>978</v>
      </c>
      <c r="C143" s="213" t="s">
        <v>979</v>
      </c>
      <c r="D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4">
        <f>D143+E143</f>
        <v>0</v>
      </c>
      <c r="G143" s="214"/>
      <c r="H143" s="214">
        <f>F143-G143</f>
        <v>0</v>
      </c>
      <c r="I143" s="214"/>
      <c r="J143" s="214">
        <f>F143-I143</f>
        <v>0</v>
      </c>
      <c r="K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4">
        <f>V143+W143+X143</f>
        <v>0</v>
      </c>
      <c r="Z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4">
        <f>Z143+AA143+AB143</f>
        <v>0</v>
      </c>
      <c r="AD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4">
        <f>AD143+AE143+AF143</f>
        <v>0</v>
      </c>
      <c r="AH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4">
        <f>AH143+AI143+AJ143</f>
        <v>0</v>
      </c>
      <c r="AL143" s="214">
        <f>Y143+AC143+AG143+AK143</f>
        <v>0</v>
      </c>
    </row>
    <row r="144" spans="2:38" x14ac:dyDescent="0.25">
      <c r="B144" s="212" t="s">
        <v>980</v>
      </c>
      <c r="C144" s="213" t="s">
        <v>981</v>
      </c>
      <c r="D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4">
        <f>D144+E144</f>
        <v>0</v>
      </c>
      <c r="G144" s="214"/>
      <c r="H144" s="214">
        <f>F144-G144</f>
        <v>0</v>
      </c>
      <c r="I144" s="214"/>
      <c r="J144" s="214">
        <f>F144-I144</f>
        <v>0</v>
      </c>
      <c r="K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4">
        <f>V144+W144+X144</f>
        <v>0</v>
      </c>
      <c r="Z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4">
        <f>Z144+AA144+AB144</f>
        <v>0</v>
      </c>
      <c r="AD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4">
        <f>AD144+AE144+AF144</f>
        <v>0</v>
      </c>
      <c r="AH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4">
        <f>AH144+AI144+AJ144</f>
        <v>0</v>
      </c>
      <c r="AL144" s="214">
        <f>Y144+AC144+AG144+AK144</f>
        <v>0</v>
      </c>
    </row>
    <row r="145" spans="2:38" x14ac:dyDescent="0.25">
      <c r="B145" s="212" t="s">
        <v>982</v>
      </c>
      <c r="C145" s="213" t="s">
        <v>983</v>
      </c>
      <c r="D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4">
        <f t="shared" si="84"/>
        <v>0</v>
      </c>
      <c r="G145" s="214"/>
      <c r="H145" s="214">
        <f t="shared" si="85"/>
        <v>0</v>
      </c>
      <c r="I145" s="214"/>
      <c r="J145" s="214">
        <f t="shared" si="86"/>
        <v>0</v>
      </c>
      <c r="K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4">
        <f t="shared" si="87"/>
        <v>0</v>
      </c>
      <c r="Z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4">
        <f t="shared" si="88"/>
        <v>0</v>
      </c>
      <c r="AD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4">
        <f t="shared" si="89"/>
        <v>0</v>
      </c>
      <c r="AH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4">
        <f t="shared" si="90"/>
        <v>0</v>
      </c>
      <c r="AL145" s="214">
        <f t="shared" si="91"/>
        <v>0</v>
      </c>
    </row>
    <row r="146" spans="2:38" x14ac:dyDescent="0.25">
      <c r="B146" s="212" t="s">
        <v>984</v>
      </c>
      <c r="C146" s="213" t="s">
        <v>985</v>
      </c>
      <c r="D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4">
        <f t="shared" si="84"/>
        <v>0</v>
      </c>
      <c r="G146" s="214"/>
      <c r="H146" s="214">
        <f t="shared" si="85"/>
        <v>0</v>
      </c>
      <c r="I146" s="214"/>
      <c r="J146" s="214">
        <f t="shared" si="86"/>
        <v>0</v>
      </c>
      <c r="K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4">
        <f t="shared" si="87"/>
        <v>0</v>
      </c>
      <c r="Z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4">
        <f t="shared" si="88"/>
        <v>0</v>
      </c>
      <c r="AD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4">
        <f t="shared" si="89"/>
        <v>0</v>
      </c>
      <c r="AH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4">
        <f t="shared" si="90"/>
        <v>0</v>
      </c>
      <c r="AL146" s="214">
        <f t="shared" si="91"/>
        <v>0</v>
      </c>
    </row>
    <row r="147" spans="2:38" x14ac:dyDescent="0.25">
      <c r="B147" s="212" t="s">
        <v>986</v>
      </c>
      <c r="C147" s="213" t="s">
        <v>987</v>
      </c>
      <c r="D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4">
        <f t="shared" si="84"/>
        <v>0</v>
      </c>
      <c r="G147" s="214"/>
      <c r="H147" s="214">
        <f t="shared" si="85"/>
        <v>0</v>
      </c>
      <c r="I147" s="214"/>
      <c r="J147" s="214">
        <f t="shared" si="86"/>
        <v>0</v>
      </c>
      <c r="K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4">
        <f t="shared" si="87"/>
        <v>0</v>
      </c>
      <c r="Z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4">
        <f t="shared" si="88"/>
        <v>0</v>
      </c>
      <c r="AD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4">
        <f t="shared" si="89"/>
        <v>0</v>
      </c>
      <c r="AH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4">
        <f t="shared" si="90"/>
        <v>0</v>
      </c>
      <c r="AL147" s="214">
        <f t="shared" si="91"/>
        <v>0</v>
      </c>
    </row>
    <row r="148" spans="2:38" x14ac:dyDescent="0.25">
      <c r="B148" s="212" t="s">
        <v>988</v>
      </c>
      <c r="C148" s="213" t="s">
        <v>989</v>
      </c>
      <c r="D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4">
        <f t="shared" ref="F148:F172" si="92">D148+E148</f>
        <v>0</v>
      </c>
      <c r="G148" s="214"/>
      <c r="H148" s="214">
        <f t="shared" si="77"/>
        <v>0</v>
      </c>
      <c r="I148" s="214"/>
      <c r="J148" s="214">
        <f t="shared" si="78"/>
        <v>0</v>
      </c>
      <c r="K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4">
        <f t="shared" si="79"/>
        <v>0</v>
      </c>
      <c r="Z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4">
        <f t="shared" si="80"/>
        <v>0</v>
      </c>
      <c r="AD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4">
        <f t="shared" si="81"/>
        <v>0</v>
      </c>
      <c r="AH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4">
        <f t="shared" si="82"/>
        <v>0</v>
      </c>
      <c r="AL148" s="214">
        <f t="shared" si="83"/>
        <v>0</v>
      </c>
    </row>
    <row r="149" spans="2:38" x14ac:dyDescent="0.25">
      <c r="B149" s="212" t="s">
        <v>990</v>
      </c>
      <c r="C149" s="213" t="s">
        <v>991</v>
      </c>
      <c r="D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5671</v>
      </c>
      <c r="E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4">
        <f t="shared" si="92"/>
        <v>5671</v>
      </c>
      <c r="G149" s="214"/>
      <c r="H149" s="214">
        <f t="shared" si="77"/>
        <v>5671</v>
      </c>
      <c r="I149" s="214"/>
      <c r="J149" s="214">
        <f t="shared" si="78"/>
        <v>5671</v>
      </c>
      <c r="K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5671</v>
      </c>
      <c r="S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5671</v>
      </c>
      <c r="Y149" s="214">
        <f t="shared" si="79"/>
        <v>5671</v>
      </c>
      <c r="Z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4">
        <f t="shared" si="80"/>
        <v>0</v>
      </c>
      <c r="AD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4">
        <f t="shared" si="81"/>
        <v>0</v>
      </c>
      <c r="AH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4">
        <f t="shared" si="82"/>
        <v>0</v>
      </c>
      <c r="AL149" s="214">
        <f t="shared" si="83"/>
        <v>5671</v>
      </c>
    </row>
    <row r="150" spans="2:38" x14ac:dyDescent="0.25">
      <c r="B150" s="212" t="s">
        <v>992</v>
      </c>
      <c r="C150" s="213" t="s">
        <v>993</v>
      </c>
      <c r="D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4">
        <f t="shared" si="92"/>
        <v>0</v>
      </c>
      <c r="G150" s="214"/>
      <c r="H150" s="214">
        <f>F150-G150</f>
        <v>0</v>
      </c>
      <c r="I150" s="214"/>
      <c r="J150" s="214">
        <f>F150-I150</f>
        <v>0</v>
      </c>
      <c r="K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4">
        <f>V150+W150+X150</f>
        <v>0</v>
      </c>
      <c r="Z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4">
        <f>Z150+AA150+AB150</f>
        <v>0</v>
      </c>
      <c r="AD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4">
        <f>AD150+AE150+AF150</f>
        <v>0</v>
      </c>
      <c r="AH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4">
        <f>AH150+AI150+AJ150</f>
        <v>0</v>
      </c>
      <c r="AL150" s="214">
        <f>Y150+AC150+AG150+AK150</f>
        <v>0</v>
      </c>
    </row>
    <row r="151" spans="2:38" x14ac:dyDescent="0.25">
      <c r="B151" s="212" t="s">
        <v>994</v>
      </c>
      <c r="C151" s="213" t="s">
        <v>995</v>
      </c>
      <c r="D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4">
        <f t="shared" si="92"/>
        <v>0</v>
      </c>
      <c r="G151" s="214"/>
      <c r="H151" s="214">
        <f>F151-G151</f>
        <v>0</v>
      </c>
      <c r="I151" s="214"/>
      <c r="J151" s="214">
        <f>F151-I151</f>
        <v>0</v>
      </c>
      <c r="K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4">
        <f>V151+W151+X151</f>
        <v>0</v>
      </c>
      <c r="Z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4">
        <f>Z151+AA151+AB151</f>
        <v>0</v>
      </c>
      <c r="AD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4">
        <f>AD151+AE151+AF151</f>
        <v>0</v>
      </c>
      <c r="AH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4">
        <f>AH151+AI151+AJ151</f>
        <v>0</v>
      </c>
      <c r="AL151" s="214">
        <f>Y151+AC151+AG151+AK151</f>
        <v>0</v>
      </c>
    </row>
    <row r="152" spans="2:38" x14ac:dyDescent="0.25">
      <c r="B152" s="212" t="s">
        <v>996</v>
      </c>
      <c r="C152" s="213" t="s">
        <v>997</v>
      </c>
      <c r="D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4">
        <f t="shared" si="92"/>
        <v>0</v>
      </c>
      <c r="G152" s="214"/>
      <c r="H152" s="214">
        <f t="shared" si="77"/>
        <v>0</v>
      </c>
      <c r="I152" s="214"/>
      <c r="J152" s="214">
        <f t="shared" si="78"/>
        <v>0</v>
      </c>
      <c r="K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4">
        <f t="shared" si="79"/>
        <v>0</v>
      </c>
      <c r="Z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4">
        <f t="shared" si="80"/>
        <v>0</v>
      </c>
      <c r="AD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4">
        <f t="shared" si="81"/>
        <v>0</v>
      </c>
      <c r="AH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4">
        <f t="shared" si="82"/>
        <v>0</v>
      </c>
      <c r="AL152" s="214">
        <f t="shared" si="83"/>
        <v>0</v>
      </c>
    </row>
    <row r="153" spans="2:38" x14ac:dyDescent="0.25">
      <c r="B153" s="221" t="s">
        <v>423</v>
      </c>
      <c r="C153" s="222" t="s">
        <v>305</v>
      </c>
      <c r="D153" s="223">
        <f>SUM(D154:D167)</f>
        <v>0</v>
      </c>
      <c r="E153" s="223">
        <f>SUM(E154:E167)</f>
        <v>0</v>
      </c>
      <c r="F153" s="223">
        <f t="shared" si="92"/>
        <v>0</v>
      </c>
      <c r="G153" s="223">
        <f>SUM(G154:G167)</f>
        <v>0</v>
      </c>
      <c r="H153" s="223">
        <f t="shared" ref="H153:H172" si="93">F153-G153</f>
        <v>0</v>
      </c>
      <c r="I153" s="223">
        <f>SUM(I154:I167)</f>
        <v>0</v>
      </c>
      <c r="J153" s="223">
        <f t="shared" ref="J153:J172" si="94">F153-I153</f>
        <v>0</v>
      </c>
      <c r="K153" s="223">
        <f t="shared" ref="K153:X153" si="95">SUM(K154:K167)</f>
        <v>0</v>
      </c>
      <c r="L153" s="223">
        <f t="shared" si="95"/>
        <v>0</v>
      </c>
      <c r="M153" s="223">
        <f t="shared" si="95"/>
        <v>0</v>
      </c>
      <c r="N153" s="223">
        <f t="shared" si="95"/>
        <v>0</v>
      </c>
      <c r="O153" s="223">
        <f t="shared" si="95"/>
        <v>0</v>
      </c>
      <c r="P153" s="223">
        <f t="shared" si="95"/>
        <v>0</v>
      </c>
      <c r="Q153" s="223">
        <f t="shared" si="95"/>
        <v>0</v>
      </c>
      <c r="R153" s="223">
        <f t="shared" si="95"/>
        <v>0</v>
      </c>
      <c r="S153" s="223">
        <f t="shared" si="95"/>
        <v>0</v>
      </c>
      <c r="T153" s="223">
        <f t="shared" si="95"/>
        <v>0</v>
      </c>
      <c r="U153" s="223">
        <f t="shared" si="95"/>
        <v>0</v>
      </c>
      <c r="V153" s="223">
        <f t="shared" si="95"/>
        <v>0</v>
      </c>
      <c r="W153" s="223">
        <f t="shared" si="95"/>
        <v>0</v>
      </c>
      <c r="X153" s="223">
        <f t="shared" si="95"/>
        <v>0</v>
      </c>
      <c r="Y153" s="223">
        <f t="shared" ref="Y153:Y172" si="96">V153+W153+X153</f>
        <v>0</v>
      </c>
      <c r="Z153" s="223">
        <f>SUM(Z154:Z167)</f>
        <v>0</v>
      </c>
      <c r="AA153" s="223">
        <f>SUM(AA154:AA167)</f>
        <v>0</v>
      </c>
      <c r="AB153" s="223">
        <f>SUM(AB154:AB167)</f>
        <v>0</v>
      </c>
      <c r="AC153" s="223">
        <f t="shared" ref="AC153:AC172" si="97">Z153+AA153+AB153</f>
        <v>0</v>
      </c>
      <c r="AD153" s="223">
        <f>SUM(AD154:AD167)</f>
        <v>0</v>
      </c>
      <c r="AE153" s="223">
        <f>SUM(AE154:AE167)</f>
        <v>0</v>
      </c>
      <c r="AF153" s="223">
        <f>SUM(AF154:AF167)</f>
        <v>0</v>
      </c>
      <c r="AG153" s="223">
        <f t="shared" ref="AG153:AG172" si="98">AD153+AE153+AF153</f>
        <v>0</v>
      </c>
      <c r="AH153" s="223">
        <f>SUM(AH154:AH167)</f>
        <v>0</v>
      </c>
      <c r="AI153" s="223">
        <f>SUM(AI154:AI167)</f>
        <v>0</v>
      </c>
      <c r="AJ153" s="223">
        <f>SUM(AJ154:AJ167)</f>
        <v>0</v>
      </c>
      <c r="AK153" s="223">
        <f t="shared" ref="AK153:AK172" si="99">AH153+AI153+AJ153</f>
        <v>0</v>
      </c>
      <c r="AL153" s="223">
        <f t="shared" ref="AL153:AL172" si="100">Y153+AC153+AG153+AK153</f>
        <v>0</v>
      </c>
    </row>
    <row r="154" spans="2:38" x14ac:dyDescent="0.25">
      <c r="B154" s="212" t="s">
        <v>998</v>
      </c>
      <c r="C154" s="213" t="s">
        <v>999</v>
      </c>
      <c r="D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4">
        <f t="shared" si="92"/>
        <v>0</v>
      </c>
      <c r="G154" s="214"/>
      <c r="H154" s="214">
        <f t="shared" si="93"/>
        <v>0</v>
      </c>
      <c r="I154" s="214"/>
      <c r="J154" s="214">
        <f t="shared" si="94"/>
        <v>0</v>
      </c>
      <c r="K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4">
        <f t="shared" si="96"/>
        <v>0</v>
      </c>
      <c r="Z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4">
        <f t="shared" si="97"/>
        <v>0</v>
      </c>
      <c r="AD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4">
        <f t="shared" si="98"/>
        <v>0</v>
      </c>
      <c r="AH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4">
        <f t="shared" si="99"/>
        <v>0</v>
      </c>
      <c r="AL154" s="214">
        <f t="shared" si="100"/>
        <v>0</v>
      </c>
    </row>
    <row r="155" spans="2:38" x14ac:dyDescent="0.25">
      <c r="B155" s="212" t="s">
        <v>424</v>
      </c>
      <c r="C155" s="213" t="s">
        <v>306</v>
      </c>
      <c r="D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4">
        <f t="shared" si="92"/>
        <v>0</v>
      </c>
      <c r="G155" s="214"/>
      <c r="H155" s="214">
        <f t="shared" si="93"/>
        <v>0</v>
      </c>
      <c r="I155" s="214"/>
      <c r="J155" s="214">
        <f t="shared" si="94"/>
        <v>0</v>
      </c>
      <c r="K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4">
        <f t="shared" si="96"/>
        <v>0</v>
      </c>
      <c r="Z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4">
        <f t="shared" si="97"/>
        <v>0</v>
      </c>
      <c r="AD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4">
        <f t="shared" si="98"/>
        <v>0</v>
      </c>
      <c r="AH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4">
        <f t="shared" si="99"/>
        <v>0</v>
      </c>
      <c r="AL155" s="214">
        <f t="shared" si="100"/>
        <v>0</v>
      </c>
    </row>
    <row r="156" spans="2:38" x14ac:dyDescent="0.25">
      <c r="B156" s="212" t="s">
        <v>1000</v>
      </c>
      <c r="C156" s="213" t="s">
        <v>1001</v>
      </c>
      <c r="D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4">
        <f t="shared" si="92"/>
        <v>0</v>
      </c>
      <c r="G156" s="214"/>
      <c r="H156" s="214">
        <f t="shared" si="93"/>
        <v>0</v>
      </c>
      <c r="I156" s="214"/>
      <c r="J156" s="214">
        <f t="shared" si="94"/>
        <v>0</v>
      </c>
      <c r="K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4">
        <f t="shared" si="96"/>
        <v>0</v>
      </c>
      <c r="Z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4">
        <f t="shared" si="97"/>
        <v>0</v>
      </c>
      <c r="AD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4">
        <f t="shared" si="98"/>
        <v>0</v>
      </c>
      <c r="AH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4">
        <f t="shared" si="99"/>
        <v>0</v>
      </c>
      <c r="AL156" s="214">
        <f t="shared" si="100"/>
        <v>0</v>
      </c>
    </row>
    <row r="157" spans="2:38" x14ac:dyDescent="0.25">
      <c r="B157" s="212" t="s">
        <v>1002</v>
      </c>
      <c r="C157" s="213" t="s">
        <v>1003</v>
      </c>
      <c r="D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4">
        <f t="shared" si="92"/>
        <v>0</v>
      </c>
      <c r="G157" s="214"/>
      <c r="H157" s="214">
        <f t="shared" si="93"/>
        <v>0</v>
      </c>
      <c r="I157" s="214"/>
      <c r="J157" s="214">
        <f t="shared" si="94"/>
        <v>0</v>
      </c>
      <c r="K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4">
        <f t="shared" si="96"/>
        <v>0</v>
      </c>
      <c r="Z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4">
        <f t="shared" si="97"/>
        <v>0</v>
      </c>
      <c r="AD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4">
        <f t="shared" si="98"/>
        <v>0</v>
      </c>
      <c r="AH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4">
        <f t="shared" si="99"/>
        <v>0</v>
      </c>
      <c r="AL157" s="214">
        <f t="shared" si="100"/>
        <v>0</v>
      </c>
    </row>
    <row r="158" spans="2:38" x14ac:dyDescent="0.25">
      <c r="B158" s="212" t="s">
        <v>425</v>
      </c>
      <c r="C158" s="213" t="s">
        <v>307</v>
      </c>
      <c r="D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4">
        <f t="shared" si="92"/>
        <v>0</v>
      </c>
      <c r="G158" s="214"/>
      <c r="H158" s="214">
        <f t="shared" si="93"/>
        <v>0</v>
      </c>
      <c r="I158" s="214"/>
      <c r="J158" s="214">
        <f t="shared" si="94"/>
        <v>0</v>
      </c>
      <c r="K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4">
        <f t="shared" si="96"/>
        <v>0</v>
      </c>
      <c r="Z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4">
        <f t="shared" si="97"/>
        <v>0</v>
      </c>
      <c r="AD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4">
        <f t="shared" si="98"/>
        <v>0</v>
      </c>
      <c r="AH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4">
        <f t="shared" si="99"/>
        <v>0</v>
      </c>
      <c r="AL158" s="214">
        <f t="shared" si="100"/>
        <v>0</v>
      </c>
    </row>
    <row r="159" spans="2:38" x14ac:dyDescent="0.25">
      <c r="B159" s="212" t="s">
        <v>1004</v>
      </c>
      <c r="C159" s="213" t="s">
        <v>1005</v>
      </c>
      <c r="D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4">
        <f t="shared" si="92"/>
        <v>0</v>
      </c>
      <c r="G159" s="214"/>
      <c r="H159" s="214">
        <f t="shared" si="93"/>
        <v>0</v>
      </c>
      <c r="I159" s="214"/>
      <c r="J159" s="214">
        <f t="shared" si="94"/>
        <v>0</v>
      </c>
      <c r="K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4">
        <f t="shared" si="96"/>
        <v>0</v>
      </c>
      <c r="Z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4">
        <f t="shared" si="97"/>
        <v>0</v>
      </c>
      <c r="AD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4">
        <f t="shared" si="98"/>
        <v>0</v>
      </c>
      <c r="AH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4">
        <f t="shared" si="99"/>
        <v>0</v>
      </c>
      <c r="AL159" s="214">
        <f t="shared" si="100"/>
        <v>0</v>
      </c>
    </row>
    <row r="160" spans="2:38" x14ac:dyDescent="0.25">
      <c r="B160" s="212" t="s">
        <v>1006</v>
      </c>
      <c r="C160" s="213" t="s">
        <v>1007</v>
      </c>
      <c r="D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4">
        <f t="shared" si="92"/>
        <v>0</v>
      </c>
      <c r="G160" s="214"/>
      <c r="H160" s="214">
        <f t="shared" si="93"/>
        <v>0</v>
      </c>
      <c r="I160" s="214"/>
      <c r="J160" s="214">
        <f t="shared" si="94"/>
        <v>0</v>
      </c>
      <c r="K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4">
        <f t="shared" si="96"/>
        <v>0</v>
      </c>
      <c r="Z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4">
        <f t="shared" si="97"/>
        <v>0</v>
      </c>
      <c r="AD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4">
        <f t="shared" si="98"/>
        <v>0</v>
      </c>
      <c r="AH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4">
        <f t="shared" si="99"/>
        <v>0</v>
      </c>
      <c r="AL160" s="214">
        <f t="shared" si="100"/>
        <v>0</v>
      </c>
    </row>
    <row r="161" spans="2:38" x14ac:dyDescent="0.25">
      <c r="B161" s="212" t="s">
        <v>426</v>
      </c>
      <c r="C161" s="213" t="s">
        <v>308</v>
      </c>
      <c r="D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4">
        <f t="shared" si="92"/>
        <v>0</v>
      </c>
      <c r="G161" s="214"/>
      <c r="H161" s="214">
        <f t="shared" si="93"/>
        <v>0</v>
      </c>
      <c r="I161" s="214"/>
      <c r="J161" s="214">
        <f t="shared" si="94"/>
        <v>0</v>
      </c>
      <c r="K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4">
        <f t="shared" si="96"/>
        <v>0</v>
      </c>
      <c r="Z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4">
        <f t="shared" si="97"/>
        <v>0</v>
      </c>
      <c r="AD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4">
        <f t="shared" si="98"/>
        <v>0</v>
      </c>
      <c r="AH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4">
        <f t="shared" si="99"/>
        <v>0</v>
      </c>
      <c r="AL161" s="214">
        <f t="shared" si="100"/>
        <v>0</v>
      </c>
    </row>
    <row r="162" spans="2:38" x14ac:dyDescent="0.25">
      <c r="B162" s="212" t="s">
        <v>1008</v>
      </c>
      <c r="C162" s="213" t="s">
        <v>1009</v>
      </c>
      <c r="D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4">
        <f t="shared" si="92"/>
        <v>0</v>
      </c>
      <c r="G162" s="214"/>
      <c r="H162" s="214">
        <f t="shared" si="93"/>
        <v>0</v>
      </c>
      <c r="I162" s="214"/>
      <c r="J162" s="214">
        <f t="shared" si="94"/>
        <v>0</v>
      </c>
      <c r="K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4">
        <f t="shared" si="96"/>
        <v>0</v>
      </c>
      <c r="Z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4">
        <f t="shared" si="97"/>
        <v>0</v>
      </c>
      <c r="AD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4">
        <f t="shared" si="98"/>
        <v>0</v>
      </c>
      <c r="AH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4">
        <f t="shared" si="99"/>
        <v>0</v>
      </c>
      <c r="AL162" s="214">
        <f t="shared" si="100"/>
        <v>0</v>
      </c>
    </row>
    <row r="163" spans="2:38" x14ac:dyDescent="0.25">
      <c r="B163" s="212" t="s">
        <v>1010</v>
      </c>
      <c r="C163" s="213" t="s">
        <v>1011</v>
      </c>
      <c r="D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4">
        <f t="shared" si="92"/>
        <v>0</v>
      </c>
      <c r="G163" s="214"/>
      <c r="H163" s="214">
        <f t="shared" si="93"/>
        <v>0</v>
      </c>
      <c r="I163" s="214"/>
      <c r="J163" s="214">
        <f t="shared" si="94"/>
        <v>0</v>
      </c>
      <c r="K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4">
        <f t="shared" si="96"/>
        <v>0</v>
      </c>
      <c r="Z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4">
        <f t="shared" si="97"/>
        <v>0</v>
      </c>
      <c r="AD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4">
        <f t="shared" si="98"/>
        <v>0</v>
      </c>
      <c r="AH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4">
        <f t="shared" si="99"/>
        <v>0</v>
      </c>
      <c r="AL163" s="214">
        <f t="shared" si="100"/>
        <v>0</v>
      </c>
    </row>
    <row r="164" spans="2:38" x14ac:dyDescent="0.25">
      <c r="B164" s="212" t="s">
        <v>1012</v>
      </c>
      <c r="C164" s="213" t="s">
        <v>1013</v>
      </c>
      <c r="D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4">
        <f t="shared" si="92"/>
        <v>0</v>
      </c>
      <c r="G164" s="214"/>
      <c r="H164" s="214">
        <f t="shared" si="93"/>
        <v>0</v>
      </c>
      <c r="I164" s="214"/>
      <c r="J164" s="214">
        <f t="shared" si="94"/>
        <v>0</v>
      </c>
      <c r="K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4">
        <f t="shared" si="96"/>
        <v>0</v>
      </c>
      <c r="Z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4">
        <f t="shared" si="97"/>
        <v>0</v>
      </c>
      <c r="AD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4">
        <f t="shared" si="98"/>
        <v>0</v>
      </c>
      <c r="AH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4">
        <f t="shared" si="99"/>
        <v>0</v>
      </c>
      <c r="AL164" s="214">
        <f t="shared" si="100"/>
        <v>0</v>
      </c>
    </row>
    <row r="165" spans="2:38" x14ac:dyDescent="0.25">
      <c r="B165" s="212" t="s">
        <v>427</v>
      </c>
      <c r="C165" s="213" t="s">
        <v>309</v>
      </c>
      <c r="D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4">
        <f t="shared" si="92"/>
        <v>0</v>
      </c>
      <c r="G165" s="214"/>
      <c r="H165" s="214">
        <f t="shared" si="93"/>
        <v>0</v>
      </c>
      <c r="I165" s="214"/>
      <c r="J165" s="214">
        <f t="shared" si="94"/>
        <v>0</v>
      </c>
      <c r="K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4">
        <f t="shared" si="96"/>
        <v>0</v>
      </c>
      <c r="Z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4">
        <f t="shared" si="97"/>
        <v>0</v>
      </c>
      <c r="AD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4">
        <f t="shared" si="98"/>
        <v>0</v>
      </c>
      <c r="AH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4">
        <f t="shared" si="99"/>
        <v>0</v>
      </c>
      <c r="AL165" s="214">
        <f t="shared" si="100"/>
        <v>0</v>
      </c>
    </row>
    <row r="166" spans="2:38" x14ac:dyDescent="0.25">
      <c r="B166" s="212" t="s">
        <v>1014</v>
      </c>
      <c r="C166" s="213" t="s">
        <v>1015</v>
      </c>
      <c r="D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4">
        <f t="shared" si="92"/>
        <v>0</v>
      </c>
      <c r="G166" s="214"/>
      <c r="H166" s="214">
        <f t="shared" si="93"/>
        <v>0</v>
      </c>
      <c r="I166" s="214"/>
      <c r="J166" s="214">
        <f t="shared" si="94"/>
        <v>0</v>
      </c>
      <c r="K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4">
        <f t="shared" si="96"/>
        <v>0</v>
      </c>
      <c r="Z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4">
        <f t="shared" si="97"/>
        <v>0</v>
      </c>
      <c r="AD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4">
        <f t="shared" si="98"/>
        <v>0</v>
      </c>
      <c r="AH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4">
        <f t="shared" si="99"/>
        <v>0</v>
      </c>
      <c r="AL166" s="214">
        <f t="shared" si="100"/>
        <v>0</v>
      </c>
    </row>
    <row r="167" spans="2:38" x14ac:dyDescent="0.25">
      <c r="B167" s="212" t="s">
        <v>1016</v>
      </c>
      <c r="C167" s="213" t="s">
        <v>1017</v>
      </c>
      <c r="D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4">
        <f t="shared" si="92"/>
        <v>0</v>
      </c>
      <c r="G167" s="214"/>
      <c r="H167" s="214">
        <f t="shared" si="93"/>
        <v>0</v>
      </c>
      <c r="I167" s="214"/>
      <c r="J167" s="214">
        <f t="shared" si="94"/>
        <v>0</v>
      </c>
      <c r="K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4">
        <f t="shared" si="96"/>
        <v>0</v>
      </c>
      <c r="Z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4">
        <f t="shared" si="97"/>
        <v>0</v>
      </c>
      <c r="AD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4">
        <f t="shared" si="98"/>
        <v>0</v>
      </c>
      <c r="AH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4">
        <f t="shared" si="99"/>
        <v>0</v>
      </c>
      <c r="AL167" s="214">
        <f t="shared" si="100"/>
        <v>0</v>
      </c>
    </row>
    <row r="168" spans="2:38" x14ac:dyDescent="0.25">
      <c r="B168" s="221" t="s">
        <v>428</v>
      </c>
      <c r="C168" s="222" t="s">
        <v>310</v>
      </c>
      <c r="D168" s="223">
        <f>SUM(D169:D193)</f>
        <v>0</v>
      </c>
      <c r="E168" s="223">
        <f>SUM(E169:E193)</f>
        <v>42560</v>
      </c>
      <c r="F168" s="223">
        <f t="shared" si="92"/>
        <v>42560</v>
      </c>
      <c r="G168" s="223">
        <f>SUM(G169:G193)</f>
        <v>0</v>
      </c>
      <c r="H168" s="223">
        <f t="shared" si="93"/>
        <v>42560</v>
      </c>
      <c r="I168" s="223">
        <f>SUM(I169:I193)</f>
        <v>0</v>
      </c>
      <c r="J168" s="223">
        <f t="shared" si="94"/>
        <v>42560</v>
      </c>
      <c r="K168" s="223">
        <f t="shared" ref="K168:X168" si="101">SUM(K169:K193)</f>
        <v>0</v>
      </c>
      <c r="L168" s="223">
        <f t="shared" si="101"/>
        <v>0</v>
      </c>
      <c r="M168" s="223">
        <f t="shared" si="101"/>
        <v>0</v>
      </c>
      <c r="N168" s="223">
        <f t="shared" si="101"/>
        <v>0</v>
      </c>
      <c r="O168" s="223">
        <f t="shared" si="101"/>
        <v>0</v>
      </c>
      <c r="P168" s="223">
        <f t="shared" si="101"/>
        <v>0</v>
      </c>
      <c r="Q168" s="223">
        <f t="shared" si="101"/>
        <v>0</v>
      </c>
      <c r="R168" s="223">
        <f t="shared" si="101"/>
        <v>42560</v>
      </c>
      <c r="S168" s="223">
        <f t="shared" si="101"/>
        <v>0</v>
      </c>
      <c r="T168" s="223">
        <f t="shared" si="101"/>
        <v>0</v>
      </c>
      <c r="U168" s="223">
        <f t="shared" si="101"/>
        <v>0</v>
      </c>
      <c r="V168" s="223">
        <f t="shared" si="101"/>
        <v>4560</v>
      </c>
      <c r="W168" s="223">
        <f t="shared" si="101"/>
        <v>0</v>
      </c>
      <c r="X168" s="223">
        <f t="shared" si="101"/>
        <v>38000</v>
      </c>
      <c r="Y168" s="223">
        <f t="shared" si="96"/>
        <v>42560</v>
      </c>
      <c r="Z168" s="223">
        <f>SUM(Z169:Z193)</f>
        <v>0</v>
      </c>
      <c r="AA168" s="223">
        <f>SUM(AA169:AA193)</f>
        <v>0</v>
      </c>
      <c r="AB168" s="223">
        <f>SUM(AB169:AB193)</f>
        <v>0</v>
      </c>
      <c r="AC168" s="223">
        <f t="shared" si="97"/>
        <v>0</v>
      </c>
      <c r="AD168" s="223">
        <f>SUM(AD169:AD193)</f>
        <v>0</v>
      </c>
      <c r="AE168" s="223">
        <f>SUM(AE169:AE193)</f>
        <v>0</v>
      </c>
      <c r="AF168" s="223">
        <f>SUM(AF169:AF193)</f>
        <v>0</v>
      </c>
      <c r="AG168" s="223">
        <f t="shared" si="98"/>
        <v>0</v>
      </c>
      <c r="AH168" s="223">
        <f>SUM(AH169:AH193)</f>
        <v>0</v>
      </c>
      <c r="AI168" s="223">
        <f>SUM(AI169:AI193)</f>
        <v>0</v>
      </c>
      <c r="AJ168" s="223">
        <f>SUM(AJ169:AJ193)</f>
        <v>0</v>
      </c>
      <c r="AK168" s="223">
        <f t="shared" si="99"/>
        <v>0</v>
      </c>
      <c r="AL168" s="223">
        <f t="shared" si="100"/>
        <v>42560</v>
      </c>
    </row>
    <row r="169" spans="2:38" x14ac:dyDescent="0.25">
      <c r="B169" s="212" t="s">
        <v>429</v>
      </c>
      <c r="C169" s="213" t="s">
        <v>311</v>
      </c>
      <c r="D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4">
        <f t="shared" si="92"/>
        <v>0</v>
      </c>
      <c r="G169" s="214"/>
      <c r="H169" s="214">
        <f t="shared" si="93"/>
        <v>0</v>
      </c>
      <c r="I169" s="214"/>
      <c r="J169" s="214">
        <f t="shared" si="94"/>
        <v>0</v>
      </c>
      <c r="K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4">
        <f t="shared" si="96"/>
        <v>0</v>
      </c>
      <c r="Z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4">
        <f t="shared" si="97"/>
        <v>0</v>
      </c>
      <c r="AD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4">
        <f t="shared" si="98"/>
        <v>0</v>
      </c>
      <c r="AH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4">
        <f t="shared" si="99"/>
        <v>0</v>
      </c>
      <c r="AL169" s="214">
        <f t="shared" si="100"/>
        <v>0</v>
      </c>
    </row>
    <row r="170" spans="2:38" x14ac:dyDescent="0.25">
      <c r="B170" s="212" t="s">
        <v>1018</v>
      </c>
      <c r="C170" s="213" t="s">
        <v>1019</v>
      </c>
      <c r="D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4">
        <f t="shared" si="92"/>
        <v>0</v>
      </c>
      <c r="G170" s="214"/>
      <c r="H170" s="214">
        <f t="shared" si="93"/>
        <v>0</v>
      </c>
      <c r="I170" s="214"/>
      <c r="J170" s="214">
        <f t="shared" si="94"/>
        <v>0</v>
      </c>
      <c r="K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4">
        <f t="shared" si="96"/>
        <v>0</v>
      </c>
      <c r="Z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4">
        <f t="shared" si="97"/>
        <v>0</v>
      </c>
      <c r="AD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4">
        <f t="shared" si="98"/>
        <v>0</v>
      </c>
      <c r="AH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4">
        <f t="shared" si="99"/>
        <v>0</v>
      </c>
      <c r="AL170" s="214">
        <f t="shared" si="100"/>
        <v>0</v>
      </c>
    </row>
    <row r="171" spans="2:38" x14ac:dyDescent="0.25">
      <c r="B171" s="212" t="s">
        <v>1020</v>
      </c>
      <c r="C171" s="213" t="s">
        <v>1021</v>
      </c>
      <c r="D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38000</v>
      </c>
      <c r="F171" s="214">
        <f t="shared" si="92"/>
        <v>38000</v>
      </c>
      <c r="G171" s="214"/>
      <c r="H171" s="214">
        <f t="shared" si="93"/>
        <v>38000</v>
      </c>
      <c r="I171" s="214"/>
      <c r="J171" s="214">
        <f t="shared" si="94"/>
        <v>38000</v>
      </c>
      <c r="K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38000</v>
      </c>
      <c r="S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38000</v>
      </c>
      <c r="Y171" s="214">
        <f t="shared" si="96"/>
        <v>38000</v>
      </c>
      <c r="Z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4">
        <f t="shared" si="97"/>
        <v>0</v>
      </c>
      <c r="AD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4">
        <f t="shared" si="98"/>
        <v>0</v>
      </c>
      <c r="AH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4">
        <f t="shared" si="99"/>
        <v>0</v>
      </c>
      <c r="AL171" s="214">
        <f t="shared" si="100"/>
        <v>38000</v>
      </c>
    </row>
    <row r="172" spans="2:38" x14ac:dyDescent="0.25">
      <c r="B172" s="212" t="s">
        <v>1022</v>
      </c>
      <c r="C172" s="213" t="s">
        <v>1023</v>
      </c>
      <c r="D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4">
        <f t="shared" si="92"/>
        <v>0</v>
      </c>
      <c r="G172" s="214"/>
      <c r="H172" s="214">
        <f t="shared" si="93"/>
        <v>0</v>
      </c>
      <c r="I172" s="214"/>
      <c r="J172" s="214">
        <f t="shared" si="94"/>
        <v>0</v>
      </c>
      <c r="K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4">
        <f t="shared" si="96"/>
        <v>0</v>
      </c>
      <c r="Z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4">
        <f t="shared" si="97"/>
        <v>0</v>
      </c>
      <c r="AD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4">
        <f t="shared" si="98"/>
        <v>0</v>
      </c>
      <c r="AH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4">
        <f t="shared" si="99"/>
        <v>0</v>
      </c>
      <c r="AL172" s="214">
        <f t="shared" si="100"/>
        <v>0</v>
      </c>
    </row>
    <row r="173" spans="2:38" x14ac:dyDescent="0.25">
      <c r="B173" s="212" t="s">
        <v>1024</v>
      </c>
      <c r="C173" s="213" t="s">
        <v>1025</v>
      </c>
      <c r="D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4">
        <f t="shared" ref="F173:F181" si="102">D173+E173</f>
        <v>0</v>
      </c>
      <c r="G173" s="214"/>
      <c r="H173" s="214">
        <f t="shared" ref="H173:H181" si="103">F173-G173</f>
        <v>0</v>
      </c>
      <c r="I173" s="214"/>
      <c r="J173" s="214">
        <f t="shared" ref="J173:J181" si="104">F173-I173</f>
        <v>0</v>
      </c>
      <c r="K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4">
        <f t="shared" ref="Y173:Y181" si="105">V173+W173+X173</f>
        <v>0</v>
      </c>
      <c r="Z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4">
        <f t="shared" ref="AC173:AC181" si="106">Z173+AA173+AB173</f>
        <v>0</v>
      </c>
      <c r="AD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4">
        <f t="shared" ref="AG173:AG181" si="107">AD173+AE173+AF173</f>
        <v>0</v>
      </c>
      <c r="AH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4">
        <f t="shared" ref="AK173:AK181" si="108">AH173+AI173+AJ173</f>
        <v>0</v>
      </c>
      <c r="AL173" s="214">
        <f t="shared" ref="AL173:AL181" si="109">Y173+AC173+AG173+AK173</f>
        <v>0</v>
      </c>
    </row>
    <row r="174" spans="2:38" x14ac:dyDescent="0.25">
      <c r="B174" s="212" t="s">
        <v>430</v>
      </c>
      <c r="C174" s="213" t="s">
        <v>312</v>
      </c>
      <c r="D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4">
        <f t="shared" si="102"/>
        <v>0</v>
      </c>
      <c r="G174" s="214"/>
      <c r="H174" s="214">
        <f t="shared" si="103"/>
        <v>0</v>
      </c>
      <c r="I174" s="214"/>
      <c r="J174" s="214">
        <f t="shared" si="104"/>
        <v>0</v>
      </c>
      <c r="K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4">
        <f t="shared" si="105"/>
        <v>0</v>
      </c>
      <c r="Z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4">
        <f t="shared" si="106"/>
        <v>0</v>
      </c>
      <c r="AD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4">
        <f t="shared" si="107"/>
        <v>0</v>
      </c>
      <c r="AH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4">
        <f t="shared" si="108"/>
        <v>0</v>
      </c>
      <c r="AL174" s="214">
        <f t="shared" si="109"/>
        <v>0</v>
      </c>
    </row>
    <row r="175" spans="2:38" x14ac:dyDescent="0.25">
      <c r="B175" s="212" t="s">
        <v>1026</v>
      </c>
      <c r="C175" s="213" t="s">
        <v>1027</v>
      </c>
      <c r="D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4">
        <f t="shared" si="102"/>
        <v>0</v>
      </c>
      <c r="G175" s="214"/>
      <c r="H175" s="214">
        <f t="shared" si="103"/>
        <v>0</v>
      </c>
      <c r="I175" s="214"/>
      <c r="J175" s="214">
        <f t="shared" si="104"/>
        <v>0</v>
      </c>
      <c r="K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4">
        <f t="shared" si="105"/>
        <v>0</v>
      </c>
      <c r="Z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4">
        <f t="shared" si="106"/>
        <v>0</v>
      </c>
      <c r="AD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4">
        <f t="shared" si="107"/>
        <v>0</v>
      </c>
      <c r="AH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4">
        <f t="shared" si="108"/>
        <v>0</v>
      </c>
      <c r="AL175" s="214">
        <f t="shared" si="109"/>
        <v>0</v>
      </c>
    </row>
    <row r="176" spans="2:38" x14ac:dyDescent="0.25">
      <c r="B176" s="212" t="s">
        <v>1028</v>
      </c>
      <c r="C176" s="213" t="s">
        <v>1029</v>
      </c>
      <c r="D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4">
        <f t="shared" si="102"/>
        <v>0</v>
      </c>
      <c r="G176" s="214"/>
      <c r="H176" s="214">
        <f t="shared" si="103"/>
        <v>0</v>
      </c>
      <c r="I176" s="214"/>
      <c r="J176" s="214">
        <f t="shared" si="104"/>
        <v>0</v>
      </c>
      <c r="K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4">
        <f t="shared" si="105"/>
        <v>0</v>
      </c>
      <c r="Z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4">
        <f t="shared" si="106"/>
        <v>0</v>
      </c>
      <c r="AD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4">
        <f t="shared" si="107"/>
        <v>0</v>
      </c>
      <c r="AH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4">
        <f t="shared" si="108"/>
        <v>0</v>
      </c>
      <c r="AL176" s="214">
        <f t="shared" si="109"/>
        <v>0</v>
      </c>
    </row>
    <row r="177" spans="2:38" x14ac:dyDescent="0.25">
      <c r="B177" s="212" t="s">
        <v>1030</v>
      </c>
      <c r="C177" s="213" t="s">
        <v>1031</v>
      </c>
      <c r="D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4">
        <f t="shared" si="102"/>
        <v>0</v>
      </c>
      <c r="G177" s="214"/>
      <c r="H177" s="214">
        <f t="shared" si="103"/>
        <v>0</v>
      </c>
      <c r="I177" s="214"/>
      <c r="J177" s="214">
        <f t="shared" si="104"/>
        <v>0</v>
      </c>
      <c r="K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4">
        <f t="shared" si="105"/>
        <v>0</v>
      </c>
      <c r="Z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4">
        <f t="shared" si="106"/>
        <v>0</v>
      </c>
      <c r="AD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4">
        <f t="shared" si="107"/>
        <v>0</v>
      </c>
      <c r="AH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4">
        <f t="shared" si="108"/>
        <v>0</v>
      </c>
      <c r="AL177" s="214">
        <f t="shared" si="109"/>
        <v>0</v>
      </c>
    </row>
    <row r="178" spans="2:38" x14ac:dyDescent="0.25">
      <c r="B178" s="212" t="s">
        <v>1032</v>
      </c>
      <c r="C178" s="213" t="s">
        <v>1033</v>
      </c>
      <c r="D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4">
        <f t="shared" si="102"/>
        <v>0</v>
      </c>
      <c r="G178" s="214"/>
      <c r="H178" s="214">
        <f t="shared" si="103"/>
        <v>0</v>
      </c>
      <c r="I178" s="214"/>
      <c r="J178" s="214">
        <f t="shared" si="104"/>
        <v>0</v>
      </c>
      <c r="K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4">
        <f t="shared" si="105"/>
        <v>0</v>
      </c>
      <c r="Z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4">
        <f t="shared" si="106"/>
        <v>0</v>
      </c>
      <c r="AD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4">
        <f t="shared" si="107"/>
        <v>0</v>
      </c>
      <c r="AH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4">
        <f t="shared" si="108"/>
        <v>0</v>
      </c>
      <c r="AL178" s="214">
        <f t="shared" si="109"/>
        <v>0</v>
      </c>
    </row>
    <row r="179" spans="2:38" x14ac:dyDescent="0.25">
      <c r="B179" s="212" t="s">
        <v>1034</v>
      </c>
      <c r="C179" s="213" t="s">
        <v>1035</v>
      </c>
      <c r="D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4">
        <f t="shared" si="102"/>
        <v>0</v>
      </c>
      <c r="G179" s="214"/>
      <c r="H179" s="214">
        <f t="shared" si="103"/>
        <v>0</v>
      </c>
      <c r="I179" s="214"/>
      <c r="J179" s="214">
        <f t="shared" si="104"/>
        <v>0</v>
      </c>
      <c r="K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4">
        <f t="shared" si="105"/>
        <v>0</v>
      </c>
      <c r="Z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4">
        <f t="shared" si="106"/>
        <v>0</v>
      </c>
      <c r="AD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4">
        <f t="shared" si="107"/>
        <v>0</v>
      </c>
      <c r="AH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4">
        <f t="shared" si="108"/>
        <v>0</v>
      </c>
      <c r="AL179" s="214">
        <f t="shared" si="109"/>
        <v>0</v>
      </c>
    </row>
    <row r="180" spans="2:38" x14ac:dyDescent="0.25">
      <c r="B180" s="212" t="s">
        <v>431</v>
      </c>
      <c r="C180" s="213" t="s">
        <v>1036</v>
      </c>
      <c r="D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4">
        <f t="shared" si="102"/>
        <v>0</v>
      </c>
      <c r="G180" s="214"/>
      <c r="H180" s="214">
        <f t="shared" si="103"/>
        <v>0</v>
      </c>
      <c r="I180" s="214"/>
      <c r="J180" s="214">
        <f t="shared" si="104"/>
        <v>0</v>
      </c>
      <c r="K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4">
        <f t="shared" si="105"/>
        <v>0</v>
      </c>
      <c r="Z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4">
        <f t="shared" si="106"/>
        <v>0</v>
      </c>
      <c r="AD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4">
        <f t="shared" si="107"/>
        <v>0</v>
      </c>
      <c r="AH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4">
        <f t="shared" si="108"/>
        <v>0</v>
      </c>
      <c r="AL180" s="214">
        <f t="shared" si="109"/>
        <v>0</v>
      </c>
    </row>
    <row r="181" spans="2:38" x14ac:dyDescent="0.25">
      <c r="B181" s="212" t="s">
        <v>1037</v>
      </c>
      <c r="C181" s="213" t="s">
        <v>1038</v>
      </c>
      <c r="D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4">
        <f t="shared" si="102"/>
        <v>0</v>
      </c>
      <c r="G181" s="214"/>
      <c r="H181" s="214">
        <f t="shared" si="103"/>
        <v>0</v>
      </c>
      <c r="I181" s="214"/>
      <c r="J181" s="214">
        <f t="shared" si="104"/>
        <v>0</v>
      </c>
      <c r="K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4">
        <f t="shared" si="105"/>
        <v>0</v>
      </c>
      <c r="Z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4">
        <f t="shared" si="106"/>
        <v>0</v>
      </c>
      <c r="AD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4">
        <f t="shared" si="107"/>
        <v>0</v>
      </c>
      <c r="AH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4">
        <f t="shared" si="108"/>
        <v>0</v>
      </c>
      <c r="AL181" s="214">
        <f t="shared" si="109"/>
        <v>0</v>
      </c>
    </row>
    <row r="182" spans="2:38" x14ac:dyDescent="0.25">
      <c r="B182" s="212" t="s">
        <v>432</v>
      </c>
      <c r="C182" s="213" t="s">
        <v>1039</v>
      </c>
      <c r="D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4">
        <f t="shared" ref="F182:F189" si="110">D182+E182</f>
        <v>0</v>
      </c>
      <c r="G182" s="214"/>
      <c r="H182" s="214">
        <f t="shared" ref="H182:H189" si="111">F182-G182</f>
        <v>0</v>
      </c>
      <c r="I182" s="214"/>
      <c r="J182" s="214">
        <f t="shared" ref="J182:J189" si="112">F182-I182</f>
        <v>0</v>
      </c>
      <c r="K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4">
        <f t="shared" ref="Y182:Y189" si="113">V182+W182+X182</f>
        <v>0</v>
      </c>
      <c r="Z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4">
        <f t="shared" ref="AC182:AC189" si="114">Z182+AA182+AB182</f>
        <v>0</v>
      </c>
      <c r="AD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4">
        <f t="shared" ref="AG182:AG189" si="115">AD182+AE182+AF182</f>
        <v>0</v>
      </c>
      <c r="AH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4">
        <f t="shared" ref="AK182:AK189" si="116">AH182+AI182+AJ182</f>
        <v>0</v>
      </c>
      <c r="AL182" s="214">
        <f t="shared" ref="AL182:AL189" si="117">Y182+AC182+AG182+AK182</f>
        <v>0</v>
      </c>
    </row>
    <row r="183" spans="2:38" x14ac:dyDescent="0.25">
      <c r="B183" s="212" t="s">
        <v>1040</v>
      </c>
      <c r="C183" s="213" t="s">
        <v>1039</v>
      </c>
      <c r="D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4">
        <f t="shared" si="110"/>
        <v>0</v>
      </c>
      <c r="G183" s="214"/>
      <c r="H183" s="214">
        <f t="shared" si="111"/>
        <v>0</v>
      </c>
      <c r="I183" s="214"/>
      <c r="J183" s="214">
        <f t="shared" si="112"/>
        <v>0</v>
      </c>
      <c r="K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4">
        <f t="shared" si="113"/>
        <v>0</v>
      </c>
      <c r="Z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4">
        <f t="shared" si="114"/>
        <v>0</v>
      </c>
      <c r="AD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4">
        <f t="shared" si="115"/>
        <v>0</v>
      </c>
      <c r="AH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4">
        <f t="shared" si="116"/>
        <v>0</v>
      </c>
      <c r="AL183" s="214">
        <f t="shared" si="117"/>
        <v>0</v>
      </c>
    </row>
    <row r="184" spans="2:38" x14ac:dyDescent="0.25">
      <c r="B184" s="212" t="s">
        <v>1041</v>
      </c>
      <c r="C184" s="213" t="s">
        <v>1042</v>
      </c>
      <c r="D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4">
        <f t="shared" si="110"/>
        <v>0</v>
      </c>
      <c r="G184" s="214"/>
      <c r="H184" s="214">
        <f t="shared" si="111"/>
        <v>0</v>
      </c>
      <c r="I184" s="214"/>
      <c r="J184" s="214">
        <f t="shared" si="112"/>
        <v>0</v>
      </c>
      <c r="K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4">
        <f t="shared" si="113"/>
        <v>0</v>
      </c>
      <c r="Z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4">
        <f t="shared" si="114"/>
        <v>0</v>
      </c>
      <c r="AD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4">
        <f t="shared" si="115"/>
        <v>0</v>
      </c>
      <c r="AH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4">
        <f t="shared" si="116"/>
        <v>0</v>
      </c>
      <c r="AL184" s="214">
        <f t="shared" si="117"/>
        <v>0</v>
      </c>
    </row>
    <row r="185" spans="2:38" x14ac:dyDescent="0.25">
      <c r="B185" s="212" t="s">
        <v>1043</v>
      </c>
      <c r="C185" s="213" t="s">
        <v>1044</v>
      </c>
      <c r="D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4">
        <f t="shared" si="110"/>
        <v>0</v>
      </c>
      <c r="G185" s="214"/>
      <c r="H185" s="214">
        <f t="shared" si="111"/>
        <v>0</v>
      </c>
      <c r="I185" s="214"/>
      <c r="J185" s="214">
        <f t="shared" si="112"/>
        <v>0</v>
      </c>
      <c r="K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4">
        <f t="shared" si="113"/>
        <v>0</v>
      </c>
      <c r="Z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4">
        <f t="shared" si="114"/>
        <v>0</v>
      </c>
      <c r="AD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4">
        <f t="shared" si="115"/>
        <v>0</v>
      </c>
      <c r="AH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4">
        <f t="shared" si="116"/>
        <v>0</v>
      </c>
      <c r="AL185" s="214">
        <f t="shared" si="117"/>
        <v>0</v>
      </c>
    </row>
    <row r="186" spans="2:38" x14ac:dyDescent="0.25">
      <c r="B186" s="212" t="s">
        <v>433</v>
      </c>
      <c r="C186" s="213" t="s">
        <v>1045</v>
      </c>
      <c r="D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4">
        <f t="shared" si="110"/>
        <v>0</v>
      </c>
      <c r="G186" s="214"/>
      <c r="H186" s="214">
        <f t="shared" si="111"/>
        <v>0</v>
      </c>
      <c r="I186" s="214"/>
      <c r="J186" s="214">
        <f t="shared" si="112"/>
        <v>0</v>
      </c>
      <c r="K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4">
        <f t="shared" si="113"/>
        <v>0</v>
      </c>
      <c r="Z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4">
        <f t="shared" si="114"/>
        <v>0</v>
      </c>
      <c r="AD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4">
        <f t="shared" si="115"/>
        <v>0</v>
      </c>
      <c r="AH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4">
        <f t="shared" si="116"/>
        <v>0</v>
      </c>
      <c r="AL186" s="214">
        <f t="shared" si="117"/>
        <v>0</v>
      </c>
    </row>
    <row r="187" spans="2:38" x14ac:dyDescent="0.25">
      <c r="B187" s="212" t="s">
        <v>1046</v>
      </c>
      <c r="C187" s="213" t="s">
        <v>1045</v>
      </c>
      <c r="D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4560</v>
      </c>
      <c r="F187" s="214">
        <f t="shared" si="110"/>
        <v>4560</v>
      </c>
      <c r="G187" s="214"/>
      <c r="H187" s="214">
        <f t="shared" si="111"/>
        <v>4560</v>
      </c>
      <c r="I187" s="214"/>
      <c r="J187" s="214">
        <f t="shared" si="112"/>
        <v>4560</v>
      </c>
      <c r="K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4560</v>
      </c>
      <c r="S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4560</v>
      </c>
      <c r="W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4">
        <f t="shared" si="113"/>
        <v>4560</v>
      </c>
      <c r="Z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4">
        <f t="shared" si="114"/>
        <v>0</v>
      </c>
      <c r="AD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4">
        <f t="shared" si="115"/>
        <v>0</v>
      </c>
      <c r="AH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4">
        <f t="shared" si="116"/>
        <v>0</v>
      </c>
      <c r="AL187" s="214">
        <f t="shared" si="117"/>
        <v>4560</v>
      </c>
    </row>
    <row r="188" spans="2:38" x14ac:dyDescent="0.25">
      <c r="B188" s="212" t="s">
        <v>1047</v>
      </c>
      <c r="C188" s="213" t="s">
        <v>1048</v>
      </c>
      <c r="D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4">
        <f t="shared" si="110"/>
        <v>0</v>
      </c>
      <c r="G188" s="214"/>
      <c r="H188" s="214">
        <f t="shared" si="111"/>
        <v>0</v>
      </c>
      <c r="I188" s="214"/>
      <c r="J188" s="214">
        <f t="shared" si="112"/>
        <v>0</v>
      </c>
      <c r="K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4">
        <f t="shared" si="113"/>
        <v>0</v>
      </c>
      <c r="Z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4">
        <f t="shared" si="114"/>
        <v>0</v>
      </c>
      <c r="AD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4">
        <f t="shared" si="115"/>
        <v>0</v>
      </c>
      <c r="AH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4">
        <f t="shared" si="116"/>
        <v>0</v>
      </c>
      <c r="AL188" s="214">
        <f t="shared" si="117"/>
        <v>0</v>
      </c>
    </row>
    <row r="189" spans="2:38" x14ac:dyDescent="0.25">
      <c r="B189" s="212" t="s">
        <v>1049</v>
      </c>
      <c r="C189" s="213" t="s">
        <v>1050</v>
      </c>
      <c r="D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4">
        <f t="shared" si="110"/>
        <v>0</v>
      </c>
      <c r="G189" s="214"/>
      <c r="H189" s="214">
        <f t="shared" si="111"/>
        <v>0</v>
      </c>
      <c r="I189" s="214"/>
      <c r="J189" s="214">
        <f t="shared" si="112"/>
        <v>0</v>
      </c>
      <c r="K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4">
        <f t="shared" si="113"/>
        <v>0</v>
      </c>
      <c r="Z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4">
        <f t="shared" si="114"/>
        <v>0</v>
      </c>
      <c r="AD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4">
        <f t="shared" si="115"/>
        <v>0</v>
      </c>
      <c r="AH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4">
        <f t="shared" si="116"/>
        <v>0</v>
      </c>
      <c r="AL189" s="214">
        <f t="shared" si="117"/>
        <v>0</v>
      </c>
    </row>
    <row r="190" spans="2:38" x14ac:dyDescent="0.25">
      <c r="B190" s="212" t="s">
        <v>434</v>
      </c>
      <c r="C190" s="213" t="s">
        <v>1051</v>
      </c>
      <c r="D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4">
        <f t="shared" ref="F190:F221" si="118">D190+E190</f>
        <v>0</v>
      </c>
      <c r="G190" s="214"/>
      <c r="H190" s="214">
        <f t="shared" ref="H190:H221" si="119">F190-G190</f>
        <v>0</v>
      </c>
      <c r="I190" s="214"/>
      <c r="J190" s="214">
        <f t="shared" ref="J190:J221" si="120">F190-I190</f>
        <v>0</v>
      </c>
      <c r="K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4">
        <f t="shared" ref="Y190:Y221" si="121">V190+W190+X190</f>
        <v>0</v>
      </c>
      <c r="Z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4">
        <f t="shared" ref="AC190:AC221" si="122">Z190+AA190+AB190</f>
        <v>0</v>
      </c>
      <c r="AD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4">
        <f t="shared" ref="AG190:AG221" si="123">AD190+AE190+AF190</f>
        <v>0</v>
      </c>
      <c r="AH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4">
        <f t="shared" ref="AK190:AK221" si="124">AH190+AI190+AJ190</f>
        <v>0</v>
      </c>
      <c r="AL190" s="214">
        <f t="shared" ref="AL190:AL221" si="125">Y190+AC190+AG190+AK190</f>
        <v>0</v>
      </c>
    </row>
    <row r="191" spans="2:38" x14ac:dyDescent="0.25">
      <c r="B191" s="212" t="s">
        <v>1052</v>
      </c>
      <c r="C191" s="213" t="s">
        <v>1053</v>
      </c>
      <c r="D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4">
        <f t="shared" si="118"/>
        <v>0</v>
      </c>
      <c r="G191" s="214"/>
      <c r="H191" s="214">
        <f t="shared" si="119"/>
        <v>0</v>
      </c>
      <c r="I191" s="214"/>
      <c r="J191" s="214">
        <f t="shared" si="120"/>
        <v>0</v>
      </c>
      <c r="K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4">
        <f t="shared" si="121"/>
        <v>0</v>
      </c>
      <c r="Z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4">
        <f t="shared" si="122"/>
        <v>0</v>
      </c>
      <c r="AD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4">
        <f t="shared" si="123"/>
        <v>0</v>
      </c>
      <c r="AH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4">
        <f t="shared" si="124"/>
        <v>0</v>
      </c>
      <c r="AL191" s="214">
        <f t="shared" si="125"/>
        <v>0</v>
      </c>
    </row>
    <row r="192" spans="2:38" x14ac:dyDescent="0.25">
      <c r="B192" s="212" t="s">
        <v>1054</v>
      </c>
      <c r="C192" s="213" t="s">
        <v>1055</v>
      </c>
      <c r="D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4">
        <f t="shared" si="118"/>
        <v>0</v>
      </c>
      <c r="G192" s="214"/>
      <c r="H192" s="214">
        <f t="shared" si="119"/>
        <v>0</v>
      </c>
      <c r="I192" s="214"/>
      <c r="J192" s="214">
        <f t="shared" si="120"/>
        <v>0</v>
      </c>
      <c r="K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4">
        <f t="shared" si="121"/>
        <v>0</v>
      </c>
      <c r="Z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4">
        <f t="shared" si="122"/>
        <v>0</v>
      </c>
      <c r="AD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4">
        <f t="shared" si="123"/>
        <v>0</v>
      </c>
      <c r="AH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4">
        <f t="shared" si="124"/>
        <v>0</v>
      </c>
      <c r="AL192" s="214">
        <f t="shared" si="125"/>
        <v>0</v>
      </c>
    </row>
    <row r="193" spans="2:38" x14ac:dyDescent="0.25">
      <c r="B193" s="212" t="s">
        <v>1056</v>
      </c>
      <c r="C193" s="213" t="s">
        <v>1057</v>
      </c>
      <c r="D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4">
        <f t="shared" si="118"/>
        <v>0</v>
      </c>
      <c r="G193" s="214"/>
      <c r="H193" s="214">
        <f t="shared" si="119"/>
        <v>0</v>
      </c>
      <c r="I193" s="214"/>
      <c r="J193" s="214">
        <f t="shared" si="120"/>
        <v>0</v>
      </c>
      <c r="K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4">
        <f t="shared" si="121"/>
        <v>0</v>
      </c>
      <c r="Z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4">
        <f t="shared" si="122"/>
        <v>0</v>
      </c>
      <c r="AD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4">
        <f t="shared" si="123"/>
        <v>0</v>
      </c>
      <c r="AH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4">
        <f t="shared" si="124"/>
        <v>0</v>
      </c>
      <c r="AL193" s="214">
        <f t="shared" si="125"/>
        <v>0</v>
      </c>
    </row>
    <row r="194" spans="2:38" x14ac:dyDescent="0.25">
      <c r="B194" s="221" t="s">
        <v>435</v>
      </c>
      <c r="C194" s="222" t="s">
        <v>313</v>
      </c>
      <c r="D194" s="223">
        <f>SUM(D195:D196)</f>
        <v>0</v>
      </c>
      <c r="E194" s="223">
        <f>SUM(E195:E196)</f>
        <v>0</v>
      </c>
      <c r="F194" s="223">
        <f t="shared" si="118"/>
        <v>0</v>
      </c>
      <c r="G194" s="223">
        <f>SUM(G195:G196)</f>
        <v>0</v>
      </c>
      <c r="H194" s="223">
        <f t="shared" si="119"/>
        <v>0</v>
      </c>
      <c r="I194" s="223">
        <f>SUM(I195:I196)</f>
        <v>0</v>
      </c>
      <c r="J194" s="223">
        <f t="shared" si="120"/>
        <v>0</v>
      </c>
      <c r="K194" s="223">
        <f t="shared" ref="K194:AJ194" si="126">SUM(K195:K196)</f>
        <v>0</v>
      </c>
      <c r="L194" s="223">
        <f t="shared" si="126"/>
        <v>0</v>
      </c>
      <c r="M194" s="223">
        <f t="shared" si="126"/>
        <v>0</v>
      </c>
      <c r="N194" s="223">
        <f t="shared" si="126"/>
        <v>0</v>
      </c>
      <c r="O194" s="223">
        <f t="shared" si="126"/>
        <v>0</v>
      </c>
      <c r="P194" s="223">
        <f t="shared" si="126"/>
        <v>0</v>
      </c>
      <c r="Q194" s="223">
        <f t="shared" si="126"/>
        <v>0</v>
      </c>
      <c r="R194" s="223">
        <f t="shared" si="126"/>
        <v>0</v>
      </c>
      <c r="S194" s="223">
        <f t="shared" si="126"/>
        <v>0</v>
      </c>
      <c r="T194" s="223">
        <f t="shared" si="126"/>
        <v>0</v>
      </c>
      <c r="U194" s="223">
        <f t="shared" si="126"/>
        <v>0</v>
      </c>
      <c r="V194" s="223">
        <f t="shared" si="126"/>
        <v>0</v>
      </c>
      <c r="W194" s="223">
        <f t="shared" si="126"/>
        <v>0</v>
      </c>
      <c r="X194" s="223">
        <f t="shared" si="126"/>
        <v>0</v>
      </c>
      <c r="Y194" s="223">
        <f t="shared" si="121"/>
        <v>0</v>
      </c>
      <c r="Z194" s="223">
        <f t="shared" si="126"/>
        <v>0</v>
      </c>
      <c r="AA194" s="223">
        <f t="shared" si="126"/>
        <v>0</v>
      </c>
      <c r="AB194" s="223">
        <f t="shared" si="126"/>
        <v>0</v>
      </c>
      <c r="AC194" s="223">
        <f t="shared" si="122"/>
        <v>0</v>
      </c>
      <c r="AD194" s="223">
        <f t="shared" si="126"/>
        <v>0</v>
      </c>
      <c r="AE194" s="223">
        <f t="shared" si="126"/>
        <v>0</v>
      </c>
      <c r="AF194" s="223">
        <f t="shared" si="126"/>
        <v>0</v>
      </c>
      <c r="AG194" s="223">
        <f t="shared" si="123"/>
        <v>0</v>
      </c>
      <c r="AH194" s="223">
        <f t="shared" si="126"/>
        <v>0</v>
      </c>
      <c r="AI194" s="223">
        <f t="shared" si="126"/>
        <v>0</v>
      </c>
      <c r="AJ194" s="223">
        <f t="shared" si="126"/>
        <v>0</v>
      </c>
      <c r="AK194" s="223">
        <f t="shared" si="124"/>
        <v>0</v>
      </c>
      <c r="AL194" s="223">
        <f t="shared" si="125"/>
        <v>0</v>
      </c>
    </row>
    <row r="195" spans="2:38" x14ac:dyDescent="0.25">
      <c r="B195" s="212" t="s">
        <v>436</v>
      </c>
      <c r="C195" s="213" t="s">
        <v>314</v>
      </c>
      <c r="D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4">
        <f t="shared" si="118"/>
        <v>0</v>
      </c>
      <c r="G195" s="214"/>
      <c r="H195" s="214">
        <f t="shared" si="119"/>
        <v>0</v>
      </c>
      <c r="I195" s="214"/>
      <c r="J195" s="214">
        <f t="shared" si="120"/>
        <v>0</v>
      </c>
      <c r="K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4">
        <f t="shared" si="121"/>
        <v>0</v>
      </c>
      <c r="Z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4">
        <f t="shared" si="122"/>
        <v>0</v>
      </c>
      <c r="AD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4">
        <f t="shared" si="123"/>
        <v>0</v>
      </c>
      <c r="AH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4">
        <f t="shared" si="124"/>
        <v>0</v>
      </c>
      <c r="AL195" s="214">
        <f t="shared" si="125"/>
        <v>0</v>
      </c>
    </row>
    <row r="196" spans="2:38" x14ac:dyDescent="0.25">
      <c r="B196" s="212" t="s">
        <v>437</v>
      </c>
      <c r="C196" s="213" t="s">
        <v>315</v>
      </c>
      <c r="D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4">
        <f t="shared" si="118"/>
        <v>0</v>
      </c>
      <c r="G196" s="214"/>
      <c r="H196" s="214">
        <f t="shared" si="119"/>
        <v>0</v>
      </c>
      <c r="I196" s="214"/>
      <c r="J196" s="214">
        <f t="shared" si="120"/>
        <v>0</v>
      </c>
      <c r="K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4">
        <f t="shared" si="121"/>
        <v>0</v>
      </c>
      <c r="Z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4">
        <f t="shared" si="122"/>
        <v>0</v>
      </c>
      <c r="AD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4">
        <f t="shared" si="123"/>
        <v>0</v>
      </c>
      <c r="AH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4">
        <f t="shared" si="124"/>
        <v>0</v>
      </c>
      <c r="AL196" s="214">
        <f t="shared" si="125"/>
        <v>0</v>
      </c>
    </row>
    <row r="197" spans="2:38" x14ac:dyDescent="0.25">
      <c r="B197" s="221" t="s">
        <v>438</v>
      </c>
      <c r="C197" s="222" t="s">
        <v>316</v>
      </c>
      <c r="D197" s="223">
        <f>SUM(D198:D203)</f>
        <v>0</v>
      </c>
      <c r="E197" s="223">
        <f>SUM(E198:E203)</f>
        <v>0</v>
      </c>
      <c r="F197" s="223">
        <f t="shared" si="118"/>
        <v>0</v>
      </c>
      <c r="G197" s="223">
        <f>SUM(G198:G203)</f>
        <v>0</v>
      </c>
      <c r="H197" s="223">
        <f t="shared" si="119"/>
        <v>0</v>
      </c>
      <c r="I197" s="223">
        <f>SUM(I198:I203)</f>
        <v>0</v>
      </c>
      <c r="J197" s="223">
        <f t="shared" si="120"/>
        <v>0</v>
      </c>
      <c r="K197" s="223">
        <f t="shared" ref="K197:X197" si="127">SUM(K198:K203)</f>
        <v>0</v>
      </c>
      <c r="L197" s="223">
        <f t="shared" si="127"/>
        <v>0</v>
      </c>
      <c r="M197" s="223">
        <f t="shared" si="127"/>
        <v>0</v>
      </c>
      <c r="N197" s="223">
        <f t="shared" si="127"/>
        <v>0</v>
      </c>
      <c r="O197" s="223">
        <f t="shared" si="127"/>
        <v>0</v>
      </c>
      <c r="P197" s="223">
        <f t="shared" si="127"/>
        <v>0</v>
      </c>
      <c r="Q197" s="223">
        <f t="shared" si="127"/>
        <v>0</v>
      </c>
      <c r="R197" s="223">
        <f t="shared" si="127"/>
        <v>0</v>
      </c>
      <c r="S197" s="223">
        <f t="shared" si="127"/>
        <v>0</v>
      </c>
      <c r="T197" s="223">
        <f t="shared" si="127"/>
        <v>0</v>
      </c>
      <c r="U197" s="223">
        <f t="shared" si="127"/>
        <v>0</v>
      </c>
      <c r="V197" s="223">
        <f t="shared" si="127"/>
        <v>0</v>
      </c>
      <c r="W197" s="223">
        <f t="shared" si="127"/>
        <v>0</v>
      </c>
      <c r="X197" s="223">
        <f t="shared" si="127"/>
        <v>0</v>
      </c>
      <c r="Y197" s="223">
        <f t="shared" si="121"/>
        <v>0</v>
      </c>
      <c r="Z197" s="223">
        <f>SUM(Z198:Z203)</f>
        <v>0</v>
      </c>
      <c r="AA197" s="223">
        <f>SUM(AA198:AA203)</f>
        <v>0</v>
      </c>
      <c r="AB197" s="223">
        <f>SUM(AB198:AB203)</f>
        <v>0</v>
      </c>
      <c r="AC197" s="223">
        <f t="shared" si="122"/>
        <v>0</v>
      </c>
      <c r="AD197" s="223">
        <f>SUM(AD198:AD203)</f>
        <v>0</v>
      </c>
      <c r="AE197" s="223">
        <f>SUM(AE198:AE203)</f>
        <v>0</v>
      </c>
      <c r="AF197" s="223">
        <f>SUM(AF198:AF203)</f>
        <v>0</v>
      </c>
      <c r="AG197" s="223">
        <f t="shared" si="123"/>
        <v>0</v>
      </c>
      <c r="AH197" s="223">
        <f>SUM(AH198:AH203)</f>
        <v>0</v>
      </c>
      <c r="AI197" s="223">
        <f>SUM(AI198:AI203)</f>
        <v>0</v>
      </c>
      <c r="AJ197" s="223">
        <f>SUM(AJ198:AJ203)</f>
        <v>0</v>
      </c>
      <c r="AK197" s="223">
        <f t="shared" si="124"/>
        <v>0</v>
      </c>
      <c r="AL197" s="223">
        <f t="shared" si="125"/>
        <v>0</v>
      </c>
    </row>
    <row r="198" spans="2:38" x14ac:dyDescent="0.25">
      <c r="B198" s="212" t="s">
        <v>439</v>
      </c>
      <c r="C198" s="213" t="s">
        <v>317</v>
      </c>
      <c r="D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4">
        <f t="shared" si="118"/>
        <v>0</v>
      </c>
      <c r="G198" s="214"/>
      <c r="H198" s="214">
        <f t="shared" si="119"/>
        <v>0</v>
      </c>
      <c r="I198" s="214"/>
      <c r="J198" s="214">
        <f t="shared" si="120"/>
        <v>0</v>
      </c>
      <c r="K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4">
        <f t="shared" si="121"/>
        <v>0</v>
      </c>
      <c r="Z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4">
        <f t="shared" si="122"/>
        <v>0</v>
      </c>
      <c r="AD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4">
        <f t="shared" si="123"/>
        <v>0</v>
      </c>
      <c r="AH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4">
        <f t="shared" si="124"/>
        <v>0</v>
      </c>
      <c r="AL198" s="214">
        <f t="shared" si="125"/>
        <v>0</v>
      </c>
    </row>
    <row r="199" spans="2:38" x14ac:dyDescent="0.25">
      <c r="B199" s="212" t="s">
        <v>1079</v>
      </c>
      <c r="C199" s="213" t="s">
        <v>1080</v>
      </c>
      <c r="D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4">
        <f t="shared" si="118"/>
        <v>0</v>
      </c>
      <c r="G199" s="214"/>
      <c r="H199" s="214">
        <f t="shared" si="119"/>
        <v>0</v>
      </c>
      <c r="I199" s="214"/>
      <c r="J199" s="214">
        <f t="shared" si="120"/>
        <v>0</v>
      </c>
      <c r="K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4">
        <f t="shared" si="121"/>
        <v>0</v>
      </c>
      <c r="Z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4">
        <f t="shared" si="122"/>
        <v>0</v>
      </c>
      <c r="AD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4">
        <f t="shared" si="123"/>
        <v>0</v>
      </c>
      <c r="AH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4">
        <f t="shared" si="124"/>
        <v>0</v>
      </c>
      <c r="AL199" s="214">
        <f t="shared" si="125"/>
        <v>0</v>
      </c>
    </row>
    <row r="200" spans="2:38" x14ac:dyDescent="0.25">
      <c r="B200" s="212" t="s">
        <v>1081</v>
      </c>
      <c r="C200" s="213" t="s">
        <v>1082</v>
      </c>
      <c r="D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4">
        <f t="shared" si="118"/>
        <v>0</v>
      </c>
      <c r="G200" s="214"/>
      <c r="H200" s="214">
        <f t="shared" si="119"/>
        <v>0</v>
      </c>
      <c r="I200" s="214"/>
      <c r="J200" s="214">
        <f t="shared" si="120"/>
        <v>0</v>
      </c>
      <c r="K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4">
        <f t="shared" si="121"/>
        <v>0</v>
      </c>
      <c r="Z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4">
        <f t="shared" si="122"/>
        <v>0</v>
      </c>
      <c r="AD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4">
        <f t="shared" si="123"/>
        <v>0</v>
      </c>
      <c r="AH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4">
        <f t="shared" si="124"/>
        <v>0</v>
      </c>
      <c r="AL200" s="214">
        <f t="shared" si="125"/>
        <v>0</v>
      </c>
    </row>
    <row r="201" spans="2:38" x14ac:dyDescent="0.25">
      <c r="B201" s="212" t="s">
        <v>1083</v>
      </c>
      <c r="C201" s="213" t="s">
        <v>1084</v>
      </c>
      <c r="D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4">
        <f t="shared" si="118"/>
        <v>0</v>
      </c>
      <c r="G201" s="214"/>
      <c r="H201" s="214">
        <f t="shared" si="119"/>
        <v>0</v>
      </c>
      <c r="I201" s="214"/>
      <c r="J201" s="214">
        <f t="shared" si="120"/>
        <v>0</v>
      </c>
      <c r="K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4">
        <f t="shared" si="121"/>
        <v>0</v>
      </c>
      <c r="Z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4">
        <f t="shared" si="122"/>
        <v>0</v>
      </c>
      <c r="AD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4">
        <f t="shared" si="123"/>
        <v>0</v>
      </c>
      <c r="AH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4">
        <f t="shared" si="124"/>
        <v>0</v>
      </c>
      <c r="AL201" s="214">
        <f t="shared" si="125"/>
        <v>0</v>
      </c>
    </row>
    <row r="202" spans="2:38" x14ac:dyDescent="0.25">
      <c r="B202" s="212" t="s">
        <v>1085</v>
      </c>
      <c r="C202" s="213" t="s">
        <v>1086</v>
      </c>
      <c r="D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4">
        <f t="shared" si="118"/>
        <v>0</v>
      </c>
      <c r="G202" s="214"/>
      <c r="H202" s="214">
        <f t="shared" si="119"/>
        <v>0</v>
      </c>
      <c r="I202" s="214"/>
      <c r="J202" s="214">
        <f t="shared" si="120"/>
        <v>0</v>
      </c>
      <c r="K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4">
        <f t="shared" si="121"/>
        <v>0</v>
      </c>
      <c r="Z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4">
        <f t="shared" si="122"/>
        <v>0</v>
      </c>
      <c r="AD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4">
        <f t="shared" si="123"/>
        <v>0</v>
      </c>
      <c r="AH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4">
        <f t="shared" si="124"/>
        <v>0</v>
      </c>
      <c r="AL202" s="214">
        <f t="shared" si="125"/>
        <v>0</v>
      </c>
    </row>
    <row r="203" spans="2:38" x14ac:dyDescent="0.25">
      <c r="B203" s="212" t="s">
        <v>1087</v>
      </c>
      <c r="C203" s="213" t="s">
        <v>1088</v>
      </c>
      <c r="D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4">
        <f t="shared" si="118"/>
        <v>0</v>
      </c>
      <c r="G203" s="214"/>
      <c r="H203" s="214">
        <f t="shared" si="119"/>
        <v>0</v>
      </c>
      <c r="I203" s="214"/>
      <c r="J203" s="214">
        <f t="shared" si="120"/>
        <v>0</v>
      </c>
      <c r="K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4">
        <f t="shared" si="121"/>
        <v>0</v>
      </c>
      <c r="Z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4">
        <f t="shared" si="122"/>
        <v>0</v>
      </c>
      <c r="AD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4">
        <f t="shared" si="123"/>
        <v>0</v>
      </c>
      <c r="AH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4">
        <f t="shared" si="124"/>
        <v>0</v>
      </c>
      <c r="AL203" s="214">
        <f t="shared" si="125"/>
        <v>0</v>
      </c>
    </row>
    <row r="204" spans="2:38" x14ac:dyDescent="0.25">
      <c r="B204" s="221" t="s">
        <v>440</v>
      </c>
      <c r="C204" s="222" t="s">
        <v>318</v>
      </c>
      <c r="D204" s="223">
        <f>SUM(D205:D211)</f>
        <v>0</v>
      </c>
      <c r="E204" s="223">
        <f>SUM(E205:E211)</f>
        <v>0</v>
      </c>
      <c r="F204" s="223">
        <f t="shared" si="118"/>
        <v>0</v>
      </c>
      <c r="G204" s="223">
        <f>SUM(G205:G211)</f>
        <v>0</v>
      </c>
      <c r="H204" s="223">
        <f t="shared" si="119"/>
        <v>0</v>
      </c>
      <c r="I204" s="223">
        <f>SUM(I205:I211)</f>
        <v>0</v>
      </c>
      <c r="J204" s="223">
        <f t="shared" si="120"/>
        <v>0</v>
      </c>
      <c r="K204" s="223">
        <f t="shared" ref="K204:X204" si="128">SUM(K205:K211)</f>
        <v>0</v>
      </c>
      <c r="L204" s="223">
        <f t="shared" si="128"/>
        <v>0</v>
      </c>
      <c r="M204" s="223">
        <f t="shared" si="128"/>
        <v>0</v>
      </c>
      <c r="N204" s="223">
        <f t="shared" si="128"/>
        <v>0</v>
      </c>
      <c r="O204" s="223">
        <f t="shared" si="128"/>
        <v>0</v>
      </c>
      <c r="P204" s="223">
        <f t="shared" si="128"/>
        <v>0</v>
      </c>
      <c r="Q204" s="223">
        <f t="shared" si="128"/>
        <v>0</v>
      </c>
      <c r="R204" s="223">
        <f t="shared" si="128"/>
        <v>0</v>
      </c>
      <c r="S204" s="223">
        <f t="shared" si="128"/>
        <v>0</v>
      </c>
      <c r="T204" s="223">
        <f t="shared" si="128"/>
        <v>0</v>
      </c>
      <c r="U204" s="223">
        <f t="shared" si="128"/>
        <v>0</v>
      </c>
      <c r="V204" s="223">
        <f t="shared" si="128"/>
        <v>0</v>
      </c>
      <c r="W204" s="223">
        <f t="shared" si="128"/>
        <v>0</v>
      </c>
      <c r="X204" s="223">
        <f t="shared" si="128"/>
        <v>0</v>
      </c>
      <c r="Y204" s="223">
        <f t="shared" si="121"/>
        <v>0</v>
      </c>
      <c r="Z204" s="223">
        <f>SUM(Z205:Z211)</f>
        <v>0</v>
      </c>
      <c r="AA204" s="223">
        <f>SUM(AA205:AA211)</f>
        <v>0</v>
      </c>
      <c r="AB204" s="223">
        <f>SUM(AB205:AB211)</f>
        <v>0</v>
      </c>
      <c r="AC204" s="223">
        <f t="shared" si="122"/>
        <v>0</v>
      </c>
      <c r="AD204" s="223">
        <f>SUM(AD205:AD211)</f>
        <v>0</v>
      </c>
      <c r="AE204" s="223">
        <f>SUM(AE205:AE211)</f>
        <v>0</v>
      </c>
      <c r="AF204" s="223">
        <f>SUM(AF205:AF211)</f>
        <v>0</v>
      </c>
      <c r="AG204" s="223">
        <f t="shared" si="123"/>
        <v>0</v>
      </c>
      <c r="AH204" s="223">
        <f>SUM(AH205:AH211)</f>
        <v>0</v>
      </c>
      <c r="AI204" s="223">
        <f>SUM(AI205:AI211)</f>
        <v>0</v>
      </c>
      <c r="AJ204" s="223">
        <f>SUM(AJ205:AJ211)</f>
        <v>0</v>
      </c>
      <c r="AK204" s="223">
        <f t="shared" si="124"/>
        <v>0</v>
      </c>
      <c r="AL204" s="223">
        <f t="shared" si="125"/>
        <v>0</v>
      </c>
    </row>
    <row r="205" spans="2:38" x14ac:dyDescent="0.25">
      <c r="B205" s="212" t="s">
        <v>441</v>
      </c>
      <c r="C205" s="213" t="s">
        <v>319</v>
      </c>
      <c r="D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4">
        <f t="shared" si="118"/>
        <v>0</v>
      </c>
      <c r="G205" s="214"/>
      <c r="H205" s="214">
        <f t="shared" si="119"/>
        <v>0</v>
      </c>
      <c r="I205" s="214"/>
      <c r="J205" s="214">
        <f t="shared" si="120"/>
        <v>0</v>
      </c>
      <c r="K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4">
        <f t="shared" si="121"/>
        <v>0</v>
      </c>
      <c r="Z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4">
        <f t="shared" si="122"/>
        <v>0</v>
      </c>
      <c r="AD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4">
        <f t="shared" si="123"/>
        <v>0</v>
      </c>
      <c r="AH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4">
        <f t="shared" si="124"/>
        <v>0</v>
      </c>
      <c r="AL205" s="214">
        <f t="shared" si="125"/>
        <v>0</v>
      </c>
    </row>
    <row r="206" spans="2:38" x14ac:dyDescent="0.25">
      <c r="B206" s="212" t="s">
        <v>1089</v>
      </c>
      <c r="C206" s="213" t="s">
        <v>1090</v>
      </c>
      <c r="D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4">
        <f t="shared" si="118"/>
        <v>0</v>
      </c>
      <c r="G206" s="214"/>
      <c r="H206" s="214">
        <f t="shared" si="119"/>
        <v>0</v>
      </c>
      <c r="I206" s="214"/>
      <c r="J206" s="214">
        <f t="shared" si="120"/>
        <v>0</v>
      </c>
      <c r="K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4">
        <f t="shared" si="121"/>
        <v>0</v>
      </c>
      <c r="Z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4">
        <f t="shared" si="122"/>
        <v>0</v>
      </c>
      <c r="AD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4">
        <f t="shared" si="123"/>
        <v>0</v>
      </c>
      <c r="AH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4">
        <f t="shared" si="124"/>
        <v>0</v>
      </c>
      <c r="AL206" s="214">
        <f t="shared" si="125"/>
        <v>0</v>
      </c>
    </row>
    <row r="207" spans="2:38" x14ac:dyDescent="0.25">
      <c r="B207" s="212" t="s">
        <v>1091</v>
      </c>
      <c r="C207" s="213" t="s">
        <v>1092</v>
      </c>
      <c r="D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4">
        <f t="shared" si="118"/>
        <v>0</v>
      </c>
      <c r="G207" s="214"/>
      <c r="H207" s="214">
        <f t="shared" si="119"/>
        <v>0</v>
      </c>
      <c r="I207" s="214"/>
      <c r="J207" s="214">
        <f t="shared" si="120"/>
        <v>0</v>
      </c>
      <c r="K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4">
        <f t="shared" si="121"/>
        <v>0</v>
      </c>
      <c r="Z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4">
        <f t="shared" si="122"/>
        <v>0</v>
      </c>
      <c r="AD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4">
        <f t="shared" si="123"/>
        <v>0</v>
      </c>
      <c r="AH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4">
        <f t="shared" si="124"/>
        <v>0</v>
      </c>
      <c r="AL207" s="214">
        <f t="shared" si="125"/>
        <v>0</v>
      </c>
    </row>
    <row r="208" spans="2:38" x14ac:dyDescent="0.25">
      <c r="B208" s="212" t="s">
        <v>1093</v>
      </c>
      <c r="C208" s="213" t="s">
        <v>1094</v>
      </c>
      <c r="D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4">
        <f t="shared" si="118"/>
        <v>0</v>
      </c>
      <c r="G208" s="214"/>
      <c r="H208" s="214">
        <f t="shared" si="119"/>
        <v>0</v>
      </c>
      <c r="I208" s="214"/>
      <c r="J208" s="214">
        <f t="shared" si="120"/>
        <v>0</v>
      </c>
      <c r="K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4">
        <f t="shared" si="121"/>
        <v>0</v>
      </c>
      <c r="Z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4">
        <f t="shared" si="122"/>
        <v>0</v>
      </c>
      <c r="AD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4">
        <f t="shared" si="123"/>
        <v>0</v>
      </c>
      <c r="AH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4">
        <f t="shared" si="124"/>
        <v>0</v>
      </c>
      <c r="AL208" s="214">
        <f t="shared" si="125"/>
        <v>0</v>
      </c>
    </row>
    <row r="209" spans="2:38" x14ac:dyDescent="0.25">
      <c r="B209" s="212" t="s">
        <v>1095</v>
      </c>
      <c r="C209" s="213" t="s">
        <v>1096</v>
      </c>
      <c r="D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4">
        <f t="shared" si="118"/>
        <v>0</v>
      </c>
      <c r="G209" s="214"/>
      <c r="H209" s="214">
        <f t="shared" si="119"/>
        <v>0</v>
      </c>
      <c r="I209" s="214"/>
      <c r="J209" s="214">
        <f t="shared" si="120"/>
        <v>0</v>
      </c>
      <c r="K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4">
        <f t="shared" si="121"/>
        <v>0</v>
      </c>
      <c r="Z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4">
        <f t="shared" si="122"/>
        <v>0</v>
      </c>
      <c r="AD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4">
        <f t="shared" si="123"/>
        <v>0</v>
      </c>
      <c r="AH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4">
        <f t="shared" si="124"/>
        <v>0</v>
      </c>
      <c r="AL209" s="214">
        <f t="shared" si="125"/>
        <v>0</v>
      </c>
    </row>
    <row r="210" spans="2:38" x14ac:dyDescent="0.25">
      <c r="B210" s="212" t="s">
        <v>1097</v>
      </c>
      <c r="C210" s="213" t="s">
        <v>1098</v>
      </c>
      <c r="D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4">
        <f t="shared" si="118"/>
        <v>0</v>
      </c>
      <c r="G210" s="214"/>
      <c r="H210" s="214">
        <f t="shared" si="119"/>
        <v>0</v>
      </c>
      <c r="I210" s="214"/>
      <c r="J210" s="214">
        <f t="shared" si="120"/>
        <v>0</v>
      </c>
      <c r="K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4">
        <f t="shared" si="121"/>
        <v>0</v>
      </c>
      <c r="Z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4">
        <f t="shared" si="122"/>
        <v>0</v>
      </c>
      <c r="AD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4">
        <f t="shared" si="123"/>
        <v>0</v>
      </c>
      <c r="AH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4">
        <f t="shared" si="124"/>
        <v>0</v>
      </c>
      <c r="AL210" s="214">
        <f t="shared" si="125"/>
        <v>0</v>
      </c>
    </row>
    <row r="211" spans="2:38" x14ac:dyDescent="0.25">
      <c r="B211" s="212" t="s">
        <v>1099</v>
      </c>
      <c r="C211" s="213" t="s">
        <v>1100</v>
      </c>
      <c r="D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4">
        <f t="shared" si="118"/>
        <v>0</v>
      </c>
      <c r="G211" s="214"/>
      <c r="H211" s="214">
        <f t="shared" si="119"/>
        <v>0</v>
      </c>
      <c r="I211" s="214"/>
      <c r="J211" s="214">
        <f t="shared" si="120"/>
        <v>0</v>
      </c>
      <c r="K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4">
        <f t="shared" si="121"/>
        <v>0</v>
      </c>
      <c r="Z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4">
        <f t="shared" si="122"/>
        <v>0</v>
      </c>
      <c r="AD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4">
        <f t="shared" si="123"/>
        <v>0</v>
      </c>
      <c r="AH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4">
        <f t="shared" si="124"/>
        <v>0</v>
      </c>
      <c r="AL211" s="214">
        <f t="shared" si="125"/>
        <v>0</v>
      </c>
    </row>
    <row r="212" spans="2:38" x14ac:dyDescent="0.25">
      <c r="B212" s="209" t="s">
        <v>435</v>
      </c>
      <c r="C212" s="210" t="s">
        <v>313</v>
      </c>
      <c r="D212" s="211">
        <f>D213+D221</f>
        <v>1090900</v>
      </c>
      <c r="E212" s="211">
        <f>E213+E221</f>
        <v>122129</v>
      </c>
      <c r="F212" s="211">
        <f t="shared" si="118"/>
        <v>1213029</v>
      </c>
      <c r="G212" s="211">
        <f>G213+G221</f>
        <v>0</v>
      </c>
      <c r="H212" s="211">
        <f t="shared" si="119"/>
        <v>1213029</v>
      </c>
      <c r="I212" s="211">
        <f>I213+I221</f>
        <v>0</v>
      </c>
      <c r="J212" s="211">
        <f t="shared" si="120"/>
        <v>1213029</v>
      </c>
      <c r="K212" s="211">
        <f t="shared" ref="K212:X212" si="129">K213+K221</f>
        <v>1133029</v>
      </c>
      <c r="L212" s="211">
        <f t="shared" si="129"/>
        <v>0</v>
      </c>
      <c r="M212" s="211">
        <f t="shared" si="129"/>
        <v>0</v>
      </c>
      <c r="N212" s="211">
        <f t="shared" si="129"/>
        <v>0</v>
      </c>
      <c r="O212" s="211">
        <f t="shared" si="129"/>
        <v>0</v>
      </c>
      <c r="P212" s="211">
        <f t="shared" si="129"/>
        <v>0</v>
      </c>
      <c r="Q212" s="211">
        <f t="shared" si="129"/>
        <v>0</v>
      </c>
      <c r="R212" s="211">
        <f t="shared" si="129"/>
        <v>0</v>
      </c>
      <c r="S212" s="211">
        <f t="shared" si="129"/>
        <v>80000</v>
      </c>
      <c r="T212" s="211">
        <f t="shared" si="129"/>
        <v>0</v>
      </c>
      <c r="U212" s="211">
        <f t="shared" si="129"/>
        <v>0</v>
      </c>
      <c r="V212" s="211">
        <f t="shared" si="129"/>
        <v>1150659</v>
      </c>
      <c r="W212" s="211">
        <f t="shared" si="129"/>
        <v>0</v>
      </c>
      <c r="X212" s="211">
        <f t="shared" si="129"/>
        <v>0</v>
      </c>
      <c r="Y212" s="211">
        <f t="shared" si="121"/>
        <v>1150659</v>
      </c>
      <c r="Z212" s="211">
        <f>Z213+Z221</f>
        <v>0</v>
      </c>
      <c r="AA212" s="211">
        <f>AA213+AA221</f>
        <v>62370</v>
      </c>
      <c r="AB212" s="211">
        <f>AB213+AB221</f>
        <v>0</v>
      </c>
      <c r="AC212" s="211">
        <f t="shared" si="122"/>
        <v>62370</v>
      </c>
      <c r="AD212" s="211">
        <f>AD213+AD221</f>
        <v>0</v>
      </c>
      <c r="AE212" s="211">
        <f>AE213+AE221</f>
        <v>0</v>
      </c>
      <c r="AF212" s="211">
        <f>AF213+AF221</f>
        <v>0</v>
      </c>
      <c r="AG212" s="211">
        <f t="shared" si="123"/>
        <v>0</v>
      </c>
      <c r="AH212" s="211">
        <f>AH213+AH221</f>
        <v>0</v>
      </c>
      <c r="AI212" s="211">
        <f>AI213+AI221</f>
        <v>0</v>
      </c>
      <c r="AJ212" s="211">
        <f>AJ213+AJ221</f>
        <v>0</v>
      </c>
      <c r="AK212" s="211">
        <f t="shared" si="124"/>
        <v>0</v>
      </c>
      <c r="AL212" s="211">
        <f t="shared" si="125"/>
        <v>1213029</v>
      </c>
    </row>
    <row r="213" spans="2:38" x14ac:dyDescent="0.25">
      <c r="B213" s="221" t="s">
        <v>436</v>
      </c>
      <c r="C213" s="222" t="s">
        <v>314</v>
      </c>
      <c r="D213" s="223">
        <f>SUM(D214:D220)</f>
        <v>0</v>
      </c>
      <c r="E213" s="223">
        <f>SUM(E214:E220)</f>
        <v>122129</v>
      </c>
      <c r="F213" s="223">
        <f t="shared" si="118"/>
        <v>122129</v>
      </c>
      <c r="G213" s="223">
        <f>SUM(G214:G220)</f>
        <v>0</v>
      </c>
      <c r="H213" s="223">
        <f t="shared" si="119"/>
        <v>122129</v>
      </c>
      <c r="I213" s="223">
        <f>SUM(I214:I220)</f>
        <v>0</v>
      </c>
      <c r="J213" s="223">
        <f t="shared" si="120"/>
        <v>122129</v>
      </c>
      <c r="K213" s="223">
        <f t="shared" ref="K213:X213" si="130">SUM(K214:K220)</f>
        <v>42129</v>
      </c>
      <c r="L213" s="223">
        <f t="shared" si="130"/>
        <v>0</v>
      </c>
      <c r="M213" s="223">
        <f t="shared" si="130"/>
        <v>0</v>
      </c>
      <c r="N213" s="223">
        <f t="shared" si="130"/>
        <v>0</v>
      </c>
      <c r="O213" s="223">
        <f t="shared" si="130"/>
        <v>0</v>
      </c>
      <c r="P213" s="223">
        <f t="shared" si="130"/>
        <v>0</v>
      </c>
      <c r="Q213" s="223">
        <f t="shared" si="130"/>
        <v>0</v>
      </c>
      <c r="R213" s="223">
        <f t="shared" si="130"/>
        <v>0</v>
      </c>
      <c r="S213" s="223">
        <f t="shared" si="130"/>
        <v>80000</v>
      </c>
      <c r="T213" s="223">
        <f t="shared" si="130"/>
        <v>0</v>
      </c>
      <c r="U213" s="223">
        <f t="shared" si="130"/>
        <v>0</v>
      </c>
      <c r="V213" s="223">
        <f t="shared" si="130"/>
        <v>122129</v>
      </c>
      <c r="W213" s="223">
        <f t="shared" si="130"/>
        <v>0</v>
      </c>
      <c r="X213" s="223">
        <f t="shared" si="130"/>
        <v>0</v>
      </c>
      <c r="Y213" s="223">
        <f t="shared" si="121"/>
        <v>122129</v>
      </c>
      <c r="Z213" s="223">
        <f>SUM(Z214:Z220)</f>
        <v>0</v>
      </c>
      <c r="AA213" s="223">
        <f>SUM(AA214:AA220)</f>
        <v>0</v>
      </c>
      <c r="AB213" s="223">
        <f>SUM(AB214:AB220)</f>
        <v>0</v>
      </c>
      <c r="AC213" s="223">
        <f t="shared" si="122"/>
        <v>0</v>
      </c>
      <c r="AD213" s="223">
        <f>SUM(AD214:AD220)</f>
        <v>0</v>
      </c>
      <c r="AE213" s="223">
        <f>SUM(AE214:AE220)</f>
        <v>0</v>
      </c>
      <c r="AF213" s="223">
        <f>SUM(AF214:AF220)</f>
        <v>0</v>
      </c>
      <c r="AG213" s="223">
        <f t="shared" si="123"/>
        <v>0</v>
      </c>
      <c r="AH213" s="223">
        <f>SUM(AH214:AH220)</f>
        <v>0</v>
      </c>
      <c r="AI213" s="223">
        <f>SUM(AI214:AI220)</f>
        <v>0</v>
      </c>
      <c r="AJ213" s="223">
        <f>SUM(AJ214:AJ220)</f>
        <v>0</v>
      </c>
      <c r="AK213" s="223">
        <f t="shared" si="124"/>
        <v>0</v>
      </c>
      <c r="AL213" s="223">
        <f t="shared" si="125"/>
        <v>122129</v>
      </c>
    </row>
    <row r="214" spans="2:38" x14ac:dyDescent="0.25">
      <c r="B214" s="212" t="s">
        <v>442</v>
      </c>
      <c r="C214" s="213" t="s">
        <v>320</v>
      </c>
      <c r="D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4">
        <f t="shared" si="118"/>
        <v>0</v>
      </c>
      <c r="G214" s="214"/>
      <c r="H214" s="214">
        <f t="shared" si="119"/>
        <v>0</v>
      </c>
      <c r="I214" s="214"/>
      <c r="J214" s="214">
        <f t="shared" si="120"/>
        <v>0</v>
      </c>
      <c r="K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4">
        <f t="shared" si="121"/>
        <v>0</v>
      </c>
      <c r="Z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4">
        <f t="shared" si="122"/>
        <v>0</v>
      </c>
      <c r="AD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4">
        <f t="shared" si="123"/>
        <v>0</v>
      </c>
      <c r="AH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4">
        <f t="shared" si="124"/>
        <v>0</v>
      </c>
      <c r="AL214" s="214">
        <f t="shared" si="125"/>
        <v>0</v>
      </c>
    </row>
    <row r="215" spans="2:38" x14ac:dyDescent="0.25">
      <c r="B215" s="212" t="s">
        <v>1058</v>
      </c>
      <c r="C215" s="213" t="s">
        <v>1059</v>
      </c>
      <c r="D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42129</v>
      </c>
      <c r="F215" s="214">
        <f t="shared" si="118"/>
        <v>42129</v>
      </c>
      <c r="G215" s="214"/>
      <c r="H215" s="214">
        <f t="shared" si="119"/>
        <v>42129</v>
      </c>
      <c r="I215" s="214"/>
      <c r="J215" s="214">
        <f t="shared" si="120"/>
        <v>42129</v>
      </c>
      <c r="K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42129</v>
      </c>
      <c r="L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42129</v>
      </c>
      <c r="W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4">
        <f t="shared" si="121"/>
        <v>42129</v>
      </c>
      <c r="Z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4">
        <f t="shared" si="122"/>
        <v>0</v>
      </c>
      <c r="AD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4">
        <f t="shared" si="123"/>
        <v>0</v>
      </c>
      <c r="AH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4">
        <f t="shared" si="124"/>
        <v>0</v>
      </c>
      <c r="AL215" s="214">
        <f t="shared" si="125"/>
        <v>42129</v>
      </c>
    </row>
    <row r="216" spans="2:38" x14ac:dyDescent="0.25">
      <c r="B216" s="212" t="s">
        <v>1060</v>
      </c>
      <c r="C216" s="213" t="s">
        <v>1061</v>
      </c>
      <c r="D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4">
        <f t="shared" si="118"/>
        <v>0</v>
      </c>
      <c r="G216" s="214"/>
      <c r="H216" s="214">
        <f t="shared" si="119"/>
        <v>0</v>
      </c>
      <c r="I216" s="214"/>
      <c r="J216" s="214">
        <f t="shared" si="120"/>
        <v>0</v>
      </c>
      <c r="K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4">
        <f t="shared" si="121"/>
        <v>0</v>
      </c>
      <c r="Z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4">
        <f t="shared" si="122"/>
        <v>0</v>
      </c>
      <c r="AD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4">
        <f t="shared" si="123"/>
        <v>0</v>
      </c>
      <c r="AH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4">
        <f t="shared" si="124"/>
        <v>0</v>
      </c>
      <c r="AL216" s="214">
        <f t="shared" si="125"/>
        <v>0</v>
      </c>
    </row>
    <row r="217" spans="2:38" x14ac:dyDescent="0.25">
      <c r="B217" s="212" t="s">
        <v>1062</v>
      </c>
      <c r="C217" s="213" t="s">
        <v>1063</v>
      </c>
      <c r="D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4">
        <f t="shared" si="118"/>
        <v>0</v>
      </c>
      <c r="G217" s="214"/>
      <c r="H217" s="214">
        <f t="shared" si="119"/>
        <v>0</v>
      </c>
      <c r="I217" s="214"/>
      <c r="J217" s="214">
        <f t="shared" si="120"/>
        <v>0</v>
      </c>
      <c r="K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4">
        <f t="shared" si="121"/>
        <v>0</v>
      </c>
      <c r="Z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4">
        <f t="shared" si="122"/>
        <v>0</v>
      </c>
      <c r="AD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4">
        <f t="shared" si="123"/>
        <v>0</v>
      </c>
      <c r="AH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4">
        <f t="shared" si="124"/>
        <v>0</v>
      </c>
      <c r="AL217" s="214">
        <f t="shared" si="125"/>
        <v>0</v>
      </c>
    </row>
    <row r="218" spans="2:38" x14ac:dyDescent="0.25">
      <c r="B218" s="212" t="s">
        <v>1064</v>
      </c>
      <c r="C218" s="213" t="s">
        <v>1065</v>
      </c>
      <c r="D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F218" s="214">
        <f t="shared" si="118"/>
        <v>80000</v>
      </c>
      <c r="G218" s="214"/>
      <c r="H218" s="214">
        <f t="shared" si="119"/>
        <v>80000</v>
      </c>
      <c r="I218" s="214"/>
      <c r="J218" s="214">
        <f t="shared" si="120"/>
        <v>80000</v>
      </c>
      <c r="K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T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80000</v>
      </c>
      <c r="W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4">
        <f t="shared" si="121"/>
        <v>80000</v>
      </c>
      <c r="Z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4">
        <f t="shared" si="122"/>
        <v>0</v>
      </c>
      <c r="AD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4">
        <f t="shared" si="123"/>
        <v>0</v>
      </c>
      <c r="AH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4">
        <f t="shared" si="124"/>
        <v>0</v>
      </c>
      <c r="AL218" s="214">
        <f t="shared" si="125"/>
        <v>80000</v>
      </c>
    </row>
    <row r="219" spans="2:38" x14ac:dyDescent="0.25">
      <c r="B219" s="212" t="s">
        <v>1066</v>
      </c>
      <c r="C219" s="213" t="s">
        <v>1067</v>
      </c>
      <c r="D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4">
        <f t="shared" si="118"/>
        <v>0</v>
      </c>
      <c r="G219" s="214"/>
      <c r="H219" s="214">
        <f t="shared" si="119"/>
        <v>0</v>
      </c>
      <c r="I219" s="214"/>
      <c r="J219" s="214">
        <f t="shared" si="120"/>
        <v>0</v>
      </c>
      <c r="K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4">
        <f t="shared" si="121"/>
        <v>0</v>
      </c>
      <c r="Z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4">
        <f t="shared" si="122"/>
        <v>0</v>
      </c>
      <c r="AD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4">
        <f t="shared" si="123"/>
        <v>0</v>
      </c>
      <c r="AH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4">
        <f t="shared" si="124"/>
        <v>0</v>
      </c>
      <c r="AL219" s="214">
        <f t="shared" si="125"/>
        <v>0</v>
      </c>
    </row>
    <row r="220" spans="2:38" x14ac:dyDescent="0.25">
      <c r="B220" s="212" t="s">
        <v>1068</v>
      </c>
      <c r="C220" s="213" t="s">
        <v>1069</v>
      </c>
      <c r="D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4">
        <f t="shared" si="118"/>
        <v>0</v>
      </c>
      <c r="G220" s="214"/>
      <c r="H220" s="214">
        <f t="shared" si="119"/>
        <v>0</v>
      </c>
      <c r="I220" s="214"/>
      <c r="J220" s="214">
        <f t="shared" si="120"/>
        <v>0</v>
      </c>
      <c r="K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4">
        <f t="shared" si="121"/>
        <v>0</v>
      </c>
      <c r="Z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4">
        <f t="shared" si="122"/>
        <v>0</v>
      </c>
      <c r="AD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4">
        <f t="shared" si="123"/>
        <v>0</v>
      </c>
      <c r="AH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4">
        <f t="shared" si="124"/>
        <v>0</v>
      </c>
      <c r="AL220" s="214">
        <f t="shared" si="125"/>
        <v>0</v>
      </c>
    </row>
    <row r="221" spans="2:38" x14ac:dyDescent="0.25">
      <c r="B221" s="221" t="s">
        <v>437</v>
      </c>
      <c r="C221" s="222" t="s">
        <v>315</v>
      </c>
      <c r="D221" s="223">
        <f>SUM(D222:D228)</f>
        <v>1090900</v>
      </c>
      <c r="E221" s="223">
        <f>SUM(E222:E228)</f>
        <v>0</v>
      </c>
      <c r="F221" s="223">
        <f t="shared" si="118"/>
        <v>1090900</v>
      </c>
      <c r="G221" s="223">
        <f>SUM(G222:G228)</f>
        <v>0</v>
      </c>
      <c r="H221" s="223">
        <f t="shared" si="119"/>
        <v>1090900</v>
      </c>
      <c r="I221" s="223">
        <f>SUM(I222:I228)</f>
        <v>0</v>
      </c>
      <c r="J221" s="223">
        <f t="shared" si="120"/>
        <v>1090900</v>
      </c>
      <c r="K221" s="223">
        <f t="shared" ref="K221:AJ221" si="131">SUM(K222:K228)</f>
        <v>1090900</v>
      </c>
      <c r="L221" s="223">
        <f t="shared" si="131"/>
        <v>0</v>
      </c>
      <c r="M221" s="223">
        <f t="shared" si="131"/>
        <v>0</v>
      </c>
      <c r="N221" s="223">
        <f t="shared" si="131"/>
        <v>0</v>
      </c>
      <c r="O221" s="223">
        <f t="shared" si="131"/>
        <v>0</v>
      </c>
      <c r="P221" s="223">
        <f t="shared" si="131"/>
        <v>0</v>
      </c>
      <c r="Q221" s="223">
        <f t="shared" si="131"/>
        <v>0</v>
      </c>
      <c r="R221" s="223">
        <f t="shared" si="131"/>
        <v>0</v>
      </c>
      <c r="S221" s="223">
        <f t="shared" si="131"/>
        <v>0</v>
      </c>
      <c r="T221" s="223">
        <f t="shared" si="131"/>
        <v>0</v>
      </c>
      <c r="U221" s="223">
        <f t="shared" si="131"/>
        <v>0</v>
      </c>
      <c r="V221" s="223">
        <f t="shared" si="131"/>
        <v>1028530</v>
      </c>
      <c r="W221" s="223">
        <f t="shared" si="131"/>
        <v>0</v>
      </c>
      <c r="X221" s="223">
        <f t="shared" si="131"/>
        <v>0</v>
      </c>
      <c r="Y221" s="223">
        <f t="shared" si="121"/>
        <v>1028530</v>
      </c>
      <c r="Z221" s="223">
        <f t="shared" si="131"/>
        <v>0</v>
      </c>
      <c r="AA221" s="223">
        <f t="shared" si="131"/>
        <v>62370</v>
      </c>
      <c r="AB221" s="223">
        <f t="shared" si="131"/>
        <v>0</v>
      </c>
      <c r="AC221" s="223">
        <f t="shared" si="122"/>
        <v>62370</v>
      </c>
      <c r="AD221" s="223">
        <f t="shared" si="131"/>
        <v>0</v>
      </c>
      <c r="AE221" s="223">
        <f t="shared" si="131"/>
        <v>0</v>
      </c>
      <c r="AF221" s="223">
        <f t="shared" si="131"/>
        <v>0</v>
      </c>
      <c r="AG221" s="223">
        <f t="shared" si="123"/>
        <v>0</v>
      </c>
      <c r="AH221" s="223">
        <f t="shared" si="131"/>
        <v>0</v>
      </c>
      <c r="AI221" s="223">
        <f t="shared" si="131"/>
        <v>0</v>
      </c>
      <c r="AJ221" s="223">
        <f t="shared" si="131"/>
        <v>0</v>
      </c>
      <c r="AK221" s="223">
        <f t="shared" si="124"/>
        <v>0</v>
      </c>
      <c r="AL221" s="223">
        <f t="shared" si="125"/>
        <v>1090900</v>
      </c>
    </row>
    <row r="222" spans="2:38" x14ac:dyDescent="0.25">
      <c r="B222" s="212" t="s">
        <v>443</v>
      </c>
      <c r="C222" s="213" t="s">
        <v>321</v>
      </c>
      <c r="D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4">
        <f t="shared" ref="F222:F247" si="132">D222+E222</f>
        <v>0</v>
      </c>
      <c r="G222" s="214"/>
      <c r="H222" s="214">
        <f t="shared" ref="H222:H228" si="133">F222-G222</f>
        <v>0</v>
      </c>
      <c r="I222" s="214"/>
      <c r="J222" s="214">
        <f t="shared" ref="J222:J228" si="134">F222-I222</f>
        <v>0</v>
      </c>
      <c r="K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4">
        <f t="shared" ref="Y222:Y228" si="135">V222+W222+X222</f>
        <v>0</v>
      </c>
      <c r="Z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4">
        <f t="shared" ref="AC222:AC228" si="136">Z222+AA222+AB222</f>
        <v>0</v>
      </c>
      <c r="AD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4">
        <f t="shared" ref="AG222:AG228" si="137">AD222+AE222+AF222</f>
        <v>0</v>
      </c>
      <c r="AH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4">
        <f t="shared" ref="AK222:AK228" si="138">AH222+AI222+AJ222</f>
        <v>0</v>
      </c>
      <c r="AL222" s="214">
        <f t="shared" ref="AL222:AL228" si="139">Y222+AC222+AG222+AK222</f>
        <v>0</v>
      </c>
    </row>
    <row r="223" spans="2:38" x14ac:dyDescent="0.25">
      <c r="B223" s="212" t="s">
        <v>1070</v>
      </c>
      <c r="C223" s="213" t="s">
        <v>1071</v>
      </c>
      <c r="D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4">
        <f t="shared" si="132"/>
        <v>0</v>
      </c>
      <c r="G223" s="214"/>
      <c r="H223" s="214">
        <f t="shared" si="133"/>
        <v>0</v>
      </c>
      <c r="I223" s="214"/>
      <c r="J223" s="214">
        <f t="shared" si="134"/>
        <v>0</v>
      </c>
      <c r="K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4">
        <f t="shared" si="135"/>
        <v>0</v>
      </c>
      <c r="Z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4">
        <f t="shared" si="136"/>
        <v>0</v>
      </c>
      <c r="AD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4">
        <f t="shared" si="137"/>
        <v>0</v>
      </c>
      <c r="AH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4">
        <f t="shared" si="138"/>
        <v>0</v>
      </c>
      <c r="AL223" s="214">
        <f t="shared" si="139"/>
        <v>0</v>
      </c>
    </row>
    <row r="224" spans="2:38" x14ac:dyDescent="0.25">
      <c r="B224" s="212" t="s">
        <v>1072</v>
      </c>
      <c r="C224" s="213" t="s">
        <v>1071</v>
      </c>
      <c r="D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934450</v>
      </c>
      <c r="E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4">
        <f t="shared" si="132"/>
        <v>934450</v>
      </c>
      <c r="G224" s="214"/>
      <c r="H224" s="214">
        <f>F224-G224</f>
        <v>934450</v>
      </c>
      <c r="I224" s="214"/>
      <c r="J224" s="214">
        <f>F224-I224</f>
        <v>934450</v>
      </c>
      <c r="K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934450</v>
      </c>
      <c r="L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934450</v>
      </c>
      <c r="W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4">
        <f>V224+W224+X224</f>
        <v>934450</v>
      </c>
      <c r="Z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4">
        <f>Z224+AA224+AB224</f>
        <v>0</v>
      </c>
      <c r="AD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4">
        <f>AD224+AE224+AF224</f>
        <v>0</v>
      </c>
      <c r="AH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4">
        <f>AH224+AI224+AJ224</f>
        <v>0</v>
      </c>
      <c r="AL224" s="214">
        <f>Y224+AC224+AG224+AK224</f>
        <v>934450</v>
      </c>
    </row>
    <row r="225" spans="2:38" x14ac:dyDescent="0.25">
      <c r="B225" s="212" t="s">
        <v>1073</v>
      </c>
      <c r="C225" s="213" t="s">
        <v>1074</v>
      </c>
      <c r="D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4">
        <f t="shared" si="132"/>
        <v>0</v>
      </c>
      <c r="G225" s="214"/>
      <c r="H225" s="214">
        <f>F225-G225</f>
        <v>0</v>
      </c>
      <c r="I225" s="214"/>
      <c r="J225" s="214">
        <f>F225-I225</f>
        <v>0</v>
      </c>
      <c r="K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4">
        <f>V225+W225+X225</f>
        <v>0</v>
      </c>
      <c r="Z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4">
        <f>Z225+AA225+AB225</f>
        <v>0</v>
      </c>
      <c r="AD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4">
        <f>AD225+AE225+AF225</f>
        <v>0</v>
      </c>
      <c r="AH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4">
        <f>AH225+AI225+AJ225</f>
        <v>0</v>
      </c>
      <c r="AL225" s="214">
        <f>Y225+AC225+AG225+AK225</f>
        <v>0</v>
      </c>
    </row>
    <row r="226" spans="2:38" x14ac:dyDescent="0.25">
      <c r="B226" s="212" t="s">
        <v>444</v>
      </c>
      <c r="C226" s="213" t="s">
        <v>1075</v>
      </c>
      <c r="D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4">
        <f t="shared" si="132"/>
        <v>0</v>
      </c>
      <c r="G226" s="214"/>
      <c r="H226" s="214">
        <f>F226-G226</f>
        <v>0</v>
      </c>
      <c r="I226" s="214"/>
      <c r="J226" s="214">
        <f>F226-I226</f>
        <v>0</v>
      </c>
      <c r="K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4">
        <f>V226+W226+X226</f>
        <v>0</v>
      </c>
      <c r="Z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4">
        <f>Z226+AA226+AB226</f>
        <v>0</v>
      </c>
      <c r="AD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4">
        <f>AD226+AE226+AF226</f>
        <v>0</v>
      </c>
      <c r="AH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4">
        <f>AH226+AI226+AJ226</f>
        <v>0</v>
      </c>
      <c r="AL226" s="214">
        <f>Y226+AC226+AG226+AK226</f>
        <v>0</v>
      </c>
    </row>
    <row r="227" spans="2:38" x14ac:dyDescent="0.25">
      <c r="B227" s="212" t="s">
        <v>1076</v>
      </c>
      <c r="C227" s="213" t="s">
        <v>1075</v>
      </c>
      <c r="D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156450</v>
      </c>
      <c r="E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4">
        <f t="shared" si="132"/>
        <v>156450</v>
      </c>
      <c r="G227" s="214"/>
      <c r="H227" s="214">
        <f>F227-G227</f>
        <v>156450</v>
      </c>
      <c r="I227" s="214"/>
      <c r="J227" s="214">
        <f>F227-I227</f>
        <v>156450</v>
      </c>
      <c r="K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156450</v>
      </c>
      <c r="L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94080</v>
      </c>
      <c r="W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4">
        <f>V227+W227+X227</f>
        <v>94080</v>
      </c>
      <c r="Z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62370</v>
      </c>
      <c r="AB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4">
        <f>Z227+AA227+AB227</f>
        <v>62370</v>
      </c>
      <c r="AD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4">
        <f>AD227+AE227+AF227</f>
        <v>0</v>
      </c>
      <c r="AH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4">
        <f>AH227+AI227+AJ227</f>
        <v>0</v>
      </c>
      <c r="AL227" s="214">
        <f>Y227+AC227+AG227+AK227</f>
        <v>156450</v>
      </c>
    </row>
    <row r="228" spans="2:38" x14ac:dyDescent="0.25">
      <c r="B228" s="212" t="s">
        <v>1077</v>
      </c>
      <c r="C228" s="213" t="s">
        <v>1078</v>
      </c>
      <c r="D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4">
        <f t="shared" si="132"/>
        <v>0</v>
      </c>
      <c r="G228" s="214"/>
      <c r="H228" s="214">
        <f t="shared" si="133"/>
        <v>0</v>
      </c>
      <c r="I228" s="214"/>
      <c r="J228" s="214">
        <f t="shared" si="134"/>
        <v>0</v>
      </c>
      <c r="K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4">
        <f t="shared" si="135"/>
        <v>0</v>
      </c>
      <c r="Z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4">
        <f t="shared" si="136"/>
        <v>0</v>
      </c>
      <c r="AD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4">
        <f t="shared" si="137"/>
        <v>0</v>
      </c>
      <c r="AH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4">
        <f t="shared" si="138"/>
        <v>0</v>
      </c>
      <c r="AL228" s="214">
        <f t="shared" si="139"/>
        <v>0</v>
      </c>
    </row>
    <row r="229" spans="2:38" x14ac:dyDescent="0.25">
      <c r="B229" s="209" t="s">
        <v>445</v>
      </c>
      <c r="C229" s="210" t="s">
        <v>322</v>
      </c>
      <c r="D229" s="211">
        <f>D230+D238+D246+D263+D270+D315</f>
        <v>1200</v>
      </c>
      <c r="E229" s="211">
        <f>E230+E238+E246+E263+E270+E315</f>
        <v>219198</v>
      </c>
      <c r="F229" s="211">
        <f t="shared" si="132"/>
        <v>220398</v>
      </c>
      <c r="G229" s="211">
        <f>G230+G238+G246+G263+G270+G315</f>
        <v>0</v>
      </c>
      <c r="H229" s="211">
        <f t="shared" ref="H229:H247" si="140">F229-G229</f>
        <v>220398</v>
      </c>
      <c r="I229" s="211">
        <f>I230+I238+I246+I263+I270+I315</f>
        <v>0</v>
      </c>
      <c r="J229" s="211">
        <f t="shared" ref="J229:J247" si="141">F229-I229</f>
        <v>220398</v>
      </c>
      <c r="K229" s="211">
        <f t="shared" ref="K229:X229" si="142">K230+K238+K246+K263+K270+K315</f>
        <v>90000</v>
      </c>
      <c r="L229" s="211">
        <f t="shared" si="142"/>
        <v>0</v>
      </c>
      <c r="M229" s="211">
        <f t="shared" si="142"/>
        <v>0</v>
      </c>
      <c r="N229" s="211">
        <f t="shared" si="142"/>
        <v>7500</v>
      </c>
      <c r="O229" s="211">
        <f t="shared" si="142"/>
        <v>0</v>
      </c>
      <c r="P229" s="211">
        <f t="shared" si="142"/>
        <v>0</v>
      </c>
      <c r="Q229" s="211">
        <f t="shared" si="142"/>
        <v>0</v>
      </c>
      <c r="R229" s="211">
        <f t="shared" si="142"/>
        <v>122898</v>
      </c>
      <c r="S229" s="211">
        <f t="shared" si="142"/>
        <v>0</v>
      </c>
      <c r="T229" s="211">
        <f t="shared" si="142"/>
        <v>0</v>
      </c>
      <c r="U229" s="211">
        <f t="shared" si="142"/>
        <v>0</v>
      </c>
      <c r="V229" s="211">
        <f t="shared" si="142"/>
        <v>7500</v>
      </c>
      <c r="W229" s="211">
        <f t="shared" si="142"/>
        <v>84297</v>
      </c>
      <c r="X229" s="211">
        <f t="shared" si="142"/>
        <v>98601</v>
      </c>
      <c r="Y229" s="211">
        <f t="shared" ref="Y229:Y247" si="143">V229+W229+X229</f>
        <v>190398</v>
      </c>
      <c r="Z229" s="211">
        <f>Z230+Z238+Z246+Z263+Z270+Z315</f>
        <v>0</v>
      </c>
      <c r="AA229" s="211">
        <f>AA230+AA238+AA246+AA263+AA270+AA315</f>
        <v>30000</v>
      </c>
      <c r="AB229" s="211">
        <f>AB230+AB238+AB246+AB263+AB270+AB315</f>
        <v>0</v>
      </c>
      <c r="AC229" s="211">
        <f t="shared" ref="AC229:AC247" si="144">Z229+AA229+AB229</f>
        <v>30000</v>
      </c>
      <c r="AD229" s="211">
        <f>AD230+AD238+AD246+AD263+AD270+AD315</f>
        <v>0</v>
      </c>
      <c r="AE229" s="211">
        <f>AE230+AE238+AE246+AE263+AE270+AE315</f>
        <v>0</v>
      </c>
      <c r="AF229" s="211">
        <f>AF230+AF238+AF246+AF263+AF270+AF315</f>
        <v>0</v>
      </c>
      <c r="AG229" s="211">
        <f t="shared" ref="AG229:AG247" si="145">AD229+AE229+AF229</f>
        <v>0</v>
      </c>
      <c r="AH229" s="211">
        <f>AH230+AH238+AH246+AH263+AH270+AH315</f>
        <v>0</v>
      </c>
      <c r="AI229" s="211">
        <f>AI230+AI238+AI246+AI263+AI270+AI315</f>
        <v>0</v>
      </c>
      <c r="AJ229" s="211">
        <f>AJ230+AJ238+AJ246+AJ263+AJ270+AJ315</f>
        <v>0</v>
      </c>
      <c r="AK229" s="211">
        <f t="shared" ref="AK229:AK247" si="146">AH229+AI229+AJ229</f>
        <v>0</v>
      </c>
      <c r="AL229" s="211">
        <f t="shared" ref="AL229:AL247" si="147">Y229+AC229+AG229+AK229</f>
        <v>220398</v>
      </c>
    </row>
    <row r="230" spans="2:38" x14ac:dyDescent="0.25">
      <c r="B230" s="221" t="s">
        <v>446</v>
      </c>
      <c r="C230" s="222" t="s">
        <v>323</v>
      </c>
      <c r="D230" s="223">
        <f>SUM(D231:D237)</f>
        <v>0</v>
      </c>
      <c r="E230" s="223">
        <f>SUM(E231:E237)</f>
        <v>60000</v>
      </c>
      <c r="F230" s="223">
        <f t="shared" si="132"/>
        <v>60000</v>
      </c>
      <c r="G230" s="223">
        <f>SUM(G231:G237)</f>
        <v>0</v>
      </c>
      <c r="H230" s="223">
        <f t="shared" si="140"/>
        <v>60000</v>
      </c>
      <c r="I230" s="223">
        <f>SUM(I231:I237)</f>
        <v>0</v>
      </c>
      <c r="J230" s="223">
        <f t="shared" si="141"/>
        <v>60000</v>
      </c>
      <c r="K230" s="223">
        <f t="shared" ref="K230:X230" si="148">SUM(K231:K237)</f>
        <v>60000</v>
      </c>
      <c r="L230" s="223">
        <f t="shared" si="148"/>
        <v>0</v>
      </c>
      <c r="M230" s="223">
        <f t="shared" si="148"/>
        <v>0</v>
      </c>
      <c r="N230" s="223">
        <f t="shared" si="148"/>
        <v>0</v>
      </c>
      <c r="O230" s="223">
        <f t="shared" si="148"/>
        <v>0</v>
      </c>
      <c r="P230" s="223">
        <f t="shared" si="148"/>
        <v>0</v>
      </c>
      <c r="Q230" s="223">
        <f t="shared" si="148"/>
        <v>0</v>
      </c>
      <c r="R230" s="223">
        <f t="shared" si="148"/>
        <v>0</v>
      </c>
      <c r="S230" s="223">
        <f t="shared" si="148"/>
        <v>0</v>
      </c>
      <c r="T230" s="223">
        <f t="shared" si="148"/>
        <v>0</v>
      </c>
      <c r="U230" s="223">
        <f t="shared" si="148"/>
        <v>0</v>
      </c>
      <c r="V230" s="223">
        <f t="shared" si="148"/>
        <v>0</v>
      </c>
      <c r="W230" s="223">
        <f t="shared" si="148"/>
        <v>60000</v>
      </c>
      <c r="X230" s="223">
        <f t="shared" si="148"/>
        <v>0</v>
      </c>
      <c r="Y230" s="223">
        <f t="shared" si="143"/>
        <v>60000</v>
      </c>
      <c r="Z230" s="223">
        <f>SUM(Z231:Z237)</f>
        <v>0</v>
      </c>
      <c r="AA230" s="223">
        <f>SUM(AA231:AA237)</f>
        <v>0</v>
      </c>
      <c r="AB230" s="223">
        <f>SUM(AB231:AB237)</f>
        <v>0</v>
      </c>
      <c r="AC230" s="223">
        <f t="shared" si="144"/>
        <v>0</v>
      </c>
      <c r="AD230" s="223">
        <f>SUM(AD231:AD237)</f>
        <v>0</v>
      </c>
      <c r="AE230" s="223">
        <f>SUM(AE231:AE237)</f>
        <v>0</v>
      </c>
      <c r="AF230" s="223">
        <f>SUM(AF231:AF237)</f>
        <v>0</v>
      </c>
      <c r="AG230" s="223">
        <f t="shared" si="145"/>
        <v>0</v>
      </c>
      <c r="AH230" s="223">
        <f>SUM(AH231:AH237)</f>
        <v>0</v>
      </c>
      <c r="AI230" s="223">
        <f>SUM(AI231:AI237)</f>
        <v>0</v>
      </c>
      <c r="AJ230" s="223">
        <f>SUM(AJ231:AJ237)</f>
        <v>0</v>
      </c>
      <c r="AK230" s="223">
        <f t="shared" si="146"/>
        <v>0</v>
      </c>
      <c r="AL230" s="223">
        <f t="shared" si="147"/>
        <v>60000</v>
      </c>
    </row>
    <row r="231" spans="2:38" x14ac:dyDescent="0.25">
      <c r="B231" s="212" t="s">
        <v>447</v>
      </c>
      <c r="C231" s="213" t="s">
        <v>324</v>
      </c>
      <c r="D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4">
        <f t="shared" si="132"/>
        <v>0</v>
      </c>
      <c r="G231" s="214"/>
      <c r="H231" s="214">
        <f t="shared" si="140"/>
        <v>0</v>
      </c>
      <c r="I231" s="214"/>
      <c r="J231" s="214">
        <f t="shared" si="141"/>
        <v>0</v>
      </c>
      <c r="K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4">
        <f t="shared" si="143"/>
        <v>0</v>
      </c>
      <c r="Z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4">
        <f t="shared" si="144"/>
        <v>0</v>
      </c>
      <c r="AD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4">
        <f t="shared" si="145"/>
        <v>0</v>
      </c>
      <c r="AH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4">
        <f t="shared" si="146"/>
        <v>0</v>
      </c>
      <c r="AL231" s="214">
        <f t="shared" si="147"/>
        <v>0</v>
      </c>
    </row>
    <row r="232" spans="2:38" x14ac:dyDescent="0.25">
      <c r="B232" s="212" t="s">
        <v>1101</v>
      </c>
      <c r="C232" s="213" t="s">
        <v>1102</v>
      </c>
      <c r="D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F232" s="214">
        <f t="shared" si="132"/>
        <v>60000</v>
      </c>
      <c r="G232" s="214"/>
      <c r="H232" s="214">
        <f t="shared" si="140"/>
        <v>60000</v>
      </c>
      <c r="I232" s="214"/>
      <c r="J232" s="214">
        <f t="shared" si="141"/>
        <v>60000</v>
      </c>
      <c r="K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L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X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4">
        <f t="shared" si="143"/>
        <v>60000</v>
      </c>
      <c r="Z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4">
        <f t="shared" si="144"/>
        <v>0</v>
      </c>
      <c r="AD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4">
        <f t="shared" si="145"/>
        <v>0</v>
      </c>
      <c r="AH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4">
        <f t="shared" si="146"/>
        <v>0</v>
      </c>
      <c r="AL232" s="214">
        <f t="shared" si="147"/>
        <v>60000</v>
      </c>
    </row>
    <row r="233" spans="2:38" x14ac:dyDescent="0.25">
      <c r="B233" s="212" t="s">
        <v>1103</v>
      </c>
      <c r="C233" s="213" t="s">
        <v>1104</v>
      </c>
      <c r="D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4">
        <f t="shared" si="132"/>
        <v>0</v>
      </c>
      <c r="G233" s="214"/>
      <c r="H233" s="214">
        <f t="shared" si="140"/>
        <v>0</v>
      </c>
      <c r="I233" s="214"/>
      <c r="J233" s="214">
        <f t="shared" si="141"/>
        <v>0</v>
      </c>
      <c r="K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4">
        <f t="shared" si="143"/>
        <v>0</v>
      </c>
      <c r="Z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4">
        <f t="shared" si="144"/>
        <v>0</v>
      </c>
      <c r="AD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4">
        <f t="shared" si="145"/>
        <v>0</v>
      </c>
      <c r="AH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4">
        <f t="shared" si="146"/>
        <v>0</v>
      </c>
      <c r="AL233" s="214">
        <f t="shared" si="147"/>
        <v>0</v>
      </c>
    </row>
    <row r="234" spans="2:38" x14ac:dyDescent="0.25">
      <c r="B234" s="212" t="s">
        <v>1105</v>
      </c>
      <c r="C234" s="213" t="s">
        <v>1106</v>
      </c>
      <c r="D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4">
        <f t="shared" si="132"/>
        <v>0</v>
      </c>
      <c r="G234" s="214"/>
      <c r="H234" s="214">
        <f t="shared" si="140"/>
        <v>0</v>
      </c>
      <c r="I234" s="214"/>
      <c r="J234" s="214">
        <f t="shared" si="141"/>
        <v>0</v>
      </c>
      <c r="K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4">
        <f t="shared" si="143"/>
        <v>0</v>
      </c>
      <c r="Z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4">
        <f t="shared" si="144"/>
        <v>0</v>
      </c>
      <c r="AD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4">
        <f t="shared" si="145"/>
        <v>0</v>
      </c>
      <c r="AH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4">
        <f t="shared" si="146"/>
        <v>0</v>
      </c>
      <c r="AL234" s="214">
        <f t="shared" si="147"/>
        <v>0</v>
      </c>
    </row>
    <row r="235" spans="2:38" x14ac:dyDescent="0.25">
      <c r="B235" s="212" t="s">
        <v>1107</v>
      </c>
      <c r="C235" s="213" t="s">
        <v>1108</v>
      </c>
      <c r="D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4">
        <f t="shared" si="132"/>
        <v>0</v>
      </c>
      <c r="G235" s="214"/>
      <c r="H235" s="214">
        <f t="shared" si="140"/>
        <v>0</v>
      </c>
      <c r="I235" s="214"/>
      <c r="J235" s="214">
        <f t="shared" si="141"/>
        <v>0</v>
      </c>
      <c r="K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4">
        <f t="shared" si="143"/>
        <v>0</v>
      </c>
      <c r="Z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4">
        <f t="shared" si="144"/>
        <v>0</v>
      </c>
      <c r="AD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4">
        <f t="shared" si="145"/>
        <v>0</v>
      </c>
      <c r="AH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4">
        <f t="shared" si="146"/>
        <v>0</v>
      </c>
      <c r="AL235" s="214">
        <f t="shared" si="147"/>
        <v>0</v>
      </c>
    </row>
    <row r="236" spans="2:38" x14ac:dyDescent="0.25">
      <c r="B236" s="212" t="s">
        <v>448</v>
      </c>
      <c r="C236" s="213" t="s">
        <v>1109</v>
      </c>
      <c r="D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4">
        <f t="shared" si="132"/>
        <v>0</v>
      </c>
      <c r="G236" s="214"/>
      <c r="H236" s="214">
        <f t="shared" si="140"/>
        <v>0</v>
      </c>
      <c r="I236" s="214"/>
      <c r="J236" s="214">
        <f t="shared" si="141"/>
        <v>0</v>
      </c>
      <c r="K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4">
        <f t="shared" si="143"/>
        <v>0</v>
      </c>
      <c r="Z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4">
        <f t="shared" si="144"/>
        <v>0</v>
      </c>
      <c r="AD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4">
        <f t="shared" si="145"/>
        <v>0</v>
      </c>
      <c r="AH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4">
        <f t="shared" si="146"/>
        <v>0</v>
      </c>
      <c r="AL236" s="214">
        <f t="shared" si="147"/>
        <v>0</v>
      </c>
    </row>
    <row r="237" spans="2:38" x14ac:dyDescent="0.25">
      <c r="B237" s="212" t="s">
        <v>1110</v>
      </c>
      <c r="C237" s="213" t="s">
        <v>1111</v>
      </c>
      <c r="D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4">
        <f t="shared" si="132"/>
        <v>0</v>
      </c>
      <c r="G237" s="214"/>
      <c r="H237" s="214">
        <f t="shared" si="140"/>
        <v>0</v>
      </c>
      <c r="I237" s="214"/>
      <c r="J237" s="214">
        <f t="shared" si="141"/>
        <v>0</v>
      </c>
      <c r="K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4">
        <f t="shared" si="143"/>
        <v>0</v>
      </c>
      <c r="Z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4">
        <f t="shared" si="144"/>
        <v>0</v>
      </c>
      <c r="AD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4">
        <f t="shared" si="145"/>
        <v>0</v>
      </c>
      <c r="AH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4">
        <f t="shared" si="146"/>
        <v>0</v>
      </c>
      <c r="AL237" s="214">
        <f t="shared" si="147"/>
        <v>0</v>
      </c>
    </row>
    <row r="238" spans="2:38" x14ac:dyDescent="0.25">
      <c r="B238" s="221" t="s">
        <v>449</v>
      </c>
      <c r="C238" s="222" t="s">
        <v>326</v>
      </c>
      <c r="D238" s="223">
        <f>SUM(D239:D245)</f>
        <v>0</v>
      </c>
      <c r="E238" s="223">
        <f>SUM(E239:E245)</f>
        <v>7500</v>
      </c>
      <c r="F238" s="223">
        <f t="shared" si="132"/>
        <v>7500</v>
      </c>
      <c r="G238" s="223">
        <f>SUM(G239:G245)</f>
        <v>0</v>
      </c>
      <c r="H238" s="223">
        <f t="shared" si="140"/>
        <v>7500</v>
      </c>
      <c r="I238" s="223">
        <f>SUM(I239:I245)</f>
        <v>0</v>
      </c>
      <c r="J238" s="223">
        <f t="shared" si="141"/>
        <v>7500</v>
      </c>
      <c r="K238" s="223">
        <f t="shared" ref="K238:X238" si="149">SUM(K239:K245)</f>
        <v>0</v>
      </c>
      <c r="L238" s="223">
        <f t="shared" si="149"/>
        <v>0</v>
      </c>
      <c r="M238" s="223">
        <f t="shared" si="149"/>
        <v>0</v>
      </c>
      <c r="N238" s="223">
        <f t="shared" si="149"/>
        <v>7500</v>
      </c>
      <c r="O238" s="223">
        <f t="shared" si="149"/>
        <v>0</v>
      </c>
      <c r="P238" s="223">
        <f t="shared" si="149"/>
        <v>0</v>
      </c>
      <c r="Q238" s="223">
        <f t="shared" si="149"/>
        <v>0</v>
      </c>
      <c r="R238" s="223">
        <f t="shared" si="149"/>
        <v>0</v>
      </c>
      <c r="S238" s="223">
        <f t="shared" si="149"/>
        <v>0</v>
      </c>
      <c r="T238" s="223">
        <f t="shared" si="149"/>
        <v>0</v>
      </c>
      <c r="U238" s="223">
        <f t="shared" si="149"/>
        <v>0</v>
      </c>
      <c r="V238" s="223">
        <f t="shared" si="149"/>
        <v>7500</v>
      </c>
      <c r="W238" s="223">
        <f t="shared" si="149"/>
        <v>0</v>
      </c>
      <c r="X238" s="223">
        <f t="shared" si="149"/>
        <v>0</v>
      </c>
      <c r="Y238" s="223">
        <f t="shared" si="143"/>
        <v>7500</v>
      </c>
      <c r="Z238" s="223">
        <f>SUM(Z239:Z245)</f>
        <v>0</v>
      </c>
      <c r="AA238" s="223">
        <f>SUM(AA239:AA245)</f>
        <v>0</v>
      </c>
      <c r="AB238" s="223">
        <f>SUM(AB239:AB245)</f>
        <v>0</v>
      </c>
      <c r="AC238" s="223">
        <f t="shared" si="144"/>
        <v>0</v>
      </c>
      <c r="AD238" s="223">
        <f>SUM(AD239:AD245)</f>
        <v>0</v>
      </c>
      <c r="AE238" s="223">
        <f>SUM(AE239:AE245)</f>
        <v>0</v>
      </c>
      <c r="AF238" s="223">
        <f>SUM(AF239:AF245)</f>
        <v>0</v>
      </c>
      <c r="AG238" s="223">
        <f t="shared" si="145"/>
        <v>0</v>
      </c>
      <c r="AH238" s="223">
        <f>SUM(AH239:AH245)</f>
        <v>0</v>
      </c>
      <c r="AI238" s="223">
        <f>SUM(AI239:AI245)</f>
        <v>0</v>
      </c>
      <c r="AJ238" s="223">
        <f>SUM(AJ239:AJ245)</f>
        <v>0</v>
      </c>
      <c r="AK238" s="223">
        <f t="shared" si="146"/>
        <v>0</v>
      </c>
      <c r="AL238" s="223">
        <f t="shared" si="147"/>
        <v>7500</v>
      </c>
    </row>
    <row r="239" spans="2:38" x14ac:dyDescent="0.25">
      <c r="B239" s="212" t="s">
        <v>1112</v>
      </c>
      <c r="C239" s="213" t="s">
        <v>1113</v>
      </c>
      <c r="D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4">
        <f t="shared" si="132"/>
        <v>0</v>
      </c>
      <c r="G239" s="214"/>
      <c r="H239" s="214">
        <f t="shared" si="140"/>
        <v>0</v>
      </c>
      <c r="I239" s="214"/>
      <c r="J239" s="214">
        <f t="shared" si="141"/>
        <v>0</v>
      </c>
      <c r="K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4">
        <f t="shared" si="143"/>
        <v>0</v>
      </c>
      <c r="Z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4">
        <f t="shared" si="144"/>
        <v>0</v>
      </c>
      <c r="AD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4">
        <f t="shared" si="145"/>
        <v>0</v>
      </c>
      <c r="AH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4">
        <f t="shared" si="146"/>
        <v>0</v>
      </c>
      <c r="AL239" s="214">
        <f t="shared" si="147"/>
        <v>0</v>
      </c>
    </row>
    <row r="240" spans="2:38" x14ac:dyDescent="0.25">
      <c r="B240" s="212" t="s">
        <v>1114</v>
      </c>
      <c r="C240" s="213" t="s">
        <v>1115</v>
      </c>
      <c r="D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4">
        <f t="shared" si="132"/>
        <v>0</v>
      </c>
      <c r="G240" s="214"/>
      <c r="H240" s="214">
        <f t="shared" si="140"/>
        <v>0</v>
      </c>
      <c r="I240" s="214"/>
      <c r="J240" s="214">
        <f t="shared" si="141"/>
        <v>0</v>
      </c>
      <c r="K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4">
        <f t="shared" si="143"/>
        <v>0</v>
      </c>
      <c r="Z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4">
        <f t="shared" si="144"/>
        <v>0</v>
      </c>
      <c r="AD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4">
        <f t="shared" si="145"/>
        <v>0</v>
      </c>
      <c r="AH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4">
        <f t="shared" si="146"/>
        <v>0</v>
      </c>
      <c r="AL240" s="214">
        <f t="shared" si="147"/>
        <v>0</v>
      </c>
    </row>
    <row r="241" spans="2:38" x14ac:dyDescent="0.25">
      <c r="B241" s="212" t="s">
        <v>450</v>
      </c>
      <c r="C241" s="213" t="s">
        <v>1116</v>
      </c>
      <c r="D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4">
        <f t="shared" si="132"/>
        <v>0</v>
      </c>
      <c r="G241" s="214"/>
      <c r="H241" s="214">
        <f t="shared" si="140"/>
        <v>0</v>
      </c>
      <c r="I241" s="214"/>
      <c r="J241" s="214">
        <f t="shared" si="141"/>
        <v>0</v>
      </c>
      <c r="K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4">
        <f t="shared" si="143"/>
        <v>0</v>
      </c>
      <c r="Z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4">
        <f t="shared" si="144"/>
        <v>0</v>
      </c>
      <c r="AD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4">
        <f t="shared" si="145"/>
        <v>0</v>
      </c>
      <c r="AH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4">
        <f t="shared" si="146"/>
        <v>0</v>
      </c>
      <c r="AL241" s="214">
        <f t="shared" si="147"/>
        <v>0</v>
      </c>
    </row>
    <row r="242" spans="2:38" x14ac:dyDescent="0.25">
      <c r="B242" s="212" t="s">
        <v>1117</v>
      </c>
      <c r="C242" s="213" t="s">
        <v>1118</v>
      </c>
      <c r="D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4">
        <f t="shared" si="132"/>
        <v>0</v>
      </c>
      <c r="G242" s="214"/>
      <c r="H242" s="214">
        <f t="shared" si="140"/>
        <v>0</v>
      </c>
      <c r="I242" s="214"/>
      <c r="J242" s="214">
        <f t="shared" si="141"/>
        <v>0</v>
      </c>
      <c r="K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4">
        <f t="shared" si="143"/>
        <v>0</v>
      </c>
      <c r="Z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4">
        <f t="shared" si="144"/>
        <v>0</v>
      </c>
      <c r="AD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4">
        <f t="shared" si="145"/>
        <v>0</v>
      </c>
      <c r="AH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4">
        <f t="shared" si="146"/>
        <v>0</v>
      </c>
      <c r="AL242" s="214">
        <f t="shared" si="147"/>
        <v>0</v>
      </c>
    </row>
    <row r="243" spans="2:38" x14ac:dyDescent="0.25">
      <c r="B243" s="212" t="s">
        <v>1119</v>
      </c>
      <c r="C243" s="213" t="s">
        <v>1116</v>
      </c>
      <c r="D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4">
        <f t="shared" si="132"/>
        <v>0</v>
      </c>
      <c r="G243" s="214"/>
      <c r="H243" s="214">
        <f t="shared" si="140"/>
        <v>0</v>
      </c>
      <c r="I243" s="214"/>
      <c r="J243" s="214">
        <f t="shared" si="141"/>
        <v>0</v>
      </c>
      <c r="K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4">
        <f t="shared" si="143"/>
        <v>0</v>
      </c>
      <c r="Z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4">
        <f t="shared" si="144"/>
        <v>0</v>
      </c>
      <c r="AD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4">
        <f t="shared" si="145"/>
        <v>0</v>
      </c>
      <c r="AH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4">
        <f t="shared" si="146"/>
        <v>0</v>
      </c>
      <c r="AL243" s="214">
        <f t="shared" si="147"/>
        <v>0</v>
      </c>
    </row>
    <row r="244" spans="2:38" x14ac:dyDescent="0.25">
      <c r="B244" s="212" t="s">
        <v>1120</v>
      </c>
      <c r="C244" s="213" t="s">
        <v>1121</v>
      </c>
      <c r="D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v>
      </c>
      <c r="F244" s="214">
        <f t="shared" si="132"/>
        <v>7500</v>
      </c>
      <c r="G244" s="214"/>
      <c r="H244" s="214">
        <f t="shared" si="140"/>
        <v>7500</v>
      </c>
      <c r="I244" s="214"/>
      <c r="J244" s="214">
        <f t="shared" si="141"/>
        <v>7500</v>
      </c>
      <c r="K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O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W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4">
        <f t="shared" si="143"/>
        <v>7500</v>
      </c>
      <c r="Z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4">
        <f t="shared" si="144"/>
        <v>0</v>
      </c>
      <c r="AD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4">
        <f t="shared" si="145"/>
        <v>0</v>
      </c>
      <c r="AH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4">
        <f t="shared" si="146"/>
        <v>0</v>
      </c>
      <c r="AL244" s="214">
        <f t="shared" si="147"/>
        <v>7500</v>
      </c>
    </row>
    <row r="245" spans="2:38" x14ac:dyDescent="0.25">
      <c r="B245" s="212" t="s">
        <v>1122</v>
      </c>
      <c r="C245" s="213" t="s">
        <v>1123</v>
      </c>
      <c r="D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4">
        <f t="shared" si="132"/>
        <v>0</v>
      </c>
      <c r="G245" s="214"/>
      <c r="H245" s="214">
        <f t="shared" si="140"/>
        <v>0</v>
      </c>
      <c r="I245" s="214"/>
      <c r="J245" s="214">
        <f t="shared" si="141"/>
        <v>0</v>
      </c>
      <c r="K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4">
        <f t="shared" si="143"/>
        <v>0</v>
      </c>
      <c r="Z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4">
        <f t="shared" si="144"/>
        <v>0</v>
      </c>
      <c r="AD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4">
        <f t="shared" si="145"/>
        <v>0</v>
      </c>
      <c r="AH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4">
        <f t="shared" si="146"/>
        <v>0</v>
      </c>
      <c r="AL245" s="214">
        <f t="shared" si="147"/>
        <v>0</v>
      </c>
    </row>
    <row r="246" spans="2:38" x14ac:dyDescent="0.25">
      <c r="B246" s="221" t="s">
        <v>451</v>
      </c>
      <c r="C246" s="222" t="s">
        <v>327</v>
      </c>
      <c r="D246" s="223">
        <f>SUM(D247:D262)</f>
        <v>0</v>
      </c>
      <c r="E246" s="223">
        <f>SUM(E247:E262)</f>
        <v>106561</v>
      </c>
      <c r="F246" s="223">
        <f t="shared" si="132"/>
        <v>106561</v>
      </c>
      <c r="G246" s="223">
        <f>SUM(G247:G262)</f>
        <v>0</v>
      </c>
      <c r="H246" s="223">
        <f t="shared" si="140"/>
        <v>106561</v>
      </c>
      <c r="I246" s="223">
        <f>SUM(I247:I262)</f>
        <v>0</v>
      </c>
      <c r="J246" s="223">
        <f t="shared" si="141"/>
        <v>106561</v>
      </c>
      <c r="K246" s="223">
        <f t="shared" ref="K246:X246" si="150">SUM(K247:K262)</f>
        <v>0</v>
      </c>
      <c r="L246" s="223">
        <f t="shared" si="150"/>
        <v>0</v>
      </c>
      <c r="M246" s="223">
        <f t="shared" si="150"/>
        <v>0</v>
      </c>
      <c r="N246" s="223">
        <f t="shared" si="150"/>
        <v>0</v>
      </c>
      <c r="O246" s="223">
        <f t="shared" si="150"/>
        <v>0</v>
      </c>
      <c r="P246" s="223">
        <f t="shared" si="150"/>
        <v>0</v>
      </c>
      <c r="Q246" s="223">
        <f t="shared" si="150"/>
        <v>0</v>
      </c>
      <c r="R246" s="223">
        <f t="shared" si="150"/>
        <v>106561</v>
      </c>
      <c r="S246" s="223">
        <f t="shared" si="150"/>
        <v>0</v>
      </c>
      <c r="T246" s="223">
        <f t="shared" si="150"/>
        <v>0</v>
      </c>
      <c r="U246" s="223">
        <f t="shared" si="150"/>
        <v>0</v>
      </c>
      <c r="V246" s="223">
        <f t="shared" si="150"/>
        <v>0</v>
      </c>
      <c r="W246" s="223">
        <f t="shared" si="150"/>
        <v>19160</v>
      </c>
      <c r="X246" s="223">
        <f t="shared" si="150"/>
        <v>87401</v>
      </c>
      <c r="Y246" s="223">
        <f t="shared" si="143"/>
        <v>106561</v>
      </c>
      <c r="Z246" s="223">
        <f>SUM(Z247:Z262)</f>
        <v>0</v>
      </c>
      <c r="AA246" s="223">
        <f>SUM(AA247:AA262)</f>
        <v>0</v>
      </c>
      <c r="AB246" s="223">
        <f>SUM(AB247:AB262)</f>
        <v>0</v>
      </c>
      <c r="AC246" s="223">
        <f t="shared" si="144"/>
        <v>0</v>
      </c>
      <c r="AD246" s="223">
        <f>SUM(AD247:AD262)</f>
        <v>0</v>
      </c>
      <c r="AE246" s="223">
        <f>SUM(AE247:AE262)</f>
        <v>0</v>
      </c>
      <c r="AF246" s="223">
        <f>SUM(AF247:AF262)</f>
        <v>0</v>
      </c>
      <c r="AG246" s="223">
        <f t="shared" si="145"/>
        <v>0</v>
      </c>
      <c r="AH246" s="223">
        <f>SUM(AH247:AH262)</f>
        <v>0</v>
      </c>
      <c r="AI246" s="223">
        <f>SUM(AI247:AI262)</f>
        <v>0</v>
      </c>
      <c r="AJ246" s="223">
        <f>SUM(AJ247:AJ262)</f>
        <v>0</v>
      </c>
      <c r="AK246" s="223">
        <f t="shared" si="146"/>
        <v>0</v>
      </c>
      <c r="AL246" s="223">
        <f t="shared" si="147"/>
        <v>106561</v>
      </c>
    </row>
    <row r="247" spans="2:38" x14ac:dyDescent="0.25">
      <c r="B247" s="212" t="s">
        <v>1124</v>
      </c>
      <c r="C247" s="213" t="s">
        <v>1125</v>
      </c>
      <c r="D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19160</v>
      </c>
      <c r="F247" s="214">
        <f t="shared" si="132"/>
        <v>19160</v>
      </c>
      <c r="G247" s="214"/>
      <c r="H247" s="214">
        <f t="shared" si="140"/>
        <v>19160</v>
      </c>
      <c r="I247" s="214"/>
      <c r="J247" s="214">
        <f t="shared" si="141"/>
        <v>19160</v>
      </c>
      <c r="K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19160</v>
      </c>
      <c r="S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19160</v>
      </c>
      <c r="X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4">
        <f t="shared" si="143"/>
        <v>19160</v>
      </c>
      <c r="Z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4">
        <f t="shared" si="144"/>
        <v>0</v>
      </c>
      <c r="AD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4">
        <f t="shared" si="145"/>
        <v>0</v>
      </c>
      <c r="AH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4">
        <f t="shared" si="146"/>
        <v>0</v>
      </c>
      <c r="AL247" s="214">
        <f t="shared" si="147"/>
        <v>19160</v>
      </c>
    </row>
    <row r="248" spans="2:38" x14ac:dyDescent="0.25">
      <c r="B248" s="212" t="s">
        <v>1126</v>
      </c>
      <c r="C248" s="213" t="s">
        <v>1127</v>
      </c>
      <c r="D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4">
        <f t="shared" ref="F248:F256" si="151">D248+E248</f>
        <v>0</v>
      </c>
      <c r="G248" s="214"/>
      <c r="H248" s="214">
        <f t="shared" ref="H248:H256" si="152">F248-G248</f>
        <v>0</v>
      </c>
      <c r="I248" s="214"/>
      <c r="J248" s="214">
        <f t="shared" ref="J248:J256" si="153">F248-I248</f>
        <v>0</v>
      </c>
      <c r="K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4">
        <f t="shared" ref="Y248:Y256" si="154">V248+W248+X248</f>
        <v>0</v>
      </c>
      <c r="Z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4">
        <f t="shared" ref="AC248:AC256" si="155">Z248+AA248+AB248</f>
        <v>0</v>
      </c>
      <c r="AD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4">
        <f t="shared" ref="AG248:AG256" si="156">AD248+AE248+AF248</f>
        <v>0</v>
      </c>
      <c r="AH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4">
        <f t="shared" ref="AK248:AK256" si="157">AH248+AI248+AJ248</f>
        <v>0</v>
      </c>
      <c r="AL248" s="214">
        <f t="shared" ref="AL248:AL256" si="158">Y248+AC248+AG248+AK248</f>
        <v>0</v>
      </c>
    </row>
    <row r="249" spans="2:38" x14ac:dyDescent="0.25">
      <c r="B249" s="212" t="s">
        <v>1128</v>
      </c>
      <c r="C249" s="213" t="s">
        <v>1129</v>
      </c>
      <c r="D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4">
        <f t="shared" si="151"/>
        <v>0</v>
      </c>
      <c r="G249" s="214"/>
      <c r="H249" s="214">
        <f t="shared" si="152"/>
        <v>0</v>
      </c>
      <c r="I249" s="214"/>
      <c r="J249" s="214">
        <f t="shared" si="153"/>
        <v>0</v>
      </c>
      <c r="K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4">
        <f t="shared" si="154"/>
        <v>0</v>
      </c>
      <c r="Z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4">
        <f t="shared" si="155"/>
        <v>0</v>
      </c>
      <c r="AD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4">
        <f t="shared" si="156"/>
        <v>0</v>
      </c>
      <c r="AH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4">
        <f t="shared" si="157"/>
        <v>0</v>
      </c>
      <c r="AL249" s="214">
        <f t="shared" si="158"/>
        <v>0</v>
      </c>
    </row>
    <row r="250" spans="2:38" x14ac:dyDescent="0.25">
      <c r="B250" s="212" t="s">
        <v>452</v>
      </c>
      <c r="C250" s="213" t="s">
        <v>328</v>
      </c>
      <c r="D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4">
        <f t="shared" si="151"/>
        <v>0</v>
      </c>
      <c r="G250" s="214"/>
      <c r="H250" s="214">
        <f t="shared" si="152"/>
        <v>0</v>
      </c>
      <c r="I250" s="214"/>
      <c r="J250" s="214">
        <f t="shared" si="153"/>
        <v>0</v>
      </c>
      <c r="K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4">
        <f t="shared" si="154"/>
        <v>0</v>
      </c>
      <c r="Z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4">
        <f t="shared" si="155"/>
        <v>0</v>
      </c>
      <c r="AD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4">
        <f t="shared" si="156"/>
        <v>0</v>
      </c>
      <c r="AH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4">
        <f t="shared" si="157"/>
        <v>0</v>
      </c>
      <c r="AL250" s="214">
        <f t="shared" si="158"/>
        <v>0</v>
      </c>
    </row>
    <row r="251" spans="2:38" x14ac:dyDescent="0.25">
      <c r="B251" s="212" t="s">
        <v>1130</v>
      </c>
      <c r="C251" s="213" t="s">
        <v>1131</v>
      </c>
      <c r="D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9652</v>
      </c>
      <c r="F251" s="214">
        <f t="shared" si="151"/>
        <v>9652</v>
      </c>
      <c r="G251" s="214"/>
      <c r="H251" s="214">
        <f t="shared" si="152"/>
        <v>9652</v>
      </c>
      <c r="I251" s="214"/>
      <c r="J251" s="214">
        <f t="shared" si="153"/>
        <v>9652</v>
      </c>
      <c r="K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9652</v>
      </c>
      <c r="S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9652</v>
      </c>
      <c r="Y251" s="214">
        <f t="shared" si="154"/>
        <v>9652</v>
      </c>
      <c r="Z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4">
        <f t="shared" si="155"/>
        <v>0</v>
      </c>
      <c r="AD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4">
        <f t="shared" si="156"/>
        <v>0</v>
      </c>
      <c r="AH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4">
        <f t="shared" si="157"/>
        <v>0</v>
      </c>
      <c r="AL251" s="214">
        <f t="shared" si="158"/>
        <v>9652</v>
      </c>
    </row>
    <row r="252" spans="2:38" x14ac:dyDescent="0.25">
      <c r="B252" s="212" t="s">
        <v>1132</v>
      </c>
      <c r="C252" s="213" t="s">
        <v>1133</v>
      </c>
      <c r="D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4">
        <f t="shared" si="151"/>
        <v>0</v>
      </c>
      <c r="G252" s="214"/>
      <c r="H252" s="214">
        <f t="shared" si="152"/>
        <v>0</v>
      </c>
      <c r="I252" s="214"/>
      <c r="J252" s="214">
        <f t="shared" si="153"/>
        <v>0</v>
      </c>
      <c r="K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4">
        <f t="shared" si="154"/>
        <v>0</v>
      </c>
      <c r="Z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4">
        <f t="shared" si="155"/>
        <v>0</v>
      </c>
      <c r="AD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4">
        <f t="shared" si="156"/>
        <v>0</v>
      </c>
      <c r="AH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4">
        <f t="shared" si="157"/>
        <v>0</v>
      </c>
      <c r="AL252" s="214">
        <f t="shared" si="158"/>
        <v>0</v>
      </c>
    </row>
    <row r="253" spans="2:38" x14ac:dyDescent="0.25">
      <c r="B253" s="212" t="s">
        <v>453</v>
      </c>
      <c r="C253" s="213" t="s">
        <v>329</v>
      </c>
      <c r="D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4">
        <f t="shared" si="151"/>
        <v>0</v>
      </c>
      <c r="G253" s="214"/>
      <c r="H253" s="214">
        <f t="shared" si="152"/>
        <v>0</v>
      </c>
      <c r="I253" s="214"/>
      <c r="J253" s="214">
        <f t="shared" si="153"/>
        <v>0</v>
      </c>
      <c r="K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4">
        <f t="shared" si="154"/>
        <v>0</v>
      </c>
      <c r="Z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4">
        <f t="shared" si="155"/>
        <v>0</v>
      </c>
      <c r="AD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4">
        <f t="shared" si="156"/>
        <v>0</v>
      </c>
      <c r="AH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4">
        <f t="shared" si="157"/>
        <v>0</v>
      </c>
      <c r="AL253" s="214">
        <f t="shared" si="158"/>
        <v>0</v>
      </c>
    </row>
    <row r="254" spans="2:38" x14ac:dyDescent="0.25">
      <c r="B254" s="212" t="s">
        <v>1134</v>
      </c>
      <c r="C254" s="213" t="s">
        <v>1135</v>
      </c>
      <c r="D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4">
        <f t="shared" si="151"/>
        <v>0</v>
      </c>
      <c r="G254" s="214"/>
      <c r="H254" s="214">
        <f t="shared" si="152"/>
        <v>0</v>
      </c>
      <c r="I254" s="214"/>
      <c r="J254" s="214">
        <f t="shared" si="153"/>
        <v>0</v>
      </c>
      <c r="K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4">
        <f t="shared" si="154"/>
        <v>0</v>
      </c>
      <c r="Z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4">
        <f t="shared" si="155"/>
        <v>0</v>
      </c>
      <c r="AD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4">
        <f t="shared" si="156"/>
        <v>0</v>
      </c>
      <c r="AH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4">
        <f t="shared" si="157"/>
        <v>0</v>
      </c>
      <c r="AL254" s="214">
        <f t="shared" si="158"/>
        <v>0</v>
      </c>
    </row>
    <row r="255" spans="2:38" x14ac:dyDescent="0.25">
      <c r="B255" s="212" t="s">
        <v>1136</v>
      </c>
      <c r="C255" s="213" t="s">
        <v>1137</v>
      </c>
      <c r="D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4">
        <f t="shared" si="151"/>
        <v>0</v>
      </c>
      <c r="G255" s="214"/>
      <c r="H255" s="214">
        <f t="shared" si="152"/>
        <v>0</v>
      </c>
      <c r="I255" s="214"/>
      <c r="J255" s="214">
        <f t="shared" si="153"/>
        <v>0</v>
      </c>
      <c r="K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4">
        <f t="shared" si="154"/>
        <v>0</v>
      </c>
      <c r="Z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4">
        <f t="shared" si="155"/>
        <v>0</v>
      </c>
      <c r="AD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4">
        <f t="shared" si="156"/>
        <v>0</v>
      </c>
      <c r="AH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4">
        <f t="shared" si="157"/>
        <v>0</v>
      </c>
      <c r="AL255" s="214">
        <f t="shared" si="158"/>
        <v>0</v>
      </c>
    </row>
    <row r="256" spans="2:38" x14ac:dyDescent="0.25">
      <c r="B256" s="212" t="s">
        <v>454</v>
      </c>
      <c r="C256" s="213" t="s">
        <v>330</v>
      </c>
      <c r="D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4">
        <f t="shared" si="151"/>
        <v>0</v>
      </c>
      <c r="G256" s="214"/>
      <c r="H256" s="214">
        <f t="shared" si="152"/>
        <v>0</v>
      </c>
      <c r="I256" s="214"/>
      <c r="J256" s="214">
        <f t="shared" si="153"/>
        <v>0</v>
      </c>
      <c r="K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4">
        <f t="shared" si="154"/>
        <v>0</v>
      </c>
      <c r="Z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4">
        <f t="shared" si="155"/>
        <v>0</v>
      </c>
      <c r="AD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4">
        <f t="shared" si="156"/>
        <v>0</v>
      </c>
      <c r="AH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4">
        <f t="shared" si="157"/>
        <v>0</v>
      </c>
      <c r="AL256" s="214">
        <f t="shared" si="158"/>
        <v>0</v>
      </c>
    </row>
    <row r="257" spans="2:38" x14ac:dyDescent="0.25">
      <c r="B257" s="212" t="s">
        <v>1138</v>
      </c>
      <c r="C257" s="213" t="s">
        <v>1139</v>
      </c>
      <c r="D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4">
        <f t="shared" ref="F257:F271" si="159">D257+E257</f>
        <v>0</v>
      </c>
      <c r="G257" s="214"/>
      <c r="H257" s="214">
        <f t="shared" ref="H257:H271" si="160">F257-G257</f>
        <v>0</v>
      </c>
      <c r="I257" s="214"/>
      <c r="J257" s="214">
        <f t="shared" ref="J257:J271" si="161">F257-I257</f>
        <v>0</v>
      </c>
      <c r="K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4">
        <f t="shared" ref="Y257:Y271" si="162">V257+W257+X257</f>
        <v>0</v>
      </c>
      <c r="Z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4">
        <f t="shared" ref="AC257:AC271" si="163">Z257+AA257+AB257</f>
        <v>0</v>
      </c>
      <c r="AD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4">
        <f t="shared" ref="AG257:AG271" si="164">AD257+AE257+AF257</f>
        <v>0</v>
      </c>
      <c r="AH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4">
        <f t="shared" ref="AK257:AK271" si="165">AH257+AI257+AJ257</f>
        <v>0</v>
      </c>
      <c r="AL257" s="214">
        <f t="shared" ref="AL257:AL271" si="166">Y257+AC257+AG257+AK257</f>
        <v>0</v>
      </c>
    </row>
    <row r="258" spans="2:38" x14ac:dyDescent="0.25">
      <c r="B258" s="212" t="s">
        <v>1140</v>
      </c>
      <c r="C258" s="213" t="s">
        <v>1141</v>
      </c>
      <c r="D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4">
        <f t="shared" si="159"/>
        <v>0</v>
      </c>
      <c r="G258" s="214"/>
      <c r="H258" s="214">
        <f t="shared" si="160"/>
        <v>0</v>
      </c>
      <c r="I258" s="214"/>
      <c r="J258" s="214">
        <f t="shared" si="161"/>
        <v>0</v>
      </c>
      <c r="K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4">
        <f t="shared" si="162"/>
        <v>0</v>
      </c>
      <c r="Z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4">
        <f t="shared" si="163"/>
        <v>0</v>
      </c>
      <c r="AD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4">
        <f t="shared" si="164"/>
        <v>0</v>
      </c>
      <c r="AH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4">
        <f t="shared" si="165"/>
        <v>0</v>
      </c>
      <c r="AL258" s="214">
        <f t="shared" si="166"/>
        <v>0</v>
      </c>
    </row>
    <row r="259" spans="2:38" x14ac:dyDescent="0.25">
      <c r="B259" s="212" t="s">
        <v>1142</v>
      </c>
      <c r="C259" s="213" t="s">
        <v>1143</v>
      </c>
      <c r="D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4">
        <f t="shared" si="159"/>
        <v>0</v>
      </c>
      <c r="G259" s="214"/>
      <c r="H259" s="214">
        <f t="shared" si="160"/>
        <v>0</v>
      </c>
      <c r="I259" s="214"/>
      <c r="J259" s="214">
        <f t="shared" si="161"/>
        <v>0</v>
      </c>
      <c r="K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4">
        <f t="shared" si="162"/>
        <v>0</v>
      </c>
      <c r="Z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4">
        <f t="shared" si="163"/>
        <v>0</v>
      </c>
      <c r="AD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4">
        <f t="shared" si="164"/>
        <v>0</v>
      </c>
      <c r="AH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4">
        <f t="shared" si="165"/>
        <v>0</v>
      </c>
      <c r="AL259" s="214">
        <f t="shared" si="166"/>
        <v>0</v>
      </c>
    </row>
    <row r="260" spans="2:38" x14ac:dyDescent="0.25">
      <c r="B260" s="212" t="s">
        <v>1144</v>
      </c>
      <c r="C260" s="213" t="s">
        <v>1145</v>
      </c>
      <c r="D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4">
        <f t="shared" si="159"/>
        <v>0</v>
      </c>
      <c r="G260" s="214"/>
      <c r="H260" s="214">
        <f t="shared" si="160"/>
        <v>0</v>
      </c>
      <c r="I260" s="214"/>
      <c r="J260" s="214">
        <f t="shared" si="161"/>
        <v>0</v>
      </c>
      <c r="K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4">
        <f t="shared" si="162"/>
        <v>0</v>
      </c>
      <c r="Z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4">
        <f t="shared" si="163"/>
        <v>0</v>
      </c>
      <c r="AD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4">
        <f t="shared" si="164"/>
        <v>0</v>
      </c>
      <c r="AH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4">
        <f t="shared" si="165"/>
        <v>0</v>
      </c>
      <c r="AL260" s="214">
        <f t="shared" si="166"/>
        <v>0</v>
      </c>
    </row>
    <row r="261" spans="2:38" x14ac:dyDescent="0.25">
      <c r="B261" s="212" t="s">
        <v>455</v>
      </c>
      <c r="C261" s="213" t="s">
        <v>331</v>
      </c>
      <c r="D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4">
        <f t="shared" si="159"/>
        <v>0</v>
      </c>
      <c r="G261" s="214"/>
      <c r="H261" s="214">
        <f t="shared" si="160"/>
        <v>0</v>
      </c>
      <c r="I261" s="214"/>
      <c r="J261" s="214">
        <f t="shared" si="161"/>
        <v>0</v>
      </c>
      <c r="K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4">
        <f t="shared" si="162"/>
        <v>0</v>
      </c>
      <c r="Z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4">
        <f t="shared" si="163"/>
        <v>0</v>
      </c>
      <c r="AD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4">
        <f t="shared" si="164"/>
        <v>0</v>
      </c>
      <c r="AH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4">
        <f t="shared" si="165"/>
        <v>0</v>
      </c>
      <c r="AL261" s="214">
        <f t="shared" si="166"/>
        <v>0</v>
      </c>
    </row>
    <row r="262" spans="2:38" x14ac:dyDescent="0.25">
      <c r="B262" s="212" t="s">
        <v>1146</v>
      </c>
      <c r="C262" s="213" t="s">
        <v>1147</v>
      </c>
      <c r="D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77749</v>
      </c>
      <c r="F262" s="214">
        <f t="shared" si="159"/>
        <v>77749</v>
      </c>
      <c r="G262" s="214"/>
      <c r="H262" s="214">
        <f t="shared" si="160"/>
        <v>77749</v>
      </c>
      <c r="I262" s="214"/>
      <c r="J262" s="214">
        <f t="shared" si="161"/>
        <v>77749</v>
      </c>
      <c r="K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77749</v>
      </c>
      <c r="S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77749</v>
      </c>
      <c r="Y262" s="214">
        <f t="shared" si="162"/>
        <v>77749</v>
      </c>
      <c r="Z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4">
        <f t="shared" si="163"/>
        <v>0</v>
      </c>
      <c r="AD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4">
        <f t="shared" si="164"/>
        <v>0</v>
      </c>
      <c r="AH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4">
        <f t="shared" si="165"/>
        <v>0</v>
      </c>
      <c r="AL262" s="214">
        <f t="shared" si="166"/>
        <v>77749</v>
      </c>
    </row>
    <row r="263" spans="2:38" x14ac:dyDescent="0.25">
      <c r="B263" s="221" t="s">
        <v>456</v>
      </c>
      <c r="C263" s="222" t="s">
        <v>332</v>
      </c>
      <c r="D263" s="223">
        <f>SUM(D264:D269)</f>
        <v>0</v>
      </c>
      <c r="E263" s="223">
        <f>SUM(E264:E269)</f>
        <v>0</v>
      </c>
      <c r="F263" s="223">
        <f t="shared" si="159"/>
        <v>0</v>
      </c>
      <c r="G263" s="223">
        <f>SUM(G264:G269)</f>
        <v>0</v>
      </c>
      <c r="H263" s="223">
        <f t="shared" si="160"/>
        <v>0</v>
      </c>
      <c r="I263" s="223">
        <f>SUM(I264:I269)</f>
        <v>0</v>
      </c>
      <c r="J263" s="223">
        <f t="shared" si="161"/>
        <v>0</v>
      </c>
      <c r="K263" s="223">
        <f t="shared" ref="K263:X263" si="167">SUM(K264:K269)</f>
        <v>0</v>
      </c>
      <c r="L263" s="223">
        <f t="shared" si="167"/>
        <v>0</v>
      </c>
      <c r="M263" s="223">
        <f t="shared" si="167"/>
        <v>0</v>
      </c>
      <c r="N263" s="223">
        <f t="shared" si="167"/>
        <v>0</v>
      </c>
      <c r="O263" s="223">
        <f t="shared" si="167"/>
        <v>0</v>
      </c>
      <c r="P263" s="223">
        <f t="shared" si="167"/>
        <v>0</v>
      </c>
      <c r="Q263" s="223">
        <f t="shared" si="167"/>
        <v>0</v>
      </c>
      <c r="R263" s="223">
        <f t="shared" si="167"/>
        <v>0</v>
      </c>
      <c r="S263" s="223">
        <f t="shared" si="167"/>
        <v>0</v>
      </c>
      <c r="T263" s="223">
        <f t="shared" si="167"/>
        <v>0</v>
      </c>
      <c r="U263" s="223">
        <f t="shared" si="167"/>
        <v>0</v>
      </c>
      <c r="V263" s="223">
        <f t="shared" si="167"/>
        <v>0</v>
      </c>
      <c r="W263" s="223">
        <f t="shared" si="167"/>
        <v>0</v>
      </c>
      <c r="X263" s="223">
        <f t="shared" si="167"/>
        <v>0</v>
      </c>
      <c r="Y263" s="223">
        <f t="shared" si="162"/>
        <v>0</v>
      </c>
      <c r="Z263" s="223">
        <f>SUM(Z264:Z269)</f>
        <v>0</v>
      </c>
      <c r="AA263" s="223">
        <f>SUM(AA264:AA269)</f>
        <v>0</v>
      </c>
      <c r="AB263" s="223">
        <f>SUM(AB264:AB269)</f>
        <v>0</v>
      </c>
      <c r="AC263" s="223">
        <f t="shared" si="163"/>
        <v>0</v>
      </c>
      <c r="AD263" s="223">
        <f>SUM(AD264:AD269)</f>
        <v>0</v>
      </c>
      <c r="AE263" s="223">
        <f>SUM(AE264:AE269)</f>
        <v>0</v>
      </c>
      <c r="AF263" s="223">
        <f>SUM(AF264:AF269)</f>
        <v>0</v>
      </c>
      <c r="AG263" s="223">
        <f t="shared" si="164"/>
        <v>0</v>
      </c>
      <c r="AH263" s="223">
        <f>SUM(AH264:AH269)</f>
        <v>0</v>
      </c>
      <c r="AI263" s="223">
        <f>SUM(AI264:AI269)</f>
        <v>0</v>
      </c>
      <c r="AJ263" s="223">
        <f>SUM(AJ264:AJ269)</f>
        <v>0</v>
      </c>
      <c r="AK263" s="223">
        <f t="shared" si="165"/>
        <v>0</v>
      </c>
      <c r="AL263" s="223">
        <f t="shared" si="166"/>
        <v>0</v>
      </c>
    </row>
    <row r="264" spans="2:38" x14ac:dyDescent="0.25">
      <c r="B264" s="212" t="s">
        <v>1154</v>
      </c>
      <c r="C264" s="213" t="s">
        <v>1155</v>
      </c>
      <c r="D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4">
        <f t="shared" si="159"/>
        <v>0</v>
      </c>
      <c r="G264" s="214"/>
      <c r="H264" s="214">
        <f t="shared" si="160"/>
        <v>0</v>
      </c>
      <c r="I264" s="214"/>
      <c r="J264" s="214">
        <f t="shared" si="161"/>
        <v>0</v>
      </c>
      <c r="K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4">
        <f t="shared" si="162"/>
        <v>0</v>
      </c>
      <c r="Z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4">
        <f t="shared" si="163"/>
        <v>0</v>
      </c>
      <c r="AD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4">
        <f t="shared" si="164"/>
        <v>0</v>
      </c>
      <c r="AH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4">
        <f t="shared" si="165"/>
        <v>0</v>
      </c>
      <c r="AL264" s="214">
        <f t="shared" si="166"/>
        <v>0</v>
      </c>
    </row>
    <row r="265" spans="2:38" x14ac:dyDescent="0.25">
      <c r="B265" s="212" t="s">
        <v>1156</v>
      </c>
      <c r="C265" s="213" t="s">
        <v>1157</v>
      </c>
      <c r="D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4">
        <f t="shared" si="159"/>
        <v>0</v>
      </c>
      <c r="G265" s="214"/>
      <c r="H265" s="214">
        <f t="shared" si="160"/>
        <v>0</v>
      </c>
      <c r="I265" s="214"/>
      <c r="J265" s="214">
        <f t="shared" si="161"/>
        <v>0</v>
      </c>
      <c r="K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4">
        <f t="shared" si="162"/>
        <v>0</v>
      </c>
      <c r="Z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4">
        <f t="shared" si="163"/>
        <v>0</v>
      </c>
      <c r="AD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4">
        <f t="shared" si="164"/>
        <v>0</v>
      </c>
      <c r="AH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4">
        <f t="shared" si="165"/>
        <v>0</v>
      </c>
      <c r="AL265" s="214">
        <f t="shared" si="166"/>
        <v>0</v>
      </c>
    </row>
    <row r="266" spans="2:38" x14ac:dyDescent="0.25">
      <c r="B266" s="212" t="s">
        <v>457</v>
      </c>
      <c r="C266" s="213" t="s">
        <v>333</v>
      </c>
      <c r="D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4">
        <f t="shared" si="159"/>
        <v>0</v>
      </c>
      <c r="G266" s="214"/>
      <c r="H266" s="214">
        <f t="shared" si="160"/>
        <v>0</v>
      </c>
      <c r="I266" s="214"/>
      <c r="J266" s="214">
        <f t="shared" si="161"/>
        <v>0</v>
      </c>
      <c r="K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4">
        <f t="shared" si="162"/>
        <v>0</v>
      </c>
      <c r="Z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4">
        <f t="shared" si="163"/>
        <v>0</v>
      </c>
      <c r="AD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4">
        <f t="shared" si="164"/>
        <v>0</v>
      </c>
      <c r="AH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4">
        <f t="shared" si="165"/>
        <v>0</v>
      </c>
      <c r="AL266" s="214">
        <f t="shared" si="166"/>
        <v>0</v>
      </c>
    </row>
    <row r="267" spans="2:38" x14ac:dyDescent="0.25">
      <c r="B267" s="212" t="s">
        <v>1158</v>
      </c>
      <c r="C267" s="213" t="s">
        <v>1159</v>
      </c>
      <c r="D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4">
        <f t="shared" si="159"/>
        <v>0</v>
      </c>
      <c r="G267" s="214"/>
      <c r="H267" s="214">
        <f t="shared" si="160"/>
        <v>0</v>
      </c>
      <c r="I267" s="214"/>
      <c r="J267" s="214">
        <f t="shared" si="161"/>
        <v>0</v>
      </c>
      <c r="K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4">
        <f t="shared" si="162"/>
        <v>0</v>
      </c>
      <c r="Z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4">
        <f t="shared" si="163"/>
        <v>0</v>
      </c>
      <c r="AD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4">
        <f t="shared" si="164"/>
        <v>0</v>
      </c>
      <c r="AH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4">
        <f t="shared" si="165"/>
        <v>0</v>
      </c>
      <c r="AL267" s="214">
        <f t="shared" si="166"/>
        <v>0</v>
      </c>
    </row>
    <row r="268" spans="2:38" x14ac:dyDescent="0.25">
      <c r="B268" s="212" t="s">
        <v>1160</v>
      </c>
      <c r="C268" s="213" t="s">
        <v>1161</v>
      </c>
      <c r="D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4">
        <f t="shared" si="159"/>
        <v>0</v>
      </c>
      <c r="G268" s="214"/>
      <c r="H268" s="214">
        <f t="shared" si="160"/>
        <v>0</v>
      </c>
      <c r="I268" s="214"/>
      <c r="J268" s="214">
        <f t="shared" si="161"/>
        <v>0</v>
      </c>
      <c r="K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4">
        <f t="shared" si="162"/>
        <v>0</v>
      </c>
      <c r="Z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4">
        <f t="shared" si="163"/>
        <v>0</v>
      </c>
      <c r="AD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4">
        <f t="shared" si="164"/>
        <v>0</v>
      </c>
      <c r="AH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4">
        <f t="shared" si="165"/>
        <v>0</v>
      </c>
      <c r="AL268" s="214">
        <f t="shared" si="166"/>
        <v>0</v>
      </c>
    </row>
    <row r="269" spans="2:38" x14ac:dyDescent="0.25">
      <c r="B269" s="212" t="s">
        <v>1162</v>
      </c>
      <c r="C269" s="213" t="s">
        <v>1163</v>
      </c>
      <c r="D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4">
        <f t="shared" si="159"/>
        <v>0</v>
      </c>
      <c r="G269" s="214"/>
      <c r="H269" s="214">
        <f t="shared" si="160"/>
        <v>0</v>
      </c>
      <c r="I269" s="214"/>
      <c r="J269" s="214">
        <f t="shared" si="161"/>
        <v>0</v>
      </c>
      <c r="K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4">
        <f t="shared" si="162"/>
        <v>0</v>
      </c>
      <c r="Z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4">
        <f t="shared" si="163"/>
        <v>0</v>
      </c>
      <c r="AD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4">
        <f t="shared" si="164"/>
        <v>0</v>
      </c>
      <c r="AH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4">
        <f t="shared" si="165"/>
        <v>0</v>
      </c>
      <c r="AL269" s="214">
        <f t="shared" si="166"/>
        <v>0</v>
      </c>
    </row>
    <row r="270" spans="2:38" x14ac:dyDescent="0.25">
      <c r="B270" s="221" t="s">
        <v>458</v>
      </c>
      <c r="C270" s="222" t="s">
        <v>334</v>
      </c>
      <c r="D270" s="223">
        <f>SUM(D271:D314)</f>
        <v>0</v>
      </c>
      <c r="E270" s="223">
        <f>SUM(E271:E314)</f>
        <v>30000</v>
      </c>
      <c r="F270" s="223">
        <f t="shared" si="159"/>
        <v>30000</v>
      </c>
      <c r="G270" s="223">
        <f>SUM(G271:G314)</f>
        <v>0</v>
      </c>
      <c r="H270" s="223">
        <f t="shared" si="160"/>
        <v>30000</v>
      </c>
      <c r="I270" s="223">
        <f>SUM(I271:I314)</f>
        <v>0</v>
      </c>
      <c r="J270" s="223">
        <f t="shared" si="161"/>
        <v>30000</v>
      </c>
      <c r="K270" s="223">
        <f t="shared" ref="K270:X270" si="168">SUM(K271:K314)</f>
        <v>30000</v>
      </c>
      <c r="L270" s="223">
        <f t="shared" si="168"/>
        <v>0</v>
      </c>
      <c r="M270" s="223">
        <f t="shared" si="168"/>
        <v>0</v>
      </c>
      <c r="N270" s="223">
        <f t="shared" si="168"/>
        <v>0</v>
      </c>
      <c r="O270" s="223">
        <f t="shared" si="168"/>
        <v>0</v>
      </c>
      <c r="P270" s="223">
        <f t="shared" si="168"/>
        <v>0</v>
      </c>
      <c r="Q270" s="223">
        <f t="shared" si="168"/>
        <v>0</v>
      </c>
      <c r="R270" s="223">
        <f t="shared" si="168"/>
        <v>0</v>
      </c>
      <c r="S270" s="223">
        <f t="shared" si="168"/>
        <v>0</v>
      </c>
      <c r="T270" s="223">
        <f t="shared" si="168"/>
        <v>0</v>
      </c>
      <c r="U270" s="223">
        <f t="shared" si="168"/>
        <v>0</v>
      </c>
      <c r="V270" s="223">
        <f t="shared" si="168"/>
        <v>0</v>
      </c>
      <c r="W270" s="223">
        <f t="shared" si="168"/>
        <v>0</v>
      </c>
      <c r="X270" s="223">
        <f t="shared" si="168"/>
        <v>0</v>
      </c>
      <c r="Y270" s="223">
        <f t="shared" si="162"/>
        <v>0</v>
      </c>
      <c r="Z270" s="223">
        <f>SUM(Z271:Z314)</f>
        <v>0</v>
      </c>
      <c r="AA270" s="223">
        <f>SUM(AA271:AA314)</f>
        <v>30000</v>
      </c>
      <c r="AB270" s="223">
        <f>SUM(AB271:AB314)</f>
        <v>0</v>
      </c>
      <c r="AC270" s="223">
        <f t="shared" si="163"/>
        <v>30000</v>
      </c>
      <c r="AD270" s="223">
        <f>SUM(AD271:AD314)</f>
        <v>0</v>
      </c>
      <c r="AE270" s="223">
        <f>SUM(AE271:AE314)</f>
        <v>0</v>
      </c>
      <c r="AF270" s="223">
        <f>SUM(AF271:AF314)</f>
        <v>0</v>
      </c>
      <c r="AG270" s="223">
        <f t="shared" si="164"/>
        <v>0</v>
      </c>
      <c r="AH270" s="223">
        <f>SUM(AH271:AH314)</f>
        <v>0</v>
      </c>
      <c r="AI270" s="223">
        <f>SUM(AI271:AI314)</f>
        <v>0</v>
      </c>
      <c r="AJ270" s="223">
        <f>SUM(AJ271:AJ314)</f>
        <v>0</v>
      </c>
      <c r="AK270" s="223">
        <f t="shared" si="165"/>
        <v>0</v>
      </c>
      <c r="AL270" s="223">
        <f t="shared" si="166"/>
        <v>30000</v>
      </c>
    </row>
    <row r="271" spans="2:38" x14ac:dyDescent="0.25">
      <c r="B271" s="212" t="s">
        <v>1164</v>
      </c>
      <c r="C271" s="213" t="s">
        <v>1165</v>
      </c>
      <c r="D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4">
        <f t="shared" si="159"/>
        <v>0</v>
      </c>
      <c r="G271" s="214"/>
      <c r="H271" s="214">
        <f t="shared" si="160"/>
        <v>0</v>
      </c>
      <c r="I271" s="214"/>
      <c r="J271" s="214">
        <f t="shared" si="161"/>
        <v>0</v>
      </c>
      <c r="K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4">
        <f t="shared" si="162"/>
        <v>0</v>
      </c>
      <c r="Z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4">
        <f t="shared" si="163"/>
        <v>0</v>
      </c>
      <c r="AD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4">
        <f t="shared" si="164"/>
        <v>0</v>
      </c>
      <c r="AH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4">
        <f t="shared" si="165"/>
        <v>0</v>
      </c>
      <c r="AL271" s="214">
        <f t="shared" si="166"/>
        <v>0</v>
      </c>
    </row>
    <row r="272" spans="2:38" x14ac:dyDescent="0.25">
      <c r="B272" s="212" t="s">
        <v>459</v>
      </c>
      <c r="C272" s="213" t="s">
        <v>1166</v>
      </c>
      <c r="D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4">
        <f t="shared" ref="F272:F303" si="169">D272+E272</f>
        <v>0</v>
      </c>
      <c r="G272" s="214"/>
      <c r="H272" s="214">
        <f t="shared" ref="H272:H303" si="170">F272-G272</f>
        <v>0</v>
      </c>
      <c r="I272" s="214"/>
      <c r="J272" s="214">
        <f t="shared" ref="J272:J303" si="171">F272-I272</f>
        <v>0</v>
      </c>
      <c r="K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4">
        <f t="shared" ref="Y272:Y303" si="172">V272+W272+X272</f>
        <v>0</v>
      </c>
      <c r="Z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4">
        <f t="shared" ref="AC272:AC303" si="173">Z272+AA272+AB272</f>
        <v>0</v>
      </c>
      <c r="AD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4">
        <f t="shared" ref="AG272:AG303" si="174">AD272+AE272+AF272</f>
        <v>0</v>
      </c>
      <c r="AH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4">
        <f t="shared" ref="AK272:AK303" si="175">AH272+AI272+AJ272</f>
        <v>0</v>
      </c>
      <c r="AL272" s="214">
        <f t="shared" ref="AL272:AL303" si="176">Y272+AC272+AG272+AK272</f>
        <v>0</v>
      </c>
    </row>
    <row r="273" spans="2:38" x14ac:dyDescent="0.25">
      <c r="B273" s="212" t="s">
        <v>1167</v>
      </c>
      <c r="C273" s="213" t="s">
        <v>1168</v>
      </c>
      <c r="D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4">
        <f t="shared" si="169"/>
        <v>0</v>
      </c>
      <c r="G273" s="214"/>
      <c r="H273" s="214">
        <f t="shared" si="170"/>
        <v>0</v>
      </c>
      <c r="I273" s="214"/>
      <c r="J273" s="214">
        <f t="shared" si="171"/>
        <v>0</v>
      </c>
      <c r="K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4">
        <f t="shared" si="172"/>
        <v>0</v>
      </c>
      <c r="Z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4">
        <f t="shared" si="173"/>
        <v>0</v>
      </c>
      <c r="AD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4">
        <f t="shared" si="174"/>
        <v>0</v>
      </c>
      <c r="AH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4">
        <f t="shared" si="175"/>
        <v>0</v>
      </c>
      <c r="AL273" s="214">
        <f t="shared" si="176"/>
        <v>0</v>
      </c>
    </row>
    <row r="274" spans="2:38" x14ac:dyDescent="0.25">
      <c r="B274" s="212" t="s">
        <v>1169</v>
      </c>
      <c r="C274" s="213" t="s">
        <v>1170</v>
      </c>
      <c r="D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4">
        <f t="shared" si="169"/>
        <v>0</v>
      </c>
      <c r="G274" s="214"/>
      <c r="H274" s="214">
        <f t="shared" si="170"/>
        <v>0</v>
      </c>
      <c r="I274" s="214"/>
      <c r="J274" s="214">
        <f t="shared" si="171"/>
        <v>0</v>
      </c>
      <c r="K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4">
        <f t="shared" si="172"/>
        <v>0</v>
      </c>
      <c r="Z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4">
        <f t="shared" si="173"/>
        <v>0</v>
      </c>
      <c r="AD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4">
        <f t="shared" si="174"/>
        <v>0</v>
      </c>
      <c r="AH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4">
        <f t="shared" si="175"/>
        <v>0</v>
      </c>
      <c r="AL274" s="214">
        <f t="shared" si="176"/>
        <v>0</v>
      </c>
    </row>
    <row r="275" spans="2:38" x14ac:dyDescent="0.25">
      <c r="B275" s="212" t="s">
        <v>1171</v>
      </c>
      <c r="C275" s="213" t="s">
        <v>1172</v>
      </c>
      <c r="D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4">
        <f t="shared" si="169"/>
        <v>0</v>
      </c>
      <c r="G275" s="214"/>
      <c r="H275" s="214">
        <f t="shared" si="170"/>
        <v>0</v>
      </c>
      <c r="I275" s="214"/>
      <c r="J275" s="214">
        <f t="shared" si="171"/>
        <v>0</v>
      </c>
      <c r="K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4">
        <f t="shared" si="172"/>
        <v>0</v>
      </c>
      <c r="Z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4">
        <f t="shared" si="173"/>
        <v>0</v>
      </c>
      <c r="AD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4">
        <f t="shared" si="174"/>
        <v>0</v>
      </c>
      <c r="AH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4">
        <f t="shared" si="175"/>
        <v>0</v>
      </c>
      <c r="AL275" s="214">
        <f t="shared" si="176"/>
        <v>0</v>
      </c>
    </row>
    <row r="276" spans="2:38" x14ac:dyDescent="0.25">
      <c r="B276" s="212" t="s">
        <v>1173</v>
      </c>
      <c r="C276" s="213" t="s">
        <v>1174</v>
      </c>
      <c r="D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4">
        <f t="shared" si="169"/>
        <v>0</v>
      </c>
      <c r="G276" s="214"/>
      <c r="H276" s="214">
        <f t="shared" si="170"/>
        <v>0</v>
      </c>
      <c r="I276" s="214"/>
      <c r="J276" s="214">
        <f t="shared" si="171"/>
        <v>0</v>
      </c>
      <c r="K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4">
        <f t="shared" si="172"/>
        <v>0</v>
      </c>
      <c r="Z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4">
        <f t="shared" si="173"/>
        <v>0</v>
      </c>
      <c r="AD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4">
        <f t="shared" si="174"/>
        <v>0</v>
      </c>
      <c r="AH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4">
        <f t="shared" si="175"/>
        <v>0</v>
      </c>
      <c r="AL276" s="214">
        <f t="shared" si="176"/>
        <v>0</v>
      </c>
    </row>
    <row r="277" spans="2:38" x14ac:dyDescent="0.25">
      <c r="B277" s="212" t="s">
        <v>1175</v>
      </c>
      <c r="C277" s="213" t="s">
        <v>1176</v>
      </c>
      <c r="D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4">
        <f t="shared" si="169"/>
        <v>0</v>
      </c>
      <c r="G277" s="214"/>
      <c r="H277" s="214">
        <f t="shared" si="170"/>
        <v>0</v>
      </c>
      <c r="I277" s="214"/>
      <c r="J277" s="214">
        <f t="shared" si="171"/>
        <v>0</v>
      </c>
      <c r="K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4">
        <f t="shared" si="172"/>
        <v>0</v>
      </c>
      <c r="Z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4">
        <f t="shared" si="173"/>
        <v>0</v>
      </c>
      <c r="AD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4">
        <f t="shared" si="174"/>
        <v>0</v>
      </c>
      <c r="AH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4">
        <f t="shared" si="175"/>
        <v>0</v>
      </c>
      <c r="AL277" s="214">
        <f t="shared" si="176"/>
        <v>0</v>
      </c>
    </row>
    <row r="278" spans="2:38" x14ac:dyDescent="0.25">
      <c r="B278" s="212" t="s">
        <v>1177</v>
      </c>
      <c r="C278" s="213" t="s">
        <v>1178</v>
      </c>
      <c r="D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4">
        <f t="shared" si="169"/>
        <v>0</v>
      </c>
      <c r="G278" s="214"/>
      <c r="H278" s="214">
        <f t="shared" si="170"/>
        <v>0</v>
      </c>
      <c r="I278" s="214"/>
      <c r="J278" s="214">
        <f t="shared" si="171"/>
        <v>0</v>
      </c>
      <c r="K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4">
        <f t="shared" si="172"/>
        <v>0</v>
      </c>
      <c r="Z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4">
        <f t="shared" si="173"/>
        <v>0</v>
      </c>
      <c r="AD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4">
        <f t="shared" si="174"/>
        <v>0</v>
      </c>
      <c r="AH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4">
        <f t="shared" si="175"/>
        <v>0</v>
      </c>
      <c r="AL278" s="214">
        <f t="shared" si="176"/>
        <v>0</v>
      </c>
    </row>
    <row r="279" spans="2:38" x14ac:dyDescent="0.25">
      <c r="B279" s="212" t="s">
        <v>460</v>
      </c>
      <c r="C279" s="213" t="s">
        <v>1179</v>
      </c>
      <c r="D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279" s="214">
        <f t="shared" si="169"/>
        <v>30000</v>
      </c>
      <c r="G279" s="214"/>
      <c r="H279" s="214">
        <f t="shared" si="170"/>
        <v>30000</v>
      </c>
      <c r="I279" s="214"/>
      <c r="J279" s="214">
        <f t="shared" si="171"/>
        <v>30000</v>
      </c>
      <c r="K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L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4">
        <f t="shared" si="172"/>
        <v>0</v>
      </c>
      <c r="Z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B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4">
        <f t="shared" si="173"/>
        <v>30000</v>
      </c>
      <c r="AD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4">
        <f t="shared" si="174"/>
        <v>0</v>
      </c>
      <c r="AH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4">
        <f t="shared" si="175"/>
        <v>0</v>
      </c>
      <c r="AL279" s="214">
        <f t="shared" si="176"/>
        <v>30000</v>
      </c>
    </row>
    <row r="280" spans="2:38" x14ac:dyDescent="0.25">
      <c r="B280" s="212" t="s">
        <v>1180</v>
      </c>
      <c r="C280" s="213" t="s">
        <v>1181</v>
      </c>
      <c r="D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4">
        <f t="shared" si="169"/>
        <v>0</v>
      </c>
      <c r="G280" s="214"/>
      <c r="H280" s="214">
        <f t="shared" si="170"/>
        <v>0</v>
      </c>
      <c r="I280" s="214"/>
      <c r="J280" s="214">
        <f t="shared" si="171"/>
        <v>0</v>
      </c>
      <c r="K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4">
        <f t="shared" si="172"/>
        <v>0</v>
      </c>
      <c r="Z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4">
        <f t="shared" si="173"/>
        <v>0</v>
      </c>
      <c r="AD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4">
        <f t="shared" si="174"/>
        <v>0</v>
      </c>
      <c r="AH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4">
        <f t="shared" si="175"/>
        <v>0</v>
      </c>
      <c r="AL280" s="214">
        <f t="shared" si="176"/>
        <v>0</v>
      </c>
    </row>
    <row r="281" spans="2:38" x14ac:dyDescent="0.25">
      <c r="B281" s="212" t="s">
        <v>1182</v>
      </c>
      <c r="C281" s="213" t="s">
        <v>1183</v>
      </c>
      <c r="D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4">
        <f t="shared" si="169"/>
        <v>0</v>
      </c>
      <c r="G281" s="214"/>
      <c r="H281" s="214">
        <f t="shared" si="170"/>
        <v>0</v>
      </c>
      <c r="I281" s="214"/>
      <c r="J281" s="214">
        <f t="shared" si="171"/>
        <v>0</v>
      </c>
      <c r="K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4">
        <f t="shared" si="172"/>
        <v>0</v>
      </c>
      <c r="Z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4">
        <f t="shared" si="173"/>
        <v>0</v>
      </c>
      <c r="AD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4">
        <f t="shared" si="174"/>
        <v>0</v>
      </c>
      <c r="AH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4">
        <f t="shared" si="175"/>
        <v>0</v>
      </c>
      <c r="AL281" s="214">
        <f t="shared" si="176"/>
        <v>0</v>
      </c>
    </row>
    <row r="282" spans="2:38" x14ac:dyDescent="0.25">
      <c r="B282" s="212" t="s">
        <v>1184</v>
      </c>
      <c r="C282" s="213" t="s">
        <v>1185</v>
      </c>
      <c r="D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4">
        <f t="shared" si="169"/>
        <v>0</v>
      </c>
      <c r="G282" s="214"/>
      <c r="H282" s="214">
        <f t="shared" si="170"/>
        <v>0</v>
      </c>
      <c r="I282" s="214"/>
      <c r="J282" s="214">
        <f t="shared" si="171"/>
        <v>0</v>
      </c>
      <c r="K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4">
        <f t="shared" si="172"/>
        <v>0</v>
      </c>
      <c r="Z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4">
        <f t="shared" si="173"/>
        <v>0</v>
      </c>
      <c r="AD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4">
        <f t="shared" si="174"/>
        <v>0</v>
      </c>
      <c r="AH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4">
        <f t="shared" si="175"/>
        <v>0</v>
      </c>
      <c r="AL282" s="214">
        <f t="shared" si="176"/>
        <v>0</v>
      </c>
    </row>
    <row r="283" spans="2:38" x14ac:dyDescent="0.25">
      <c r="B283" s="212" t="s">
        <v>1186</v>
      </c>
      <c r="C283" s="213" t="s">
        <v>1187</v>
      </c>
      <c r="D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4">
        <f t="shared" si="169"/>
        <v>0</v>
      </c>
      <c r="G283" s="214"/>
      <c r="H283" s="214">
        <f t="shared" si="170"/>
        <v>0</v>
      </c>
      <c r="I283" s="214"/>
      <c r="J283" s="214">
        <f t="shared" si="171"/>
        <v>0</v>
      </c>
      <c r="K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4">
        <f t="shared" si="172"/>
        <v>0</v>
      </c>
      <c r="Z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4">
        <f t="shared" si="173"/>
        <v>0</v>
      </c>
      <c r="AD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4">
        <f t="shared" si="174"/>
        <v>0</v>
      </c>
      <c r="AH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4">
        <f t="shared" si="175"/>
        <v>0</v>
      </c>
      <c r="AL283" s="214">
        <f t="shared" si="176"/>
        <v>0</v>
      </c>
    </row>
    <row r="284" spans="2:38" x14ac:dyDescent="0.25">
      <c r="B284" s="212" t="s">
        <v>1188</v>
      </c>
      <c r="C284" s="213" t="s">
        <v>1189</v>
      </c>
      <c r="D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4">
        <f t="shared" si="169"/>
        <v>0</v>
      </c>
      <c r="G284" s="214"/>
      <c r="H284" s="214">
        <f t="shared" si="170"/>
        <v>0</v>
      </c>
      <c r="I284" s="214"/>
      <c r="J284" s="214">
        <f t="shared" si="171"/>
        <v>0</v>
      </c>
      <c r="K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4">
        <f t="shared" si="172"/>
        <v>0</v>
      </c>
      <c r="Z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4">
        <f t="shared" si="173"/>
        <v>0</v>
      </c>
      <c r="AD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4">
        <f t="shared" si="174"/>
        <v>0</v>
      </c>
      <c r="AH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4">
        <f t="shared" si="175"/>
        <v>0</v>
      </c>
      <c r="AL284" s="214">
        <f t="shared" si="176"/>
        <v>0</v>
      </c>
    </row>
    <row r="285" spans="2:38" x14ac:dyDescent="0.25">
      <c r="B285" s="212" t="s">
        <v>1190</v>
      </c>
      <c r="C285" s="213" t="s">
        <v>1191</v>
      </c>
      <c r="D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4">
        <f t="shared" si="169"/>
        <v>0</v>
      </c>
      <c r="G285" s="214"/>
      <c r="H285" s="214">
        <f t="shared" si="170"/>
        <v>0</v>
      </c>
      <c r="I285" s="214"/>
      <c r="J285" s="214">
        <f t="shared" si="171"/>
        <v>0</v>
      </c>
      <c r="K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4">
        <f t="shared" si="172"/>
        <v>0</v>
      </c>
      <c r="Z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4">
        <f t="shared" si="173"/>
        <v>0</v>
      </c>
      <c r="AD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4">
        <f t="shared" si="174"/>
        <v>0</v>
      </c>
      <c r="AH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4">
        <f t="shared" si="175"/>
        <v>0</v>
      </c>
      <c r="AL285" s="214">
        <f t="shared" si="176"/>
        <v>0</v>
      </c>
    </row>
    <row r="286" spans="2:38" x14ac:dyDescent="0.25">
      <c r="B286" s="212" t="s">
        <v>1192</v>
      </c>
      <c r="C286" s="213" t="s">
        <v>1193</v>
      </c>
      <c r="D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4">
        <f t="shared" si="169"/>
        <v>0</v>
      </c>
      <c r="G286" s="214"/>
      <c r="H286" s="214">
        <f t="shared" si="170"/>
        <v>0</v>
      </c>
      <c r="I286" s="214"/>
      <c r="J286" s="214">
        <f t="shared" si="171"/>
        <v>0</v>
      </c>
      <c r="K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4">
        <f t="shared" si="172"/>
        <v>0</v>
      </c>
      <c r="Z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4">
        <f t="shared" si="173"/>
        <v>0</v>
      </c>
      <c r="AD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4">
        <f t="shared" si="174"/>
        <v>0</v>
      </c>
      <c r="AH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4">
        <f t="shared" si="175"/>
        <v>0</v>
      </c>
      <c r="AL286" s="214">
        <f t="shared" si="176"/>
        <v>0</v>
      </c>
    </row>
    <row r="287" spans="2:38" x14ac:dyDescent="0.25">
      <c r="B287" s="212" t="s">
        <v>1194</v>
      </c>
      <c r="C287" s="213" t="s">
        <v>1195</v>
      </c>
      <c r="D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4">
        <f t="shared" si="169"/>
        <v>0</v>
      </c>
      <c r="G287" s="214"/>
      <c r="H287" s="214">
        <f t="shared" si="170"/>
        <v>0</v>
      </c>
      <c r="I287" s="214"/>
      <c r="J287" s="214">
        <f t="shared" si="171"/>
        <v>0</v>
      </c>
      <c r="K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4">
        <f t="shared" si="172"/>
        <v>0</v>
      </c>
      <c r="Z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4">
        <f t="shared" si="173"/>
        <v>0</v>
      </c>
      <c r="AD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4">
        <f t="shared" si="174"/>
        <v>0</v>
      </c>
      <c r="AH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4">
        <f t="shared" si="175"/>
        <v>0</v>
      </c>
      <c r="AL287" s="214">
        <f t="shared" si="176"/>
        <v>0</v>
      </c>
    </row>
    <row r="288" spans="2:38" x14ac:dyDescent="0.25">
      <c r="B288" s="212" t="s">
        <v>461</v>
      </c>
      <c r="C288" s="213" t="s">
        <v>1196</v>
      </c>
      <c r="D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4">
        <f t="shared" si="169"/>
        <v>0</v>
      </c>
      <c r="G288" s="214"/>
      <c r="H288" s="214">
        <f t="shared" si="170"/>
        <v>0</v>
      </c>
      <c r="I288" s="214"/>
      <c r="J288" s="214">
        <f t="shared" si="171"/>
        <v>0</v>
      </c>
      <c r="K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4">
        <f t="shared" si="172"/>
        <v>0</v>
      </c>
      <c r="Z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4">
        <f t="shared" si="173"/>
        <v>0</v>
      </c>
      <c r="AD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4">
        <f t="shared" si="174"/>
        <v>0</v>
      </c>
      <c r="AH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4">
        <f t="shared" si="175"/>
        <v>0</v>
      </c>
      <c r="AL288" s="214">
        <f t="shared" si="176"/>
        <v>0</v>
      </c>
    </row>
    <row r="289" spans="2:38" x14ac:dyDescent="0.25">
      <c r="B289" s="212" t="s">
        <v>1197</v>
      </c>
      <c r="C289" s="213" t="s">
        <v>1198</v>
      </c>
      <c r="D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4">
        <f t="shared" si="169"/>
        <v>0</v>
      </c>
      <c r="G289" s="214"/>
      <c r="H289" s="214">
        <f t="shared" si="170"/>
        <v>0</v>
      </c>
      <c r="I289" s="214"/>
      <c r="J289" s="214">
        <f t="shared" si="171"/>
        <v>0</v>
      </c>
      <c r="K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4">
        <f t="shared" si="172"/>
        <v>0</v>
      </c>
      <c r="Z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4">
        <f t="shared" si="173"/>
        <v>0</v>
      </c>
      <c r="AD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4">
        <f t="shared" si="174"/>
        <v>0</v>
      </c>
      <c r="AH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4">
        <f t="shared" si="175"/>
        <v>0</v>
      </c>
      <c r="AL289" s="214">
        <f t="shared" si="176"/>
        <v>0</v>
      </c>
    </row>
    <row r="290" spans="2:38" x14ac:dyDescent="0.25">
      <c r="B290" s="212" t="s">
        <v>1199</v>
      </c>
      <c r="C290" s="213" t="s">
        <v>1200</v>
      </c>
      <c r="D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4">
        <f t="shared" si="169"/>
        <v>0</v>
      </c>
      <c r="G290" s="214"/>
      <c r="H290" s="214">
        <f t="shared" si="170"/>
        <v>0</v>
      </c>
      <c r="I290" s="214"/>
      <c r="J290" s="214">
        <f t="shared" si="171"/>
        <v>0</v>
      </c>
      <c r="K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4">
        <f t="shared" si="172"/>
        <v>0</v>
      </c>
      <c r="Z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4">
        <f t="shared" si="173"/>
        <v>0</v>
      </c>
      <c r="AD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4">
        <f t="shared" si="174"/>
        <v>0</v>
      </c>
      <c r="AH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4">
        <f t="shared" si="175"/>
        <v>0</v>
      </c>
      <c r="AL290" s="214">
        <f t="shared" si="176"/>
        <v>0</v>
      </c>
    </row>
    <row r="291" spans="2:38" x14ac:dyDescent="0.25">
      <c r="B291" s="212" t="s">
        <v>1201</v>
      </c>
      <c r="C291" s="213" t="s">
        <v>1202</v>
      </c>
      <c r="D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4">
        <f t="shared" si="169"/>
        <v>0</v>
      </c>
      <c r="G291" s="214"/>
      <c r="H291" s="214">
        <f t="shared" si="170"/>
        <v>0</v>
      </c>
      <c r="I291" s="214"/>
      <c r="J291" s="214">
        <f t="shared" si="171"/>
        <v>0</v>
      </c>
      <c r="K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4">
        <f t="shared" si="172"/>
        <v>0</v>
      </c>
      <c r="Z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4">
        <f t="shared" si="173"/>
        <v>0</v>
      </c>
      <c r="AD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4">
        <f t="shared" si="174"/>
        <v>0</v>
      </c>
      <c r="AH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4">
        <f t="shared" si="175"/>
        <v>0</v>
      </c>
      <c r="AL291" s="214">
        <f t="shared" si="176"/>
        <v>0</v>
      </c>
    </row>
    <row r="292" spans="2:38" x14ac:dyDescent="0.25">
      <c r="B292" s="212" t="s">
        <v>1203</v>
      </c>
      <c r="C292" s="213" t="s">
        <v>1196</v>
      </c>
      <c r="D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4">
        <f t="shared" si="169"/>
        <v>0</v>
      </c>
      <c r="G292" s="214"/>
      <c r="H292" s="214">
        <f t="shared" si="170"/>
        <v>0</v>
      </c>
      <c r="I292" s="214"/>
      <c r="J292" s="214">
        <f t="shared" si="171"/>
        <v>0</v>
      </c>
      <c r="K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4">
        <f t="shared" si="172"/>
        <v>0</v>
      </c>
      <c r="Z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4">
        <f t="shared" si="173"/>
        <v>0</v>
      </c>
      <c r="AD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4">
        <f t="shared" si="174"/>
        <v>0</v>
      </c>
      <c r="AH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4">
        <f t="shared" si="175"/>
        <v>0</v>
      </c>
      <c r="AL292" s="214">
        <f t="shared" si="176"/>
        <v>0</v>
      </c>
    </row>
    <row r="293" spans="2:38" x14ac:dyDescent="0.25">
      <c r="B293" s="212" t="s">
        <v>1204</v>
      </c>
      <c r="C293" s="213" t="s">
        <v>1205</v>
      </c>
      <c r="D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4">
        <f t="shared" si="169"/>
        <v>0</v>
      </c>
      <c r="G293" s="214"/>
      <c r="H293" s="214">
        <f t="shared" si="170"/>
        <v>0</v>
      </c>
      <c r="I293" s="214"/>
      <c r="J293" s="214">
        <f t="shared" si="171"/>
        <v>0</v>
      </c>
      <c r="K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4">
        <f t="shared" si="172"/>
        <v>0</v>
      </c>
      <c r="Z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4">
        <f t="shared" si="173"/>
        <v>0</v>
      </c>
      <c r="AD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4">
        <f t="shared" si="174"/>
        <v>0</v>
      </c>
      <c r="AH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4">
        <f t="shared" si="175"/>
        <v>0</v>
      </c>
      <c r="AL293" s="214">
        <f t="shared" si="176"/>
        <v>0</v>
      </c>
    </row>
    <row r="294" spans="2:38" x14ac:dyDescent="0.25">
      <c r="B294" s="212" t="s">
        <v>1206</v>
      </c>
      <c r="C294" s="213" t="s">
        <v>1207</v>
      </c>
      <c r="D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4">
        <f t="shared" si="169"/>
        <v>0</v>
      </c>
      <c r="G294" s="214"/>
      <c r="H294" s="214">
        <f t="shared" si="170"/>
        <v>0</v>
      </c>
      <c r="I294" s="214"/>
      <c r="J294" s="214">
        <f t="shared" si="171"/>
        <v>0</v>
      </c>
      <c r="K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4">
        <f t="shared" si="172"/>
        <v>0</v>
      </c>
      <c r="Z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4">
        <f t="shared" si="173"/>
        <v>0</v>
      </c>
      <c r="AD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4">
        <f t="shared" si="174"/>
        <v>0</v>
      </c>
      <c r="AH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4">
        <f t="shared" si="175"/>
        <v>0</v>
      </c>
      <c r="AL294" s="214">
        <f t="shared" si="176"/>
        <v>0</v>
      </c>
    </row>
    <row r="295" spans="2:38" x14ac:dyDescent="0.25">
      <c r="B295" s="212" t="s">
        <v>1208</v>
      </c>
      <c r="C295" s="213" t="s">
        <v>1209</v>
      </c>
      <c r="D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4">
        <f t="shared" si="169"/>
        <v>0</v>
      </c>
      <c r="G295" s="214"/>
      <c r="H295" s="214">
        <f t="shared" si="170"/>
        <v>0</v>
      </c>
      <c r="I295" s="214"/>
      <c r="J295" s="214">
        <f t="shared" si="171"/>
        <v>0</v>
      </c>
      <c r="K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4">
        <f t="shared" si="172"/>
        <v>0</v>
      </c>
      <c r="Z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4">
        <f t="shared" si="173"/>
        <v>0</v>
      </c>
      <c r="AD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4">
        <f t="shared" si="174"/>
        <v>0</v>
      </c>
      <c r="AH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4">
        <f t="shared" si="175"/>
        <v>0</v>
      </c>
      <c r="AL295" s="214">
        <f t="shared" si="176"/>
        <v>0</v>
      </c>
    </row>
    <row r="296" spans="2:38" x14ac:dyDescent="0.25">
      <c r="B296" s="212" t="s">
        <v>1210</v>
      </c>
      <c r="C296" s="213" t="s">
        <v>1211</v>
      </c>
      <c r="D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4">
        <f t="shared" si="169"/>
        <v>0</v>
      </c>
      <c r="G296" s="214"/>
      <c r="H296" s="214">
        <f t="shared" si="170"/>
        <v>0</v>
      </c>
      <c r="I296" s="214"/>
      <c r="J296" s="214">
        <f t="shared" si="171"/>
        <v>0</v>
      </c>
      <c r="K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4">
        <f t="shared" si="172"/>
        <v>0</v>
      </c>
      <c r="Z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4">
        <f t="shared" si="173"/>
        <v>0</v>
      </c>
      <c r="AD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4">
        <f t="shared" si="174"/>
        <v>0</v>
      </c>
      <c r="AH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4">
        <f t="shared" si="175"/>
        <v>0</v>
      </c>
      <c r="AL296" s="214">
        <f t="shared" si="176"/>
        <v>0</v>
      </c>
    </row>
    <row r="297" spans="2:38" x14ac:dyDescent="0.25">
      <c r="B297" s="212" t="s">
        <v>1212</v>
      </c>
      <c r="C297" s="213" t="s">
        <v>1213</v>
      </c>
      <c r="D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4">
        <f t="shared" si="169"/>
        <v>0</v>
      </c>
      <c r="G297" s="214"/>
      <c r="H297" s="214">
        <f t="shared" si="170"/>
        <v>0</v>
      </c>
      <c r="I297" s="214"/>
      <c r="J297" s="214">
        <f t="shared" si="171"/>
        <v>0</v>
      </c>
      <c r="K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4">
        <f t="shared" si="172"/>
        <v>0</v>
      </c>
      <c r="Z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4">
        <f t="shared" si="173"/>
        <v>0</v>
      </c>
      <c r="AD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4">
        <f t="shared" si="174"/>
        <v>0</v>
      </c>
      <c r="AH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4">
        <f t="shared" si="175"/>
        <v>0</v>
      </c>
      <c r="AL297" s="214">
        <f t="shared" si="176"/>
        <v>0</v>
      </c>
    </row>
    <row r="298" spans="2:38" x14ac:dyDescent="0.25">
      <c r="B298" s="212" t="s">
        <v>1214</v>
      </c>
      <c r="C298" s="213" t="s">
        <v>1215</v>
      </c>
      <c r="D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4">
        <f t="shared" si="169"/>
        <v>0</v>
      </c>
      <c r="G298" s="214"/>
      <c r="H298" s="214">
        <f t="shared" si="170"/>
        <v>0</v>
      </c>
      <c r="I298" s="214"/>
      <c r="J298" s="214">
        <f t="shared" si="171"/>
        <v>0</v>
      </c>
      <c r="K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4">
        <f t="shared" si="172"/>
        <v>0</v>
      </c>
      <c r="Z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4">
        <f t="shared" si="173"/>
        <v>0</v>
      </c>
      <c r="AD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4">
        <f t="shared" si="174"/>
        <v>0</v>
      </c>
      <c r="AH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4">
        <f t="shared" si="175"/>
        <v>0</v>
      </c>
      <c r="AL298" s="214">
        <f t="shared" si="176"/>
        <v>0</v>
      </c>
    </row>
    <row r="299" spans="2:38" x14ac:dyDescent="0.25">
      <c r="B299" s="212" t="s">
        <v>1216</v>
      </c>
      <c r="C299" s="213" t="s">
        <v>1217</v>
      </c>
      <c r="D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4">
        <f t="shared" si="169"/>
        <v>0</v>
      </c>
      <c r="G299" s="214"/>
      <c r="H299" s="214">
        <f t="shared" si="170"/>
        <v>0</v>
      </c>
      <c r="I299" s="214"/>
      <c r="J299" s="214">
        <f t="shared" si="171"/>
        <v>0</v>
      </c>
      <c r="K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4">
        <f t="shared" si="172"/>
        <v>0</v>
      </c>
      <c r="Z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4">
        <f t="shared" si="173"/>
        <v>0</v>
      </c>
      <c r="AD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4">
        <f t="shared" si="174"/>
        <v>0</v>
      </c>
      <c r="AH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4">
        <f t="shared" si="175"/>
        <v>0</v>
      </c>
      <c r="AL299" s="214">
        <f t="shared" si="176"/>
        <v>0</v>
      </c>
    </row>
    <row r="300" spans="2:38" x14ac:dyDescent="0.25">
      <c r="B300" s="212" t="s">
        <v>1218</v>
      </c>
      <c r="C300" s="213" t="s">
        <v>1219</v>
      </c>
      <c r="D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4">
        <f t="shared" si="169"/>
        <v>0</v>
      </c>
      <c r="G300" s="214"/>
      <c r="H300" s="214">
        <f t="shared" si="170"/>
        <v>0</v>
      </c>
      <c r="I300" s="214"/>
      <c r="J300" s="214">
        <f t="shared" si="171"/>
        <v>0</v>
      </c>
      <c r="K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4">
        <f t="shared" si="172"/>
        <v>0</v>
      </c>
      <c r="Z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4">
        <f t="shared" si="173"/>
        <v>0</v>
      </c>
      <c r="AD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4">
        <f t="shared" si="174"/>
        <v>0</v>
      </c>
      <c r="AH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4">
        <f t="shared" si="175"/>
        <v>0</v>
      </c>
      <c r="AL300" s="214">
        <f t="shared" si="176"/>
        <v>0</v>
      </c>
    </row>
    <row r="301" spans="2:38" x14ac:dyDescent="0.25">
      <c r="B301" s="212" t="s">
        <v>1220</v>
      </c>
      <c r="C301" s="213" t="s">
        <v>1221</v>
      </c>
      <c r="D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4">
        <f t="shared" si="169"/>
        <v>0</v>
      </c>
      <c r="G301" s="214"/>
      <c r="H301" s="214">
        <f t="shared" si="170"/>
        <v>0</v>
      </c>
      <c r="I301" s="214"/>
      <c r="J301" s="214">
        <f t="shared" si="171"/>
        <v>0</v>
      </c>
      <c r="K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4">
        <f t="shared" si="172"/>
        <v>0</v>
      </c>
      <c r="Z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4">
        <f t="shared" si="173"/>
        <v>0</v>
      </c>
      <c r="AD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4">
        <f t="shared" si="174"/>
        <v>0</v>
      </c>
      <c r="AH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4">
        <f t="shared" si="175"/>
        <v>0</v>
      </c>
      <c r="AL301" s="214">
        <f t="shared" si="176"/>
        <v>0</v>
      </c>
    </row>
    <row r="302" spans="2:38" x14ac:dyDescent="0.25">
      <c r="B302" s="212" t="s">
        <v>1222</v>
      </c>
      <c r="C302" s="213" t="s">
        <v>1223</v>
      </c>
      <c r="D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4">
        <f t="shared" si="169"/>
        <v>0</v>
      </c>
      <c r="G302" s="214"/>
      <c r="H302" s="214">
        <f t="shared" si="170"/>
        <v>0</v>
      </c>
      <c r="I302" s="214"/>
      <c r="J302" s="214">
        <f t="shared" si="171"/>
        <v>0</v>
      </c>
      <c r="K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4">
        <f t="shared" si="172"/>
        <v>0</v>
      </c>
      <c r="Z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4">
        <f t="shared" si="173"/>
        <v>0</v>
      </c>
      <c r="AD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4">
        <f t="shared" si="174"/>
        <v>0</v>
      </c>
      <c r="AH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4">
        <f t="shared" si="175"/>
        <v>0</v>
      </c>
      <c r="AL302" s="214">
        <f t="shared" si="176"/>
        <v>0</v>
      </c>
    </row>
    <row r="303" spans="2:38" x14ac:dyDescent="0.25">
      <c r="B303" s="212" t="s">
        <v>1224</v>
      </c>
      <c r="C303" s="213" t="s">
        <v>1225</v>
      </c>
      <c r="D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4">
        <f t="shared" si="169"/>
        <v>0</v>
      </c>
      <c r="G303" s="214"/>
      <c r="H303" s="214">
        <f t="shared" si="170"/>
        <v>0</v>
      </c>
      <c r="I303" s="214"/>
      <c r="J303" s="214">
        <f t="shared" si="171"/>
        <v>0</v>
      </c>
      <c r="K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4">
        <f t="shared" si="172"/>
        <v>0</v>
      </c>
      <c r="Z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4">
        <f t="shared" si="173"/>
        <v>0</v>
      </c>
      <c r="AD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4">
        <f t="shared" si="174"/>
        <v>0</v>
      </c>
      <c r="AH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4">
        <f t="shared" si="175"/>
        <v>0</v>
      </c>
      <c r="AL303" s="214">
        <f t="shared" si="176"/>
        <v>0</v>
      </c>
    </row>
    <row r="304" spans="2:38" x14ac:dyDescent="0.25">
      <c r="B304" s="212" t="s">
        <v>1226</v>
      </c>
      <c r="C304" s="213" t="s">
        <v>1227</v>
      </c>
      <c r="D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4">
        <f t="shared" ref="F304:F335" si="177">D304+E304</f>
        <v>0</v>
      </c>
      <c r="G304" s="214"/>
      <c r="H304" s="214">
        <f t="shared" ref="H304:H335" si="178">F304-G304</f>
        <v>0</v>
      </c>
      <c r="I304" s="214"/>
      <c r="J304" s="214">
        <f t="shared" ref="J304:J335" si="179">F304-I304</f>
        <v>0</v>
      </c>
      <c r="K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4">
        <f t="shared" ref="Y304:Y335" si="180">V304+W304+X304</f>
        <v>0</v>
      </c>
      <c r="Z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4">
        <f t="shared" ref="AC304:AC335" si="181">Z304+AA304+AB304</f>
        <v>0</v>
      </c>
      <c r="AD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4">
        <f t="shared" ref="AG304:AG335" si="182">AD304+AE304+AF304</f>
        <v>0</v>
      </c>
      <c r="AH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4">
        <f t="shared" ref="AK304:AK335" si="183">AH304+AI304+AJ304</f>
        <v>0</v>
      </c>
      <c r="AL304" s="214">
        <f t="shared" ref="AL304:AL335" si="184">Y304+AC304+AG304+AK304</f>
        <v>0</v>
      </c>
    </row>
    <row r="305" spans="2:38" x14ac:dyDescent="0.25">
      <c r="B305" s="212" t="s">
        <v>1228</v>
      </c>
      <c r="C305" s="213" t="s">
        <v>1229</v>
      </c>
      <c r="D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4">
        <f t="shared" si="177"/>
        <v>0</v>
      </c>
      <c r="G305" s="214"/>
      <c r="H305" s="214">
        <f t="shared" si="178"/>
        <v>0</v>
      </c>
      <c r="I305" s="214"/>
      <c r="J305" s="214">
        <f t="shared" si="179"/>
        <v>0</v>
      </c>
      <c r="K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4">
        <f t="shared" si="180"/>
        <v>0</v>
      </c>
      <c r="Z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4">
        <f t="shared" si="181"/>
        <v>0</v>
      </c>
      <c r="AD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4">
        <f t="shared" si="182"/>
        <v>0</v>
      </c>
      <c r="AH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4">
        <f t="shared" si="183"/>
        <v>0</v>
      </c>
      <c r="AL305" s="214">
        <f t="shared" si="184"/>
        <v>0</v>
      </c>
    </row>
    <row r="306" spans="2:38" x14ac:dyDescent="0.25">
      <c r="B306" s="212" t="s">
        <v>1230</v>
      </c>
      <c r="C306" s="213" t="s">
        <v>1231</v>
      </c>
      <c r="D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4">
        <f t="shared" si="177"/>
        <v>0</v>
      </c>
      <c r="G306" s="214"/>
      <c r="H306" s="214">
        <f t="shared" si="178"/>
        <v>0</v>
      </c>
      <c r="I306" s="214"/>
      <c r="J306" s="214">
        <f t="shared" si="179"/>
        <v>0</v>
      </c>
      <c r="K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4">
        <f t="shared" si="180"/>
        <v>0</v>
      </c>
      <c r="Z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4">
        <f t="shared" si="181"/>
        <v>0</v>
      </c>
      <c r="AD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4">
        <f t="shared" si="182"/>
        <v>0</v>
      </c>
      <c r="AH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4">
        <f t="shared" si="183"/>
        <v>0</v>
      </c>
      <c r="AL306" s="214">
        <f t="shared" si="184"/>
        <v>0</v>
      </c>
    </row>
    <row r="307" spans="2:38" x14ac:dyDescent="0.25">
      <c r="B307" s="212" t="s">
        <v>1232</v>
      </c>
      <c r="C307" s="213" t="s">
        <v>1233</v>
      </c>
      <c r="D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4">
        <f t="shared" si="177"/>
        <v>0</v>
      </c>
      <c r="G307" s="214"/>
      <c r="H307" s="214">
        <f t="shared" si="178"/>
        <v>0</v>
      </c>
      <c r="I307" s="214"/>
      <c r="J307" s="214">
        <f t="shared" si="179"/>
        <v>0</v>
      </c>
      <c r="K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4">
        <f t="shared" si="180"/>
        <v>0</v>
      </c>
      <c r="Z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4">
        <f t="shared" si="181"/>
        <v>0</v>
      </c>
      <c r="AD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4">
        <f t="shared" si="182"/>
        <v>0</v>
      </c>
      <c r="AH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4">
        <f t="shared" si="183"/>
        <v>0</v>
      </c>
      <c r="AL307" s="214">
        <f t="shared" si="184"/>
        <v>0</v>
      </c>
    </row>
    <row r="308" spans="2:38" x14ac:dyDescent="0.25">
      <c r="B308" s="212" t="s">
        <v>1234</v>
      </c>
      <c r="C308" s="213" t="s">
        <v>1235</v>
      </c>
      <c r="D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4">
        <f t="shared" si="177"/>
        <v>0</v>
      </c>
      <c r="G308" s="214"/>
      <c r="H308" s="214">
        <f t="shared" si="178"/>
        <v>0</v>
      </c>
      <c r="I308" s="214"/>
      <c r="J308" s="214">
        <f t="shared" si="179"/>
        <v>0</v>
      </c>
      <c r="K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4">
        <f t="shared" si="180"/>
        <v>0</v>
      </c>
      <c r="Z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4">
        <f t="shared" si="181"/>
        <v>0</v>
      </c>
      <c r="AD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4">
        <f t="shared" si="182"/>
        <v>0</v>
      </c>
      <c r="AH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4">
        <f t="shared" si="183"/>
        <v>0</v>
      </c>
      <c r="AL308" s="214">
        <f t="shared" si="184"/>
        <v>0</v>
      </c>
    </row>
    <row r="309" spans="2:38" x14ac:dyDescent="0.25">
      <c r="B309" s="212" t="s">
        <v>1236</v>
      </c>
      <c r="C309" s="213" t="s">
        <v>1237</v>
      </c>
      <c r="D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4">
        <f t="shared" si="177"/>
        <v>0</v>
      </c>
      <c r="G309" s="214"/>
      <c r="H309" s="214">
        <f t="shared" si="178"/>
        <v>0</v>
      </c>
      <c r="I309" s="214"/>
      <c r="J309" s="214">
        <f t="shared" si="179"/>
        <v>0</v>
      </c>
      <c r="K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4">
        <f t="shared" si="180"/>
        <v>0</v>
      </c>
      <c r="Z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4">
        <f t="shared" si="181"/>
        <v>0</v>
      </c>
      <c r="AD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4">
        <f t="shared" si="182"/>
        <v>0</v>
      </c>
      <c r="AH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4">
        <f t="shared" si="183"/>
        <v>0</v>
      </c>
      <c r="AL309" s="214">
        <f t="shared" si="184"/>
        <v>0</v>
      </c>
    </row>
    <row r="310" spans="2:38" x14ac:dyDescent="0.25">
      <c r="B310" s="212" t="s">
        <v>1238</v>
      </c>
      <c r="C310" s="213" t="s">
        <v>1239</v>
      </c>
      <c r="D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4">
        <f t="shared" si="177"/>
        <v>0</v>
      </c>
      <c r="G310" s="214"/>
      <c r="H310" s="214">
        <f t="shared" si="178"/>
        <v>0</v>
      </c>
      <c r="I310" s="214"/>
      <c r="J310" s="214">
        <f t="shared" si="179"/>
        <v>0</v>
      </c>
      <c r="K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4">
        <f t="shared" si="180"/>
        <v>0</v>
      </c>
      <c r="Z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4">
        <f t="shared" si="181"/>
        <v>0</v>
      </c>
      <c r="AD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4">
        <f t="shared" si="182"/>
        <v>0</v>
      </c>
      <c r="AH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4">
        <f t="shared" si="183"/>
        <v>0</v>
      </c>
      <c r="AL310" s="214">
        <f t="shared" si="184"/>
        <v>0</v>
      </c>
    </row>
    <row r="311" spans="2:38" x14ac:dyDescent="0.25">
      <c r="B311" s="212" t="s">
        <v>1240</v>
      </c>
      <c r="C311" s="213" t="s">
        <v>1241</v>
      </c>
      <c r="D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4">
        <f t="shared" si="177"/>
        <v>0</v>
      </c>
      <c r="G311" s="214"/>
      <c r="H311" s="214">
        <f t="shared" si="178"/>
        <v>0</v>
      </c>
      <c r="I311" s="214"/>
      <c r="J311" s="214">
        <f t="shared" si="179"/>
        <v>0</v>
      </c>
      <c r="K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4">
        <f t="shared" si="180"/>
        <v>0</v>
      </c>
      <c r="Z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4">
        <f t="shared" si="181"/>
        <v>0</v>
      </c>
      <c r="AD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4">
        <f t="shared" si="182"/>
        <v>0</v>
      </c>
      <c r="AH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4">
        <f t="shared" si="183"/>
        <v>0</v>
      </c>
      <c r="AL311" s="214">
        <f t="shared" si="184"/>
        <v>0</v>
      </c>
    </row>
    <row r="312" spans="2:38" x14ac:dyDescent="0.25">
      <c r="B312" s="212" t="s">
        <v>1242</v>
      </c>
      <c r="C312" s="213" t="s">
        <v>1243</v>
      </c>
      <c r="D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4">
        <f t="shared" si="177"/>
        <v>0</v>
      </c>
      <c r="G312" s="214"/>
      <c r="H312" s="214">
        <f t="shared" si="178"/>
        <v>0</v>
      </c>
      <c r="I312" s="214"/>
      <c r="J312" s="214">
        <f t="shared" si="179"/>
        <v>0</v>
      </c>
      <c r="K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4">
        <f t="shared" si="180"/>
        <v>0</v>
      </c>
      <c r="Z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4">
        <f t="shared" si="181"/>
        <v>0</v>
      </c>
      <c r="AD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4">
        <f t="shared" si="182"/>
        <v>0</v>
      </c>
      <c r="AH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4">
        <f t="shared" si="183"/>
        <v>0</v>
      </c>
      <c r="AL312" s="214">
        <f t="shared" si="184"/>
        <v>0</v>
      </c>
    </row>
    <row r="313" spans="2:38" x14ac:dyDescent="0.25">
      <c r="B313" s="212" t="s">
        <v>1244</v>
      </c>
      <c r="C313" s="213" t="s">
        <v>1245</v>
      </c>
      <c r="D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4">
        <f t="shared" si="177"/>
        <v>0</v>
      </c>
      <c r="G313" s="214"/>
      <c r="H313" s="214">
        <f t="shared" si="178"/>
        <v>0</v>
      </c>
      <c r="I313" s="214"/>
      <c r="J313" s="214">
        <f t="shared" si="179"/>
        <v>0</v>
      </c>
      <c r="K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4">
        <f t="shared" si="180"/>
        <v>0</v>
      </c>
      <c r="Z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4">
        <f t="shared" si="181"/>
        <v>0</v>
      </c>
      <c r="AD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4">
        <f t="shared" si="182"/>
        <v>0</v>
      </c>
      <c r="AH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4">
        <f t="shared" si="183"/>
        <v>0</v>
      </c>
      <c r="AL313" s="214">
        <f t="shared" si="184"/>
        <v>0</v>
      </c>
    </row>
    <row r="314" spans="2:38" x14ac:dyDescent="0.25">
      <c r="B314" s="212" t="s">
        <v>1246</v>
      </c>
      <c r="C314" s="213" t="s">
        <v>1247</v>
      </c>
      <c r="D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4">
        <f t="shared" si="177"/>
        <v>0</v>
      </c>
      <c r="G314" s="214"/>
      <c r="H314" s="214">
        <f t="shared" si="178"/>
        <v>0</v>
      </c>
      <c r="I314" s="214"/>
      <c r="J314" s="214">
        <f t="shared" si="179"/>
        <v>0</v>
      </c>
      <c r="K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4">
        <f t="shared" si="180"/>
        <v>0</v>
      </c>
      <c r="Z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4">
        <f t="shared" si="181"/>
        <v>0</v>
      </c>
      <c r="AD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4">
        <f t="shared" si="182"/>
        <v>0</v>
      </c>
      <c r="AH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4">
        <f t="shared" si="183"/>
        <v>0</v>
      </c>
      <c r="AL314" s="214">
        <f t="shared" si="184"/>
        <v>0</v>
      </c>
    </row>
    <row r="315" spans="2:38" x14ac:dyDescent="0.25">
      <c r="B315" s="221" t="s">
        <v>462</v>
      </c>
      <c r="C315" s="222" t="s">
        <v>335</v>
      </c>
      <c r="D315" s="223">
        <f>SUM(D316:D329)</f>
        <v>1200</v>
      </c>
      <c r="E315" s="223">
        <f>SUM(E316:E329)</f>
        <v>15137</v>
      </c>
      <c r="F315" s="223">
        <f t="shared" si="177"/>
        <v>16337</v>
      </c>
      <c r="G315" s="223">
        <f>SUM(G316:G329)</f>
        <v>0</v>
      </c>
      <c r="H315" s="223">
        <f t="shared" si="178"/>
        <v>16337</v>
      </c>
      <c r="I315" s="223">
        <f>SUM(I316:I329)</f>
        <v>0</v>
      </c>
      <c r="J315" s="223">
        <f t="shared" si="179"/>
        <v>16337</v>
      </c>
      <c r="K315" s="223">
        <f t="shared" ref="K315:X315" si="185">SUM(K316:K329)</f>
        <v>0</v>
      </c>
      <c r="L315" s="223">
        <f t="shared" si="185"/>
        <v>0</v>
      </c>
      <c r="M315" s="223">
        <f t="shared" si="185"/>
        <v>0</v>
      </c>
      <c r="N315" s="223">
        <f t="shared" si="185"/>
        <v>0</v>
      </c>
      <c r="O315" s="223">
        <f t="shared" si="185"/>
        <v>0</v>
      </c>
      <c r="P315" s="223">
        <f t="shared" si="185"/>
        <v>0</v>
      </c>
      <c r="Q315" s="223">
        <f t="shared" si="185"/>
        <v>0</v>
      </c>
      <c r="R315" s="223">
        <f t="shared" si="185"/>
        <v>16337</v>
      </c>
      <c r="S315" s="223">
        <f t="shared" si="185"/>
        <v>0</v>
      </c>
      <c r="T315" s="223">
        <f t="shared" si="185"/>
        <v>0</v>
      </c>
      <c r="U315" s="223">
        <f t="shared" si="185"/>
        <v>0</v>
      </c>
      <c r="V315" s="223">
        <f t="shared" si="185"/>
        <v>0</v>
      </c>
      <c r="W315" s="223">
        <f t="shared" si="185"/>
        <v>5137</v>
      </c>
      <c r="X315" s="223">
        <f t="shared" si="185"/>
        <v>11200</v>
      </c>
      <c r="Y315" s="223">
        <f t="shared" si="180"/>
        <v>16337</v>
      </c>
      <c r="Z315" s="223">
        <f>SUM(Z316:Z329)</f>
        <v>0</v>
      </c>
      <c r="AA315" s="223">
        <f>SUM(AA316:AA329)</f>
        <v>0</v>
      </c>
      <c r="AB315" s="223">
        <f>SUM(AB316:AB329)</f>
        <v>0</v>
      </c>
      <c r="AC315" s="223">
        <f t="shared" si="181"/>
        <v>0</v>
      </c>
      <c r="AD315" s="223">
        <f>SUM(AD316:AD329)</f>
        <v>0</v>
      </c>
      <c r="AE315" s="223">
        <f>SUM(AE316:AE329)</f>
        <v>0</v>
      </c>
      <c r="AF315" s="223">
        <f>SUM(AF316:AF329)</f>
        <v>0</v>
      </c>
      <c r="AG315" s="223">
        <f t="shared" si="182"/>
        <v>0</v>
      </c>
      <c r="AH315" s="223">
        <f>SUM(AH316:AH329)</f>
        <v>0</v>
      </c>
      <c r="AI315" s="223">
        <f>SUM(AI316:AI329)</f>
        <v>0</v>
      </c>
      <c r="AJ315" s="223">
        <f>SUM(AJ316:AJ329)</f>
        <v>0</v>
      </c>
      <c r="AK315" s="223">
        <f t="shared" si="183"/>
        <v>0</v>
      </c>
      <c r="AL315" s="223">
        <f t="shared" si="184"/>
        <v>16337</v>
      </c>
    </row>
    <row r="316" spans="2:38" x14ac:dyDescent="0.25">
      <c r="B316" s="212" t="s">
        <v>1248</v>
      </c>
      <c r="C316" s="213" t="s">
        <v>1249</v>
      </c>
      <c r="D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v>
      </c>
      <c r="E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4">
        <f t="shared" si="177"/>
        <v>1200</v>
      </c>
      <c r="G316" s="214"/>
      <c r="H316" s="214">
        <f t="shared" si="178"/>
        <v>1200</v>
      </c>
      <c r="I316" s="214"/>
      <c r="J316" s="214">
        <f t="shared" si="179"/>
        <v>1200</v>
      </c>
      <c r="K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S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v>
      </c>
      <c r="Y316" s="214">
        <f t="shared" si="180"/>
        <v>1200</v>
      </c>
      <c r="Z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4">
        <f t="shared" si="181"/>
        <v>0</v>
      </c>
      <c r="AD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4">
        <f t="shared" si="182"/>
        <v>0</v>
      </c>
      <c r="AH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4">
        <f t="shared" si="183"/>
        <v>0</v>
      </c>
      <c r="AL316" s="214">
        <f t="shared" si="184"/>
        <v>1200</v>
      </c>
    </row>
    <row r="317" spans="2:38" x14ac:dyDescent="0.25">
      <c r="B317" s="212" t="s">
        <v>463</v>
      </c>
      <c r="C317" s="213" t="s">
        <v>1250</v>
      </c>
      <c r="D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4">
        <f t="shared" si="177"/>
        <v>0</v>
      </c>
      <c r="G317" s="214"/>
      <c r="H317" s="214">
        <f t="shared" si="178"/>
        <v>0</v>
      </c>
      <c r="I317" s="214"/>
      <c r="J317" s="214">
        <f t="shared" si="179"/>
        <v>0</v>
      </c>
      <c r="K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4">
        <f t="shared" si="180"/>
        <v>0</v>
      </c>
      <c r="Z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4">
        <f t="shared" si="181"/>
        <v>0</v>
      </c>
      <c r="AD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4">
        <f t="shared" si="182"/>
        <v>0</v>
      </c>
      <c r="AH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4">
        <f t="shared" si="183"/>
        <v>0</v>
      </c>
      <c r="AL317" s="214">
        <f t="shared" si="184"/>
        <v>0</v>
      </c>
    </row>
    <row r="318" spans="2:38" x14ac:dyDescent="0.25">
      <c r="B318" s="212" t="s">
        <v>1251</v>
      </c>
      <c r="C318" s="213" t="s">
        <v>1252</v>
      </c>
      <c r="D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5137</v>
      </c>
      <c r="F318" s="214">
        <f t="shared" si="177"/>
        <v>5137</v>
      </c>
      <c r="G318" s="214"/>
      <c r="H318" s="214">
        <f t="shared" si="178"/>
        <v>5137</v>
      </c>
      <c r="I318" s="214"/>
      <c r="J318" s="214">
        <f t="shared" si="179"/>
        <v>5137</v>
      </c>
      <c r="K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5137</v>
      </c>
      <c r="S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5137</v>
      </c>
      <c r="X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4">
        <f t="shared" si="180"/>
        <v>5137</v>
      </c>
      <c r="Z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4">
        <f t="shared" si="181"/>
        <v>0</v>
      </c>
      <c r="AD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4">
        <f t="shared" si="182"/>
        <v>0</v>
      </c>
      <c r="AH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4">
        <f t="shared" si="183"/>
        <v>0</v>
      </c>
      <c r="AL318" s="214">
        <f t="shared" si="184"/>
        <v>5137</v>
      </c>
    </row>
    <row r="319" spans="2:38" x14ac:dyDescent="0.25">
      <c r="B319" s="212" t="s">
        <v>1253</v>
      </c>
      <c r="C319" s="213" t="s">
        <v>1254</v>
      </c>
      <c r="D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4">
        <f t="shared" si="177"/>
        <v>0</v>
      </c>
      <c r="G319" s="214"/>
      <c r="H319" s="214">
        <f t="shared" si="178"/>
        <v>0</v>
      </c>
      <c r="I319" s="214"/>
      <c r="J319" s="214">
        <f t="shared" si="179"/>
        <v>0</v>
      </c>
      <c r="K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4">
        <f t="shared" si="180"/>
        <v>0</v>
      </c>
      <c r="Z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4">
        <f t="shared" si="181"/>
        <v>0</v>
      </c>
      <c r="AD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4">
        <f t="shared" si="182"/>
        <v>0</v>
      </c>
      <c r="AH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4">
        <f t="shared" si="183"/>
        <v>0</v>
      </c>
      <c r="AL319" s="214">
        <f t="shared" si="184"/>
        <v>0</v>
      </c>
    </row>
    <row r="320" spans="2:38" x14ac:dyDescent="0.25">
      <c r="B320" s="212" t="s">
        <v>1255</v>
      </c>
      <c r="C320" s="213" t="s">
        <v>1256</v>
      </c>
      <c r="D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4">
        <f t="shared" si="177"/>
        <v>0</v>
      </c>
      <c r="G320" s="214"/>
      <c r="H320" s="214">
        <f t="shared" si="178"/>
        <v>0</v>
      </c>
      <c r="I320" s="214"/>
      <c r="J320" s="214">
        <f t="shared" si="179"/>
        <v>0</v>
      </c>
      <c r="K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4">
        <f t="shared" si="180"/>
        <v>0</v>
      </c>
      <c r="Z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4">
        <f t="shared" si="181"/>
        <v>0</v>
      </c>
      <c r="AD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4">
        <f t="shared" si="182"/>
        <v>0</v>
      </c>
      <c r="AH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4">
        <f t="shared" si="183"/>
        <v>0</v>
      </c>
      <c r="AL320" s="214">
        <f t="shared" si="184"/>
        <v>0</v>
      </c>
    </row>
    <row r="321" spans="2:38" x14ac:dyDescent="0.25">
      <c r="B321" s="212" t="s">
        <v>1257</v>
      </c>
      <c r="C321" s="213" t="s">
        <v>1258</v>
      </c>
      <c r="D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4">
        <f t="shared" si="177"/>
        <v>0</v>
      </c>
      <c r="G321" s="214"/>
      <c r="H321" s="214">
        <f t="shared" si="178"/>
        <v>0</v>
      </c>
      <c r="I321" s="214"/>
      <c r="J321" s="214">
        <f t="shared" si="179"/>
        <v>0</v>
      </c>
      <c r="K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4">
        <f t="shared" si="180"/>
        <v>0</v>
      </c>
      <c r="Z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4">
        <f t="shared" si="181"/>
        <v>0</v>
      </c>
      <c r="AD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4">
        <f t="shared" si="182"/>
        <v>0</v>
      </c>
      <c r="AH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4">
        <f t="shared" si="183"/>
        <v>0</v>
      </c>
      <c r="AL321" s="214">
        <f t="shared" si="184"/>
        <v>0</v>
      </c>
    </row>
    <row r="322" spans="2:38" x14ac:dyDescent="0.25">
      <c r="B322" s="212" t="s">
        <v>464</v>
      </c>
      <c r="C322" s="213" t="s">
        <v>1259</v>
      </c>
      <c r="D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4">
        <f t="shared" si="177"/>
        <v>0</v>
      </c>
      <c r="G322" s="214"/>
      <c r="H322" s="214">
        <f t="shared" si="178"/>
        <v>0</v>
      </c>
      <c r="I322" s="214"/>
      <c r="J322" s="214">
        <f t="shared" si="179"/>
        <v>0</v>
      </c>
      <c r="K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4">
        <f t="shared" si="180"/>
        <v>0</v>
      </c>
      <c r="Z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4">
        <f t="shared" si="181"/>
        <v>0</v>
      </c>
      <c r="AD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4">
        <f t="shared" si="182"/>
        <v>0</v>
      </c>
      <c r="AH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4">
        <f t="shared" si="183"/>
        <v>0</v>
      </c>
      <c r="AL322" s="214">
        <f t="shared" si="184"/>
        <v>0</v>
      </c>
    </row>
    <row r="323" spans="2:38" x14ac:dyDescent="0.25">
      <c r="B323" s="212" t="s">
        <v>1260</v>
      </c>
      <c r="C323" s="213" t="s">
        <v>1261</v>
      </c>
      <c r="D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4">
        <f t="shared" si="177"/>
        <v>0</v>
      </c>
      <c r="G323" s="214"/>
      <c r="H323" s="214">
        <f t="shared" si="178"/>
        <v>0</v>
      </c>
      <c r="I323" s="214"/>
      <c r="J323" s="214">
        <f t="shared" si="179"/>
        <v>0</v>
      </c>
      <c r="K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4">
        <f t="shared" si="180"/>
        <v>0</v>
      </c>
      <c r="Z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4">
        <f t="shared" si="181"/>
        <v>0</v>
      </c>
      <c r="AD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4">
        <f t="shared" si="182"/>
        <v>0</v>
      </c>
      <c r="AH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4">
        <f t="shared" si="183"/>
        <v>0</v>
      </c>
      <c r="AL323" s="214">
        <f t="shared" si="184"/>
        <v>0</v>
      </c>
    </row>
    <row r="324" spans="2:38" x14ac:dyDescent="0.25">
      <c r="B324" s="212" t="s">
        <v>1262</v>
      </c>
      <c r="C324" s="213" t="s">
        <v>1263</v>
      </c>
      <c r="D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4">
        <f t="shared" si="177"/>
        <v>0</v>
      </c>
      <c r="G324" s="214"/>
      <c r="H324" s="214">
        <f t="shared" si="178"/>
        <v>0</v>
      </c>
      <c r="I324" s="214"/>
      <c r="J324" s="214">
        <f t="shared" si="179"/>
        <v>0</v>
      </c>
      <c r="K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4">
        <f t="shared" si="180"/>
        <v>0</v>
      </c>
      <c r="Z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4">
        <f t="shared" si="181"/>
        <v>0</v>
      </c>
      <c r="AD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4">
        <f t="shared" si="182"/>
        <v>0</v>
      </c>
      <c r="AH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4">
        <f t="shared" si="183"/>
        <v>0</v>
      </c>
      <c r="AL324" s="214">
        <f t="shared" si="184"/>
        <v>0</v>
      </c>
    </row>
    <row r="325" spans="2:38" x14ac:dyDescent="0.25">
      <c r="B325" s="212" t="s">
        <v>1264</v>
      </c>
      <c r="C325" s="213" t="s">
        <v>1265</v>
      </c>
      <c r="D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325" s="214">
        <f t="shared" si="177"/>
        <v>10000</v>
      </c>
      <c r="G325" s="214"/>
      <c r="H325" s="214">
        <f t="shared" si="178"/>
        <v>10000</v>
      </c>
      <c r="I325" s="214"/>
      <c r="J325" s="214">
        <f t="shared" si="179"/>
        <v>10000</v>
      </c>
      <c r="K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S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Y325" s="214">
        <f t="shared" si="180"/>
        <v>10000</v>
      </c>
      <c r="Z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4">
        <f t="shared" si="181"/>
        <v>0</v>
      </c>
      <c r="AD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4">
        <f t="shared" si="182"/>
        <v>0</v>
      </c>
      <c r="AH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4">
        <f t="shared" si="183"/>
        <v>0</v>
      </c>
      <c r="AL325" s="214">
        <f t="shared" si="184"/>
        <v>10000</v>
      </c>
    </row>
    <row r="326" spans="2:38" x14ac:dyDescent="0.25">
      <c r="B326" s="212" t="s">
        <v>1266</v>
      </c>
      <c r="C326" s="213" t="s">
        <v>1267</v>
      </c>
      <c r="D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4">
        <f t="shared" si="177"/>
        <v>0</v>
      </c>
      <c r="G326" s="214"/>
      <c r="H326" s="214">
        <f t="shared" si="178"/>
        <v>0</v>
      </c>
      <c r="I326" s="214"/>
      <c r="J326" s="214">
        <f t="shared" si="179"/>
        <v>0</v>
      </c>
      <c r="K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4">
        <f t="shared" si="180"/>
        <v>0</v>
      </c>
      <c r="Z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4">
        <f t="shared" si="181"/>
        <v>0</v>
      </c>
      <c r="AD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4">
        <f t="shared" si="182"/>
        <v>0</v>
      </c>
      <c r="AH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4">
        <f t="shared" si="183"/>
        <v>0</v>
      </c>
      <c r="AL326" s="214">
        <f t="shared" si="184"/>
        <v>0</v>
      </c>
    </row>
    <row r="327" spans="2:38" x14ac:dyDescent="0.25">
      <c r="B327" s="212" t="s">
        <v>1268</v>
      </c>
      <c r="C327" s="213" t="s">
        <v>1269</v>
      </c>
      <c r="D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4">
        <f t="shared" si="177"/>
        <v>0</v>
      </c>
      <c r="G327" s="214"/>
      <c r="H327" s="214">
        <f t="shared" si="178"/>
        <v>0</v>
      </c>
      <c r="I327" s="214"/>
      <c r="J327" s="214">
        <f t="shared" si="179"/>
        <v>0</v>
      </c>
      <c r="K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4">
        <f t="shared" si="180"/>
        <v>0</v>
      </c>
      <c r="Z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4">
        <f t="shared" si="181"/>
        <v>0</v>
      </c>
      <c r="AD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4">
        <f t="shared" si="182"/>
        <v>0</v>
      </c>
      <c r="AH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4">
        <f t="shared" si="183"/>
        <v>0</v>
      </c>
      <c r="AL327" s="214">
        <f t="shared" si="184"/>
        <v>0</v>
      </c>
    </row>
    <row r="328" spans="2:38" x14ac:dyDescent="0.25">
      <c r="B328" s="212" t="s">
        <v>1270</v>
      </c>
      <c r="C328" s="213" t="s">
        <v>1271</v>
      </c>
      <c r="D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4">
        <f t="shared" si="177"/>
        <v>0</v>
      </c>
      <c r="G328" s="214"/>
      <c r="H328" s="214">
        <f t="shared" si="178"/>
        <v>0</v>
      </c>
      <c r="I328" s="214"/>
      <c r="J328" s="214">
        <f t="shared" si="179"/>
        <v>0</v>
      </c>
      <c r="K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4">
        <f t="shared" si="180"/>
        <v>0</v>
      </c>
      <c r="Z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4">
        <f t="shared" si="181"/>
        <v>0</v>
      </c>
      <c r="AD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4">
        <f t="shared" si="182"/>
        <v>0</v>
      </c>
      <c r="AH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4">
        <f t="shared" si="183"/>
        <v>0</v>
      </c>
      <c r="AL328" s="214">
        <f t="shared" si="184"/>
        <v>0</v>
      </c>
    </row>
    <row r="329" spans="2:38" x14ac:dyDescent="0.25">
      <c r="B329" s="212" t="s">
        <v>1272</v>
      </c>
      <c r="C329" s="213" t="s">
        <v>1273</v>
      </c>
      <c r="D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4">
        <f t="shared" si="177"/>
        <v>0</v>
      </c>
      <c r="G329" s="214"/>
      <c r="H329" s="214">
        <f t="shared" si="178"/>
        <v>0</v>
      </c>
      <c r="I329" s="214"/>
      <c r="J329" s="214">
        <f t="shared" si="179"/>
        <v>0</v>
      </c>
      <c r="K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4">
        <f t="shared" si="180"/>
        <v>0</v>
      </c>
      <c r="Z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4">
        <f t="shared" si="181"/>
        <v>0</v>
      </c>
      <c r="AD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4">
        <f t="shared" si="182"/>
        <v>0</v>
      </c>
      <c r="AH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4">
        <f t="shared" si="183"/>
        <v>0</v>
      </c>
      <c r="AL329" s="214">
        <f t="shared" si="184"/>
        <v>0</v>
      </c>
    </row>
    <row r="330" spans="2:38" x14ac:dyDescent="0.25">
      <c r="B330" s="209" t="s">
        <v>446</v>
      </c>
      <c r="C330" s="210" t="s">
        <v>323</v>
      </c>
      <c r="D330" s="211">
        <f>D331</f>
        <v>0</v>
      </c>
      <c r="E330" s="211">
        <f>E331</f>
        <v>0</v>
      </c>
      <c r="F330" s="211">
        <f t="shared" si="177"/>
        <v>0</v>
      </c>
      <c r="G330" s="211">
        <f>G331</f>
        <v>0</v>
      </c>
      <c r="H330" s="211">
        <f t="shared" si="178"/>
        <v>0</v>
      </c>
      <c r="I330" s="211">
        <f>I331</f>
        <v>0</v>
      </c>
      <c r="J330" s="211">
        <f t="shared" si="179"/>
        <v>0</v>
      </c>
      <c r="K330" s="211">
        <f t="shared" ref="K330:AJ330" si="186">K331</f>
        <v>0</v>
      </c>
      <c r="L330" s="211">
        <f t="shared" si="186"/>
        <v>0</v>
      </c>
      <c r="M330" s="211">
        <f t="shared" si="186"/>
        <v>0</v>
      </c>
      <c r="N330" s="211">
        <f t="shared" si="186"/>
        <v>0</v>
      </c>
      <c r="O330" s="211">
        <f t="shared" si="186"/>
        <v>0</v>
      </c>
      <c r="P330" s="211">
        <f t="shared" si="186"/>
        <v>0</v>
      </c>
      <c r="Q330" s="211">
        <f t="shared" si="186"/>
        <v>0</v>
      </c>
      <c r="R330" s="211">
        <f t="shared" si="186"/>
        <v>0</v>
      </c>
      <c r="S330" s="211">
        <f t="shared" si="186"/>
        <v>0</v>
      </c>
      <c r="T330" s="211">
        <f t="shared" si="186"/>
        <v>0</v>
      </c>
      <c r="U330" s="211">
        <f t="shared" si="186"/>
        <v>0</v>
      </c>
      <c r="V330" s="211">
        <f t="shared" si="186"/>
        <v>0</v>
      </c>
      <c r="W330" s="211">
        <f t="shared" si="186"/>
        <v>0</v>
      </c>
      <c r="X330" s="211">
        <f t="shared" si="186"/>
        <v>0</v>
      </c>
      <c r="Y330" s="211">
        <f t="shared" si="180"/>
        <v>0</v>
      </c>
      <c r="Z330" s="211">
        <f t="shared" si="186"/>
        <v>0</v>
      </c>
      <c r="AA330" s="211">
        <f t="shared" si="186"/>
        <v>0</v>
      </c>
      <c r="AB330" s="211">
        <f t="shared" si="186"/>
        <v>0</v>
      </c>
      <c r="AC330" s="211">
        <f t="shared" si="181"/>
        <v>0</v>
      </c>
      <c r="AD330" s="211">
        <f t="shared" si="186"/>
        <v>0</v>
      </c>
      <c r="AE330" s="211">
        <f t="shared" si="186"/>
        <v>0</v>
      </c>
      <c r="AF330" s="211">
        <f t="shared" si="186"/>
        <v>0</v>
      </c>
      <c r="AG330" s="211">
        <f t="shared" si="182"/>
        <v>0</v>
      </c>
      <c r="AH330" s="211">
        <f t="shared" si="186"/>
        <v>0</v>
      </c>
      <c r="AI330" s="211">
        <f t="shared" si="186"/>
        <v>0</v>
      </c>
      <c r="AJ330" s="211">
        <f t="shared" si="186"/>
        <v>0</v>
      </c>
      <c r="AK330" s="211">
        <f t="shared" si="183"/>
        <v>0</v>
      </c>
      <c r="AL330" s="211">
        <f t="shared" si="184"/>
        <v>0</v>
      </c>
    </row>
    <row r="331" spans="2:38" x14ac:dyDescent="0.25">
      <c r="B331" s="221" t="s">
        <v>448</v>
      </c>
      <c r="C331" s="222" t="s">
        <v>325</v>
      </c>
      <c r="D331" s="223">
        <f>SUM(D332:D335)</f>
        <v>0</v>
      </c>
      <c r="E331" s="223">
        <f>SUM(E332:E335)</f>
        <v>0</v>
      </c>
      <c r="F331" s="223">
        <f t="shared" si="177"/>
        <v>0</v>
      </c>
      <c r="G331" s="223">
        <f>SUM(G332:G335)</f>
        <v>0</v>
      </c>
      <c r="H331" s="223">
        <f t="shared" si="178"/>
        <v>0</v>
      </c>
      <c r="I331" s="223">
        <f>SUM(I332:I335)</f>
        <v>0</v>
      </c>
      <c r="J331" s="223">
        <f t="shared" si="179"/>
        <v>0</v>
      </c>
      <c r="K331" s="223">
        <f t="shared" ref="K331:X331" si="187">SUM(K332:K335)</f>
        <v>0</v>
      </c>
      <c r="L331" s="223">
        <f t="shared" si="187"/>
        <v>0</v>
      </c>
      <c r="M331" s="223">
        <f t="shared" si="187"/>
        <v>0</v>
      </c>
      <c r="N331" s="223">
        <f t="shared" si="187"/>
        <v>0</v>
      </c>
      <c r="O331" s="223">
        <f t="shared" si="187"/>
        <v>0</v>
      </c>
      <c r="P331" s="223">
        <f t="shared" si="187"/>
        <v>0</v>
      </c>
      <c r="Q331" s="223">
        <f t="shared" si="187"/>
        <v>0</v>
      </c>
      <c r="R331" s="223">
        <f t="shared" si="187"/>
        <v>0</v>
      </c>
      <c r="S331" s="223">
        <f t="shared" si="187"/>
        <v>0</v>
      </c>
      <c r="T331" s="223">
        <f t="shared" si="187"/>
        <v>0</v>
      </c>
      <c r="U331" s="223">
        <f t="shared" si="187"/>
        <v>0</v>
      </c>
      <c r="V331" s="223">
        <f t="shared" si="187"/>
        <v>0</v>
      </c>
      <c r="W331" s="223">
        <f t="shared" si="187"/>
        <v>0</v>
      </c>
      <c r="X331" s="223">
        <f t="shared" si="187"/>
        <v>0</v>
      </c>
      <c r="Y331" s="223">
        <f t="shared" si="180"/>
        <v>0</v>
      </c>
      <c r="Z331" s="223">
        <f>SUM(Z332:Z335)</f>
        <v>0</v>
      </c>
      <c r="AA331" s="223">
        <f>SUM(AA332:AA335)</f>
        <v>0</v>
      </c>
      <c r="AB331" s="223">
        <f>SUM(AB332:AB335)</f>
        <v>0</v>
      </c>
      <c r="AC331" s="223">
        <f t="shared" si="181"/>
        <v>0</v>
      </c>
      <c r="AD331" s="223">
        <f>SUM(AD332:AD335)</f>
        <v>0</v>
      </c>
      <c r="AE331" s="223">
        <f>SUM(AE332:AE335)</f>
        <v>0</v>
      </c>
      <c r="AF331" s="223">
        <f>SUM(AF332:AF335)</f>
        <v>0</v>
      </c>
      <c r="AG331" s="223">
        <f t="shared" si="182"/>
        <v>0</v>
      </c>
      <c r="AH331" s="223">
        <f>SUM(AH332:AH335)</f>
        <v>0</v>
      </c>
      <c r="AI331" s="223">
        <f>SUM(AI332:AI335)</f>
        <v>0</v>
      </c>
      <c r="AJ331" s="223">
        <f>SUM(AJ332:AJ335)</f>
        <v>0</v>
      </c>
      <c r="AK331" s="223">
        <f t="shared" si="183"/>
        <v>0</v>
      </c>
      <c r="AL331" s="223">
        <f t="shared" si="184"/>
        <v>0</v>
      </c>
    </row>
    <row r="332" spans="2:38" x14ac:dyDescent="0.25">
      <c r="B332" s="212" t="s">
        <v>465</v>
      </c>
      <c r="C332" s="213" t="s">
        <v>336</v>
      </c>
      <c r="D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4">
        <f t="shared" si="177"/>
        <v>0</v>
      </c>
      <c r="G332" s="214"/>
      <c r="H332" s="214">
        <f t="shared" si="178"/>
        <v>0</v>
      </c>
      <c r="I332" s="214"/>
      <c r="J332" s="214">
        <f t="shared" si="179"/>
        <v>0</v>
      </c>
      <c r="K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4">
        <f t="shared" si="180"/>
        <v>0</v>
      </c>
      <c r="Z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4">
        <f t="shared" si="181"/>
        <v>0</v>
      </c>
      <c r="AD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4">
        <f t="shared" si="182"/>
        <v>0</v>
      </c>
      <c r="AH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4">
        <f t="shared" si="183"/>
        <v>0</v>
      </c>
      <c r="AL332" s="214">
        <f t="shared" si="184"/>
        <v>0</v>
      </c>
    </row>
    <row r="333" spans="2:38" x14ac:dyDescent="0.25">
      <c r="B333" s="212" t="s">
        <v>1148</v>
      </c>
      <c r="C333" s="213" t="s">
        <v>1149</v>
      </c>
      <c r="D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4">
        <f t="shared" si="177"/>
        <v>0</v>
      </c>
      <c r="G333" s="214"/>
      <c r="H333" s="214">
        <f t="shared" si="178"/>
        <v>0</v>
      </c>
      <c r="I333" s="214"/>
      <c r="J333" s="214">
        <f t="shared" si="179"/>
        <v>0</v>
      </c>
      <c r="K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4">
        <f t="shared" si="180"/>
        <v>0</v>
      </c>
      <c r="Z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4">
        <f t="shared" si="181"/>
        <v>0</v>
      </c>
      <c r="AD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4">
        <f t="shared" si="182"/>
        <v>0</v>
      </c>
      <c r="AH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4">
        <f t="shared" si="183"/>
        <v>0</v>
      </c>
      <c r="AL333" s="214">
        <f t="shared" si="184"/>
        <v>0</v>
      </c>
    </row>
    <row r="334" spans="2:38" x14ac:dyDescent="0.25">
      <c r="B334" s="212" t="s">
        <v>1150</v>
      </c>
      <c r="C334" s="213" t="s">
        <v>1151</v>
      </c>
      <c r="D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4">
        <f t="shared" si="177"/>
        <v>0</v>
      </c>
      <c r="G334" s="214"/>
      <c r="H334" s="214">
        <f t="shared" si="178"/>
        <v>0</v>
      </c>
      <c r="I334" s="214"/>
      <c r="J334" s="214">
        <f t="shared" si="179"/>
        <v>0</v>
      </c>
      <c r="K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4">
        <f t="shared" si="180"/>
        <v>0</v>
      </c>
      <c r="Z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4">
        <f t="shared" si="181"/>
        <v>0</v>
      </c>
      <c r="AD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4">
        <f t="shared" si="182"/>
        <v>0</v>
      </c>
      <c r="AH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4">
        <f t="shared" si="183"/>
        <v>0</v>
      </c>
      <c r="AL334" s="214">
        <f t="shared" si="184"/>
        <v>0</v>
      </c>
    </row>
    <row r="335" spans="2:38" x14ac:dyDescent="0.25">
      <c r="B335" s="212" t="s">
        <v>1152</v>
      </c>
      <c r="C335" s="213" t="s">
        <v>1153</v>
      </c>
      <c r="D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4">
        <f t="shared" si="177"/>
        <v>0</v>
      </c>
      <c r="G335" s="214"/>
      <c r="H335" s="214">
        <f t="shared" si="178"/>
        <v>0</v>
      </c>
      <c r="I335" s="214"/>
      <c r="J335" s="214">
        <f t="shared" si="179"/>
        <v>0</v>
      </c>
      <c r="K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4">
        <f t="shared" si="180"/>
        <v>0</v>
      </c>
      <c r="Z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4">
        <f t="shared" si="181"/>
        <v>0</v>
      </c>
      <c r="AD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4">
        <f t="shared" si="182"/>
        <v>0</v>
      </c>
      <c r="AH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4">
        <f t="shared" si="183"/>
        <v>0</v>
      </c>
      <c r="AL335" s="214">
        <f t="shared" si="184"/>
        <v>0</v>
      </c>
    </row>
    <row r="336" spans="2:38" x14ac:dyDescent="0.25">
      <c r="B336" s="209" t="s">
        <v>466</v>
      </c>
      <c r="C336" s="210" t="s">
        <v>337</v>
      </c>
      <c r="D336" s="211">
        <f>D337+D340+D378+D384</f>
        <v>0</v>
      </c>
      <c r="E336" s="211">
        <f>E337+E340+E378+E384</f>
        <v>218000</v>
      </c>
      <c r="F336" s="211">
        <f t="shared" ref="F336:F357" si="188">D336+E336</f>
        <v>218000</v>
      </c>
      <c r="G336" s="211">
        <f>G337+G340+G378+G384</f>
        <v>0</v>
      </c>
      <c r="H336" s="211">
        <f t="shared" ref="H336:H357" si="189">F336-G336</f>
        <v>218000</v>
      </c>
      <c r="I336" s="211">
        <f>I337+I340+I378+I384</f>
        <v>0</v>
      </c>
      <c r="J336" s="211">
        <f t="shared" ref="J336:J357" si="190">F336-I336</f>
        <v>218000</v>
      </c>
      <c r="K336" s="211">
        <f t="shared" ref="K336:X336" si="191">K337+K340+K378+K384</f>
        <v>0</v>
      </c>
      <c r="L336" s="211">
        <f t="shared" si="191"/>
        <v>0</v>
      </c>
      <c r="M336" s="211">
        <f t="shared" si="191"/>
        <v>0</v>
      </c>
      <c r="N336" s="211">
        <f t="shared" si="191"/>
        <v>0</v>
      </c>
      <c r="O336" s="211">
        <f t="shared" si="191"/>
        <v>0</v>
      </c>
      <c r="P336" s="211">
        <f t="shared" si="191"/>
        <v>0</v>
      </c>
      <c r="Q336" s="211">
        <f t="shared" si="191"/>
        <v>0</v>
      </c>
      <c r="R336" s="211">
        <f t="shared" si="191"/>
        <v>218000</v>
      </c>
      <c r="S336" s="211">
        <f t="shared" si="191"/>
        <v>0</v>
      </c>
      <c r="T336" s="211">
        <f t="shared" si="191"/>
        <v>0</v>
      </c>
      <c r="U336" s="211">
        <f t="shared" si="191"/>
        <v>0</v>
      </c>
      <c r="V336" s="211">
        <f t="shared" si="191"/>
        <v>0</v>
      </c>
      <c r="W336" s="211">
        <f t="shared" si="191"/>
        <v>0</v>
      </c>
      <c r="X336" s="211">
        <f t="shared" si="191"/>
        <v>10000</v>
      </c>
      <c r="Y336" s="211">
        <f t="shared" ref="Y336:Y357" si="192">V336+W336+X336</f>
        <v>10000</v>
      </c>
      <c r="Z336" s="211">
        <f>Z337+Z340+Z378+Z384</f>
        <v>208000</v>
      </c>
      <c r="AA336" s="211">
        <f>AA337+AA340+AA378+AA384</f>
        <v>0</v>
      </c>
      <c r="AB336" s="211">
        <f>AB337+AB340+AB378+AB384</f>
        <v>0</v>
      </c>
      <c r="AC336" s="211">
        <f t="shared" ref="AC336:AC357" si="193">Z336+AA336+AB336</f>
        <v>208000</v>
      </c>
      <c r="AD336" s="211">
        <f>AD337+AD340+AD378+AD384</f>
        <v>0</v>
      </c>
      <c r="AE336" s="211">
        <f>AE337+AE340+AE378+AE384</f>
        <v>0</v>
      </c>
      <c r="AF336" s="211">
        <f>AF337+AF340+AF378+AF384</f>
        <v>0</v>
      </c>
      <c r="AG336" s="211">
        <f t="shared" ref="AG336:AG357" si="194">AD336+AE336+AF336</f>
        <v>0</v>
      </c>
      <c r="AH336" s="211">
        <f>AH337+AH340+AH378+AH384</f>
        <v>0</v>
      </c>
      <c r="AI336" s="211">
        <f>AI337+AI340+AI378+AI384</f>
        <v>0</v>
      </c>
      <c r="AJ336" s="211">
        <f>AJ337+AJ340+AJ378+AJ384</f>
        <v>0</v>
      </c>
      <c r="AK336" s="211">
        <f t="shared" ref="AK336:AK357" si="195">AH336+AI336+AJ336</f>
        <v>0</v>
      </c>
      <c r="AL336" s="211">
        <f t="shared" ref="AL336:AL357" si="196">Y336+AC336+AG336+AK336</f>
        <v>218000</v>
      </c>
    </row>
    <row r="337" spans="2:38" x14ac:dyDescent="0.25">
      <c r="B337" s="221" t="s">
        <v>467</v>
      </c>
      <c r="C337" s="222" t="s">
        <v>338</v>
      </c>
      <c r="D337" s="223">
        <f>SUM(D338:D339)</f>
        <v>0</v>
      </c>
      <c r="E337" s="223">
        <f>SUM(E338:E339)</f>
        <v>0</v>
      </c>
      <c r="F337" s="223">
        <f t="shared" si="188"/>
        <v>0</v>
      </c>
      <c r="G337" s="223">
        <f>SUM(G338:G339)</f>
        <v>0</v>
      </c>
      <c r="H337" s="223">
        <f t="shared" si="189"/>
        <v>0</v>
      </c>
      <c r="I337" s="223">
        <f>SUM(I338:I339)</f>
        <v>0</v>
      </c>
      <c r="J337" s="223">
        <f t="shared" si="190"/>
        <v>0</v>
      </c>
      <c r="K337" s="223">
        <f t="shared" ref="K337:AJ337" si="197">SUM(K338:K339)</f>
        <v>0</v>
      </c>
      <c r="L337" s="223">
        <f t="shared" si="197"/>
        <v>0</v>
      </c>
      <c r="M337" s="223">
        <f t="shared" si="197"/>
        <v>0</v>
      </c>
      <c r="N337" s="223">
        <f t="shared" si="197"/>
        <v>0</v>
      </c>
      <c r="O337" s="223">
        <f t="shared" si="197"/>
        <v>0</v>
      </c>
      <c r="P337" s="223">
        <f t="shared" si="197"/>
        <v>0</v>
      </c>
      <c r="Q337" s="223">
        <f t="shared" si="197"/>
        <v>0</v>
      </c>
      <c r="R337" s="223">
        <f t="shared" si="197"/>
        <v>0</v>
      </c>
      <c r="S337" s="223">
        <f t="shared" si="197"/>
        <v>0</v>
      </c>
      <c r="T337" s="223">
        <f t="shared" si="197"/>
        <v>0</v>
      </c>
      <c r="U337" s="223">
        <f t="shared" si="197"/>
        <v>0</v>
      </c>
      <c r="V337" s="223">
        <f t="shared" si="197"/>
        <v>0</v>
      </c>
      <c r="W337" s="223">
        <f t="shared" si="197"/>
        <v>0</v>
      </c>
      <c r="X337" s="223">
        <f t="shared" si="197"/>
        <v>0</v>
      </c>
      <c r="Y337" s="223">
        <f t="shared" si="192"/>
        <v>0</v>
      </c>
      <c r="Z337" s="223">
        <f t="shared" si="197"/>
        <v>0</v>
      </c>
      <c r="AA337" s="223">
        <f t="shared" si="197"/>
        <v>0</v>
      </c>
      <c r="AB337" s="223">
        <f t="shared" si="197"/>
        <v>0</v>
      </c>
      <c r="AC337" s="223">
        <f t="shared" si="193"/>
        <v>0</v>
      </c>
      <c r="AD337" s="223">
        <f t="shared" si="197"/>
        <v>0</v>
      </c>
      <c r="AE337" s="223">
        <f t="shared" si="197"/>
        <v>0</v>
      </c>
      <c r="AF337" s="223">
        <f t="shared" si="197"/>
        <v>0</v>
      </c>
      <c r="AG337" s="223">
        <f t="shared" si="194"/>
        <v>0</v>
      </c>
      <c r="AH337" s="223">
        <f t="shared" si="197"/>
        <v>0</v>
      </c>
      <c r="AI337" s="223">
        <f t="shared" si="197"/>
        <v>0</v>
      </c>
      <c r="AJ337" s="223">
        <f t="shared" si="197"/>
        <v>0</v>
      </c>
      <c r="AK337" s="223">
        <f t="shared" si="195"/>
        <v>0</v>
      </c>
      <c r="AL337" s="223">
        <f t="shared" si="196"/>
        <v>0</v>
      </c>
    </row>
    <row r="338" spans="2:38" x14ac:dyDescent="0.25">
      <c r="B338" s="212" t="s">
        <v>468</v>
      </c>
      <c r="C338" s="213" t="s">
        <v>339</v>
      </c>
      <c r="D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4">
        <f t="shared" si="188"/>
        <v>0</v>
      </c>
      <c r="G338" s="214"/>
      <c r="H338" s="214">
        <f t="shared" si="189"/>
        <v>0</v>
      </c>
      <c r="I338" s="214"/>
      <c r="J338" s="214">
        <f t="shared" si="190"/>
        <v>0</v>
      </c>
      <c r="K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4">
        <f t="shared" si="192"/>
        <v>0</v>
      </c>
      <c r="Z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4">
        <f t="shared" si="193"/>
        <v>0</v>
      </c>
      <c r="AD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4">
        <f t="shared" si="194"/>
        <v>0</v>
      </c>
      <c r="AH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4">
        <f t="shared" si="195"/>
        <v>0</v>
      </c>
      <c r="AL338" s="214">
        <f t="shared" si="196"/>
        <v>0</v>
      </c>
    </row>
    <row r="339" spans="2:38" x14ac:dyDescent="0.25">
      <c r="B339" s="212" t="s">
        <v>469</v>
      </c>
      <c r="C339" s="213" t="s">
        <v>340</v>
      </c>
      <c r="D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4">
        <f t="shared" si="188"/>
        <v>0</v>
      </c>
      <c r="G339" s="214"/>
      <c r="H339" s="214">
        <f t="shared" si="189"/>
        <v>0</v>
      </c>
      <c r="I339" s="214"/>
      <c r="J339" s="214">
        <f t="shared" si="190"/>
        <v>0</v>
      </c>
      <c r="K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4">
        <f t="shared" si="192"/>
        <v>0</v>
      </c>
      <c r="Z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4">
        <f t="shared" si="193"/>
        <v>0</v>
      </c>
      <c r="AD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4">
        <f t="shared" si="194"/>
        <v>0</v>
      </c>
      <c r="AH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4">
        <f t="shared" si="195"/>
        <v>0</v>
      </c>
      <c r="AL339" s="214">
        <f t="shared" si="196"/>
        <v>0</v>
      </c>
    </row>
    <row r="340" spans="2:38" x14ac:dyDescent="0.25">
      <c r="B340" s="221" t="s">
        <v>470</v>
      </c>
      <c r="C340" s="222" t="s">
        <v>341</v>
      </c>
      <c r="D340" s="223">
        <f>SUM(D341:D377)</f>
        <v>0</v>
      </c>
      <c r="E340" s="223">
        <f>SUM(E341:E377)</f>
        <v>218000</v>
      </c>
      <c r="F340" s="223">
        <f t="shared" si="188"/>
        <v>218000</v>
      </c>
      <c r="G340" s="223">
        <f>SUM(G341:G377)</f>
        <v>0</v>
      </c>
      <c r="H340" s="223">
        <f t="shared" si="189"/>
        <v>218000</v>
      </c>
      <c r="I340" s="223">
        <f>SUM(I341:I377)</f>
        <v>0</v>
      </c>
      <c r="J340" s="223">
        <f t="shared" si="190"/>
        <v>218000</v>
      </c>
      <c r="K340" s="223">
        <f t="shared" ref="K340:X340" si="198">SUM(K341:K377)</f>
        <v>0</v>
      </c>
      <c r="L340" s="223">
        <f t="shared" si="198"/>
        <v>0</v>
      </c>
      <c r="M340" s="223">
        <f t="shared" si="198"/>
        <v>0</v>
      </c>
      <c r="N340" s="223">
        <f t="shared" si="198"/>
        <v>0</v>
      </c>
      <c r="O340" s="223">
        <f t="shared" si="198"/>
        <v>0</v>
      </c>
      <c r="P340" s="223">
        <f t="shared" si="198"/>
        <v>0</v>
      </c>
      <c r="Q340" s="223">
        <f t="shared" si="198"/>
        <v>0</v>
      </c>
      <c r="R340" s="223">
        <f t="shared" si="198"/>
        <v>218000</v>
      </c>
      <c r="S340" s="223">
        <f t="shared" si="198"/>
        <v>0</v>
      </c>
      <c r="T340" s="223">
        <f t="shared" si="198"/>
        <v>0</v>
      </c>
      <c r="U340" s="223">
        <f t="shared" si="198"/>
        <v>0</v>
      </c>
      <c r="V340" s="223">
        <f t="shared" si="198"/>
        <v>0</v>
      </c>
      <c r="W340" s="223">
        <f t="shared" si="198"/>
        <v>0</v>
      </c>
      <c r="X340" s="223">
        <f t="shared" si="198"/>
        <v>10000</v>
      </c>
      <c r="Y340" s="223">
        <f t="shared" si="192"/>
        <v>10000</v>
      </c>
      <c r="Z340" s="223">
        <f>SUM(Z341:Z377)</f>
        <v>208000</v>
      </c>
      <c r="AA340" s="223">
        <f>SUM(AA341:AA377)</f>
        <v>0</v>
      </c>
      <c r="AB340" s="223">
        <f>SUM(AB341:AB377)</f>
        <v>0</v>
      </c>
      <c r="AC340" s="223">
        <f t="shared" si="193"/>
        <v>208000</v>
      </c>
      <c r="AD340" s="223">
        <f>SUM(AD341:AD377)</f>
        <v>0</v>
      </c>
      <c r="AE340" s="223">
        <f>SUM(AE341:AE377)</f>
        <v>0</v>
      </c>
      <c r="AF340" s="223">
        <f>SUM(AF341:AF377)</f>
        <v>0</v>
      </c>
      <c r="AG340" s="223">
        <f t="shared" si="194"/>
        <v>0</v>
      </c>
      <c r="AH340" s="223">
        <f>SUM(AH341:AH377)</f>
        <v>0</v>
      </c>
      <c r="AI340" s="223">
        <f>SUM(AI341:AI377)</f>
        <v>0</v>
      </c>
      <c r="AJ340" s="223">
        <f>SUM(AJ341:AJ377)</f>
        <v>0</v>
      </c>
      <c r="AK340" s="223">
        <f t="shared" si="195"/>
        <v>0</v>
      </c>
      <c r="AL340" s="223">
        <f t="shared" si="196"/>
        <v>218000</v>
      </c>
    </row>
    <row r="341" spans="2:38" x14ac:dyDescent="0.25">
      <c r="B341" s="212" t="s">
        <v>471</v>
      </c>
      <c r="C341" s="213" t="s">
        <v>342</v>
      </c>
      <c r="D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4">
        <f t="shared" si="188"/>
        <v>0</v>
      </c>
      <c r="G341" s="214"/>
      <c r="H341" s="214">
        <f t="shared" si="189"/>
        <v>0</v>
      </c>
      <c r="I341" s="214"/>
      <c r="J341" s="214">
        <f t="shared" si="190"/>
        <v>0</v>
      </c>
      <c r="K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4">
        <f t="shared" si="192"/>
        <v>0</v>
      </c>
      <c r="Z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4">
        <f t="shared" si="193"/>
        <v>0</v>
      </c>
      <c r="AD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4">
        <f t="shared" si="194"/>
        <v>0</v>
      </c>
      <c r="AH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4">
        <f t="shared" si="195"/>
        <v>0</v>
      </c>
      <c r="AL341" s="214">
        <f t="shared" si="196"/>
        <v>0</v>
      </c>
    </row>
    <row r="342" spans="2:38" x14ac:dyDescent="0.25">
      <c r="B342" s="212" t="s">
        <v>1292</v>
      </c>
      <c r="C342" s="213" t="s">
        <v>1293</v>
      </c>
      <c r="D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F342" s="214">
        <f t="shared" si="188"/>
        <v>12000</v>
      </c>
      <c r="G342" s="214"/>
      <c r="H342" s="214">
        <f t="shared" si="189"/>
        <v>12000</v>
      </c>
      <c r="I342" s="214"/>
      <c r="J342" s="214">
        <f t="shared" si="190"/>
        <v>12000</v>
      </c>
      <c r="K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S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4">
        <f t="shared" si="192"/>
        <v>0</v>
      </c>
      <c r="Z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AA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4">
        <f t="shared" si="193"/>
        <v>12000</v>
      </c>
      <c r="AD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4">
        <f t="shared" si="194"/>
        <v>0</v>
      </c>
      <c r="AH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4">
        <f t="shared" si="195"/>
        <v>0</v>
      </c>
      <c r="AL342" s="214">
        <f t="shared" si="196"/>
        <v>12000</v>
      </c>
    </row>
    <row r="343" spans="2:38" x14ac:dyDescent="0.25">
      <c r="B343" s="212" t="s">
        <v>1294</v>
      </c>
      <c r="C343" s="213" t="s">
        <v>1293</v>
      </c>
      <c r="D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81000</v>
      </c>
      <c r="F343" s="214">
        <f t="shared" si="188"/>
        <v>81000</v>
      </c>
      <c r="G343" s="214"/>
      <c r="H343" s="214">
        <f t="shared" si="189"/>
        <v>81000</v>
      </c>
      <c r="I343" s="214"/>
      <c r="J343" s="214">
        <f t="shared" si="190"/>
        <v>81000</v>
      </c>
      <c r="K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81000</v>
      </c>
      <c r="S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Y343" s="214">
        <f t="shared" si="192"/>
        <v>10000</v>
      </c>
      <c r="Z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71000</v>
      </c>
      <c r="AA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4">
        <f t="shared" si="193"/>
        <v>71000</v>
      </c>
      <c r="AD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4">
        <f t="shared" si="194"/>
        <v>0</v>
      </c>
      <c r="AH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4">
        <f t="shared" si="195"/>
        <v>0</v>
      </c>
      <c r="AL343" s="214">
        <f t="shared" si="196"/>
        <v>81000</v>
      </c>
    </row>
    <row r="344" spans="2:38" x14ac:dyDescent="0.25">
      <c r="B344" s="212" t="s">
        <v>1295</v>
      </c>
      <c r="C344" s="213" t="s">
        <v>1296</v>
      </c>
      <c r="D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4">
        <f t="shared" si="188"/>
        <v>0</v>
      </c>
      <c r="G344" s="214"/>
      <c r="H344" s="214">
        <f t="shared" si="189"/>
        <v>0</v>
      </c>
      <c r="I344" s="214"/>
      <c r="J344" s="214">
        <f t="shared" si="190"/>
        <v>0</v>
      </c>
      <c r="K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4">
        <f t="shared" si="192"/>
        <v>0</v>
      </c>
      <c r="Z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4">
        <f t="shared" si="193"/>
        <v>0</v>
      </c>
      <c r="AD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4">
        <f t="shared" si="194"/>
        <v>0</v>
      </c>
      <c r="AH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4">
        <f t="shared" si="195"/>
        <v>0</v>
      </c>
      <c r="AL344" s="214">
        <f t="shared" si="196"/>
        <v>0</v>
      </c>
    </row>
    <row r="345" spans="2:38" x14ac:dyDescent="0.25">
      <c r="B345" s="212" t="s">
        <v>1297</v>
      </c>
      <c r="C345" s="213" t="s">
        <v>1296</v>
      </c>
      <c r="D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4">
        <f t="shared" si="188"/>
        <v>0</v>
      </c>
      <c r="G345" s="214"/>
      <c r="H345" s="214">
        <f t="shared" si="189"/>
        <v>0</v>
      </c>
      <c r="I345" s="214"/>
      <c r="J345" s="214">
        <f t="shared" si="190"/>
        <v>0</v>
      </c>
      <c r="K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4">
        <f t="shared" si="192"/>
        <v>0</v>
      </c>
      <c r="Z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4">
        <f t="shared" si="193"/>
        <v>0</v>
      </c>
      <c r="AD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4">
        <f t="shared" si="194"/>
        <v>0</v>
      </c>
      <c r="AH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4">
        <f t="shared" si="195"/>
        <v>0</v>
      </c>
      <c r="AL345" s="214">
        <f t="shared" si="196"/>
        <v>0</v>
      </c>
    </row>
    <row r="346" spans="2:38" x14ac:dyDescent="0.25">
      <c r="B346" s="212" t="s">
        <v>1298</v>
      </c>
      <c r="C346" s="213" t="s">
        <v>1299</v>
      </c>
      <c r="D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4">
        <f t="shared" si="188"/>
        <v>0</v>
      </c>
      <c r="G346" s="214"/>
      <c r="H346" s="214">
        <f t="shared" si="189"/>
        <v>0</v>
      </c>
      <c r="I346" s="214"/>
      <c r="J346" s="214">
        <f t="shared" si="190"/>
        <v>0</v>
      </c>
      <c r="K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4">
        <f t="shared" si="192"/>
        <v>0</v>
      </c>
      <c r="Z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4">
        <f t="shared" si="193"/>
        <v>0</v>
      </c>
      <c r="AD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4">
        <f t="shared" si="194"/>
        <v>0</v>
      </c>
      <c r="AH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4">
        <f t="shared" si="195"/>
        <v>0</v>
      </c>
      <c r="AL346" s="214">
        <f t="shared" si="196"/>
        <v>0</v>
      </c>
    </row>
    <row r="347" spans="2:38" x14ac:dyDescent="0.25">
      <c r="B347" s="212" t="s">
        <v>1300</v>
      </c>
      <c r="C347" s="213" t="s">
        <v>1301</v>
      </c>
      <c r="D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4">
        <f t="shared" si="188"/>
        <v>0</v>
      </c>
      <c r="G347" s="214"/>
      <c r="H347" s="214">
        <f t="shared" si="189"/>
        <v>0</v>
      </c>
      <c r="I347" s="214"/>
      <c r="J347" s="214">
        <f t="shared" si="190"/>
        <v>0</v>
      </c>
      <c r="K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4">
        <f t="shared" si="192"/>
        <v>0</v>
      </c>
      <c r="Z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4">
        <f t="shared" si="193"/>
        <v>0</v>
      </c>
      <c r="AD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4">
        <f t="shared" si="194"/>
        <v>0</v>
      </c>
      <c r="AH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4">
        <f t="shared" si="195"/>
        <v>0</v>
      </c>
      <c r="AL347" s="214">
        <f t="shared" si="196"/>
        <v>0</v>
      </c>
    </row>
    <row r="348" spans="2:38" x14ac:dyDescent="0.25">
      <c r="B348" s="212" t="s">
        <v>1302</v>
      </c>
      <c r="C348" s="213" t="s">
        <v>1303</v>
      </c>
      <c r="D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4">
        <f t="shared" si="188"/>
        <v>0</v>
      </c>
      <c r="G348" s="214"/>
      <c r="H348" s="214">
        <f t="shared" si="189"/>
        <v>0</v>
      </c>
      <c r="I348" s="214"/>
      <c r="J348" s="214">
        <f t="shared" si="190"/>
        <v>0</v>
      </c>
      <c r="K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4">
        <f t="shared" si="192"/>
        <v>0</v>
      </c>
      <c r="Z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4">
        <f t="shared" si="193"/>
        <v>0</v>
      </c>
      <c r="AD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4">
        <f t="shared" si="194"/>
        <v>0</v>
      </c>
      <c r="AH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4">
        <f t="shared" si="195"/>
        <v>0</v>
      </c>
      <c r="AL348" s="214">
        <f t="shared" si="196"/>
        <v>0</v>
      </c>
    </row>
    <row r="349" spans="2:38" x14ac:dyDescent="0.25">
      <c r="B349" s="212" t="s">
        <v>1304</v>
      </c>
      <c r="C349" s="213" t="s">
        <v>1305</v>
      </c>
      <c r="D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4">
        <f t="shared" si="188"/>
        <v>0</v>
      </c>
      <c r="G349" s="214"/>
      <c r="H349" s="214">
        <f t="shared" si="189"/>
        <v>0</v>
      </c>
      <c r="I349" s="214"/>
      <c r="J349" s="214">
        <f t="shared" si="190"/>
        <v>0</v>
      </c>
      <c r="K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4">
        <f t="shared" si="192"/>
        <v>0</v>
      </c>
      <c r="Z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4">
        <f t="shared" si="193"/>
        <v>0</v>
      </c>
      <c r="AD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4">
        <f t="shared" si="194"/>
        <v>0</v>
      </c>
      <c r="AH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4">
        <f t="shared" si="195"/>
        <v>0</v>
      </c>
      <c r="AL349" s="214">
        <f t="shared" si="196"/>
        <v>0</v>
      </c>
    </row>
    <row r="350" spans="2:38" x14ac:dyDescent="0.25">
      <c r="B350" s="212" t="s">
        <v>1306</v>
      </c>
      <c r="C350" s="213" t="s">
        <v>1307</v>
      </c>
      <c r="D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4">
        <f t="shared" si="188"/>
        <v>0</v>
      </c>
      <c r="G350" s="214"/>
      <c r="H350" s="214">
        <f t="shared" si="189"/>
        <v>0</v>
      </c>
      <c r="I350" s="214"/>
      <c r="J350" s="214">
        <f t="shared" si="190"/>
        <v>0</v>
      </c>
      <c r="K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4">
        <f t="shared" si="192"/>
        <v>0</v>
      </c>
      <c r="Z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4">
        <f t="shared" si="193"/>
        <v>0</v>
      </c>
      <c r="AD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4">
        <f t="shared" si="194"/>
        <v>0</v>
      </c>
      <c r="AH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4">
        <f t="shared" si="195"/>
        <v>0</v>
      </c>
      <c r="AL350" s="214">
        <f t="shared" si="196"/>
        <v>0</v>
      </c>
    </row>
    <row r="351" spans="2:38" x14ac:dyDescent="0.25">
      <c r="B351" s="212" t="s">
        <v>472</v>
      </c>
      <c r="C351" s="213" t="s">
        <v>1308</v>
      </c>
      <c r="D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4">
        <f t="shared" si="188"/>
        <v>0</v>
      </c>
      <c r="G351" s="214"/>
      <c r="H351" s="214">
        <f t="shared" si="189"/>
        <v>0</v>
      </c>
      <c r="I351" s="214"/>
      <c r="J351" s="214">
        <f t="shared" si="190"/>
        <v>0</v>
      </c>
      <c r="K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4">
        <f t="shared" si="192"/>
        <v>0</v>
      </c>
      <c r="Z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4">
        <f t="shared" si="193"/>
        <v>0</v>
      </c>
      <c r="AD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4">
        <f t="shared" si="194"/>
        <v>0</v>
      </c>
      <c r="AH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4">
        <f t="shared" si="195"/>
        <v>0</v>
      </c>
      <c r="AL351" s="214">
        <f t="shared" si="196"/>
        <v>0</v>
      </c>
    </row>
    <row r="352" spans="2:38" x14ac:dyDescent="0.25">
      <c r="B352" s="212" t="s">
        <v>1309</v>
      </c>
      <c r="C352" s="213" t="s">
        <v>1308</v>
      </c>
      <c r="D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4">
        <f t="shared" si="188"/>
        <v>0</v>
      </c>
      <c r="G352" s="214"/>
      <c r="H352" s="214">
        <f t="shared" si="189"/>
        <v>0</v>
      </c>
      <c r="I352" s="214"/>
      <c r="J352" s="214">
        <f t="shared" si="190"/>
        <v>0</v>
      </c>
      <c r="K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4">
        <f t="shared" si="192"/>
        <v>0</v>
      </c>
      <c r="Z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4">
        <f t="shared" si="193"/>
        <v>0</v>
      </c>
      <c r="AD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4">
        <f t="shared" si="194"/>
        <v>0</v>
      </c>
      <c r="AH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4">
        <f t="shared" si="195"/>
        <v>0</v>
      </c>
      <c r="AL352" s="214">
        <f t="shared" si="196"/>
        <v>0</v>
      </c>
    </row>
    <row r="353" spans="2:38" x14ac:dyDescent="0.25">
      <c r="B353" s="212" t="s">
        <v>1310</v>
      </c>
      <c r="C353" s="213" t="s">
        <v>1311</v>
      </c>
      <c r="D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4">
        <f t="shared" si="188"/>
        <v>0</v>
      </c>
      <c r="G353" s="214"/>
      <c r="H353" s="214">
        <f t="shared" si="189"/>
        <v>0</v>
      </c>
      <c r="I353" s="214"/>
      <c r="J353" s="214">
        <f t="shared" si="190"/>
        <v>0</v>
      </c>
      <c r="K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4">
        <f t="shared" si="192"/>
        <v>0</v>
      </c>
      <c r="Z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4">
        <f t="shared" si="193"/>
        <v>0</v>
      </c>
      <c r="AD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4">
        <f t="shared" si="194"/>
        <v>0</v>
      </c>
      <c r="AH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4">
        <f t="shared" si="195"/>
        <v>0</v>
      </c>
      <c r="AL353" s="214">
        <f t="shared" si="196"/>
        <v>0</v>
      </c>
    </row>
    <row r="354" spans="2:38" x14ac:dyDescent="0.25">
      <c r="B354" s="212" t="s">
        <v>1312</v>
      </c>
      <c r="C354" s="213" t="s">
        <v>1313</v>
      </c>
      <c r="D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4">
        <f t="shared" si="188"/>
        <v>0</v>
      </c>
      <c r="G354" s="214"/>
      <c r="H354" s="214">
        <f t="shared" si="189"/>
        <v>0</v>
      </c>
      <c r="I354" s="214"/>
      <c r="J354" s="214">
        <f t="shared" si="190"/>
        <v>0</v>
      </c>
      <c r="K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4">
        <f t="shared" si="192"/>
        <v>0</v>
      </c>
      <c r="Z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4">
        <f t="shared" si="193"/>
        <v>0</v>
      </c>
      <c r="AD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4">
        <f t="shared" si="194"/>
        <v>0</v>
      </c>
      <c r="AH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4">
        <f t="shared" si="195"/>
        <v>0</v>
      </c>
      <c r="AL354" s="214">
        <f t="shared" si="196"/>
        <v>0</v>
      </c>
    </row>
    <row r="355" spans="2:38" x14ac:dyDescent="0.25">
      <c r="B355" s="212" t="s">
        <v>473</v>
      </c>
      <c r="C355" s="213" t="s">
        <v>1314</v>
      </c>
      <c r="D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4">
        <f t="shared" si="188"/>
        <v>0</v>
      </c>
      <c r="G355" s="214"/>
      <c r="H355" s="214">
        <f t="shared" si="189"/>
        <v>0</v>
      </c>
      <c r="I355" s="214"/>
      <c r="J355" s="214">
        <f t="shared" si="190"/>
        <v>0</v>
      </c>
      <c r="K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4">
        <f t="shared" si="192"/>
        <v>0</v>
      </c>
      <c r="Z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4">
        <f t="shared" si="193"/>
        <v>0</v>
      </c>
      <c r="AD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4">
        <f t="shared" si="194"/>
        <v>0</v>
      </c>
      <c r="AH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4">
        <f t="shared" si="195"/>
        <v>0</v>
      </c>
      <c r="AL355" s="214">
        <f t="shared" si="196"/>
        <v>0</v>
      </c>
    </row>
    <row r="356" spans="2:38" x14ac:dyDescent="0.25">
      <c r="B356" s="212" t="s">
        <v>1315</v>
      </c>
      <c r="C356" s="213" t="s">
        <v>1314</v>
      </c>
      <c r="D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4">
        <f t="shared" si="188"/>
        <v>0</v>
      </c>
      <c r="G356" s="214"/>
      <c r="H356" s="214">
        <f t="shared" si="189"/>
        <v>0</v>
      </c>
      <c r="I356" s="214"/>
      <c r="J356" s="214">
        <f t="shared" si="190"/>
        <v>0</v>
      </c>
      <c r="K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4">
        <f t="shared" si="192"/>
        <v>0</v>
      </c>
      <c r="Z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4">
        <f t="shared" si="193"/>
        <v>0</v>
      </c>
      <c r="AD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4">
        <f t="shared" si="194"/>
        <v>0</v>
      </c>
      <c r="AH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4">
        <f t="shared" si="195"/>
        <v>0</v>
      </c>
      <c r="AL356" s="214">
        <f t="shared" si="196"/>
        <v>0</v>
      </c>
    </row>
    <row r="357" spans="2:38" x14ac:dyDescent="0.25">
      <c r="B357" s="212" t="s">
        <v>1316</v>
      </c>
      <c r="C357" s="213" t="s">
        <v>1317</v>
      </c>
      <c r="D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4">
        <f t="shared" si="188"/>
        <v>0</v>
      </c>
      <c r="G357" s="214"/>
      <c r="H357" s="214">
        <f t="shared" si="189"/>
        <v>0</v>
      </c>
      <c r="I357" s="214"/>
      <c r="J357" s="214">
        <f t="shared" si="190"/>
        <v>0</v>
      </c>
      <c r="K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4">
        <f t="shared" si="192"/>
        <v>0</v>
      </c>
      <c r="Z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4">
        <f t="shared" si="193"/>
        <v>0</v>
      </c>
      <c r="AD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4">
        <f t="shared" si="194"/>
        <v>0</v>
      </c>
      <c r="AH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4">
        <f t="shared" si="195"/>
        <v>0</v>
      </c>
      <c r="AL357" s="214">
        <f t="shared" si="196"/>
        <v>0</v>
      </c>
    </row>
    <row r="358" spans="2:38" x14ac:dyDescent="0.25">
      <c r="B358" s="212" t="s">
        <v>1318</v>
      </c>
      <c r="C358" s="213" t="s">
        <v>1319</v>
      </c>
      <c r="D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4">
        <f t="shared" ref="F358:F373" si="199">D358+E358</f>
        <v>0</v>
      </c>
      <c r="G358" s="214"/>
      <c r="H358" s="214">
        <f t="shared" ref="H358:H373" si="200">F358-G358</f>
        <v>0</v>
      </c>
      <c r="I358" s="214"/>
      <c r="J358" s="214">
        <f t="shared" ref="J358:J373" si="201">F358-I358</f>
        <v>0</v>
      </c>
      <c r="K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4">
        <f t="shared" ref="Y358:Y373" si="202">V358+W358+X358</f>
        <v>0</v>
      </c>
      <c r="Z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4">
        <f t="shared" ref="AC358:AC373" si="203">Z358+AA358+AB358</f>
        <v>0</v>
      </c>
      <c r="AD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4">
        <f t="shared" ref="AG358:AG373" si="204">AD358+AE358+AF358</f>
        <v>0</v>
      </c>
      <c r="AH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4">
        <f t="shared" ref="AK358:AK373" si="205">AH358+AI358+AJ358</f>
        <v>0</v>
      </c>
      <c r="AL358" s="214">
        <f t="shared" ref="AL358:AL373" si="206">Y358+AC358+AG358+AK358</f>
        <v>0</v>
      </c>
    </row>
    <row r="359" spans="2:38" x14ac:dyDescent="0.25">
      <c r="B359" s="212" t="s">
        <v>1320</v>
      </c>
      <c r="C359" s="213" t="s">
        <v>1321</v>
      </c>
      <c r="D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4">
        <f t="shared" si="199"/>
        <v>0</v>
      </c>
      <c r="G359" s="214"/>
      <c r="H359" s="214">
        <f t="shared" si="200"/>
        <v>0</v>
      </c>
      <c r="I359" s="214"/>
      <c r="J359" s="214">
        <f t="shared" si="201"/>
        <v>0</v>
      </c>
      <c r="K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4">
        <f t="shared" si="202"/>
        <v>0</v>
      </c>
      <c r="Z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4">
        <f t="shared" si="203"/>
        <v>0</v>
      </c>
      <c r="AD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4">
        <f t="shared" si="204"/>
        <v>0</v>
      </c>
      <c r="AH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4">
        <f t="shared" si="205"/>
        <v>0</v>
      </c>
      <c r="AL359" s="214">
        <f t="shared" si="206"/>
        <v>0</v>
      </c>
    </row>
    <row r="360" spans="2:38" x14ac:dyDescent="0.25">
      <c r="B360" s="212" t="s">
        <v>474</v>
      </c>
      <c r="C360" s="213" t="s">
        <v>1322</v>
      </c>
      <c r="D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4">
        <f t="shared" si="199"/>
        <v>0</v>
      </c>
      <c r="G360" s="214"/>
      <c r="H360" s="214">
        <f t="shared" si="200"/>
        <v>0</v>
      </c>
      <c r="I360" s="214"/>
      <c r="J360" s="214">
        <f t="shared" si="201"/>
        <v>0</v>
      </c>
      <c r="K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4">
        <f t="shared" si="202"/>
        <v>0</v>
      </c>
      <c r="Z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4">
        <f t="shared" si="203"/>
        <v>0</v>
      </c>
      <c r="AD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4">
        <f t="shared" si="204"/>
        <v>0</v>
      </c>
      <c r="AH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4">
        <f t="shared" si="205"/>
        <v>0</v>
      </c>
      <c r="AL360" s="214">
        <f t="shared" si="206"/>
        <v>0</v>
      </c>
    </row>
    <row r="361" spans="2:38" x14ac:dyDescent="0.25">
      <c r="B361" s="212" t="s">
        <v>1323</v>
      </c>
      <c r="C361" s="213" t="s">
        <v>1324</v>
      </c>
      <c r="D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125000</v>
      </c>
      <c r="F361" s="214">
        <f t="shared" si="199"/>
        <v>125000</v>
      </c>
      <c r="G361" s="214"/>
      <c r="H361" s="214">
        <f t="shared" si="200"/>
        <v>125000</v>
      </c>
      <c r="I361" s="214"/>
      <c r="J361" s="214">
        <f t="shared" si="201"/>
        <v>125000</v>
      </c>
      <c r="K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125000</v>
      </c>
      <c r="S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4">
        <f t="shared" si="202"/>
        <v>0</v>
      </c>
      <c r="Z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125000</v>
      </c>
      <c r="AA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4">
        <f t="shared" si="203"/>
        <v>125000</v>
      </c>
      <c r="AD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4">
        <f t="shared" si="204"/>
        <v>0</v>
      </c>
      <c r="AH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4">
        <f t="shared" si="205"/>
        <v>0</v>
      </c>
      <c r="AL361" s="214">
        <f t="shared" si="206"/>
        <v>125000</v>
      </c>
    </row>
    <row r="362" spans="2:38" x14ac:dyDescent="0.25">
      <c r="B362" s="212" t="s">
        <v>1325</v>
      </c>
      <c r="C362" s="213" t="s">
        <v>1326</v>
      </c>
      <c r="D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4">
        <f t="shared" si="199"/>
        <v>0</v>
      </c>
      <c r="G362" s="214"/>
      <c r="H362" s="214">
        <f t="shared" si="200"/>
        <v>0</v>
      </c>
      <c r="I362" s="214"/>
      <c r="J362" s="214">
        <f t="shared" si="201"/>
        <v>0</v>
      </c>
      <c r="K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4">
        <f t="shared" si="202"/>
        <v>0</v>
      </c>
      <c r="Z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4">
        <f t="shared" si="203"/>
        <v>0</v>
      </c>
      <c r="AD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4">
        <f t="shared" si="204"/>
        <v>0</v>
      </c>
      <c r="AH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4">
        <f t="shared" si="205"/>
        <v>0</v>
      </c>
      <c r="AL362" s="214">
        <f t="shared" si="206"/>
        <v>0</v>
      </c>
    </row>
    <row r="363" spans="2:38" x14ac:dyDescent="0.25">
      <c r="B363" s="212" t="s">
        <v>1327</v>
      </c>
      <c r="C363" s="213" t="s">
        <v>1328</v>
      </c>
      <c r="D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4">
        <f t="shared" si="199"/>
        <v>0</v>
      </c>
      <c r="G363" s="214"/>
      <c r="H363" s="214">
        <f t="shared" si="200"/>
        <v>0</v>
      </c>
      <c r="I363" s="214"/>
      <c r="J363" s="214">
        <f t="shared" si="201"/>
        <v>0</v>
      </c>
      <c r="K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4">
        <f t="shared" si="202"/>
        <v>0</v>
      </c>
      <c r="Z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4">
        <f t="shared" si="203"/>
        <v>0</v>
      </c>
      <c r="AD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4">
        <f t="shared" si="204"/>
        <v>0</v>
      </c>
      <c r="AH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4">
        <f t="shared" si="205"/>
        <v>0</v>
      </c>
      <c r="AL363" s="214">
        <f t="shared" si="206"/>
        <v>0</v>
      </c>
    </row>
    <row r="364" spans="2:38" x14ac:dyDescent="0.25">
      <c r="B364" s="212" t="s">
        <v>1329</v>
      </c>
      <c r="C364" s="213" t="s">
        <v>1330</v>
      </c>
      <c r="D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4">
        <f t="shared" si="199"/>
        <v>0</v>
      </c>
      <c r="G364" s="214"/>
      <c r="H364" s="214">
        <f t="shared" si="200"/>
        <v>0</v>
      </c>
      <c r="I364" s="214"/>
      <c r="J364" s="214">
        <f t="shared" si="201"/>
        <v>0</v>
      </c>
      <c r="K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4">
        <f t="shared" si="202"/>
        <v>0</v>
      </c>
      <c r="Z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4">
        <f t="shared" si="203"/>
        <v>0</v>
      </c>
      <c r="AD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4">
        <f t="shared" si="204"/>
        <v>0</v>
      </c>
      <c r="AH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4">
        <f t="shared" si="205"/>
        <v>0</v>
      </c>
      <c r="AL364" s="214">
        <f t="shared" si="206"/>
        <v>0</v>
      </c>
    </row>
    <row r="365" spans="2:38" x14ac:dyDescent="0.25">
      <c r="B365" s="212" t="s">
        <v>475</v>
      </c>
      <c r="C365" s="213" t="s">
        <v>1331</v>
      </c>
      <c r="D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4">
        <f t="shared" si="199"/>
        <v>0</v>
      </c>
      <c r="G365" s="214"/>
      <c r="H365" s="214">
        <f t="shared" si="200"/>
        <v>0</v>
      </c>
      <c r="I365" s="214"/>
      <c r="J365" s="214">
        <f t="shared" si="201"/>
        <v>0</v>
      </c>
      <c r="K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4">
        <f t="shared" si="202"/>
        <v>0</v>
      </c>
      <c r="Z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4">
        <f t="shared" si="203"/>
        <v>0</v>
      </c>
      <c r="AD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4">
        <f t="shared" si="204"/>
        <v>0</v>
      </c>
      <c r="AH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4">
        <f t="shared" si="205"/>
        <v>0</v>
      </c>
      <c r="AL365" s="214">
        <f t="shared" si="206"/>
        <v>0</v>
      </c>
    </row>
    <row r="366" spans="2:38" x14ac:dyDescent="0.25">
      <c r="B366" s="212" t="s">
        <v>1332</v>
      </c>
      <c r="C366" s="213" t="s">
        <v>1333</v>
      </c>
      <c r="D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4">
        <f t="shared" si="199"/>
        <v>0</v>
      </c>
      <c r="G366" s="214"/>
      <c r="H366" s="214">
        <f t="shared" si="200"/>
        <v>0</v>
      </c>
      <c r="I366" s="214"/>
      <c r="J366" s="214">
        <f t="shared" si="201"/>
        <v>0</v>
      </c>
      <c r="K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4">
        <f t="shared" si="202"/>
        <v>0</v>
      </c>
      <c r="Z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4">
        <f t="shared" si="203"/>
        <v>0</v>
      </c>
      <c r="AD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4">
        <f t="shared" si="204"/>
        <v>0</v>
      </c>
      <c r="AH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4">
        <f t="shared" si="205"/>
        <v>0</v>
      </c>
      <c r="AL366" s="214">
        <f t="shared" si="206"/>
        <v>0</v>
      </c>
    </row>
    <row r="367" spans="2:38" x14ac:dyDescent="0.25">
      <c r="B367" s="212" t="s">
        <v>1334</v>
      </c>
      <c r="C367" s="213" t="s">
        <v>1335</v>
      </c>
      <c r="D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4">
        <f t="shared" si="199"/>
        <v>0</v>
      </c>
      <c r="G367" s="214"/>
      <c r="H367" s="214">
        <f t="shared" si="200"/>
        <v>0</v>
      </c>
      <c r="I367" s="214"/>
      <c r="J367" s="214">
        <f t="shared" si="201"/>
        <v>0</v>
      </c>
      <c r="K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4">
        <f t="shared" si="202"/>
        <v>0</v>
      </c>
      <c r="Z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4">
        <f t="shared" si="203"/>
        <v>0</v>
      </c>
      <c r="AD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4">
        <f t="shared" si="204"/>
        <v>0</v>
      </c>
      <c r="AH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4">
        <f t="shared" si="205"/>
        <v>0</v>
      </c>
      <c r="AL367" s="214">
        <f t="shared" si="206"/>
        <v>0</v>
      </c>
    </row>
    <row r="368" spans="2:38" x14ac:dyDescent="0.25">
      <c r="B368" s="212" t="s">
        <v>1336</v>
      </c>
      <c r="C368" s="213" t="s">
        <v>1337</v>
      </c>
      <c r="D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4">
        <f t="shared" si="199"/>
        <v>0</v>
      </c>
      <c r="G368" s="214"/>
      <c r="H368" s="214">
        <f t="shared" si="200"/>
        <v>0</v>
      </c>
      <c r="I368" s="214"/>
      <c r="J368" s="214">
        <f t="shared" si="201"/>
        <v>0</v>
      </c>
      <c r="K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4">
        <f t="shared" si="202"/>
        <v>0</v>
      </c>
      <c r="Z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4">
        <f t="shared" si="203"/>
        <v>0</v>
      </c>
      <c r="AD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4">
        <f t="shared" si="204"/>
        <v>0</v>
      </c>
      <c r="AH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4">
        <f t="shared" si="205"/>
        <v>0</v>
      </c>
      <c r="AL368" s="214">
        <f t="shared" si="206"/>
        <v>0</v>
      </c>
    </row>
    <row r="369" spans="1:38" x14ac:dyDescent="0.25">
      <c r="B369" s="212" t="s">
        <v>1338</v>
      </c>
      <c r="C369" s="213" t="s">
        <v>1339</v>
      </c>
      <c r="D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4">
        <f t="shared" si="199"/>
        <v>0</v>
      </c>
      <c r="G369" s="214"/>
      <c r="H369" s="214">
        <f t="shared" si="200"/>
        <v>0</v>
      </c>
      <c r="I369" s="214"/>
      <c r="J369" s="214">
        <f t="shared" si="201"/>
        <v>0</v>
      </c>
      <c r="K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4">
        <f t="shared" si="202"/>
        <v>0</v>
      </c>
      <c r="Z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4">
        <f t="shared" si="203"/>
        <v>0</v>
      </c>
      <c r="AD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4">
        <f t="shared" si="204"/>
        <v>0</v>
      </c>
      <c r="AH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4">
        <f t="shared" si="205"/>
        <v>0</v>
      </c>
      <c r="AL369" s="214">
        <f t="shared" si="206"/>
        <v>0</v>
      </c>
    </row>
    <row r="370" spans="1:38" x14ac:dyDescent="0.25">
      <c r="B370" s="212" t="s">
        <v>1340</v>
      </c>
      <c r="C370" s="213" t="s">
        <v>1341</v>
      </c>
      <c r="D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4">
        <f t="shared" si="199"/>
        <v>0</v>
      </c>
      <c r="G370" s="214"/>
      <c r="H370" s="214">
        <f t="shared" si="200"/>
        <v>0</v>
      </c>
      <c r="I370" s="214"/>
      <c r="J370" s="214">
        <f t="shared" si="201"/>
        <v>0</v>
      </c>
      <c r="K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4">
        <f t="shared" si="202"/>
        <v>0</v>
      </c>
      <c r="Z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4">
        <f t="shared" si="203"/>
        <v>0</v>
      </c>
      <c r="AD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4">
        <f t="shared" si="204"/>
        <v>0</v>
      </c>
      <c r="AH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4">
        <f t="shared" si="205"/>
        <v>0</v>
      </c>
      <c r="AL370" s="214">
        <f t="shared" si="206"/>
        <v>0</v>
      </c>
    </row>
    <row r="371" spans="1:38" x14ac:dyDescent="0.25">
      <c r="B371" s="212" t="s">
        <v>1342</v>
      </c>
      <c r="C371" s="213" t="s">
        <v>1343</v>
      </c>
      <c r="D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4">
        <f t="shared" si="199"/>
        <v>0</v>
      </c>
      <c r="G371" s="214"/>
      <c r="H371" s="214">
        <f t="shared" si="200"/>
        <v>0</v>
      </c>
      <c r="I371" s="214"/>
      <c r="J371" s="214">
        <f t="shared" si="201"/>
        <v>0</v>
      </c>
      <c r="K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4">
        <f t="shared" si="202"/>
        <v>0</v>
      </c>
      <c r="Z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4">
        <f t="shared" si="203"/>
        <v>0</v>
      </c>
      <c r="AD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4">
        <f t="shared" si="204"/>
        <v>0</v>
      </c>
      <c r="AH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4">
        <f t="shared" si="205"/>
        <v>0</v>
      </c>
      <c r="AL371" s="214">
        <f t="shared" si="206"/>
        <v>0</v>
      </c>
    </row>
    <row r="372" spans="1:38" x14ac:dyDescent="0.25">
      <c r="B372" s="212" t="s">
        <v>1344</v>
      </c>
      <c r="C372" s="213" t="s">
        <v>1345</v>
      </c>
      <c r="D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4">
        <f t="shared" si="199"/>
        <v>0</v>
      </c>
      <c r="G372" s="214"/>
      <c r="H372" s="214">
        <f t="shared" si="200"/>
        <v>0</v>
      </c>
      <c r="I372" s="214"/>
      <c r="J372" s="214">
        <f t="shared" si="201"/>
        <v>0</v>
      </c>
      <c r="K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4">
        <f t="shared" si="202"/>
        <v>0</v>
      </c>
      <c r="Z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4">
        <f t="shared" si="203"/>
        <v>0</v>
      </c>
      <c r="AD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4">
        <f t="shared" si="204"/>
        <v>0</v>
      </c>
      <c r="AH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4">
        <f t="shared" si="205"/>
        <v>0</v>
      </c>
      <c r="AL372" s="214">
        <f t="shared" si="206"/>
        <v>0</v>
      </c>
    </row>
    <row r="373" spans="1:38" x14ac:dyDescent="0.25">
      <c r="B373" s="212" t="s">
        <v>1346</v>
      </c>
      <c r="C373" s="213" t="s">
        <v>1347</v>
      </c>
      <c r="D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4">
        <f t="shared" si="199"/>
        <v>0</v>
      </c>
      <c r="G373" s="214"/>
      <c r="H373" s="214">
        <f t="shared" si="200"/>
        <v>0</v>
      </c>
      <c r="I373" s="214"/>
      <c r="J373" s="214">
        <f t="shared" si="201"/>
        <v>0</v>
      </c>
      <c r="K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4">
        <f t="shared" si="202"/>
        <v>0</v>
      </c>
      <c r="Z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4">
        <f t="shared" si="203"/>
        <v>0</v>
      </c>
      <c r="AD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4">
        <f t="shared" si="204"/>
        <v>0</v>
      </c>
      <c r="AH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4">
        <f t="shared" si="205"/>
        <v>0</v>
      </c>
      <c r="AL373" s="214">
        <f t="shared" si="206"/>
        <v>0</v>
      </c>
    </row>
    <row r="374" spans="1:38" x14ac:dyDescent="0.25">
      <c r="B374" s="212" t="s">
        <v>1348</v>
      </c>
      <c r="C374" s="213" t="s">
        <v>1349</v>
      </c>
      <c r="D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4">
        <f>D374+E374</f>
        <v>0</v>
      </c>
      <c r="G374" s="214"/>
      <c r="H374" s="214">
        <f t="shared" ref="H374:H405" si="207">F374-G374</f>
        <v>0</v>
      </c>
      <c r="I374" s="214"/>
      <c r="J374" s="214">
        <f t="shared" ref="J374:J405" si="208">F374-I374</f>
        <v>0</v>
      </c>
      <c r="K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4">
        <f t="shared" ref="Y374:Y405" si="209">V374+W374+X374</f>
        <v>0</v>
      </c>
      <c r="Z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4">
        <f t="shared" ref="AC374:AC405" si="210">Z374+AA374+AB374</f>
        <v>0</v>
      </c>
      <c r="AD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4">
        <f t="shared" ref="AG374:AG405" si="211">AD374+AE374+AF374</f>
        <v>0</v>
      </c>
      <c r="AH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4">
        <f t="shared" ref="AK374:AK405" si="212">AH374+AI374+AJ374</f>
        <v>0</v>
      </c>
      <c r="AL374" s="214">
        <f t="shared" ref="AL374:AL405" si="213">Y374+AC374+AG374+AK374</f>
        <v>0</v>
      </c>
    </row>
    <row r="375" spans="1:38" x14ac:dyDescent="0.25">
      <c r="B375" s="212" t="s">
        <v>1350</v>
      </c>
      <c r="C375" s="213" t="s">
        <v>1351</v>
      </c>
      <c r="D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4">
        <f>D375+E375</f>
        <v>0</v>
      </c>
      <c r="G375" s="214"/>
      <c r="H375" s="214">
        <f t="shared" si="207"/>
        <v>0</v>
      </c>
      <c r="I375" s="214"/>
      <c r="J375" s="214">
        <f t="shared" si="208"/>
        <v>0</v>
      </c>
      <c r="K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4">
        <f t="shared" si="209"/>
        <v>0</v>
      </c>
      <c r="Z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4">
        <f t="shared" si="210"/>
        <v>0</v>
      </c>
      <c r="AD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4">
        <f t="shared" si="211"/>
        <v>0</v>
      </c>
      <c r="AH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4">
        <f t="shared" si="212"/>
        <v>0</v>
      </c>
      <c r="AL375" s="214">
        <f t="shared" si="213"/>
        <v>0</v>
      </c>
    </row>
    <row r="376" spans="1:38" x14ac:dyDescent="0.25">
      <c r="B376" s="212" t="s">
        <v>1352</v>
      </c>
      <c r="C376" s="213" t="s">
        <v>1351</v>
      </c>
      <c r="D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4">
        <f>D376+E376</f>
        <v>0</v>
      </c>
      <c r="G376" s="214"/>
      <c r="H376" s="214">
        <f t="shared" si="207"/>
        <v>0</v>
      </c>
      <c r="I376" s="214"/>
      <c r="J376" s="214">
        <f t="shared" si="208"/>
        <v>0</v>
      </c>
      <c r="K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4">
        <f t="shared" si="209"/>
        <v>0</v>
      </c>
      <c r="Z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4">
        <f t="shared" si="210"/>
        <v>0</v>
      </c>
      <c r="AD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4">
        <f t="shared" si="211"/>
        <v>0</v>
      </c>
      <c r="AH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4">
        <f t="shared" si="212"/>
        <v>0</v>
      </c>
      <c r="AL376" s="214">
        <f t="shared" si="213"/>
        <v>0</v>
      </c>
    </row>
    <row r="377" spans="1:38" x14ac:dyDescent="0.25">
      <c r="B377" s="212" t="s">
        <v>1353</v>
      </c>
      <c r="C377" s="213" t="s">
        <v>1354</v>
      </c>
      <c r="D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4">
        <f>D377+E377</f>
        <v>0</v>
      </c>
      <c r="G377" s="214"/>
      <c r="H377" s="214">
        <f t="shared" si="207"/>
        <v>0</v>
      </c>
      <c r="I377" s="214"/>
      <c r="J377" s="214">
        <f t="shared" si="208"/>
        <v>0</v>
      </c>
      <c r="K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4">
        <f t="shared" si="209"/>
        <v>0</v>
      </c>
      <c r="Z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4">
        <f t="shared" si="210"/>
        <v>0</v>
      </c>
      <c r="AD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4">
        <f t="shared" si="211"/>
        <v>0</v>
      </c>
      <c r="AH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4">
        <f t="shared" si="212"/>
        <v>0</v>
      </c>
      <c r="AL377" s="214">
        <f t="shared" si="213"/>
        <v>0</v>
      </c>
    </row>
    <row r="378" spans="1:38" x14ac:dyDescent="0.25">
      <c r="B378" s="221" t="s">
        <v>476</v>
      </c>
      <c r="C378" s="222" t="s">
        <v>343</v>
      </c>
      <c r="D378" s="223">
        <f>SUM(D379:D383)</f>
        <v>0</v>
      </c>
      <c r="E378" s="223">
        <f>SUM(E379:E383)</f>
        <v>0</v>
      </c>
      <c r="F378" s="223">
        <f t="shared" ref="F378:F448" si="214">D378+E378</f>
        <v>0</v>
      </c>
      <c r="G378" s="223">
        <f>SUM(G379:G383)</f>
        <v>0</v>
      </c>
      <c r="H378" s="223">
        <f t="shared" si="207"/>
        <v>0</v>
      </c>
      <c r="I378" s="223">
        <f>SUM(I379:I383)</f>
        <v>0</v>
      </c>
      <c r="J378" s="223">
        <f t="shared" si="208"/>
        <v>0</v>
      </c>
      <c r="K378" s="223">
        <f t="shared" ref="K378:X378" si="215">SUM(K379:K383)</f>
        <v>0</v>
      </c>
      <c r="L378" s="223">
        <f t="shared" si="215"/>
        <v>0</v>
      </c>
      <c r="M378" s="223">
        <f t="shared" si="215"/>
        <v>0</v>
      </c>
      <c r="N378" s="223">
        <f t="shared" si="215"/>
        <v>0</v>
      </c>
      <c r="O378" s="223">
        <f t="shared" si="215"/>
        <v>0</v>
      </c>
      <c r="P378" s="223">
        <f t="shared" si="215"/>
        <v>0</v>
      </c>
      <c r="Q378" s="223">
        <f t="shared" si="215"/>
        <v>0</v>
      </c>
      <c r="R378" s="223">
        <f t="shared" si="215"/>
        <v>0</v>
      </c>
      <c r="S378" s="223">
        <f t="shared" si="215"/>
        <v>0</v>
      </c>
      <c r="T378" s="223">
        <f t="shared" si="215"/>
        <v>0</v>
      </c>
      <c r="U378" s="223">
        <f t="shared" si="215"/>
        <v>0</v>
      </c>
      <c r="V378" s="223">
        <f t="shared" si="215"/>
        <v>0</v>
      </c>
      <c r="W378" s="223">
        <f t="shared" si="215"/>
        <v>0</v>
      </c>
      <c r="X378" s="223">
        <f t="shared" si="215"/>
        <v>0</v>
      </c>
      <c r="Y378" s="223">
        <f t="shared" si="209"/>
        <v>0</v>
      </c>
      <c r="Z378" s="223">
        <f>SUM(Z379:Z383)</f>
        <v>0</v>
      </c>
      <c r="AA378" s="223">
        <f>SUM(AA379:AA383)</f>
        <v>0</v>
      </c>
      <c r="AB378" s="223">
        <f>SUM(AB379:AB383)</f>
        <v>0</v>
      </c>
      <c r="AC378" s="223">
        <f t="shared" si="210"/>
        <v>0</v>
      </c>
      <c r="AD378" s="223">
        <f>SUM(AD379:AD383)</f>
        <v>0</v>
      </c>
      <c r="AE378" s="223">
        <f>SUM(AE379:AE383)</f>
        <v>0</v>
      </c>
      <c r="AF378" s="223">
        <f>SUM(AF379:AF383)</f>
        <v>0</v>
      </c>
      <c r="AG378" s="223">
        <f t="shared" si="211"/>
        <v>0</v>
      </c>
      <c r="AH378" s="223">
        <f>SUM(AH379:AH383)</f>
        <v>0</v>
      </c>
      <c r="AI378" s="223">
        <f>SUM(AI379:AI383)</f>
        <v>0</v>
      </c>
      <c r="AJ378" s="223">
        <f>SUM(AJ379:AJ383)</f>
        <v>0</v>
      </c>
      <c r="AK378" s="223">
        <f t="shared" si="212"/>
        <v>0</v>
      </c>
      <c r="AL378" s="223">
        <f t="shared" si="213"/>
        <v>0</v>
      </c>
    </row>
    <row r="379" spans="1:38" x14ac:dyDescent="0.25">
      <c r="B379" s="212" t="s">
        <v>477</v>
      </c>
      <c r="C379" s="213" t="s">
        <v>344</v>
      </c>
      <c r="D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4">
        <f t="shared" si="214"/>
        <v>0</v>
      </c>
      <c r="G379" s="214"/>
      <c r="H379" s="214">
        <f t="shared" si="207"/>
        <v>0</v>
      </c>
      <c r="I379" s="214"/>
      <c r="J379" s="214">
        <f t="shared" si="208"/>
        <v>0</v>
      </c>
      <c r="K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4">
        <f t="shared" si="209"/>
        <v>0</v>
      </c>
      <c r="Z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4">
        <f t="shared" si="210"/>
        <v>0</v>
      </c>
      <c r="AD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4">
        <f t="shared" si="211"/>
        <v>0</v>
      </c>
      <c r="AH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4">
        <f t="shared" si="212"/>
        <v>0</v>
      </c>
      <c r="AL379" s="214">
        <f t="shared" si="213"/>
        <v>0</v>
      </c>
    </row>
    <row r="380" spans="1:38" x14ac:dyDescent="0.25">
      <c r="B380" s="212" t="s">
        <v>1355</v>
      </c>
      <c r="C380" s="213" t="s">
        <v>1356</v>
      </c>
      <c r="D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4">
        <f t="shared" si="214"/>
        <v>0</v>
      </c>
      <c r="G380" s="214"/>
      <c r="H380" s="214">
        <f t="shared" si="207"/>
        <v>0</v>
      </c>
      <c r="I380" s="214"/>
      <c r="J380" s="214">
        <f t="shared" si="208"/>
        <v>0</v>
      </c>
      <c r="K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4">
        <f t="shared" si="209"/>
        <v>0</v>
      </c>
      <c r="Z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4">
        <f t="shared" si="210"/>
        <v>0</v>
      </c>
      <c r="AD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4">
        <f t="shared" si="211"/>
        <v>0</v>
      </c>
      <c r="AH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4">
        <f t="shared" si="212"/>
        <v>0</v>
      </c>
      <c r="AL380" s="214">
        <f t="shared" si="213"/>
        <v>0</v>
      </c>
    </row>
    <row r="381" spans="1:38" x14ac:dyDescent="0.25">
      <c r="B381" s="212" t="s">
        <v>1357</v>
      </c>
      <c r="C381" s="213" t="s">
        <v>1358</v>
      </c>
      <c r="D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4">
        <f>D381+E381</f>
        <v>0</v>
      </c>
      <c r="G381" s="214"/>
      <c r="H381" s="214">
        <f t="shared" si="207"/>
        <v>0</v>
      </c>
      <c r="I381" s="214"/>
      <c r="J381" s="214">
        <f t="shared" si="208"/>
        <v>0</v>
      </c>
      <c r="K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4">
        <f t="shared" si="209"/>
        <v>0</v>
      </c>
      <c r="Z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4">
        <f t="shared" si="210"/>
        <v>0</v>
      </c>
      <c r="AD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4">
        <f t="shared" si="211"/>
        <v>0</v>
      </c>
      <c r="AH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4">
        <f t="shared" si="212"/>
        <v>0</v>
      </c>
      <c r="AL381" s="214">
        <f t="shared" si="213"/>
        <v>0</v>
      </c>
    </row>
    <row r="382" spans="1:38" x14ac:dyDescent="0.25">
      <c r="A382" s="477"/>
      <c r="B382" s="212" t="s">
        <v>1359</v>
      </c>
      <c r="C382" s="213" t="s">
        <v>1360</v>
      </c>
      <c r="D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4">
        <f>D382+E382</f>
        <v>0</v>
      </c>
      <c r="G382" s="214"/>
      <c r="H382" s="214">
        <f t="shared" si="207"/>
        <v>0</v>
      </c>
      <c r="I382" s="214"/>
      <c r="J382" s="214">
        <f t="shared" si="208"/>
        <v>0</v>
      </c>
      <c r="K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4">
        <f t="shared" si="209"/>
        <v>0</v>
      </c>
      <c r="Z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4">
        <f t="shared" si="210"/>
        <v>0</v>
      </c>
      <c r="AD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4">
        <f t="shared" si="211"/>
        <v>0</v>
      </c>
      <c r="AH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4">
        <f t="shared" si="212"/>
        <v>0</v>
      </c>
      <c r="AL382" s="214">
        <f t="shared" si="213"/>
        <v>0</v>
      </c>
    </row>
    <row r="383" spans="1:38" x14ac:dyDescent="0.25">
      <c r="A383" s="477"/>
      <c r="B383" s="212" t="s">
        <v>1361</v>
      </c>
      <c r="C383" s="213" t="s">
        <v>1360</v>
      </c>
      <c r="D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4">
        <f t="shared" si="214"/>
        <v>0</v>
      </c>
      <c r="G383" s="214"/>
      <c r="H383" s="214">
        <f t="shared" si="207"/>
        <v>0</v>
      </c>
      <c r="I383" s="214"/>
      <c r="J383" s="214">
        <f t="shared" si="208"/>
        <v>0</v>
      </c>
      <c r="K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4">
        <f t="shared" si="209"/>
        <v>0</v>
      </c>
      <c r="Z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4">
        <f t="shared" si="210"/>
        <v>0</v>
      </c>
      <c r="AD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4">
        <f t="shared" si="211"/>
        <v>0</v>
      </c>
      <c r="AH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4">
        <f t="shared" si="212"/>
        <v>0</v>
      </c>
      <c r="AL383" s="214">
        <f t="shared" si="213"/>
        <v>0</v>
      </c>
    </row>
    <row r="384" spans="1:38" x14ac:dyDescent="0.25">
      <c r="B384" s="221" t="s">
        <v>478</v>
      </c>
      <c r="C384" s="222" t="s">
        <v>345</v>
      </c>
      <c r="D384" s="223">
        <f>SUM(D385:D392)</f>
        <v>0</v>
      </c>
      <c r="E384" s="223">
        <f>SUM(E385:E392)</f>
        <v>0</v>
      </c>
      <c r="F384" s="223">
        <f t="shared" si="214"/>
        <v>0</v>
      </c>
      <c r="G384" s="223">
        <f>SUM(G385:G392)</f>
        <v>0</v>
      </c>
      <c r="H384" s="223">
        <f t="shared" si="207"/>
        <v>0</v>
      </c>
      <c r="I384" s="223">
        <f>SUM(I385:I392)</f>
        <v>0</v>
      </c>
      <c r="J384" s="223">
        <f t="shared" si="208"/>
        <v>0</v>
      </c>
      <c r="K384" s="223">
        <f t="shared" ref="K384:AJ384" si="216">SUM(K385:K392)</f>
        <v>0</v>
      </c>
      <c r="L384" s="223">
        <f t="shared" si="216"/>
        <v>0</v>
      </c>
      <c r="M384" s="223">
        <f t="shared" si="216"/>
        <v>0</v>
      </c>
      <c r="N384" s="223">
        <f t="shared" si="216"/>
        <v>0</v>
      </c>
      <c r="O384" s="223">
        <f t="shared" si="216"/>
        <v>0</v>
      </c>
      <c r="P384" s="223">
        <f t="shared" si="216"/>
        <v>0</v>
      </c>
      <c r="Q384" s="223">
        <f t="shared" si="216"/>
        <v>0</v>
      </c>
      <c r="R384" s="223">
        <f t="shared" si="216"/>
        <v>0</v>
      </c>
      <c r="S384" s="223">
        <f t="shared" si="216"/>
        <v>0</v>
      </c>
      <c r="T384" s="223">
        <f t="shared" si="216"/>
        <v>0</v>
      </c>
      <c r="U384" s="223">
        <f t="shared" si="216"/>
        <v>0</v>
      </c>
      <c r="V384" s="223">
        <f t="shared" si="216"/>
        <v>0</v>
      </c>
      <c r="W384" s="223">
        <f t="shared" si="216"/>
        <v>0</v>
      </c>
      <c r="X384" s="223">
        <f t="shared" si="216"/>
        <v>0</v>
      </c>
      <c r="Y384" s="223">
        <f t="shared" si="209"/>
        <v>0</v>
      </c>
      <c r="Z384" s="223">
        <f t="shared" si="216"/>
        <v>0</v>
      </c>
      <c r="AA384" s="223">
        <f t="shared" si="216"/>
        <v>0</v>
      </c>
      <c r="AB384" s="223">
        <f t="shared" si="216"/>
        <v>0</v>
      </c>
      <c r="AC384" s="223">
        <f t="shared" si="210"/>
        <v>0</v>
      </c>
      <c r="AD384" s="223">
        <f t="shared" si="216"/>
        <v>0</v>
      </c>
      <c r="AE384" s="223">
        <f t="shared" si="216"/>
        <v>0</v>
      </c>
      <c r="AF384" s="223">
        <f t="shared" si="216"/>
        <v>0</v>
      </c>
      <c r="AG384" s="223">
        <f t="shared" si="211"/>
        <v>0</v>
      </c>
      <c r="AH384" s="223">
        <f t="shared" si="216"/>
        <v>0</v>
      </c>
      <c r="AI384" s="223">
        <f t="shared" si="216"/>
        <v>0</v>
      </c>
      <c r="AJ384" s="223">
        <f t="shared" si="216"/>
        <v>0</v>
      </c>
      <c r="AK384" s="223">
        <f t="shared" si="212"/>
        <v>0</v>
      </c>
      <c r="AL384" s="223">
        <f t="shared" si="213"/>
        <v>0</v>
      </c>
    </row>
    <row r="385" spans="2:38" x14ac:dyDescent="0.25">
      <c r="B385" s="212" t="s">
        <v>479</v>
      </c>
      <c r="C385" s="213" t="s">
        <v>346</v>
      </c>
      <c r="D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4">
        <f t="shared" si="214"/>
        <v>0</v>
      </c>
      <c r="G385" s="214"/>
      <c r="H385" s="214">
        <f t="shared" si="207"/>
        <v>0</v>
      </c>
      <c r="I385" s="214"/>
      <c r="J385" s="214">
        <f t="shared" si="208"/>
        <v>0</v>
      </c>
      <c r="K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4">
        <f t="shared" si="209"/>
        <v>0</v>
      </c>
      <c r="Z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4">
        <f t="shared" si="210"/>
        <v>0</v>
      </c>
      <c r="AD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4">
        <f t="shared" si="211"/>
        <v>0</v>
      </c>
      <c r="AH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4">
        <f t="shared" si="212"/>
        <v>0</v>
      </c>
      <c r="AL385" s="214">
        <f t="shared" si="213"/>
        <v>0</v>
      </c>
    </row>
    <row r="386" spans="2:38" x14ac:dyDescent="0.25">
      <c r="B386" s="212" t="s">
        <v>1362</v>
      </c>
      <c r="C386" s="213" t="s">
        <v>1363</v>
      </c>
      <c r="D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4">
        <f>D386+E386</f>
        <v>0</v>
      </c>
      <c r="G386" s="214"/>
      <c r="H386" s="214">
        <f t="shared" si="207"/>
        <v>0</v>
      </c>
      <c r="I386" s="214"/>
      <c r="J386" s="214">
        <f t="shared" si="208"/>
        <v>0</v>
      </c>
      <c r="K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4">
        <f t="shared" si="209"/>
        <v>0</v>
      </c>
      <c r="Z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4">
        <f t="shared" si="210"/>
        <v>0</v>
      </c>
      <c r="AD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4">
        <f t="shared" si="211"/>
        <v>0</v>
      </c>
      <c r="AH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4">
        <f t="shared" si="212"/>
        <v>0</v>
      </c>
      <c r="AL386" s="214">
        <f t="shared" si="213"/>
        <v>0</v>
      </c>
    </row>
    <row r="387" spans="2:38" x14ac:dyDescent="0.25">
      <c r="B387" s="212" t="s">
        <v>480</v>
      </c>
      <c r="C387" s="213" t="s">
        <v>347</v>
      </c>
      <c r="D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4">
        <f>D387+E387</f>
        <v>0</v>
      </c>
      <c r="G387" s="214"/>
      <c r="H387" s="214">
        <f t="shared" si="207"/>
        <v>0</v>
      </c>
      <c r="I387" s="214"/>
      <c r="J387" s="214">
        <f t="shared" si="208"/>
        <v>0</v>
      </c>
      <c r="K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4">
        <f t="shared" si="209"/>
        <v>0</v>
      </c>
      <c r="Z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4">
        <f t="shared" si="210"/>
        <v>0</v>
      </c>
      <c r="AD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4">
        <f t="shared" si="211"/>
        <v>0</v>
      </c>
      <c r="AH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4">
        <f t="shared" si="212"/>
        <v>0</v>
      </c>
      <c r="AL387" s="214">
        <f t="shared" si="213"/>
        <v>0</v>
      </c>
    </row>
    <row r="388" spans="2:38" x14ac:dyDescent="0.25">
      <c r="B388" s="212" t="s">
        <v>1364</v>
      </c>
      <c r="C388" s="213" t="s">
        <v>1365</v>
      </c>
      <c r="D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4">
        <f>D388+E388</f>
        <v>0</v>
      </c>
      <c r="G388" s="214"/>
      <c r="H388" s="214">
        <f t="shared" si="207"/>
        <v>0</v>
      </c>
      <c r="I388" s="214"/>
      <c r="J388" s="214">
        <f t="shared" si="208"/>
        <v>0</v>
      </c>
      <c r="K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4">
        <f t="shared" si="209"/>
        <v>0</v>
      </c>
      <c r="Z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4">
        <f t="shared" si="210"/>
        <v>0</v>
      </c>
      <c r="AD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4">
        <f t="shared" si="211"/>
        <v>0</v>
      </c>
      <c r="AH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4">
        <f t="shared" si="212"/>
        <v>0</v>
      </c>
      <c r="AL388" s="214">
        <f t="shared" si="213"/>
        <v>0</v>
      </c>
    </row>
    <row r="389" spans="2:38" x14ac:dyDescent="0.25">
      <c r="B389" s="212" t="s">
        <v>1366</v>
      </c>
      <c r="C389" s="213" t="s">
        <v>1367</v>
      </c>
      <c r="D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4">
        <f>D389+E389</f>
        <v>0</v>
      </c>
      <c r="G389" s="214"/>
      <c r="H389" s="214">
        <f t="shared" si="207"/>
        <v>0</v>
      </c>
      <c r="I389" s="214"/>
      <c r="J389" s="214">
        <f t="shared" si="208"/>
        <v>0</v>
      </c>
      <c r="K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4">
        <f t="shared" si="209"/>
        <v>0</v>
      </c>
      <c r="Z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4">
        <f t="shared" si="210"/>
        <v>0</v>
      </c>
      <c r="AD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4">
        <f t="shared" si="211"/>
        <v>0</v>
      </c>
      <c r="AH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4">
        <f t="shared" si="212"/>
        <v>0</v>
      </c>
      <c r="AL389" s="214">
        <f t="shared" si="213"/>
        <v>0</v>
      </c>
    </row>
    <row r="390" spans="2:38" x14ac:dyDescent="0.25">
      <c r="B390" s="212" t="s">
        <v>481</v>
      </c>
      <c r="C390" s="213" t="s">
        <v>348</v>
      </c>
      <c r="D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4">
        <f t="shared" si="214"/>
        <v>0</v>
      </c>
      <c r="G390" s="214"/>
      <c r="H390" s="214">
        <f t="shared" si="207"/>
        <v>0</v>
      </c>
      <c r="I390" s="214"/>
      <c r="J390" s="214">
        <f t="shared" si="208"/>
        <v>0</v>
      </c>
      <c r="K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4">
        <f t="shared" si="209"/>
        <v>0</v>
      </c>
      <c r="Z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4">
        <f t="shared" si="210"/>
        <v>0</v>
      </c>
      <c r="AD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4">
        <f t="shared" si="211"/>
        <v>0</v>
      </c>
      <c r="AH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4">
        <f t="shared" si="212"/>
        <v>0</v>
      </c>
      <c r="AL390" s="214">
        <f t="shared" si="213"/>
        <v>0</v>
      </c>
    </row>
    <row r="391" spans="2:38" x14ac:dyDescent="0.25">
      <c r="B391" s="212" t="s">
        <v>1368</v>
      </c>
      <c r="C391" s="213" t="s">
        <v>1369</v>
      </c>
      <c r="D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4">
        <f>D391+E391</f>
        <v>0</v>
      </c>
      <c r="G391" s="214"/>
      <c r="H391" s="214">
        <f t="shared" si="207"/>
        <v>0</v>
      </c>
      <c r="I391" s="214"/>
      <c r="J391" s="214">
        <f t="shared" si="208"/>
        <v>0</v>
      </c>
      <c r="K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4">
        <f t="shared" si="209"/>
        <v>0</v>
      </c>
      <c r="Z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4">
        <f t="shared" si="210"/>
        <v>0</v>
      </c>
      <c r="AD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4">
        <f t="shared" si="211"/>
        <v>0</v>
      </c>
      <c r="AH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4">
        <f t="shared" si="212"/>
        <v>0</v>
      </c>
      <c r="AL391" s="214">
        <f t="shared" si="213"/>
        <v>0</v>
      </c>
    </row>
    <row r="392" spans="2:38" x14ac:dyDescent="0.25">
      <c r="B392" s="212" t="s">
        <v>1370</v>
      </c>
      <c r="C392" s="213" t="s">
        <v>1371</v>
      </c>
      <c r="D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4">
        <f t="shared" si="214"/>
        <v>0</v>
      </c>
      <c r="G392" s="214"/>
      <c r="H392" s="214">
        <f t="shared" si="207"/>
        <v>0</v>
      </c>
      <c r="I392" s="214"/>
      <c r="J392" s="214">
        <f t="shared" si="208"/>
        <v>0</v>
      </c>
      <c r="K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4">
        <f t="shared" si="209"/>
        <v>0</v>
      </c>
      <c r="Z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4">
        <f t="shared" si="210"/>
        <v>0</v>
      </c>
      <c r="AD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4">
        <f t="shared" si="211"/>
        <v>0</v>
      </c>
      <c r="AH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4">
        <f t="shared" si="212"/>
        <v>0</v>
      </c>
      <c r="AL392" s="214">
        <f t="shared" si="213"/>
        <v>0</v>
      </c>
    </row>
    <row r="393" spans="2:38" x14ac:dyDescent="0.25">
      <c r="B393" s="209" t="s">
        <v>467</v>
      </c>
      <c r="C393" s="210" t="s">
        <v>338</v>
      </c>
      <c r="D393" s="211">
        <f>D394+D404</f>
        <v>0</v>
      </c>
      <c r="E393" s="211">
        <f>E394+E404</f>
        <v>0</v>
      </c>
      <c r="F393" s="211">
        <f t="shared" si="214"/>
        <v>0</v>
      </c>
      <c r="G393" s="211">
        <f>G394+G404</f>
        <v>0</v>
      </c>
      <c r="H393" s="211">
        <f t="shared" si="207"/>
        <v>0</v>
      </c>
      <c r="I393" s="211">
        <f>I394+I404</f>
        <v>0</v>
      </c>
      <c r="J393" s="211">
        <f t="shared" si="208"/>
        <v>0</v>
      </c>
      <c r="K393" s="211">
        <f t="shared" ref="K393:AJ393" si="217">K394+K404</f>
        <v>0</v>
      </c>
      <c r="L393" s="211">
        <f t="shared" si="217"/>
        <v>0</v>
      </c>
      <c r="M393" s="211">
        <f t="shared" si="217"/>
        <v>0</v>
      </c>
      <c r="N393" s="211">
        <f t="shared" si="217"/>
        <v>0</v>
      </c>
      <c r="O393" s="211">
        <f t="shared" si="217"/>
        <v>0</v>
      </c>
      <c r="P393" s="211">
        <f t="shared" si="217"/>
        <v>0</v>
      </c>
      <c r="Q393" s="211">
        <f t="shared" si="217"/>
        <v>0</v>
      </c>
      <c r="R393" s="211">
        <f t="shared" si="217"/>
        <v>0</v>
      </c>
      <c r="S393" s="211">
        <f t="shared" si="217"/>
        <v>0</v>
      </c>
      <c r="T393" s="211">
        <f t="shared" si="217"/>
        <v>0</v>
      </c>
      <c r="U393" s="211">
        <f t="shared" si="217"/>
        <v>0</v>
      </c>
      <c r="V393" s="211">
        <f t="shared" si="217"/>
        <v>0</v>
      </c>
      <c r="W393" s="211">
        <f t="shared" si="217"/>
        <v>0</v>
      </c>
      <c r="X393" s="211">
        <f t="shared" si="217"/>
        <v>0</v>
      </c>
      <c r="Y393" s="211">
        <f t="shared" si="209"/>
        <v>0</v>
      </c>
      <c r="Z393" s="211">
        <f t="shared" si="217"/>
        <v>0</v>
      </c>
      <c r="AA393" s="211">
        <f t="shared" si="217"/>
        <v>0</v>
      </c>
      <c r="AB393" s="211">
        <f t="shared" si="217"/>
        <v>0</v>
      </c>
      <c r="AC393" s="211">
        <f t="shared" si="210"/>
        <v>0</v>
      </c>
      <c r="AD393" s="211">
        <f t="shared" si="217"/>
        <v>0</v>
      </c>
      <c r="AE393" s="211">
        <f t="shared" si="217"/>
        <v>0</v>
      </c>
      <c r="AF393" s="211">
        <f t="shared" si="217"/>
        <v>0</v>
      </c>
      <c r="AG393" s="211">
        <f t="shared" si="211"/>
        <v>0</v>
      </c>
      <c r="AH393" s="211">
        <f t="shared" si="217"/>
        <v>0</v>
      </c>
      <c r="AI393" s="211">
        <f t="shared" si="217"/>
        <v>0</v>
      </c>
      <c r="AJ393" s="211">
        <f t="shared" si="217"/>
        <v>0</v>
      </c>
      <c r="AK393" s="211">
        <f t="shared" si="212"/>
        <v>0</v>
      </c>
      <c r="AL393" s="211">
        <f t="shared" si="213"/>
        <v>0</v>
      </c>
    </row>
    <row r="394" spans="2:38" x14ac:dyDescent="0.25">
      <c r="B394" s="221" t="s">
        <v>468</v>
      </c>
      <c r="C394" s="222" t="s">
        <v>339</v>
      </c>
      <c r="D394" s="223">
        <f>SUM(D395:D403)</f>
        <v>0</v>
      </c>
      <c r="E394" s="223">
        <f>SUM(E395:E403)</f>
        <v>0</v>
      </c>
      <c r="F394" s="223">
        <f t="shared" si="214"/>
        <v>0</v>
      </c>
      <c r="G394" s="223">
        <f>SUM(G395:G403)</f>
        <v>0</v>
      </c>
      <c r="H394" s="223">
        <f t="shared" si="207"/>
        <v>0</v>
      </c>
      <c r="I394" s="223">
        <f>SUM(I395:I403)</f>
        <v>0</v>
      </c>
      <c r="J394" s="223">
        <f t="shared" si="208"/>
        <v>0</v>
      </c>
      <c r="K394" s="223">
        <f t="shared" ref="K394:AJ394" si="218">SUM(K395:K403)</f>
        <v>0</v>
      </c>
      <c r="L394" s="223">
        <f t="shared" si="218"/>
        <v>0</v>
      </c>
      <c r="M394" s="223">
        <f t="shared" si="218"/>
        <v>0</v>
      </c>
      <c r="N394" s="223">
        <f t="shared" si="218"/>
        <v>0</v>
      </c>
      <c r="O394" s="223">
        <f t="shared" si="218"/>
        <v>0</v>
      </c>
      <c r="P394" s="223">
        <f t="shared" si="218"/>
        <v>0</v>
      </c>
      <c r="Q394" s="223">
        <f t="shared" si="218"/>
        <v>0</v>
      </c>
      <c r="R394" s="223">
        <f t="shared" si="218"/>
        <v>0</v>
      </c>
      <c r="S394" s="223">
        <f t="shared" si="218"/>
        <v>0</v>
      </c>
      <c r="T394" s="223">
        <f t="shared" si="218"/>
        <v>0</v>
      </c>
      <c r="U394" s="223">
        <f t="shared" si="218"/>
        <v>0</v>
      </c>
      <c r="V394" s="223">
        <f t="shared" si="218"/>
        <v>0</v>
      </c>
      <c r="W394" s="223">
        <f t="shared" si="218"/>
        <v>0</v>
      </c>
      <c r="X394" s="223">
        <f t="shared" si="218"/>
        <v>0</v>
      </c>
      <c r="Y394" s="223">
        <f t="shared" si="209"/>
        <v>0</v>
      </c>
      <c r="Z394" s="223">
        <f t="shared" si="218"/>
        <v>0</v>
      </c>
      <c r="AA394" s="223">
        <f t="shared" si="218"/>
        <v>0</v>
      </c>
      <c r="AB394" s="223">
        <f t="shared" si="218"/>
        <v>0</v>
      </c>
      <c r="AC394" s="223">
        <f t="shared" si="210"/>
        <v>0</v>
      </c>
      <c r="AD394" s="223">
        <f t="shared" si="218"/>
        <v>0</v>
      </c>
      <c r="AE394" s="223">
        <f t="shared" si="218"/>
        <v>0</v>
      </c>
      <c r="AF394" s="223">
        <f t="shared" si="218"/>
        <v>0</v>
      </c>
      <c r="AG394" s="223">
        <f t="shared" si="211"/>
        <v>0</v>
      </c>
      <c r="AH394" s="223">
        <f t="shared" si="218"/>
        <v>0</v>
      </c>
      <c r="AI394" s="223">
        <f t="shared" si="218"/>
        <v>0</v>
      </c>
      <c r="AJ394" s="223">
        <f t="shared" si="218"/>
        <v>0</v>
      </c>
      <c r="AK394" s="223">
        <f t="shared" si="212"/>
        <v>0</v>
      </c>
      <c r="AL394" s="223">
        <f t="shared" si="213"/>
        <v>0</v>
      </c>
    </row>
    <row r="395" spans="2:38" x14ac:dyDescent="0.25">
      <c r="B395" s="212" t="s">
        <v>482</v>
      </c>
      <c r="C395" s="213" t="s">
        <v>349</v>
      </c>
      <c r="D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4">
        <f t="shared" si="214"/>
        <v>0</v>
      </c>
      <c r="G395" s="214"/>
      <c r="H395" s="214">
        <f t="shared" si="207"/>
        <v>0</v>
      </c>
      <c r="I395" s="214"/>
      <c r="J395" s="214">
        <f t="shared" si="208"/>
        <v>0</v>
      </c>
      <c r="K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4">
        <f t="shared" si="209"/>
        <v>0</v>
      </c>
      <c r="Z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4">
        <f t="shared" si="210"/>
        <v>0</v>
      </c>
      <c r="AD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4">
        <f t="shared" si="211"/>
        <v>0</v>
      </c>
      <c r="AH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4">
        <f t="shared" si="212"/>
        <v>0</v>
      </c>
      <c r="AL395" s="214">
        <f t="shared" si="213"/>
        <v>0</v>
      </c>
    </row>
    <row r="396" spans="2:38" x14ac:dyDescent="0.25">
      <c r="B396" s="212" t="s">
        <v>1274</v>
      </c>
      <c r="C396" s="213" t="s">
        <v>1275</v>
      </c>
      <c r="D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4">
        <f t="shared" si="214"/>
        <v>0</v>
      </c>
      <c r="G396" s="214"/>
      <c r="H396" s="214">
        <f t="shared" si="207"/>
        <v>0</v>
      </c>
      <c r="I396" s="214"/>
      <c r="J396" s="214">
        <f t="shared" si="208"/>
        <v>0</v>
      </c>
      <c r="K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4">
        <f t="shared" si="209"/>
        <v>0</v>
      </c>
      <c r="Z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4">
        <f t="shared" si="210"/>
        <v>0</v>
      </c>
      <c r="AD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4">
        <f t="shared" si="211"/>
        <v>0</v>
      </c>
      <c r="AH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4">
        <f t="shared" si="212"/>
        <v>0</v>
      </c>
      <c r="AL396" s="214">
        <f t="shared" si="213"/>
        <v>0</v>
      </c>
    </row>
    <row r="397" spans="2:38" x14ac:dyDescent="0.25">
      <c r="B397" s="212" t="s">
        <v>1276</v>
      </c>
      <c r="C397" s="213" t="s">
        <v>1277</v>
      </c>
      <c r="D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4">
        <f>D397+E397</f>
        <v>0</v>
      </c>
      <c r="G397" s="214"/>
      <c r="H397" s="214">
        <f t="shared" si="207"/>
        <v>0</v>
      </c>
      <c r="I397" s="214"/>
      <c r="J397" s="214">
        <f t="shared" si="208"/>
        <v>0</v>
      </c>
      <c r="K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4">
        <f t="shared" si="209"/>
        <v>0</v>
      </c>
      <c r="Z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4">
        <f t="shared" si="210"/>
        <v>0</v>
      </c>
      <c r="AD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4">
        <f t="shared" si="211"/>
        <v>0</v>
      </c>
      <c r="AH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4">
        <f t="shared" si="212"/>
        <v>0</v>
      </c>
      <c r="AL397" s="214">
        <f t="shared" si="213"/>
        <v>0</v>
      </c>
    </row>
    <row r="398" spans="2:38" x14ac:dyDescent="0.25">
      <c r="B398" s="212" t="s">
        <v>1278</v>
      </c>
      <c r="C398" s="213" t="s">
        <v>1279</v>
      </c>
      <c r="D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4">
        <f>D398+E398</f>
        <v>0</v>
      </c>
      <c r="G398" s="214"/>
      <c r="H398" s="214">
        <f t="shared" si="207"/>
        <v>0</v>
      </c>
      <c r="I398" s="214"/>
      <c r="J398" s="214">
        <f t="shared" si="208"/>
        <v>0</v>
      </c>
      <c r="K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4">
        <f t="shared" si="209"/>
        <v>0</v>
      </c>
      <c r="Z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4">
        <f t="shared" si="210"/>
        <v>0</v>
      </c>
      <c r="AD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4">
        <f t="shared" si="211"/>
        <v>0</v>
      </c>
      <c r="AH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4">
        <f t="shared" si="212"/>
        <v>0</v>
      </c>
      <c r="AL398" s="214">
        <f t="shared" si="213"/>
        <v>0</v>
      </c>
    </row>
    <row r="399" spans="2:38" x14ac:dyDescent="0.25">
      <c r="B399" s="212" t="s">
        <v>1280</v>
      </c>
      <c r="C399" s="213" t="s">
        <v>1281</v>
      </c>
      <c r="D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4">
        <f>D399+E399</f>
        <v>0</v>
      </c>
      <c r="G399" s="214"/>
      <c r="H399" s="214">
        <f t="shared" si="207"/>
        <v>0</v>
      </c>
      <c r="I399" s="214"/>
      <c r="J399" s="214">
        <f t="shared" si="208"/>
        <v>0</v>
      </c>
      <c r="K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4">
        <f t="shared" si="209"/>
        <v>0</v>
      </c>
      <c r="Z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4">
        <f t="shared" si="210"/>
        <v>0</v>
      </c>
      <c r="AD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4">
        <f t="shared" si="211"/>
        <v>0</v>
      </c>
      <c r="AH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4">
        <f t="shared" si="212"/>
        <v>0</v>
      </c>
      <c r="AL399" s="214">
        <f t="shared" si="213"/>
        <v>0</v>
      </c>
    </row>
    <row r="400" spans="2:38" x14ac:dyDescent="0.25">
      <c r="B400" s="212" t="s">
        <v>483</v>
      </c>
      <c r="C400" s="213" t="s">
        <v>350</v>
      </c>
      <c r="D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4">
        <f t="shared" si="214"/>
        <v>0</v>
      </c>
      <c r="G400" s="214"/>
      <c r="H400" s="214">
        <f t="shared" si="207"/>
        <v>0</v>
      </c>
      <c r="I400" s="214"/>
      <c r="J400" s="214">
        <f t="shared" si="208"/>
        <v>0</v>
      </c>
      <c r="K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4">
        <f t="shared" si="209"/>
        <v>0</v>
      </c>
      <c r="Z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4">
        <f t="shared" si="210"/>
        <v>0</v>
      </c>
      <c r="AD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4">
        <f t="shared" si="211"/>
        <v>0</v>
      </c>
      <c r="AH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4">
        <f t="shared" si="212"/>
        <v>0</v>
      </c>
      <c r="AL400" s="214">
        <f t="shared" si="213"/>
        <v>0</v>
      </c>
    </row>
    <row r="401" spans="2:38" x14ac:dyDescent="0.25">
      <c r="B401" s="212" t="s">
        <v>1282</v>
      </c>
      <c r="C401" s="213" t="s">
        <v>1283</v>
      </c>
      <c r="D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4">
        <f>D401+E401</f>
        <v>0</v>
      </c>
      <c r="G401" s="214"/>
      <c r="H401" s="214">
        <f t="shared" si="207"/>
        <v>0</v>
      </c>
      <c r="I401" s="214"/>
      <c r="J401" s="214">
        <f t="shared" si="208"/>
        <v>0</v>
      </c>
      <c r="K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4">
        <f t="shared" si="209"/>
        <v>0</v>
      </c>
      <c r="Z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4">
        <f t="shared" si="210"/>
        <v>0</v>
      </c>
      <c r="AD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4">
        <f t="shared" si="211"/>
        <v>0</v>
      </c>
      <c r="AH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4">
        <f t="shared" si="212"/>
        <v>0</v>
      </c>
      <c r="AL401" s="214">
        <f t="shared" si="213"/>
        <v>0</v>
      </c>
    </row>
    <row r="402" spans="2:38" x14ac:dyDescent="0.25">
      <c r="B402" s="212" t="s">
        <v>484</v>
      </c>
      <c r="C402" s="213" t="s">
        <v>351</v>
      </c>
      <c r="D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4">
        <f>D402+E402</f>
        <v>0</v>
      </c>
      <c r="G402" s="214"/>
      <c r="H402" s="214">
        <f t="shared" si="207"/>
        <v>0</v>
      </c>
      <c r="I402" s="214"/>
      <c r="J402" s="214">
        <f t="shared" si="208"/>
        <v>0</v>
      </c>
      <c r="K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4">
        <f t="shared" si="209"/>
        <v>0</v>
      </c>
      <c r="Z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4">
        <f t="shared" si="210"/>
        <v>0</v>
      </c>
      <c r="AD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4">
        <f t="shared" si="211"/>
        <v>0</v>
      </c>
      <c r="AH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4">
        <f t="shared" si="212"/>
        <v>0</v>
      </c>
      <c r="AL402" s="214">
        <f t="shared" si="213"/>
        <v>0</v>
      </c>
    </row>
    <row r="403" spans="2:38" x14ac:dyDescent="0.25">
      <c r="B403" s="212" t="s">
        <v>1284</v>
      </c>
      <c r="C403" s="213" t="s">
        <v>1285</v>
      </c>
      <c r="D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4">
        <f t="shared" si="214"/>
        <v>0</v>
      </c>
      <c r="G403" s="214"/>
      <c r="H403" s="214">
        <f t="shared" si="207"/>
        <v>0</v>
      </c>
      <c r="I403" s="214"/>
      <c r="J403" s="214">
        <f t="shared" si="208"/>
        <v>0</v>
      </c>
      <c r="K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4">
        <f t="shared" si="209"/>
        <v>0</v>
      </c>
      <c r="Z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4">
        <f t="shared" si="210"/>
        <v>0</v>
      </c>
      <c r="AD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4">
        <f t="shared" si="211"/>
        <v>0</v>
      </c>
      <c r="AH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4">
        <f t="shared" si="212"/>
        <v>0</v>
      </c>
      <c r="AL403" s="214">
        <f t="shared" si="213"/>
        <v>0</v>
      </c>
    </row>
    <row r="404" spans="2:38" x14ac:dyDescent="0.25">
      <c r="B404" s="221" t="s">
        <v>469</v>
      </c>
      <c r="C404" s="222" t="s">
        <v>340</v>
      </c>
      <c r="D404" s="223">
        <f>SUM(D405:D406)</f>
        <v>0</v>
      </c>
      <c r="E404" s="223">
        <f>SUM(E405:E406)</f>
        <v>0</v>
      </c>
      <c r="F404" s="223">
        <f t="shared" si="214"/>
        <v>0</v>
      </c>
      <c r="G404" s="223">
        <f>SUM(G405:G406)</f>
        <v>0</v>
      </c>
      <c r="H404" s="223">
        <f t="shared" si="207"/>
        <v>0</v>
      </c>
      <c r="I404" s="223">
        <f>SUM(I405:I406)</f>
        <v>0</v>
      </c>
      <c r="J404" s="223">
        <f t="shared" si="208"/>
        <v>0</v>
      </c>
      <c r="K404" s="223">
        <f t="shared" ref="K404:X404" si="219">SUM(K405:K406)</f>
        <v>0</v>
      </c>
      <c r="L404" s="223">
        <f t="shared" si="219"/>
        <v>0</v>
      </c>
      <c r="M404" s="223">
        <f t="shared" si="219"/>
        <v>0</v>
      </c>
      <c r="N404" s="223">
        <f t="shared" si="219"/>
        <v>0</v>
      </c>
      <c r="O404" s="223">
        <f t="shared" si="219"/>
        <v>0</v>
      </c>
      <c r="P404" s="223">
        <f t="shared" si="219"/>
        <v>0</v>
      </c>
      <c r="Q404" s="223">
        <f t="shared" si="219"/>
        <v>0</v>
      </c>
      <c r="R404" s="223">
        <f t="shared" si="219"/>
        <v>0</v>
      </c>
      <c r="S404" s="223">
        <f t="shared" si="219"/>
        <v>0</v>
      </c>
      <c r="T404" s="223">
        <f t="shared" si="219"/>
        <v>0</v>
      </c>
      <c r="U404" s="223">
        <f t="shared" si="219"/>
        <v>0</v>
      </c>
      <c r="V404" s="223">
        <f t="shared" si="219"/>
        <v>0</v>
      </c>
      <c r="W404" s="223">
        <f t="shared" si="219"/>
        <v>0</v>
      </c>
      <c r="X404" s="223">
        <f t="shared" si="219"/>
        <v>0</v>
      </c>
      <c r="Y404" s="223">
        <f t="shared" si="209"/>
        <v>0</v>
      </c>
      <c r="Z404" s="223">
        <f>SUM(Z405:Z406)</f>
        <v>0</v>
      </c>
      <c r="AA404" s="223">
        <f>SUM(AA405:AA406)</f>
        <v>0</v>
      </c>
      <c r="AB404" s="223">
        <f>SUM(AB405:AB406)</f>
        <v>0</v>
      </c>
      <c r="AC404" s="223">
        <f t="shared" si="210"/>
        <v>0</v>
      </c>
      <c r="AD404" s="223">
        <f>SUM(AD405:AD406)</f>
        <v>0</v>
      </c>
      <c r="AE404" s="223">
        <f>SUM(AE405:AE406)</f>
        <v>0</v>
      </c>
      <c r="AF404" s="223">
        <f>SUM(AF405:AF406)</f>
        <v>0</v>
      </c>
      <c r="AG404" s="223">
        <f t="shared" si="211"/>
        <v>0</v>
      </c>
      <c r="AH404" s="223">
        <f>SUM(AH405:AH406)</f>
        <v>0</v>
      </c>
      <c r="AI404" s="223">
        <f>SUM(AI405:AI406)</f>
        <v>0</v>
      </c>
      <c r="AJ404" s="223">
        <f>SUM(AJ405:AJ406)</f>
        <v>0</v>
      </c>
      <c r="AK404" s="223">
        <f t="shared" si="212"/>
        <v>0</v>
      </c>
      <c r="AL404" s="223">
        <f t="shared" si="213"/>
        <v>0</v>
      </c>
    </row>
    <row r="405" spans="2:38" x14ac:dyDescent="0.25">
      <c r="B405" s="212" t="s">
        <v>1286</v>
      </c>
      <c r="C405" s="213" t="s">
        <v>1287</v>
      </c>
      <c r="D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4">
        <f>D405+E405</f>
        <v>0</v>
      </c>
      <c r="G405" s="214"/>
      <c r="H405" s="214">
        <f t="shared" si="207"/>
        <v>0</v>
      </c>
      <c r="I405" s="214"/>
      <c r="J405" s="214">
        <f t="shared" si="208"/>
        <v>0</v>
      </c>
      <c r="K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4">
        <f t="shared" si="209"/>
        <v>0</v>
      </c>
      <c r="Z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4">
        <f t="shared" si="210"/>
        <v>0</v>
      </c>
      <c r="AD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4">
        <f t="shared" si="211"/>
        <v>0</v>
      </c>
      <c r="AH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4">
        <f t="shared" si="212"/>
        <v>0</v>
      </c>
      <c r="AL405" s="214">
        <f t="shared" si="213"/>
        <v>0</v>
      </c>
    </row>
    <row r="406" spans="2:38" x14ac:dyDescent="0.25">
      <c r="B406" s="212" t="s">
        <v>485</v>
      </c>
      <c r="C406" s="213" t="s">
        <v>352</v>
      </c>
      <c r="D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4">
        <f t="shared" si="214"/>
        <v>0</v>
      </c>
      <c r="G406" s="214"/>
      <c r="H406" s="214">
        <f t="shared" ref="H406:H437" si="220">F406-G406</f>
        <v>0</v>
      </c>
      <c r="I406" s="214"/>
      <c r="J406" s="214">
        <f t="shared" ref="J406:J437" si="221">F406-I406</f>
        <v>0</v>
      </c>
      <c r="K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4">
        <f t="shared" ref="Y406:Y437" si="222">V406+W406+X406</f>
        <v>0</v>
      </c>
      <c r="Z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4">
        <f t="shared" ref="AC406:AC437" si="223">Z406+AA406+AB406</f>
        <v>0</v>
      </c>
      <c r="AD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4">
        <f t="shared" ref="AG406:AG437" si="224">AD406+AE406+AF406</f>
        <v>0</v>
      </c>
      <c r="AH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4">
        <f t="shared" ref="AK406:AK437" si="225">AH406+AI406+AJ406</f>
        <v>0</v>
      </c>
      <c r="AL406" s="214">
        <f t="shared" ref="AL406:AL437" si="226">Y406+AC406+AG406+AK406</f>
        <v>0</v>
      </c>
    </row>
    <row r="407" spans="2:38" x14ac:dyDescent="0.25">
      <c r="B407" s="209" t="s">
        <v>469</v>
      </c>
      <c r="C407" s="210" t="s">
        <v>340</v>
      </c>
      <c r="D407" s="211">
        <f>D408</f>
        <v>0</v>
      </c>
      <c r="E407" s="211">
        <f>E408</f>
        <v>0</v>
      </c>
      <c r="F407" s="211">
        <f t="shared" si="214"/>
        <v>0</v>
      </c>
      <c r="G407" s="211">
        <f>G408</f>
        <v>0</v>
      </c>
      <c r="H407" s="211">
        <f t="shared" si="220"/>
        <v>0</v>
      </c>
      <c r="I407" s="211">
        <f>I408</f>
        <v>0</v>
      </c>
      <c r="J407" s="211">
        <f t="shared" si="221"/>
        <v>0</v>
      </c>
      <c r="K407" s="211">
        <f t="shared" ref="K407:AJ407" si="227">K408</f>
        <v>0</v>
      </c>
      <c r="L407" s="211">
        <f t="shared" si="227"/>
        <v>0</v>
      </c>
      <c r="M407" s="211">
        <f t="shared" si="227"/>
        <v>0</v>
      </c>
      <c r="N407" s="211">
        <f t="shared" si="227"/>
        <v>0</v>
      </c>
      <c r="O407" s="211">
        <f t="shared" si="227"/>
        <v>0</v>
      </c>
      <c r="P407" s="211">
        <f t="shared" si="227"/>
        <v>0</v>
      </c>
      <c r="Q407" s="211">
        <f t="shared" si="227"/>
        <v>0</v>
      </c>
      <c r="R407" s="211">
        <f t="shared" si="227"/>
        <v>0</v>
      </c>
      <c r="S407" s="211">
        <f t="shared" si="227"/>
        <v>0</v>
      </c>
      <c r="T407" s="211">
        <f t="shared" si="227"/>
        <v>0</v>
      </c>
      <c r="U407" s="211">
        <f t="shared" si="227"/>
        <v>0</v>
      </c>
      <c r="V407" s="211">
        <f t="shared" si="227"/>
        <v>0</v>
      </c>
      <c r="W407" s="211">
        <f t="shared" si="227"/>
        <v>0</v>
      </c>
      <c r="X407" s="211">
        <f t="shared" si="227"/>
        <v>0</v>
      </c>
      <c r="Y407" s="211">
        <f t="shared" si="222"/>
        <v>0</v>
      </c>
      <c r="Z407" s="211">
        <f t="shared" si="227"/>
        <v>0</v>
      </c>
      <c r="AA407" s="211">
        <f t="shared" si="227"/>
        <v>0</v>
      </c>
      <c r="AB407" s="211">
        <f t="shared" si="227"/>
        <v>0</v>
      </c>
      <c r="AC407" s="211">
        <f t="shared" si="223"/>
        <v>0</v>
      </c>
      <c r="AD407" s="211">
        <f t="shared" si="227"/>
        <v>0</v>
      </c>
      <c r="AE407" s="211">
        <f t="shared" si="227"/>
        <v>0</v>
      </c>
      <c r="AF407" s="211">
        <f t="shared" si="227"/>
        <v>0</v>
      </c>
      <c r="AG407" s="211">
        <f t="shared" si="224"/>
        <v>0</v>
      </c>
      <c r="AH407" s="211">
        <f t="shared" si="227"/>
        <v>0</v>
      </c>
      <c r="AI407" s="211">
        <f t="shared" si="227"/>
        <v>0</v>
      </c>
      <c r="AJ407" s="211">
        <f t="shared" si="227"/>
        <v>0</v>
      </c>
      <c r="AK407" s="211">
        <f t="shared" si="225"/>
        <v>0</v>
      </c>
      <c r="AL407" s="211">
        <f t="shared" si="226"/>
        <v>0</v>
      </c>
    </row>
    <row r="408" spans="2:38" x14ac:dyDescent="0.25">
      <c r="B408" s="221" t="s">
        <v>485</v>
      </c>
      <c r="C408" s="222" t="s">
        <v>352</v>
      </c>
      <c r="D408" s="223">
        <f>SUM(D409:D411)</f>
        <v>0</v>
      </c>
      <c r="E408" s="223">
        <f>SUM(E409:E411)</f>
        <v>0</v>
      </c>
      <c r="F408" s="223">
        <f t="shared" si="214"/>
        <v>0</v>
      </c>
      <c r="G408" s="223">
        <f>SUM(G409:G411)</f>
        <v>0</v>
      </c>
      <c r="H408" s="223">
        <f t="shared" si="220"/>
        <v>0</v>
      </c>
      <c r="I408" s="223">
        <f>SUM(I409:I411)</f>
        <v>0</v>
      </c>
      <c r="J408" s="223">
        <f t="shared" si="221"/>
        <v>0</v>
      </c>
      <c r="K408" s="223">
        <f t="shared" ref="K408:X408" si="228">SUM(K409:K411)</f>
        <v>0</v>
      </c>
      <c r="L408" s="223">
        <f t="shared" si="228"/>
        <v>0</v>
      </c>
      <c r="M408" s="223">
        <f t="shared" si="228"/>
        <v>0</v>
      </c>
      <c r="N408" s="223">
        <f t="shared" si="228"/>
        <v>0</v>
      </c>
      <c r="O408" s="223">
        <f t="shared" si="228"/>
        <v>0</v>
      </c>
      <c r="P408" s="223">
        <f t="shared" si="228"/>
        <v>0</v>
      </c>
      <c r="Q408" s="223">
        <f t="shared" si="228"/>
        <v>0</v>
      </c>
      <c r="R408" s="223">
        <f t="shared" si="228"/>
        <v>0</v>
      </c>
      <c r="S408" s="223">
        <f t="shared" si="228"/>
        <v>0</v>
      </c>
      <c r="T408" s="223">
        <f t="shared" si="228"/>
        <v>0</v>
      </c>
      <c r="U408" s="223">
        <f t="shared" si="228"/>
        <v>0</v>
      </c>
      <c r="V408" s="223">
        <f t="shared" si="228"/>
        <v>0</v>
      </c>
      <c r="W408" s="223">
        <f t="shared" si="228"/>
        <v>0</v>
      </c>
      <c r="X408" s="223">
        <f t="shared" si="228"/>
        <v>0</v>
      </c>
      <c r="Y408" s="223">
        <f t="shared" si="222"/>
        <v>0</v>
      </c>
      <c r="Z408" s="223">
        <f>SUM(Z409:Z411)</f>
        <v>0</v>
      </c>
      <c r="AA408" s="223">
        <f>SUM(AA409:AA411)</f>
        <v>0</v>
      </c>
      <c r="AB408" s="223">
        <f>SUM(AB409:AB411)</f>
        <v>0</v>
      </c>
      <c r="AC408" s="223">
        <f t="shared" si="223"/>
        <v>0</v>
      </c>
      <c r="AD408" s="223">
        <f>SUM(AD409:AD411)</f>
        <v>0</v>
      </c>
      <c r="AE408" s="223">
        <f>SUM(AE409:AE411)</f>
        <v>0</v>
      </c>
      <c r="AF408" s="223">
        <f>SUM(AF409:AF411)</f>
        <v>0</v>
      </c>
      <c r="AG408" s="223">
        <f t="shared" si="224"/>
        <v>0</v>
      </c>
      <c r="AH408" s="223">
        <f>SUM(AH409:AH411)</f>
        <v>0</v>
      </c>
      <c r="AI408" s="223">
        <f>SUM(AI409:AI411)</f>
        <v>0</v>
      </c>
      <c r="AJ408" s="223">
        <f>SUM(AJ409:AJ411)</f>
        <v>0</v>
      </c>
      <c r="AK408" s="223">
        <f t="shared" si="225"/>
        <v>0</v>
      </c>
      <c r="AL408" s="223">
        <f t="shared" si="226"/>
        <v>0</v>
      </c>
    </row>
    <row r="409" spans="2:38" x14ac:dyDescent="0.25">
      <c r="B409" s="212" t="s">
        <v>1288</v>
      </c>
      <c r="C409" s="213" t="s">
        <v>1289</v>
      </c>
      <c r="D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4">
        <f t="shared" si="214"/>
        <v>0</v>
      </c>
      <c r="G409" s="214"/>
      <c r="H409" s="214">
        <f t="shared" si="220"/>
        <v>0</v>
      </c>
      <c r="I409" s="214"/>
      <c r="J409" s="214">
        <f t="shared" si="221"/>
        <v>0</v>
      </c>
      <c r="K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4">
        <f t="shared" si="222"/>
        <v>0</v>
      </c>
      <c r="Z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4">
        <f t="shared" si="223"/>
        <v>0</v>
      </c>
      <c r="AD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4">
        <f t="shared" si="224"/>
        <v>0</v>
      </c>
      <c r="AH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4">
        <f t="shared" si="225"/>
        <v>0</v>
      </c>
      <c r="AL409" s="214">
        <f t="shared" si="226"/>
        <v>0</v>
      </c>
    </row>
    <row r="410" spans="2:38" x14ac:dyDescent="0.25">
      <c r="B410" s="212" t="s">
        <v>1290</v>
      </c>
      <c r="C410" s="213" t="s">
        <v>1291</v>
      </c>
      <c r="D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4">
        <f>D410+E410</f>
        <v>0</v>
      </c>
      <c r="G410" s="214"/>
      <c r="H410" s="214">
        <f t="shared" si="220"/>
        <v>0</v>
      </c>
      <c r="I410" s="214"/>
      <c r="J410" s="214">
        <f t="shared" si="221"/>
        <v>0</v>
      </c>
      <c r="K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4">
        <f t="shared" si="222"/>
        <v>0</v>
      </c>
      <c r="Z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4">
        <f t="shared" si="223"/>
        <v>0</v>
      </c>
      <c r="AD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4">
        <f t="shared" si="224"/>
        <v>0</v>
      </c>
      <c r="AH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4">
        <f t="shared" si="225"/>
        <v>0</v>
      </c>
      <c r="AL410" s="214">
        <f t="shared" si="226"/>
        <v>0</v>
      </c>
    </row>
    <row r="411" spans="2:38" x14ac:dyDescent="0.25">
      <c r="B411" s="212" t="s">
        <v>486</v>
      </c>
      <c r="C411" s="213" t="s">
        <v>353</v>
      </c>
      <c r="D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4">
        <f t="shared" si="214"/>
        <v>0</v>
      </c>
      <c r="G411" s="214"/>
      <c r="H411" s="214">
        <f t="shared" si="220"/>
        <v>0</v>
      </c>
      <c r="I411" s="214"/>
      <c r="J411" s="214">
        <f t="shared" si="221"/>
        <v>0</v>
      </c>
      <c r="K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4">
        <f t="shared" si="222"/>
        <v>0</v>
      </c>
      <c r="Z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4">
        <f t="shared" si="223"/>
        <v>0</v>
      </c>
      <c r="AD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4">
        <f t="shared" si="224"/>
        <v>0</v>
      </c>
      <c r="AH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4">
        <f t="shared" si="225"/>
        <v>0</v>
      </c>
      <c r="AL411" s="214">
        <f t="shared" si="226"/>
        <v>0</v>
      </c>
    </row>
    <row r="412" spans="2:38" x14ac:dyDescent="0.25">
      <c r="B412" s="209" t="s">
        <v>487</v>
      </c>
      <c r="C412" s="210" t="s">
        <v>354</v>
      </c>
      <c r="D412" s="211">
        <f>D413+D424+D432+D435+D439</f>
        <v>0</v>
      </c>
      <c r="E412" s="211">
        <f>E413+E424+E432+E435+E439</f>
        <v>0</v>
      </c>
      <c r="F412" s="211">
        <f t="shared" si="214"/>
        <v>0</v>
      </c>
      <c r="G412" s="211">
        <f>G413+G424+G432+G435+G439</f>
        <v>0</v>
      </c>
      <c r="H412" s="211">
        <f t="shared" si="220"/>
        <v>0</v>
      </c>
      <c r="I412" s="211">
        <f>I413+I424+I432+I435+I439</f>
        <v>0</v>
      </c>
      <c r="J412" s="211">
        <f t="shared" si="221"/>
        <v>0</v>
      </c>
      <c r="K412" s="211">
        <f t="shared" ref="K412:AJ412" si="229">K413+K424+K432+K435+K439</f>
        <v>0</v>
      </c>
      <c r="L412" s="211">
        <f t="shared" si="229"/>
        <v>0</v>
      </c>
      <c r="M412" s="211">
        <f t="shared" si="229"/>
        <v>0</v>
      </c>
      <c r="N412" s="211">
        <f t="shared" si="229"/>
        <v>0</v>
      </c>
      <c r="O412" s="211">
        <f t="shared" si="229"/>
        <v>0</v>
      </c>
      <c r="P412" s="211">
        <f t="shared" si="229"/>
        <v>0</v>
      </c>
      <c r="Q412" s="211">
        <f t="shared" si="229"/>
        <v>0</v>
      </c>
      <c r="R412" s="211">
        <f t="shared" si="229"/>
        <v>0</v>
      </c>
      <c r="S412" s="211">
        <f t="shared" si="229"/>
        <v>0</v>
      </c>
      <c r="T412" s="211">
        <f t="shared" si="229"/>
        <v>0</v>
      </c>
      <c r="U412" s="211">
        <f t="shared" si="229"/>
        <v>0</v>
      </c>
      <c r="V412" s="211">
        <f t="shared" si="229"/>
        <v>0</v>
      </c>
      <c r="W412" s="211">
        <f t="shared" si="229"/>
        <v>0</v>
      </c>
      <c r="X412" s="211">
        <f t="shared" si="229"/>
        <v>0</v>
      </c>
      <c r="Y412" s="211">
        <f t="shared" si="222"/>
        <v>0</v>
      </c>
      <c r="Z412" s="211">
        <f t="shared" si="229"/>
        <v>0</v>
      </c>
      <c r="AA412" s="211">
        <f t="shared" si="229"/>
        <v>0</v>
      </c>
      <c r="AB412" s="211">
        <f t="shared" si="229"/>
        <v>0</v>
      </c>
      <c r="AC412" s="211">
        <f t="shared" si="223"/>
        <v>0</v>
      </c>
      <c r="AD412" s="211">
        <f t="shared" si="229"/>
        <v>0</v>
      </c>
      <c r="AE412" s="211">
        <f t="shared" si="229"/>
        <v>0</v>
      </c>
      <c r="AF412" s="211">
        <f t="shared" si="229"/>
        <v>0</v>
      </c>
      <c r="AG412" s="211">
        <f t="shared" si="224"/>
        <v>0</v>
      </c>
      <c r="AH412" s="211">
        <f t="shared" si="229"/>
        <v>0</v>
      </c>
      <c r="AI412" s="211">
        <f t="shared" si="229"/>
        <v>0</v>
      </c>
      <c r="AJ412" s="211">
        <f t="shared" si="229"/>
        <v>0</v>
      </c>
      <c r="AK412" s="211">
        <f t="shared" si="225"/>
        <v>0</v>
      </c>
      <c r="AL412" s="211">
        <f t="shared" si="226"/>
        <v>0</v>
      </c>
    </row>
    <row r="413" spans="2:38" x14ac:dyDescent="0.25">
      <c r="B413" s="221" t="s">
        <v>488</v>
      </c>
      <c r="C413" s="222" t="s">
        <v>355</v>
      </c>
      <c r="D413" s="223">
        <f>SUM(D414:D423)</f>
        <v>0</v>
      </c>
      <c r="E413" s="223">
        <f>SUM(E414:E423)</f>
        <v>0</v>
      </c>
      <c r="F413" s="223">
        <f t="shared" si="214"/>
        <v>0</v>
      </c>
      <c r="G413" s="223">
        <f>SUM(G414:G423)</f>
        <v>0</v>
      </c>
      <c r="H413" s="223">
        <f t="shared" si="220"/>
        <v>0</v>
      </c>
      <c r="I413" s="223">
        <f>SUM(I414:I423)</f>
        <v>0</v>
      </c>
      <c r="J413" s="223">
        <f t="shared" si="221"/>
        <v>0</v>
      </c>
      <c r="K413" s="223">
        <f t="shared" ref="K413:AJ413" si="230">SUM(K414:K423)</f>
        <v>0</v>
      </c>
      <c r="L413" s="223">
        <f t="shared" si="230"/>
        <v>0</v>
      </c>
      <c r="M413" s="223">
        <f t="shared" si="230"/>
        <v>0</v>
      </c>
      <c r="N413" s="223">
        <f t="shared" si="230"/>
        <v>0</v>
      </c>
      <c r="O413" s="223">
        <f t="shared" si="230"/>
        <v>0</v>
      </c>
      <c r="P413" s="223">
        <f t="shared" si="230"/>
        <v>0</v>
      </c>
      <c r="Q413" s="223">
        <f t="shared" si="230"/>
        <v>0</v>
      </c>
      <c r="R413" s="223">
        <f t="shared" si="230"/>
        <v>0</v>
      </c>
      <c r="S413" s="223">
        <f t="shared" si="230"/>
        <v>0</v>
      </c>
      <c r="T413" s="223">
        <f t="shared" si="230"/>
        <v>0</v>
      </c>
      <c r="U413" s="223">
        <f t="shared" si="230"/>
        <v>0</v>
      </c>
      <c r="V413" s="223">
        <f t="shared" si="230"/>
        <v>0</v>
      </c>
      <c r="W413" s="223">
        <f t="shared" si="230"/>
        <v>0</v>
      </c>
      <c r="X413" s="223">
        <f t="shared" si="230"/>
        <v>0</v>
      </c>
      <c r="Y413" s="223">
        <f t="shared" si="222"/>
        <v>0</v>
      </c>
      <c r="Z413" s="223">
        <f t="shared" si="230"/>
        <v>0</v>
      </c>
      <c r="AA413" s="223">
        <f t="shared" si="230"/>
        <v>0</v>
      </c>
      <c r="AB413" s="223">
        <f t="shared" si="230"/>
        <v>0</v>
      </c>
      <c r="AC413" s="223">
        <f t="shared" si="223"/>
        <v>0</v>
      </c>
      <c r="AD413" s="223">
        <f t="shared" si="230"/>
        <v>0</v>
      </c>
      <c r="AE413" s="223">
        <f t="shared" si="230"/>
        <v>0</v>
      </c>
      <c r="AF413" s="223">
        <f t="shared" si="230"/>
        <v>0</v>
      </c>
      <c r="AG413" s="223">
        <f t="shared" si="224"/>
        <v>0</v>
      </c>
      <c r="AH413" s="223">
        <f t="shared" si="230"/>
        <v>0</v>
      </c>
      <c r="AI413" s="223">
        <f t="shared" si="230"/>
        <v>0</v>
      </c>
      <c r="AJ413" s="223">
        <f t="shared" si="230"/>
        <v>0</v>
      </c>
      <c r="AK413" s="223">
        <f t="shared" si="225"/>
        <v>0</v>
      </c>
      <c r="AL413" s="223">
        <f t="shared" si="226"/>
        <v>0</v>
      </c>
    </row>
    <row r="414" spans="2:38" x14ac:dyDescent="0.25">
      <c r="B414" s="212" t="s">
        <v>489</v>
      </c>
      <c r="C414" s="213" t="s">
        <v>356</v>
      </c>
      <c r="D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4">
        <f t="shared" si="214"/>
        <v>0</v>
      </c>
      <c r="G414" s="214"/>
      <c r="H414" s="214">
        <f t="shared" si="220"/>
        <v>0</v>
      </c>
      <c r="I414" s="214"/>
      <c r="J414" s="214">
        <f t="shared" si="221"/>
        <v>0</v>
      </c>
      <c r="K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4">
        <f t="shared" si="222"/>
        <v>0</v>
      </c>
      <c r="Z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4">
        <f t="shared" si="223"/>
        <v>0</v>
      </c>
      <c r="AD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4">
        <f t="shared" si="224"/>
        <v>0</v>
      </c>
      <c r="AH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4">
        <f t="shared" si="225"/>
        <v>0</v>
      </c>
      <c r="AL414" s="214">
        <f t="shared" si="226"/>
        <v>0</v>
      </c>
    </row>
    <row r="415" spans="2:38" x14ac:dyDescent="0.25">
      <c r="B415" s="212" t="s">
        <v>1372</v>
      </c>
      <c r="C415" s="213" t="s">
        <v>1373</v>
      </c>
      <c r="D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4">
        <f t="shared" si="214"/>
        <v>0</v>
      </c>
      <c r="G415" s="214"/>
      <c r="H415" s="214">
        <f t="shared" si="220"/>
        <v>0</v>
      </c>
      <c r="I415" s="214"/>
      <c r="J415" s="214">
        <f t="shared" si="221"/>
        <v>0</v>
      </c>
      <c r="K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4">
        <f t="shared" si="222"/>
        <v>0</v>
      </c>
      <c r="Z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4">
        <f t="shared" si="223"/>
        <v>0</v>
      </c>
      <c r="AD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4">
        <f t="shared" si="224"/>
        <v>0</v>
      </c>
      <c r="AH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4">
        <f t="shared" si="225"/>
        <v>0</v>
      </c>
      <c r="AL415" s="214">
        <f t="shared" si="226"/>
        <v>0</v>
      </c>
    </row>
    <row r="416" spans="2:38" x14ac:dyDescent="0.25">
      <c r="B416" s="212" t="s">
        <v>1374</v>
      </c>
      <c r="C416" s="213" t="s">
        <v>1375</v>
      </c>
      <c r="D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4">
        <f t="shared" si="214"/>
        <v>0</v>
      </c>
      <c r="G416" s="214"/>
      <c r="H416" s="214">
        <f t="shared" si="220"/>
        <v>0</v>
      </c>
      <c r="I416" s="214"/>
      <c r="J416" s="214">
        <f t="shared" si="221"/>
        <v>0</v>
      </c>
      <c r="K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4">
        <f t="shared" si="222"/>
        <v>0</v>
      </c>
      <c r="Z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4">
        <f t="shared" si="223"/>
        <v>0</v>
      </c>
      <c r="AD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4">
        <f t="shared" si="224"/>
        <v>0</v>
      </c>
      <c r="AH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4">
        <f t="shared" si="225"/>
        <v>0</v>
      </c>
      <c r="AL416" s="214">
        <f t="shared" si="226"/>
        <v>0</v>
      </c>
    </row>
    <row r="417" spans="2:38" x14ac:dyDescent="0.25">
      <c r="B417" s="212" t="s">
        <v>490</v>
      </c>
      <c r="C417" s="213" t="s">
        <v>357</v>
      </c>
      <c r="D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4">
        <f>D417+E417</f>
        <v>0</v>
      </c>
      <c r="G417" s="214"/>
      <c r="H417" s="214">
        <f t="shared" si="220"/>
        <v>0</v>
      </c>
      <c r="I417" s="214"/>
      <c r="J417" s="214">
        <f t="shared" si="221"/>
        <v>0</v>
      </c>
      <c r="K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4">
        <f t="shared" si="222"/>
        <v>0</v>
      </c>
      <c r="Z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4">
        <f t="shared" si="223"/>
        <v>0</v>
      </c>
      <c r="AD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4">
        <f t="shared" si="224"/>
        <v>0</v>
      </c>
      <c r="AH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4">
        <f t="shared" si="225"/>
        <v>0</v>
      </c>
      <c r="AL417" s="214">
        <f t="shared" si="226"/>
        <v>0</v>
      </c>
    </row>
    <row r="418" spans="2:38" x14ac:dyDescent="0.25">
      <c r="B418" s="212" t="s">
        <v>491</v>
      </c>
      <c r="C418" s="213" t="s">
        <v>358</v>
      </c>
      <c r="D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4">
        <f>D418+E418</f>
        <v>0</v>
      </c>
      <c r="G418" s="214"/>
      <c r="H418" s="214">
        <f t="shared" si="220"/>
        <v>0</v>
      </c>
      <c r="I418" s="214"/>
      <c r="J418" s="214">
        <f t="shared" si="221"/>
        <v>0</v>
      </c>
      <c r="K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4">
        <f t="shared" si="222"/>
        <v>0</v>
      </c>
      <c r="Z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4">
        <f t="shared" si="223"/>
        <v>0</v>
      </c>
      <c r="AD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4">
        <f t="shared" si="224"/>
        <v>0</v>
      </c>
      <c r="AH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4">
        <f t="shared" si="225"/>
        <v>0</v>
      </c>
      <c r="AL418" s="214">
        <f t="shared" si="226"/>
        <v>0</v>
      </c>
    </row>
    <row r="419" spans="2:38" x14ac:dyDescent="0.25">
      <c r="B419" s="212" t="s">
        <v>1472</v>
      </c>
      <c r="C419" s="213" t="s">
        <v>1473</v>
      </c>
      <c r="D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4">
        <f>D419+E419</f>
        <v>0</v>
      </c>
      <c r="G419" s="214"/>
      <c r="H419" s="214">
        <f t="shared" si="220"/>
        <v>0</v>
      </c>
      <c r="I419" s="214"/>
      <c r="J419" s="214">
        <f t="shared" si="221"/>
        <v>0</v>
      </c>
      <c r="K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4">
        <f t="shared" si="222"/>
        <v>0</v>
      </c>
      <c r="Z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4">
        <f t="shared" si="223"/>
        <v>0</v>
      </c>
      <c r="AD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4">
        <f t="shared" si="224"/>
        <v>0</v>
      </c>
      <c r="AH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4">
        <f t="shared" si="225"/>
        <v>0</v>
      </c>
      <c r="AL419" s="214">
        <f t="shared" si="226"/>
        <v>0</v>
      </c>
    </row>
    <row r="420" spans="2:38" x14ac:dyDescent="0.25">
      <c r="B420" s="212" t="s">
        <v>1474</v>
      </c>
      <c r="C420" s="213" t="s">
        <v>1475</v>
      </c>
      <c r="D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4">
        <f>D420+E420</f>
        <v>0</v>
      </c>
      <c r="G420" s="214"/>
      <c r="H420" s="214">
        <f t="shared" si="220"/>
        <v>0</v>
      </c>
      <c r="I420" s="214"/>
      <c r="J420" s="214">
        <f t="shared" si="221"/>
        <v>0</v>
      </c>
      <c r="K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4">
        <f t="shared" si="222"/>
        <v>0</v>
      </c>
      <c r="Z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4">
        <f t="shared" si="223"/>
        <v>0</v>
      </c>
      <c r="AD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4">
        <f t="shared" si="224"/>
        <v>0</v>
      </c>
      <c r="AH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4">
        <f t="shared" si="225"/>
        <v>0</v>
      </c>
      <c r="AL420" s="214">
        <f t="shared" si="226"/>
        <v>0</v>
      </c>
    </row>
    <row r="421" spans="2:38" x14ac:dyDescent="0.25">
      <c r="B421" s="212" t="s">
        <v>1476</v>
      </c>
      <c r="C421" s="213" t="s">
        <v>1477</v>
      </c>
      <c r="D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4">
        <f>D421+E421</f>
        <v>0</v>
      </c>
      <c r="G421" s="214"/>
      <c r="H421" s="214">
        <f t="shared" si="220"/>
        <v>0</v>
      </c>
      <c r="I421" s="214"/>
      <c r="J421" s="214">
        <f t="shared" si="221"/>
        <v>0</v>
      </c>
      <c r="K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4">
        <f t="shared" si="222"/>
        <v>0</v>
      </c>
      <c r="Z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4">
        <f t="shared" si="223"/>
        <v>0</v>
      </c>
      <c r="AD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4">
        <f t="shared" si="224"/>
        <v>0</v>
      </c>
      <c r="AH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4">
        <f t="shared" si="225"/>
        <v>0</v>
      </c>
      <c r="AL421" s="214">
        <f t="shared" si="226"/>
        <v>0</v>
      </c>
    </row>
    <row r="422" spans="2:38" x14ac:dyDescent="0.25">
      <c r="B422" s="212" t="s">
        <v>1478</v>
      </c>
      <c r="C422" s="213" t="s">
        <v>1479</v>
      </c>
      <c r="D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4">
        <f t="shared" si="214"/>
        <v>0</v>
      </c>
      <c r="G422" s="214"/>
      <c r="H422" s="214">
        <f t="shared" si="220"/>
        <v>0</v>
      </c>
      <c r="I422" s="214"/>
      <c r="J422" s="214">
        <f t="shared" si="221"/>
        <v>0</v>
      </c>
      <c r="K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4">
        <f t="shared" si="222"/>
        <v>0</v>
      </c>
      <c r="Z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4">
        <f t="shared" si="223"/>
        <v>0</v>
      </c>
      <c r="AD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4">
        <f t="shared" si="224"/>
        <v>0</v>
      </c>
      <c r="AH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4">
        <f t="shared" si="225"/>
        <v>0</v>
      </c>
      <c r="AL422" s="214">
        <f t="shared" si="226"/>
        <v>0</v>
      </c>
    </row>
    <row r="423" spans="2:38" x14ac:dyDescent="0.25">
      <c r="B423" s="212" t="s">
        <v>1480</v>
      </c>
      <c r="C423" s="213" t="s">
        <v>1481</v>
      </c>
      <c r="D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4">
        <f t="shared" si="214"/>
        <v>0</v>
      </c>
      <c r="G423" s="214"/>
      <c r="H423" s="214">
        <f t="shared" si="220"/>
        <v>0</v>
      </c>
      <c r="I423" s="214"/>
      <c r="J423" s="214">
        <f t="shared" si="221"/>
        <v>0</v>
      </c>
      <c r="K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4">
        <f t="shared" si="222"/>
        <v>0</v>
      </c>
      <c r="Z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4">
        <f t="shared" si="223"/>
        <v>0</v>
      </c>
      <c r="AD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4">
        <f t="shared" si="224"/>
        <v>0</v>
      </c>
      <c r="AH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4">
        <f t="shared" si="225"/>
        <v>0</v>
      </c>
      <c r="AL423" s="214">
        <f t="shared" si="226"/>
        <v>0</v>
      </c>
    </row>
    <row r="424" spans="2:38" x14ac:dyDescent="0.25">
      <c r="B424" s="221" t="s">
        <v>492</v>
      </c>
      <c r="C424" s="222" t="s">
        <v>359</v>
      </c>
      <c r="D424" s="223">
        <f>SUM(D425:D431)</f>
        <v>0</v>
      </c>
      <c r="E424" s="223">
        <f>SUM(E425:E431)</f>
        <v>0</v>
      </c>
      <c r="F424" s="223">
        <f t="shared" si="214"/>
        <v>0</v>
      </c>
      <c r="G424" s="223">
        <f>SUM(G425:G431)</f>
        <v>0</v>
      </c>
      <c r="H424" s="223">
        <f t="shared" si="220"/>
        <v>0</v>
      </c>
      <c r="I424" s="223">
        <f>SUM(I425:I431)</f>
        <v>0</v>
      </c>
      <c r="J424" s="223">
        <f t="shared" si="221"/>
        <v>0</v>
      </c>
      <c r="K424" s="223">
        <f t="shared" ref="K424:X424" si="231">SUM(K425:K431)</f>
        <v>0</v>
      </c>
      <c r="L424" s="223">
        <f t="shared" si="231"/>
        <v>0</v>
      </c>
      <c r="M424" s="223">
        <f t="shared" si="231"/>
        <v>0</v>
      </c>
      <c r="N424" s="223">
        <f t="shared" si="231"/>
        <v>0</v>
      </c>
      <c r="O424" s="223">
        <f t="shared" si="231"/>
        <v>0</v>
      </c>
      <c r="P424" s="223">
        <f t="shared" si="231"/>
        <v>0</v>
      </c>
      <c r="Q424" s="223">
        <f t="shared" si="231"/>
        <v>0</v>
      </c>
      <c r="R424" s="223">
        <f t="shared" si="231"/>
        <v>0</v>
      </c>
      <c r="S424" s="223">
        <f t="shared" si="231"/>
        <v>0</v>
      </c>
      <c r="T424" s="223">
        <f t="shared" si="231"/>
        <v>0</v>
      </c>
      <c r="U424" s="223">
        <f t="shared" si="231"/>
        <v>0</v>
      </c>
      <c r="V424" s="223">
        <f t="shared" si="231"/>
        <v>0</v>
      </c>
      <c r="W424" s="223">
        <f t="shared" si="231"/>
        <v>0</v>
      </c>
      <c r="X424" s="223">
        <f t="shared" si="231"/>
        <v>0</v>
      </c>
      <c r="Y424" s="223">
        <f t="shared" si="222"/>
        <v>0</v>
      </c>
      <c r="Z424" s="223">
        <f>SUM(Z425:Z431)</f>
        <v>0</v>
      </c>
      <c r="AA424" s="223">
        <f>SUM(AA425:AA431)</f>
        <v>0</v>
      </c>
      <c r="AB424" s="223">
        <f>SUM(AB425:AB431)</f>
        <v>0</v>
      </c>
      <c r="AC424" s="223">
        <f t="shared" si="223"/>
        <v>0</v>
      </c>
      <c r="AD424" s="223">
        <f>SUM(AD425:AD431)</f>
        <v>0</v>
      </c>
      <c r="AE424" s="223">
        <f>SUM(AE425:AE431)</f>
        <v>0</v>
      </c>
      <c r="AF424" s="223">
        <f>SUM(AF425:AF431)</f>
        <v>0</v>
      </c>
      <c r="AG424" s="223">
        <f t="shared" si="224"/>
        <v>0</v>
      </c>
      <c r="AH424" s="223">
        <f>SUM(AH425:AH431)</f>
        <v>0</v>
      </c>
      <c r="AI424" s="223">
        <f>SUM(AI425:AI431)</f>
        <v>0</v>
      </c>
      <c r="AJ424" s="223">
        <f>SUM(AJ425:AJ431)</f>
        <v>0</v>
      </c>
      <c r="AK424" s="223">
        <f t="shared" si="225"/>
        <v>0</v>
      </c>
      <c r="AL424" s="223">
        <f t="shared" si="226"/>
        <v>0</v>
      </c>
    </row>
    <row r="425" spans="2:38" x14ac:dyDescent="0.25">
      <c r="B425" s="212" t="s">
        <v>493</v>
      </c>
      <c r="C425" s="213" t="s">
        <v>360</v>
      </c>
      <c r="D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4">
        <f>D425+E425</f>
        <v>0</v>
      </c>
      <c r="G425" s="214"/>
      <c r="H425" s="214">
        <f t="shared" si="220"/>
        <v>0</v>
      </c>
      <c r="I425" s="214"/>
      <c r="J425" s="214">
        <f t="shared" si="221"/>
        <v>0</v>
      </c>
      <c r="K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4">
        <f t="shared" si="222"/>
        <v>0</v>
      </c>
      <c r="Z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4">
        <f t="shared" si="223"/>
        <v>0</v>
      </c>
      <c r="AD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4">
        <f t="shared" si="224"/>
        <v>0</v>
      </c>
      <c r="AH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4">
        <f t="shared" si="225"/>
        <v>0</v>
      </c>
      <c r="AL425" s="214">
        <f t="shared" si="226"/>
        <v>0</v>
      </c>
    </row>
    <row r="426" spans="2:38" x14ac:dyDescent="0.25">
      <c r="B426" s="212" t="s">
        <v>1482</v>
      </c>
      <c r="C426" s="213" t="s">
        <v>1483</v>
      </c>
      <c r="D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4">
        <f>D426+E426</f>
        <v>0</v>
      </c>
      <c r="G426" s="214"/>
      <c r="H426" s="214">
        <f t="shared" si="220"/>
        <v>0</v>
      </c>
      <c r="I426" s="214"/>
      <c r="J426" s="214">
        <f t="shared" si="221"/>
        <v>0</v>
      </c>
      <c r="K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4">
        <f t="shared" si="222"/>
        <v>0</v>
      </c>
      <c r="Z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4">
        <f t="shared" si="223"/>
        <v>0</v>
      </c>
      <c r="AD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4">
        <f t="shared" si="224"/>
        <v>0</v>
      </c>
      <c r="AH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4">
        <f t="shared" si="225"/>
        <v>0</v>
      </c>
      <c r="AL426" s="214">
        <f t="shared" si="226"/>
        <v>0</v>
      </c>
    </row>
    <row r="427" spans="2:38" x14ac:dyDescent="0.25">
      <c r="B427" s="212" t="s">
        <v>1484</v>
      </c>
      <c r="C427" s="213" t="s">
        <v>1485</v>
      </c>
      <c r="D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4">
        <f>D427+E427</f>
        <v>0</v>
      </c>
      <c r="G427" s="214"/>
      <c r="H427" s="214">
        <f t="shared" si="220"/>
        <v>0</v>
      </c>
      <c r="I427" s="214"/>
      <c r="J427" s="214">
        <f t="shared" si="221"/>
        <v>0</v>
      </c>
      <c r="K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4">
        <f t="shared" si="222"/>
        <v>0</v>
      </c>
      <c r="Z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4">
        <f t="shared" si="223"/>
        <v>0</v>
      </c>
      <c r="AD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4">
        <f t="shared" si="224"/>
        <v>0</v>
      </c>
      <c r="AH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4">
        <f t="shared" si="225"/>
        <v>0</v>
      </c>
      <c r="AL427" s="214">
        <f t="shared" si="226"/>
        <v>0</v>
      </c>
    </row>
    <row r="428" spans="2:38" x14ac:dyDescent="0.25">
      <c r="B428" s="212" t="s">
        <v>1486</v>
      </c>
      <c r="C428" s="213" t="s">
        <v>1487</v>
      </c>
      <c r="D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4">
        <f t="shared" si="214"/>
        <v>0</v>
      </c>
      <c r="G428" s="214"/>
      <c r="H428" s="214">
        <f t="shared" si="220"/>
        <v>0</v>
      </c>
      <c r="I428" s="214"/>
      <c r="J428" s="214">
        <f t="shared" si="221"/>
        <v>0</v>
      </c>
      <c r="K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4">
        <f t="shared" si="222"/>
        <v>0</v>
      </c>
      <c r="Z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4">
        <f t="shared" si="223"/>
        <v>0</v>
      </c>
      <c r="AD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4">
        <f t="shared" si="224"/>
        <v>0</v>
      </c>
      <c r="AH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4">
        <f t="shared" si="225"/>
        <v>0</v>
      </c>
      <c r="AL428" s="214">
        <f t="shared" si="226"/>
        <v>0</v>
      </c>
    </row>
    <row r="429" spans="2:38" x14ac:dyDescent="0.25">
      <c r="B429" s="212" t="s">
        <v>1488</v>
      </c>
      <c r="C429" s="213" t="s">
        <v>1489</v>
      </c>
      <c r="D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4">
        <f>D429+E429</f>
        <v>0</v>
      </c>
      <c r="G429" s="214"/>
      <c r="H429" s="214">
        <f t="shared" si="220"/>
        <v>0</v>
      </c>
      <c r="I429" s="214"/>
      <c r="J429" s="214">
        <f t="shared" si="221"/>
        <v>0</v>
      </c>
      <c r="K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4">
        <f t="shared" si="222"/>
        <v>0</v>
      </c>
      <c r="Z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4">
        <f t="shared" si="223"/>
        <v>0</v>
      </c>
      <c r="AD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4">
        <f t="shared" si="224"/>
        <v>0</v>
      </c>
      <c r="AH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4">
        <f t="shared" si="225"/>
        <v>0</v>
      </c>
      <c r="AL429" s="214">
        <f t="shared" si="226"/>
        <v>0</v>
      </c>
    </row>
    <row r="430" spans="2:38" x14ac:dyDescent="0.25">
      <c r="B430" s="212" t="s">
        <v>1490</v>
      </c>
      <c r="C430" s="213" t="s">
        <v>1491</v>
      </c>
      <c r="D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4">
        <f>D430+E430</f>
        <v>0</v>
      </c>
      <c r="G430" s="214"/>
      <c r="H430" s="214">
        <f t="shared" si="220"/>
        <v>0</v>
      </c>
      <c r="I430" s="214"/>
      <c r="J430" s="214">
        <f t="shared" si="221"/>
        <v>0</v>
      </c>
      <c r="K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4">
        <f t="shared" si="222"/>
        <v>0</v>
      </c>
      <c r="Z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4">
        <f t="shared" si="223"/>
        <v>0</v>
      </c>
      <c r="AD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4">
        <f t="shared" si="224"/>
        <v>0</v>
      </c>
      <c r="AH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4">
        <f t="shared" si="225"/>
        <v>0</v>
      </c>
      <c r="AL430" s="214">
        <f t="shared" si="226"/>
        <v>0</v>
      </c>
    </row>
    <row r="431" spans="2:38" x14ac:dyDescent="0.25">
      <c r="B431" s="212" t="s">
        <v>1492</v>
      </c>
      <c r="C431" s="213" t="s">
        <v>1493</v>
      </c>
      <c r="D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4">
        <f t="shared" si="214"/>
        <v>0</v>
      </c>
      <c r="G431" s="214"/>
      <c r="H431" s="214">
        <f t="shared" si="220"/>
        <v>0</v>
      </c>
      <c r="I431" s="214"/>
      <c r="J431" s="214">
        <f t="shared" si="221"/>
        <v>0</v>
      </c>
      <c r="K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4">
        <f t="shared" si="222"/>
        <v>0</v>
      </c>
      <c r="Z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4">
        <f t="shared" si="223"/>
        <v>0</v>
      </c>
      <c r="AD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4">
        <f t="shared" si="224"/>
        <v>0</v>
      </c>
      <c r="AH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4">
        <f t="shared" si="225"/>
        <v>0</v>
      </c>
      <c r="AL431" s="214">
        <f t="shared" si="226"/>
        <v>0</v>
      </c>
    </row>
    <row r="432" spans="2:38" x14ac:dyDescent="0.25">
      <c r="B432" s="221" t="s">
        <v>494</v>
      </c>
      <c r="C432" s="222" t="s">
        <v>361</v>
      </c>
      <c r="D432" s="223">
        <f>SUM(D433:D434)</f>
        <v>0</v>
      </c>
      <c r="E432" s="223">
        <f>SUM(E433:E434)</f>
        <v>0</v>
      </c>
      <c r="F432" s="223">
        <f t="shared" si="214"/>
        <v>0</v>
      </c>
      <c r="G432" s="223">
        <f>SUM(G433:G434)</f>
        <v>0</v>
      </c>
      <c r="H432" s="223">
        <f t="shared" si="220"/>
        <v>0</v>
      </c>
      <c r="I432" s="223">
        <f>SUM(I433:I434)</f>
        <v>0</v>
      </c>
      <c r="J432" s="223">
        <f t="shared" si="221"/>
        <v>0</v>
      </c>
      <c r="K432" s="223">
        <f t="shared" ref="K432:X432" si="232">SUM(K433:K434)</f>
        <v>0</v>
      </c>
      <c r="L432" s="223">
        <f t="shared" si="232"/>
        <v>0</v>
      </c>
      <c r="M432" s="223">
        <f t="shared" si="232"/>
        <v>0</v>
      </c>
      <c r="N432" s="223">
        <f t="shared" si="232"/>
        <v>0</v>
      </c>
      <c r="O432" s="223">
        <f t="shared" si="232"/>
        <v>0</v>
      </c>
      <c r="P432" s="223">
        <f t="shared" si="232"/>
        <v>0</v>
      </c>
      <c r="Q432" s="223">
        <f t="shared" si="232"/>
        <v>0</v>
      </c>
      <c r="R432" s="223">
        <f t="shared" si="232"/>
        <v>0</v>
      </c>
      <c r="S432" s="223">
        <f t="shared" si="232"/>
        <v>0</v>
      </c>
      <c r="T432" s="223">
        <f t="shared" si="232"/>
        <v>0</v>
      </c>
      <c r="U432" s="223">
        <f t="shared" si="232"/>
        <v>0</v>
      </c>
      <c r="V432" s="223">
        <f t="shared" si="232"/>
        <v>0</v>
      </c>
      <c r="W432" s="223">
        <f t="shared" si="232"/>
        <v>0</v>
      </c>
      <c r="X432" s="223">
        <f t="shared" si="232"/>
        <v>0</v>
      </c>
      <c r="Y432" s="223">
        <f t="shared" si="222"/>
        <v>0</v>
      </c>
      <c r="Z432" s="223">
        <f>SUM(Z433:Z434)</f>
        <v>0</v>
      </c>
      <c r="AA432" s="223">
        <f>SUM(AA433:AA434)</f>
        <v>0</v>
      </c>
      <c r="AB432" s="223">
        <f>SUM(AB433:AB434)</f>
        <v>0</v>
      </c>
      <c r="AC432" s="223">
        <f t="shared" si="223"/>
        <v>0</v>
      </c>
      <c r="AD432" s="223">
        <f>SUM(AD433:AD434)</f>
        <v>0</v>
      </c>
      <c r="AE432" s="223">
        <f>SUM(AE433:AE434)</f>
        <v>0</v>
      </c>
      <c r="AF432" s="223">
        <f>SUM(AF433:AF434)</f>
        <v>0</v>
      </c>
      <c r="AG432" s="223">
        <f t="shared" si="224"/>
        <v>0</v>
      </c>
      <c r="AH432" s="223">
        <f>SUM(AH433:AH434)</f>
        <v>0</v>
      </c>
      <c r="AI432" s="223">
        <f>SUM(AI433:AI434)</f>
        <v>0</v>
      </c>
      <c r="AJ432" s="223">
        <f>SUM(AJ433:AJ434)</f>
        <v>0</v>
      </c>
      <c r="AK432" s="223">
        <f t="shared" si="225"/>
        <v>0</v>
      </c>
      <c r="AL432" s="223">
        <f t="shared" si="226"/>
        <v>0</v>
      </c>
    </row>
    <row r="433" spans="2:38" x14ac:dyDescent="0.25">
      <c r="B433" s="212" t="s">
        <v>1494</v>
      </c>
      <c r="C433" s="213" t="s">
        <v>1495</v>
      </c>
      <c r="D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4">
        <f>D433+E433</f>
        <v>0</v>
      </c>
      <c r="G433" s="214"/>
      <c r="H433" s="214">
        <f t="shared" si="220"/>
        <v>0</v>
      </c>
      <c r="I433" s="214"/>
      <c r="J433" s="214">
        <f t="shared" si="221"/>
        <v>0</v>
      </c>
      <c r="K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4">
        <f t="shared" si="222"/>
        <v>0</v>
      </c>
      <c r="Z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4">
        <f t="shared" si="223"/>
        <v>0</v>
      </c>
      <c r="AD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4">
        <f t="shared" si="224"/>
        <v>0</v>
      </c>
      <c r="AH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4">
        <f t="shared" si="225"/>
        <v>0</v>
      </c>
      <c r="AL433" s="214">
        <f t="shared" si="226"/>
        <v>0</v>
      </c>
    </row>
    <row r="434" spans="2:38" x14ac:dyDescent="0.25">
      <c r="B434" s="212" t="s">
        <v>495</v>
      </c>
      <c r="C434" s="213" t="s">
        <v>362</v>
      </c>
      <c r="D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4">
        <f t="shared" si="214"/>
        <v>0</v>
      </c>
      <c r="G434" s="214"/>
      <c r="H434" s="214">
        <f t="shared" si="220"/>
        <v>0</v>
      </c>
      <c r="I434" s="214"/>
      <c r="J434" s="214">
        <f t="shared" si="221"/>
        <v>0</v>
      </c>
      <c r="K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4">
        <f t="shared" si="222"/>
        <v>0</v>
      </c>
      <c r="Z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4">
        <f t="shared" si="223"/>
        <v>0</v>
      </c>
      <c r="AD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4">
        <f t="shared" si="224"/>
        <v>0</v>
      </c>
      <c r="AH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4">
        <f t="shared" si="225"/>
        <v>0</v>
      </c>
      <c r="AL434" s="214">
        <f t="shared" si="226"/>
        <v>0</v>
      </c>
    </row>
    <row r="435" spans="2:38" x14ac:dyDescent="0.25">
      <c r="B435" s="221" t="s">
        <v>496</v>
      </c>
      <c r="C435" s="222" t="s">
        <v>363</v>
      </c>
      <c r="D435" s="223">
        <f>SUM(D436:D438)</f>
        <v>0</v>
      </c>
      <c r="E435" s="223">
        <f>SUM(E436:E438)</f>
        <v>0</v>
      </c>
      <c r="F435" s="223">
        <f t="shared" si="214"/>
        <v>0</v>
      </c>
      <c r="G435" s="223">
        <f>SUM(G436:G438)</f>
        <v>0</v>
      </c>
      <c r="H435" s="223">
        <f t="shared" si="220"/>
        <v>0</v>
      </c>
      <c r="I435" s="223">
        <f>SUM(I436:I438)</f>
        <v>0</v>
      </c>
      <c r="J435" s="223">
        <f t="shared" si="221"/>
        <v>0</v>
      </c>
      <c r="K435" s="223">
        <f t="shared" ref="K435:X435" si="233">SUM(K436:K438)</f>
        <v>0</v>
      </c>
      <c r="L435" s="223">
        <f t="shared" si="233"/>
        <v>0</v>
      </c>
      <c r="M435" s="223">
        <f t="shared" si="233"/>
        <v>0</v>
      </c>
      <c r="N435" s="223">
        <f t="shared" si="233"/>
        <v>0</v>
      </c>
      <c r="O435" s="223">
        <f t="shared" si="233"/>
        <v>0</v>
      </c>
      <c r="P435" s="223">
        <f t="shared" si="233"/>
        <v>0</v>
      </c>
      <c r="Q435" s="223">
        <f t="shared" si="233"/>
        <v>0</v>
      </c>
      <c r="R435" s="223">
        <f t="shared" si="233"/>
        <v>0</v>
      </c>
      <c r="S435" s="223">
        <f t="shared" si="233"/>
        <v>0</v>
      </c>
      <c r="T435" s="223">
        <f t="shared" si="233"/>
        <v>0</v>
      </c>
      <c r="U435" s="223">
        <f t="shared" si="233"/>
        <v>0</v>
      </c>
      <c r="V435" s="223">
        <f t="shared" si="233"/>
        <v>0</v>
      </c>
      <c r="W435" s="223">
        <f t="shared" si="233"/>
        <v>0</v>
      </c>
      <c r="X435" s="223">
        <f t="shared" si="233"/>
        <v>0</v>
      </c>
      <c r="Y435" s="223">
        <f t="shared" si="222"/>
        <v>0</v>
      </c>
      <c r="Z435" s="223">
        <f>SUM(Z436:Z438)</f>
        <v>0</v>
      </c>
      <c r="AA435" s="223">
        <f>SUM(AA436:AA438)</f>
        <v>0</v>
      </c>
      <c r="AB435" s="223">
        <f>SUM(AB436:AB438)</f>
        <v>0</v>
      </c>
      <c r="AC435" s="223">
        <f t="shared" si="223"/>
        <v>0</v>
      </c>
      <c r="AD435" s="223">
        <f>SUM(AD436:AD438)</f>
        <v>0</v>
      </c>
      <c r="AE435" s="223">
        <f>SUM(AE436:AE438)</f>
        <v>0</v>
      </c>
      <c r="AF435" s="223">
        <f>SUM(AF436:AF438)</f>
        <v>0</v>
      </c>
      <c r="AG435" s="223">
        <f t="shared" si="224"/>
        <v>0</v>
      </c>
      <c r="AH435" s="223">
        <f>SUM(AH436:AH438)</f>
        <v>0</v>
      </c>
      <c r="AI435" s="223">
        <f>SUM(AI436:AI438)</f>
        <v>0</v>
      </c>
      <c r="AJ435" s="223">
        <f>SUM(AJ436:AJ438)</f>
        <v>0</v>
      </c>
      <c r="AK435" s="223">
        <f t="shared" si="225"/>
        <v>0</v>
      </c>
      <c r="AL435" s="223">
        <f t="shared" si="226"/>
        <v>0</v>
      </c>
    </row>
    <row r="436" spans="2:38" x14ac:dyDescent="0.25">
      <c r="B436" s="212" t="s">
        <v>497</v>
      </c>
      <c r="C436" s="213" t="s">
        <v>364</v>
      </c>
      <c r="D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4">
        <f t="shared" si="214"/>
        <v>0</v>
      </c>
      <c r="G436" s="214"/>
      <c r="H436" s="214">
        <f t="shared" si="220"/>
        <v>0</v>
      </c>
      <c r="I436" s="214"/>
      <c r="J436" s="214">
        <f t="shared" si="221"/>
        <v>0</v>
      </c>
      <c r="K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4">
        <f t="shared" si="222"/>
        <v>0</v>
      </c>
      <c r="Z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4">
        <f t="shared" si="223"/>
        <v>0</v>
      </c>
      <c r="AD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4">
        <f t="shared" si="224"/>
        <v>0</v>
      </c>
      <c r="AH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4">
        <f t="shared" si="225"/>
        <v>0</v>
      </c>
      <c r="AL436" s="214">
        <f t="shared" si="226"/>
        <v>0</v>
      </c>
    </row>
    <row r="437" spans="2:38" x14ac:dyDescent="0.25">
      <c r="B437" s="212" t="s">
        <v>1524</v>
      </c>
      <c r="C437" s="213" t="s">
        <v>1525</v>
      </c>
      <c r="D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4">
        <f>D437+E437</f>
        <v>0</v>
      </c>
      <c r="G437" s="214"/>
      <c r="H437" s="214">
        <f t="shared" si="220"/>
        <v>0</v>
      </c>
      <c r="I437" s="214"/>
      <c r="J437" s="214">
        <f t="shared" si="221"/>
        <v>0</v>
      </c>
      <c r="K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4">
        <f t="shared" si="222"/>
        <v>0</v>
      </c>
      <c r="Z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4">
        <f t="shared" si="223"/>
        <v>0</v>
      </c>
      <c r="AD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4">
        <f t="shared" si="224"/>
        <v>0</v>
      </c>
      <c r="AH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4">
        <f t="shared" si="225"/>
        <v>0</v>
      </c>
      <c r="AL437" s="214">
        <f t="shared" si="226"/>
        <v>0</v>
      </c>
    </row>
    <row r="438" spans="2:38" x14ac:dyDescent="0.25">
      <c r="B438" s="212" t="s">
        <v>1526</v>
      </c>
      <c r="C438" s="213" t="s">
        <v>1527</v>
      </c>
      <c r="D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4">
        <f t="shared" si="214"/>
        <v>0</v>
      </c>
      <c r="G438" s="214"/>
      <c r="H438" s="214">
        <f t="shared" ref="H438:H467" si="234">F438-G438</f>
        <v>0</v>
      </c>
      <c r="I438" s="214"/>
      <c r="J438" s="214">
        <f t="shared" ref="J438:J467" si="235">F438-I438</f>
        <v>0</v>
      </c>
      <c r="K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4">
        <f t="shared" ref="Y438:Y467" si="236">V438+W438+X438</f>
        <v>0</v>
      </c>
      <c r="Z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4">
        <f t="shared" ref="AC438:AC467" si="237">Z438+AA438+AB438</f>
        <v>0</v>
      </c>
      <c r="AD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4">
        <f t="shared" ref="AG438:AG467" si="238">AD438+AE438+AF438</f>
        <v>0</v>
      </c>
      <c r="AH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4">
        <f t="shared" ref="AK438:AK467" si="239">AH438+AI438+AJ438</f>
        <v>0</v>
      </c>
      <c r="AL438" s="214">
        <f t="shared" ref="AL438:AL467" si="240">Y438+AC438+AG438+AK438</f>
        <v>0</v>
      </c>
    </row>
    <row r="439" spans="2:38" x14ac:dyDescent="0.25">
      <c r="B439" s="221" t="s">
        <v>498</v>
      </c>
      <c r="C439" s="222" t="s">
        <v>365</v>
      </c>
      <c r="D439" s="223">
        <f>SUM(D440:D448)</f>
        <v>0</v>
      </c>
      <c r="E439" s="223">
        <f>SUM(E440:E448)</f>
        <v>0</v>
      </c>
      <c r="F439" s="223">
        <f t="shared" si="214"/>
        <v>0</v>
      </c>
      <c r="G439" s="223">
        <f>SUM(G440:G448)</f>
        <v>0</v>
      </c>
      <c r="H439" s="223">
        <f t="shared" si="234"/>
        <v>0</v>
      </c>
      <c r="I439" s="223">
        <f>SUM(I440:I448)</f>
        <v>0</v>
      </c>
      <c r="J439" s="223">
        <f t="shared" si="235"/>
        <v>0</v>
      </c>
      <c r="K439" s="223">
        <f t="shared" ref="K439:X439" si="241">SUM(K440:K448)</f>
        <v>0</v>
      </c>
      <c r="L439" s="223">
        <f t="shared" si="241"/>
        <v>0</v>
      </c>
      <c r="M439" s="223">
        <f t="shared" si="241"/>
        <v>0</v>
      </c>
      <c r="N439" s="223">
        <f t="shared" si="241"/>
        <v>0</v>
      </c>
      <c r="O439" s="223">
        <f t="shared" si="241"/>
        <v>0</v>
      </c>
      <c r="P439" s="223">
        <f t="shared" si="241"/>
        <v>0</v>
      </c>
      <c r="Q439" s="223">
        <f t="shared" si="241"/>
        <v>0</v>
      </c>
      <c r="R439" s="223">
        <f t="shared" si="241"/>
        <v>0</v>
      </c>
      <c r="S439" s="223">
        <f t="shared" si="241"/>
        <v>0</v>
      </c>
      <c r="T439" s="223">
        <f t="shared" si="241"/>
        <v>0</v>
      </c>
      <c r="U439" s="223">
        <f t="shared" si="241"/>
        <v>0</v>
      </c>
      <c r="V439" s="223">
        <f t="shared" si="241"/>
        <v>0</v>
      </c>
      <c r="W439" s="223">
        <f t="shared" si="241"/>
        <v>0</v>
      </c>
      <c r="X439" s="223">
        <f t="shared" si="241"/>
        <v>0</v>
      </c>
      <c r="Y439" s="223">
        <f t="shared" si="236"/>
        <v>0</v>
      </c>
      <c r="Z439" s="223">
        <f>SUM(Z440:Z448)</f>
        <v>0</v>
      </c>
      <c r="AA439" s="223">
        <f>SUM(AA440:AA448)</f>
        <v>0</v>
      </c>
      <c r="AB439" s="223">
        <f>SUM(AB440:AB448)</f>
        <v>0</v>
      </c>
      <c r="AC439" s="223">
        <f t="shared" si="237"/>
        <v>0</v>
      </c>
      <c r="AD439" s="223">
        <f>SUM(AD440:AD448)</f>
        <v>0</v>
      </c>
      <c r="AE439" s="223">
        <f>SUM(AE440:AE448)</f>
        <v>0</v>
      </c>
      <c r="AF439" s="223">
        <f>SUM(AF440:AF448)</f>
        <v>0</v>
      </c>
      <c r="AG439" s="223">
        <f t="shared" si="238"/>
        <v>0</v>
      </c>
      <c r="AH439" s="223">
        <f>SUM(AH440:AH448)</f>
        <v>0</v>
      </c>
      <c r="AI439" s="223">
        <f>SUM(AI440:AI448)</f>
        <v>0</v>
      </c>
      <c r="AJ439" s="223">
        <f>SUM(AJ440:AJ448)</f>
        <v>0</v>
      </c>
      <c r="AK439" s="223">
        <f t="shared" si="239"/>
        <v>0</v>
      </c>
      <c r="AL439" s="223">
        <f t="shared" si="240"/>
        <v>0</v>
      </c>
    </row>
    <row r="440" spans="2:38" x14ac:dyDescent="0.25">
      <c r="B440" s="212" t="s">
        <v>499</v>
      </c>
      <c r="C440" s="213" t="s">
        <v>360</v>
      </c>
      <c r="D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4">
        <f>D440+E440</f>
        <v>0</v>
      </c>
      <c r="G440" s="214"/>
      <c r="H440" s="214">
        <f t="shared" si="234"/>
        <v>0</v>
      </c>
      <c r="I440" s="214"/>
      <c r="J440" s="214">
        <f t="shared" si="235"/>
        <v>0</v>
      </c>
      <c r="K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4">
        <f t="shared" si="236"/>
        <v>0</v>
      </c>
      <c r="Z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4">
        <f t="shared" si="237"/>
        <v>0</v>
      </c>
      <c r="AD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4">
        <f t="shared" si="238"/>
        <v>0</v>
      </c>
      <c r="AH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4">
        <f t="shared" si="239"/>
        <v>0</v>
      </c>
      <c r="AL440" s="214">
        <f t="shared" si="240"/>
        <v>0</v>
      </c>
    </row>
    <row r="441" spans="2:38" x14ac:dyDescent="0.25">
      <c r="B441" s="212" t="s">
        <v>1528</v>
      </c>
      <c r="C441" s="213" t="s">
        <v>1483</v>
      </c>
      <c r="D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4">
        <f>D441+E441</f>
        <v>0</v>
      </c>
      <c r="G441" s="214"/>
      <c r="H441" s="214">
        <f t="shared" si="234"/>
        <v>0</v>
      </c>
      <c r="I441" s="214"/>
      <c r="J441" s="214">
        <f t="shared" si="235"/>
        <v>0</v>
      </c>
      <c r="K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4">
        <f t="shared" si="236"/>
        <v>0</v>
      </c>
      <c r="Z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4">
        <f t="shared" si="237"/>
        <v>0</v>
      </c>
      <c r="AD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4">
        <f t="shared" si="238"/>
        <v>0</v>
      </c>
      <c r="AH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4">
        <f t="shared" si="239"/>
        <v>0</v>
      </c>
      <c r="AL441" s="214">
        <f t="shared" si="240"/>
        <v>0</v>
      </c>
    </row>
    <row r="442" spans="2:38" x14ac:dyDescent="0.25">
      <c r="B442" s="212" t="s">
        <v>1529</v>
      </c>
      <c r="C442" s="213" t="s">
        <v>1485</v>
      </c>
      <c r="D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4">
        <f>D442+E442</f>
        <v>0</v>
      </c>
      <c r="G442" s="214"/>
      <c r="H442" s="214">
        <f t="shared" si="234"/>
        <v>0</v>
      </c>
      <c r="I442" s="214"/>
      <c r="J442" s="214">
        <f t="shared" si="235"/>
        <v>0</v>
      </c>
      <c r="K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4">
        <f t="shared" si="236"/>
        <v>0</v>
      </c>
      <c r="Z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4">
        <f t="shared" si="237"/>
        <v>0</v>
      </c>
      <c r="AD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4">
        <f t="shared" si="238"/>
        <v>0</v>
      </c>
      <c r="AH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4">
        <f t="shared" si="239"/>
        <v>0</v>
      </c>
      <c r="AL442" s="214">
        <f t="shared" si="240"/>
        <v>0</v>
      </c>
    </row>
    <row r="443" spans="2:38" x14ac:dyDescent="0.25">
      <c r="B443" s="212" t="s">
        <v>1530</v>
      </c>
      <c r="C443" s="213" t="s">
        <v>1489</v>
      </c>
      <c r="D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4">
        <f>D443+E443</f>
        <v>0</v>
      </c>
      <c r="G443" s="214"/>
      <c r="H443" s="214">
        <f t="shared" si="234"/>
        <v>0</v>
      </c>
      <c r="I443" s="214"/>
      <c r="J443" s="214">
        <f t="shared" si="235"/>
        <v>0</v>
      </c>
      <c r="K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4">
        <f t="shared" si="236"/>
        <v>0</v>
      </c>
      <c r="Z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4">
        <f t="shared" si="237"/>
        <v>0</v>
      </c>
      <c r="AD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4">
        <f t="shared" si="238"/>
        <v>0</v>
      </c>
      <c r="AH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4">
        <f t="shared" si="239"/>
        <v>0</v>
      </c>
      <c r="AL443" s="214">
        <f t="shared" si="240"/>
        <v>0</v>
      </c>
    </row>
    <row r="444" spans="2:38" x14ac:dyDescent="0.25">
      <c r="B444" s="212" t="s">
        <v>1531</v>
      </c>
      <c r="C444" s="213" t="s">
        <v>1532</v>
      </c>
      <c r="D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4">
        <f>D444+E444</f>
        <v>0</v>
      </c>
      <c r="G444" s="214"/>
      <c r="H444" s="214">
        <f t="shared" si="234"/>
        <v>0</v>
      </c>
      <c r="I444" s="214"/>
      <c r="J444" s="214">
        <f t="shared" si="235"/>
        <v>0</v>
      </c>
      <c r="K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4">
        <f t="shared" si="236"/>
        <v>0</v>
      </c>
      <c r="Z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4">
        <f t="shared" si="237"/>
        <v>0</v>
      </c>
      <c r="AD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4">
        <f t="shared" si="238"/>
        <v>0</v>
      </c>
      <c r="AH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4">
        <f t="shared" si="239"/>
        <v>0</v>
      </c>
      <c r="AL444" s="214">
        <f t="shared" si="240"/>
        <v>0</v>
      </c>
    </row>
    <row r="445" spans="2:38" x14ac:dyDescent="0.25">
      <c r="B445" s="212" t="s">
        <v>1533</v>
      </c>
      <c r="C445" s="213" t="s">
        <v>1493</v>
      </c>
      <c r="D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4">
        <f t="shared" si="214"/>
        <v>0</v>
      </c>
      <c r="G445" s="214"/>
      <c r="H445" s="214">
        <f t="shared" si="234"/>
        <v>0</v>
      </c>
      <c r="I445" s="214"/>
      <c r="J445" s="214">
        <f t="shared" si="235"/>
        <v>0</v>
      </c>
      <c r="K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4">
        <f t="shared" si="236"/>
        <v>0</v>
      </c>
      <c r="Z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4">
        <f t="shared" si="237"/>
        <v>0</v>
      </c>
      <c r="AD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4">
        <f t="shared" si="238"/>
        <v>0</v>
      </c>
      <c r="AH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4">
        <f t="shared" si="239"/>
        <v>0</v>
      </c>
      <c r="AL445" s="214">
        <f t="shared" si="240"/>
        <v>0</v>
      </c>
    </row>
    <row r="446" spans="2:38" x14ac:dyDescent="0.25">
      <c r="B446" s="212" t="s">
        <v>1534</v>
      </c>
      <c r="C446" s="213" t="s">
        <v>1535</v>
      </c>
      <c r="D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4">
        <f>D446+E446</f>
        <v>0</v>
      </c>
      <c r="G446" s="214"/>
      <c r="H446" s="214">
        <f t="shared" si="234"/>
        <v>0</v>
      </c>
      <c r="I446" s="214"/>
      <c r="J446" s="214">
        <f t="shared" si="235"/>
        <v>0</v>
      </c>
      <c r="K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4">
        <f t="shared" si="236"/>
        <v>0</v>
      </c>
      <c r="Z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4">
        <f t="shared" si="237"/>
        <v>0</v>
      </c>
      <c r="AD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4">
        <f t="shared" si="238"/>
        <v>0</v>
      </c>
      <c r="AH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4">
        <f t="shared" si="239"/>
        <v>0</v>
      </c>
      <c r="AL446" s="214">
        <f t="shared" si="240"/>
        <v>0</v>
      </c>
    </row>
    <row r="447" spans="2:38" x14ac:dyDescent="0.25">
      <c r="B447" s="212" t="s">
        <v>1536</v>
      </c>
      <c r="C447" s="213" t="s">
        <v>1495</v>
      </c>
      <c r="D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4">
        <f>D447+E447</f>
        <v>0</v>
      </c>
      <c r="G447" s="214"/>
      <c r="H447" s="214">
        <f t="shared" si="234"/>
        <v>0</v>
      </c>
      <c r="I447" s="214"/>
      <c r="J447" s="214">
        <f t="shared" si="235"/>
        <v>0</v>
      </c>
      <c r="K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4">
        <f t="shared" si="236"/>
        <v>0</v>
      </c>
      <c r="Z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4">
        <f t="shared" si="237"/>
        <v>0</v>
      </c>
      <c r="AD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4">
        <f t="shared" si="238"/>
        <v>0</v>
      </c>
      <c r="AH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4">
        <f t="shared" si="239"/>
        <v>0</v>
      </c>
      <c r="AL447" s="214">
        <f t="shared" si="240"/>
        <v>0</v>
      </c>
    </row>
    <row r="448" spans="2:38" x14ac:dyDescent="0.25">
      <c r="B448" s="212" t="s">
        <v>1537</v>
      </c>
      <c r="C448" s="213" t="s">
        <v>1538</v>
      </c>
      <c r="D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4">
        <f t="shared" si="214"/>
        <v>0</v>
      </c>
      <c r="G448" s="214"/>
      <c r="H448" s="214">
        <f t="shared" si="234"/>
        <v>0</v>
      </c>
      <c r="I448" s="214"/>
      <c r="J448" s="214">
        <f t="shared" si="235"/>
        <v>0</v>
      </c>
      <c r="K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4">
        <f t="shared" si="236"/>
        <v>0</v>
      </c>
      <c r="Z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4">
        <f t="shared" si="237"/>
        <v>0</v>
      </c>
      <c r="AD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4">
        <f t="shared" si="238"/>
        <v>0</v>
      </c>
      <c r="AH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4">
        <f t="shared" si="239"/>
        <v>0</v>
      </c>
      <c r="AL448" s="214">
        <f t="shared" si="240"/>
        <v>0</v>
      </c>
    </row>
    <row r="449" spans="2:38" x14ac:dyDescent="0.25">
      <c r="B449" s="209" t="s">
        <v>488</v>
      </c>
      <c r="C449" s="210" t="s">
        <v>355</v>
      </c>
      <c r="D449" s="211">
        <f>D450</f>
        <v>0</v>
      </c>
      <c r="E449" s="211">
        <f>E450</f>
        <v>0</v>
      </c>
      <c r="F449" s="211">
        <f t="shared" ref="F449:F467" si="242">D449+E449</f>
        <v>0</v>
      </c>
      <c r="G449" s="211">
        <f>G450</f>
        <v>0</v>
      </c>
      <c r="H449" s="211">
        <f t="shared" si="234"/>
        <v>0</v>
      </c>
      <c r="I449" s="211">
        <f>I450</f>
        <v>0</v>
      </c>
      <c r="J449" s="211">
        <f t="shared" si="235"/>
        <v>0</v>
      </c>
      <c r="K449" s="211">
        <f t="shared" ref="K449:AJ449" si="243">K450</f>
        <v>0</v>
      </c>
      <c r="L449" s="211">
        <f t="shared" si="243"/>
        <v>0</v>
      </c>
      <c r="M449" s="211">
        <f t="shared" si="243"/>
        <v>0</v>
      </c>
      <c r="N449" s="211">
        <f t="shared" si="243"/>
        <v>0</v>
      </c>
      <c r="O449" s="211">
        <f t="shared" si="243"/>
        <v>0</v>
      </c>
      <c r="P449" s="211">
        <f t="shared" si="243"/>
        <v>0</v>
      </c>
      <c r="Q449" s="211">
        <f t="shared" si="243"/>
        <v>0</v>
      </c>
      <c r="R449" s="211">
        <f t="shared" si="243"/>
        <v>0</v>
      </c>
      <c r="S449" s="211">
        <f t="shared" si="243"/>
        <v>0</v>
      </c>
      <c r="T449" s="211">
        <f t="shared" si="243"/>
        <v>0</v>
      </c>
      <c r="U449" s="211">
        <f t="shared" si="243"/>
        <v>0</v>
      </c>
      <c r="V449" s="211">
        <f t="shared" si="243"/>
        <v>0</v>
      </c>
      <c r="W449" s="211">
        <f t="shared" si="243"/>
        <v>0</v>
      </c>
      <c r="X449" s="211">
        <f t="shared" si="243"/>
        <v>0</v>
      </c>
      <c r="Y449" s="211">
        <f t="shared" si="236"/>
        <v>0</v>
      </c>
      <c r="Z449" s="211">
        <f t="shared" si="243"/>
        <v>0</v>
      </c>
      <c r="AA449" s="211">
        <f t="shared" si="243"/>
        <v>0</v>
      </c>
      <c r="AB449" s="211">
        <f t="shared" si="243"/>
        <v>0</v>
      </c>
      <c r="AC449" s="211">
        <f t="shared" si="237"/>
        <v>0</v>
      </c>
      <c r="AD449" s="211">
        <f t="shared" si="243"/>
        <v>0</v>
      </c>
      <c r="AE449" s="211">
        <f t="shared" si="243"/>
        <v>0</v>
      </c>
      <c r="AF449" s="211">
        <f t="shared" si="243"/>
        <v>0</v>
      </c>
      <c r="AG449" s="211">
        <f t="shared" si="238"/>
        <v>0</v>
      </c>
      <c r="AH449" s="211">
        <f t="shared" si="243"/>
        <v>0</v>
      </c>
      <c r="AI449" s="211">
        <f t="shared" si="243"/>
        <v>0</v>
      </c>
      <c r="AJ449" s="211">
        <f t="shared" si="243"/>
        <v>0</v>
      </c>
      <c r="AK449" s="211">
        <f t="shared" si="239"/>
        <v>0</v>
      </c>
      <c r="AL449" s="211">
        <f t="shared" si="240"/>
        <v>0</v>
      </c>
    </row>
    <row r="450" spans="2:38" x14ac:dyDescent="0.25">
      <c r="B450" s="221" t="s">
        <v>490</v>
      </c>
      <c r="C450" s="222" t="s">
        <v>357</v>
      </c>
      <c r="D450" s="223">
        <f>SUM(D451:D500)</f>
        <v>0</v>
      </c>
      <c r="E450" s="223">
        <f>SUM(E451:E500)</f>
        <v>0</v>
      </c>
      <c r="F450" s="223">
        <f t="shared" si="242"/>
        <v>0</v>
      </c>
      <c r="G450" s="223">
        <f>SUM(G451:G500)</f>
        <v>0</v>
      </c>
      <c r="H450" s="223">
        <f t="shared" si="234"/>
        <v>0</v>
      </c>
      <c r="I450" s="223">
        <f>SUM(I451:I500)</f>
        <v>0</v>
      </c>
      <c r="J450" s="223">
        <f t="shared" si="235"/>
        <v>0</v>
      </c>
      <c r="K450" s="223">
        <f t="shared" ref="K450:X450" si="244">SUM(K451:K500)</f>
        <v>0</v>
      </c>
      <c r="L450" s="223">
        <f t="shared" si="244"/>
        <v>0</v>
      </c>
      <c r="M450" s="223">
        <f t="shared" si="244"/>
        <v>0</v>
      </c>
      <c r="N450" s="223">
        <f t="shared" si="244"/>
        <v>0</v>
      </c>
      <c r="O450" s="223">
        <f t="shared" si="244"/>
        <v>0</v>
      </c>
      <c r="P450" s="223">
        <f t="shared" si="244"/>
        <v>0</v>
      </c>
      <c r="Q450" s="223">
        <f t="shared" si="244"/>
        <v>0</v>
      </c>
      <c r="R450" s="223">
        <f t="shared" si="244"/>
        <v>0</v>
      </c>
      <c r="S450" s="223">
        <f t="shared" si="244"/>
        <v>0</v>
      </c>
      <c r="T450" s="223">
        <f t="shared" si="244"/>
        <v>0</v>
      </c>
      <c r="U450" s="223">
        <f t="shared" si="244"/>
        <v>0</v>
      </c>
      <c r="V450" s="223">
        <f t="shared" si="244"/>
        <v>0</v>
      </c>
      <c r="W450" s="223">
        <f t="shared" si="244"/>
        <v>0</v>
      </c>
      <c r="X450" s="223">
        <f t="shared" si="244"/>
        <v>0</v>
      </c>
      <c r="Y450" s="223">
        <f t="shared" si="236"/>
        <v>0</v>
      </c>
      <c r="Z450" s="223">
        <f>SUM(Z451:Z500)</f>
        <v>0</v>
      </c>
      <c r="AA450" s="223">
        <f>SUM(AA451:AA500)</f>
        <v>0</v>
      </c>
      <c r="AB450" s="223">
        <f>SUM(AB451:AB500)</f>
        <v>0</v>
      </c>
      <c r="AC450" s="223">
        <f t="shared" si="237"/>
        <v>0</v>
      </c>
      <c r="AD450" s="223">
        <f>SUM(AD451:AD500)</f>
        <v>0</v>
      </c>
      <c r="AE450" s="223">
        <f>SUM(AE451:AE500)</f>
        <v>0</v>
      </c>
      <c r="AF450" s="223">
        <f>SUM(AF451:AF500)</f>
        <v>0</v>
      </c>
      <c r="AG450" s="223">
        <f t="shared" si="238"/>
        <v>0</v>
      </c>
      <c r="AH450" s="223">
        <f>SUM(AH451:AH500)</f>
        <v>0</v>
      </c>
      <c r="AI450" s="223">
        <f>SUM(AI451:AI500)</f>
        <v>0</v>
      </c>
      <c r="AJ450" s="223">
        <f>SUM(AJ451:AJ500)</f>
        <v>0</v>
      </c>
      <c r="AK450" s="223">
        <f t="shared" si="239"/>
        <v>0</v>
      </c>
      <c r="AL450" s="223">
        <f t="shared" si="240"/>
        <v>0</v>
      </c>
    </row>
    <row r="451" spans="2:38" x14ac:dyDescent="0.25">
      <c r="B451" s="212" t="s">
        <v>500</v>
      </c>
      <c r="C451" s="213" t="s">
        <v>366</v>
      </c>
      <c r="D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4">
        <f t="shared" si="242"/>
        <v>0</v>
      </c>
      <c r="G451" s="214"/>
      <c r="H451" s="214">
        <f t="shared" si="234"/>
        <v>0</v>
      </c>
      <c r="I451" s="214"/>
      <c r="J451" s="214">
        <f t="shared" si="235"/>
        <v>0</v>
      </c>
      <c r="K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4">
        <f t="shared" si="236"/>
        <v>0</v>
      </c>
      <c r="Z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4">
        <f t="shared" si="237"/>
        <v>0</v>
      </c>
      <c r="AD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4">
        <f t="shared" si="238"/>
        <v>0</v>
      </c>
      <c r="AH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4">
        <f t="shared" si="239"/>
        <v>0</v>
      </c>
      <c r="AL451" s="214">
        <f t="shared" si="240"/>
        <v>0</v>
      </c>
    </row>
    <row r="452" spans="2:38" x14ac:dyDescent="0.25">
      <c r="B452" s="212" t="s">
        <v>1376</v>
      </c>
      <c r="C452" s="213" t="s">
        <v>1377</v>
      </c>
      <c r="D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4">
        <f t="shared" si="242"/>
        <v>0</v>
      </c>
      <c r="G452" s="214"/>
      <c r="H452" s="214">
        <f t="shared" si="234"/>
        <v>0</v>
      </c>
      <c r="I452" s="214"/>
      <c r="J452" s="214">
        <f t="shared" si="235"/>
        <v>0</v>
      </c>
      <c r="K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4">
        <f t="shared" si="236"/>
        <v>0</v>
      </c>
      <c r="Z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4">
        <f t="shared" si="237"/>
        <v>0</v>
      </c>
      <c r="AD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4">
        <f t="shared" si="238"/>
        <v>0</v>
      </c>
      <c r="AH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4">
        <f t="shared" si="239"/>
        <v>0</v>
      </c>
      <c r="AL452" s="214">
        <f t="shared" si="240"/>
        <v>0</v>
      </c>
    </row>
    <row r="453" spans="2:38" x14ac:dyDescent="0.25">
      <c r="B453" s="212" t="s">
        <v>1378</v>
      </c>
      <c r="C453" s="213" t="s">
        <v>1379</v>
      </c>
      <c r="D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4">
        <f t="shared" si="242"/>
        <v>0</v>
      </c>
      <c r="G453" s="214"/>
      <c r="H453" s="214">
        <f t="shared" si="234"/>
        <v>0</v>
      </c>
      <c r="I453" s="214"/>
      <c r="J453" s="214">
        <f t="shared" si="235"/>
        <v>0</v>
      </c>
      <c r="K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4">
        <f t="shared" si="236"/>
        <v>0</v>
      </c>
      <c r="Z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4">
        <f t="shared" si="237"/>
        <v>0</v>
      </c>
      <c r="AD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4">
        <f t="shared" si="238"/>
        <v>0</v>
      </c>
      <c r="AH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4">
        <f t="shared" si="239"/>
        <v>0</v>
      </c>
      <c r="AL453" s="214">
        <f t="shared" si="240"/>
        <v>0</v>
      </c>
    </row>
    <row r="454" spans="2:38" x14ac:dyDescent="0.25">
      <c r="B454" s="212" t="s">
        <v>1380</v>
      </c>
      <c r="C454" s="213" t="s">
        <v>1381</v>
      </c>
      <c r="D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4">
        <f t="shared" si="242"/>
        <v>0</v>
      </c>
      <c r="G454" s="214"/>
      <c r="H454" s="214">
        <f t="shared" si="234"/>
        <v>0</v>
      </c>
      <c r="I454" s="214"/>
      <c r="J454" s="214">
        <f t="shared" si="235"/>
        <v>0</v>
      </c>
      <c r="K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4">
        <f t="shared" si="236"/>
        <v>0</v>
      </c>
      <c r="Z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4">
        <f t="shared" si="237"/>
        <v>0</v>
      </c>
      <c r="AD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4">
        <f t="shared" si="238"/>
        <v>0</v>
      </c>
      <c r="AH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4">
        <f t="shared" si="239"/>
        <v>0</v>
      </c>
      <c r="AL454" s="214">
        <f t="shared" si="240"/>
        <v>0</v>
      </c>
    </row>
    <row r="455" spans="2:38" x14ac:dyDescent="0.25">
      <c r="B455" s="212" t="s">
        <v>1382</v>
      </c>
      <c r="C455" s="213" t="s">
        <v>1383</v>
      </c>
      <c r="D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4">
        <f t="shared" si="242"/>
        <v>0</v>
      </c>
      <c r="G455" s="214"/>
      <c r="H455" s="214">
        <f t="shared" si="234"/>
        <v>0</v>
      </c>
      <c r="I455" s="214"/>
      <c r="J455" s="214">
        <f t="shared" si="235"/>
        <v>0</v>
      </c>
      <c r="K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4">
        <f t="shared" si="236"/>
        <v>0</v>
      </c>
      <c r="Z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4">
        <f t="shared" si="237"/>
        <v>0</v>
      </c>
      <c r="AD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4">
        <f t="shared" si="238"/>
        <v>0</v>
      </c>
      <c r="AH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4">
        <f t="shared" si="239"/>
        <v>0</v>
      </c>
      <c r="AL455" s="214">
        <f t="shared" si="240"/>
        <v>0</v>
      </c>
    </row>
    <row r="456" spans="2:38" x14ac:dyDescent="0.25">
      <c r="B456" s="212" t="s">
        <v>1384</v>
      </c>
      <c r="C456" s="213" t="s">
        <v>1385</v>
      </c>
      <c r="D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4">
        <f t="shared" si="242"/>
        <v>0</v>
      </c>
      <c r="G456" s="214"/>
      <c r="H456" s="214">
        <f t="shared" si="234"/>
        <v>0</v>
      </c>
      <c r="I456" s="214"/>
      <c r="J456" s="214">
        <f t="shared" si="235"/>
        <v>0</v>
      </c>
      <c r="K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4">
        <f t="shared" si="236"/>
        <v>0</v>
      </c>
      <c r="Z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4">
        <f t="shared" si="237"/>
        <v>0</v>
      </c>
      <c r="AD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4">
        <f t="shared" si="238"/>
        <v>0</v>
      </c>
      <c r="AH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4">
        <f t="shared" si="239"/>
        <v>0</v>
      </c>
      <c r="AL456" s="214">
        <f t="shared" si="240"/>
        <v>0</v>
      </c>
    </row>
    <row r="457" spans="2:38" x14ac:dyDescent="0.25">
      <c r="B457" s="212" t="s">
        <v>1386</v>
      </c>
      <c r="C457" s="213" t="s">
        <v>1387</v>
      </c>
      <c r="D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4">
        <f t="shared" si="242"/>
        <v>0</v>
      </c>
      <c r="G457" s="214"/>
      <c r="H457" s="214">
        <f t="shared" si="234"/>
        <v>0</v>
      </c>
      <c r="I457" s="214"/>
      <c r="J457" s="214">
        <f t="shared" si="235"/>
        <v>0</v>
      </c>
      <c r="K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4">
        <f t="shared" si="236"/>
        <v>0</v>
      </c>
      <c r="Z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4">
        <f t="shared" si="237"/>
        <v>0</v>
      </c>
      <c r="AD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4">
        <f t="shared" si="238"/>
        <v>0</v>
      </c>
      <c r="AH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4">
        <f t="shared" si="239"/>
        <v>0</v>
      </c>
      <c r="AL457" s="214">
        <f t="shared" si="240"/>
        <v>0</v>
      </c>
    </row>
    <row r="458" spans="2:38" x14ac:dyDescent="0.25">
      <c r="B458" s="212" t="s">
        <v>1388</v>
      </c>
      <c r="C458" s="213" t="s">
        <v>1389</v>
      </c>
      <c r="D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4">
        <f t="shared" si="242"/>
        <v>0</v>
      </c>
      <c r="G458" s="214"/>
      <c r="H458" s="214">
        <f t="shared" si="234"/>
        <v>0</v>
      </c>
      <c r="I458" s="214"/>
      <c r="J458" s="214">
        <f t="shared" si="235"/>
        <v>0</v>
      </c>
      <c r="K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4">
        <f t="shared" si="236"/>
        <v>0</v>
      </c>
      <c r="Z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4">
        <f t="shared" si="237"/>
        <v>0</v>
      </c>
      <c r="AD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4">
        <f t="shared" si="238"/>
        <v>0</v>
      </c>
      <c r="AH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4">
        <f t="shared" si="239"/>
        <v>0</v>
      </c>
      <c r="AL458" s="214">
        <f t="shared" si="240"/>
        <v>0</v>
      </c>
    </row>
    <row r="459" spans="2:38" x14ac:dyDescent="0.25">
      <c r="B459" s="212" t="s">
        <v>1390</v>
      </c>
      <c r="C459" s="213" t="s">
        <v>1391</v>
      </c>
      <c r="D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4">
        <f t="shared" si="242"/>
        <v>0</v>
      </c>
      <c r="G459" s="214"/>
      <c r="H459" s="214">
        <f t="shared" si="234"/>
        <v>0</v>
      </c>
      <c r="I459" s="214"/>
      <c r="J459" s="214">
        <f t="shared" si="235"/>
        <v>0</v>
      </c>
      <c r="K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4">
        <f t="shared" si="236"/>
        <v>0</v>
      </c>
      <c r="Z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4">
        <f t="shared" si="237"/>
        <v>0</v>
      </c>
      <c r="AD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4">
        <f t="shared" si="238"/>
        <v>0</v>
      </c>
      <c r="AH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4">
        <f t="shared" si="239"/>
        <v>0</v>
      </c>
      <c r="AL459" s="214">
        <f t="shared" si="240"/>
        <v>0</v>
      </c>
    </row>
    <row r="460" spans="2:38" x14ac:dyDescent="0.25">
      <c r="B460" s="212" t="s">
        <v>1392</v>
      </c>
      <c r="C460" s="213" t="s">
        <v>1393</v>
      </c>
      <c r="D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4">
        <f t="shared" si="242"/>
        <v>0</v>
      </c>
      <c r="G460" s="214"/>
      <c r="H460" s="214">
        <f t="shared" si="234"/>
        <v>0</v>
      </c>
      <c r="I460" s="214"/>
      <c r="J460" s="214">
        <f t="shared" si="235"/>
        <v>0</v>
      </c>
      <c r="K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4">
        <f t="shared" si="236"/>
        <v>0</v>
      </c>
      <c r="Z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4">
        <f t="shared" si="237"/>
        <v>0</v>
      </c>
      <c r="AD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4">
        <f t="shared" si="238"/>
        <v>0</v>
      </c>
      <c r="AH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4">
        <f t="shared" si="239"/>
        <v>0</v>
      </c>
      <c r="AL460" s="214">
        <f t="shared" si="240"/>
        <v>0</v>
      </c>
    </row>
    <row r="461" spans="2:38" x14ac:dyDescent="0.25">
      <c r="B461" s="212" t="s">
        <v>1394</v>
      </c>
      <c r="C461" s="213" t="s">
        <v>1395</v>
      </c>
      <c r="D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4">
        <f t="shared" si="242"/>
        <v>0</v>
      </c>
      <c r="G461" s="214"/>
      <c r="H461" s="214">
        <f t="shared" si="234"/>
        <v>0</v>
      </c>
      <c r="I461" s="214"/>
      <c r="J461" s="214">
        <f t="shared" si="235"/>
        <v>0</v>
      </c>
      <c r="K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4">
        <f t="shared" si="236"/>
        <v>0</v>
      </c>
      <c r="Z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4">
        <f t="shared" si="237"/>
        <v>0</v>
      </c>
      <c r="AD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4">
        <f t="shared" si="238"/>
        <v>0</v>
      </c>
      <c r="AH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4">
        <f t="shared" si="239"/>
        <v>0</v>
      </c>
      <c r="AL461" s="214">
        <f t="shared" si="240"/>
        <v>0</v>
      </c>
    </row>
    <row r="462" spans="2:38" x14ac:dyDescent="0.25">
      <c r="B462" s="212" t="s">
        <v>1396</v>
      </c>
      <c r="C462" s="213" t="s">
        <v>1397</v>
      </c>
      <c r="D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4">
        <f t="shared" si="242"/>
        <v>0</v>
      </c>
      <c r="G462" s="214"/>
      <c r="H462" s="214">
        <f t="shared" si="234"/>
        <v>0</v>
      </c>
      <c r="I462" s="214"/>
      <c r="J462" s="214">
        <f t="shared" si="235"/>
        <v>0</v>
      </c>
      <c r="K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4">
        <f t="shared" si="236"/>
        <v>0</v>
      </c>
      <c r="Z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4">
        <f t="shared" si="237"/>
        <v>0</v>
      </c>
      <c r="AD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4">
        <f t="shared" si="238"/>
        <v>0</v>
      </c>
      <c r="AH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4">
        <f t="shared" si="239"/>
        <v>0</v>
      </c>
      <c r="AL462" s="214">
        <f t="shared" si="240"/>
        <v>0</v>
      </c>
    </row>
    <row r="463" spans="2:38" x14ac:dyDescent="0.25">
      <c r="B463" s="212" t="s">
        <v>1398</v>
      </c>
      <c r="C463" s="213" t="s">
        <v>1399</v>
      </c>
      <c r="D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4">
        <f t="shared" si="242"/>
        <v>0</v>
      </c>
      <c r="G463" s="214"/>
      <c r="H463" s="214">
        <f t="shared" si="234"/>
        <v>0</v>
      </c>
      <c r="I463" s="214"/>
      <c r="J463" s="214">
        <f t="shared" si="235"/>
        <v>0</v>
      </c>
      <c r="K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4">
        <f t="shared" si="236"/>
        <v>0</v>
      </c>
      <c r="Z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4">
        <f t="shared" si="237"/>
        <v>0</v>
      </c>
      <c r="AD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4">
        <f t="shared" si="238"/>
        <v>0</v>
      </c>
      <c r="AH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4">
        <f t="shared" si="239"/>
        <v>0</v>
      </c>
      <c r="AL463" s="214">
        <f t="shared" si="240"/>
        <v>0</v>
      </c>
    </row>
    <row r="464" spans="2:38" x14ac:dyDescent="0.25">
      <c r="B464" s="212" t="s">
        <v>1400</v>
      </c>
      <c r="C464" s="213" t="s">
        <v>1401</v>
      </c>
      <c r="D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4">
        <f t="shared" si="242"/>
        <v>0</v>
      </c>
      <c r="G464" s="214"/>
      <c r="H464" s="214">
        <f t="shared" si="234"/>
        <v>0</v>
      </c>
      <c r="I464" s="214"/>
      <c r="J464" s="214">
        <f t="shared" si="235"/>
        <v>0</v>
      </c>
      <c r="K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4">
        <f t="shared" si="236"/>
        <v>0</v>
      </c>
      <c r="Z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4">
        <f t="shared" si="237"/>
        <v>0</v>
      </c>
      <c r="AD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4">
        <f t="shared" si="238"/>
        <v>0</v>
      </c>
      <c r="AH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4">
        <f t="shared" si="239"/>
        <v>0</v>
      </c>
      <c r="AL464" s="214">
        <f t="shared" si="240"/>
        <v>0</v>
      </c>
    </row>
    <row r="465" spans="2:38" x14ac:dyDescent="0.25">
      <c r="B465" s="212" t="s">
        <v>1402</v>
      </c>
      <c r="C465" s="213" t="s">
        <v>1403</v>
      </c>
      <c r="D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4">
        <f t="shared" si="242"/>
        <v>0</v>
      </c>
      <c r="G465" s="214"/>
      <c r="H465" s="214">
        <f t="shared" si="234"/>
        <v>0</v>
      </c>
      <c r="I465" s="214"/>
      <c r="J465" s="214">
        <f t="shared" si="235"/>
        <v>0</v>
      </c>
      <c r="K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4">
        <f t="shared" si="236"/>
        <v>0</v>
      </c>
      <c r="Z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4">
        <f t="shared" si="237"/>
        <v>0</v>
      </c>
      <c r="AD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4">
        <f t="shared" si="238"/>
        <v>0</v>
      </c>
      <c r="AH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4">
        <f t="shared" si="239"/>
        <v>0</v>
      </c>
      <c r="AL465" s="214">
        <f t="shared" si="240"/>
        <v>0</v>
      </c>
    </row>
    <row r="466" spans="2:38" x14ac:dyDescent="0.25">
      <c r="B466" s="212" t="s">
        <v>1404</v>
      </c>
      <c r="C466" s="213" t="s">
        <v>1405</v>
      </c>
      <c r="D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4">
        <f t="shared" si="242"/>
        <v>0</v>
      </c>
      <c r="G466" s="214"/>
      <c r="H466" s="214">
        <f t="shared" si="234"/>
        <v>0</v>
      </c>
      <c r="I466" s="214"/>
      <c r="J466" s="214">
        <f t="shared" si="235"/>
        <v>0</v>
      </c>
      <c r="K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4">
        <f t="shared" si="236"/>
        <v>0</v>
      </c>
      <c r="Z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4">
        <f t="shared" si="237"/>
        <v>0</v>
      </c>
      <c r="AD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4">
        <f t="shared" si="238"/>
        <v>0</v>
      </c>
      <c r="AH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4">
        <f t="shared" si="239"/>
        <v>0</v>
      </c>
      <c r="AL466" s="214">
        <f t="shared" si="240"/>
        <v>0</v>
      </c>
    </row>
    <row r="467" spans="2:38" x14ac:dyDescent="0.25">
      <c r="B467" s="212" t="s">
        <v>1406</v>
      </c>
      <c r="C467" s="213" t="s">
        <v>1407</v>
      </c>
      <c r="D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4">
        <f t="shared" si="242"/>
        <v>0</v>
      </c>
      <c r="G467" s="214"/>
      <c r="H467" s="214">
        <f t="shared" si="234"/>
        <v>0</v>
      </c>
      <c r="I467" s="214"/>
      <c r="J467" s="214">
        <f t="shared" si="235"/>
        <v>0</v>
      </c>
      <c r="K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4">
        <f t="shared" si="236"/>
        <v>0</v>
      </c>
      <c r="Z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4">
        <f t="shared" si="237"/>
        <v>0</v>
      </c>
      <c r="AD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4">
        <f t="shared" si="238"/>
        <v>0</v>
      </c>
      <c r="AH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4">
        <f t="shared" si="239"/>
        <v>0</v>
      </c>
      <c r="AL467" s="214">
        <f t="shared" si="240"/>
        <v>0</v>
      </c>
    </row>
    <row r="468" spans="2:38" x14ac:dyDescent="0.25">
      <c r="B468" s="212" t="s">
        <v>1408</v>
      </c>
      <c r="C468" s="213" t="s">
        <v>1409</v>
      </c>
      <c r="D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4">
        <f t="shared" ref="F468:F476" si="245">D468+E468</f>
        <v>0</v>
      </c>
      <c r="G468" s="214"/>
      <c r="H468" s="214">
        <f t="shared" ref="H468:H476" si="246">F468-G468</f>
        <v>0</v>
      </c>
      <c r="I468" s="214"/>
      <c r="J468" s="214">
        <f t="shared" ref="J468:J476" si="247">F468-I468</f>
        <v>0</v>
      </c>
      <c r="K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4">
        <f t="shared" ref="Y468:Y476" si="248">V468+W468+X468</f>
        <v>0</v>
      </c>
      <c r="Z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4">
        <f t="shared" ref="AC468:AC476" si="249">Z468+AA468+AB468</f>
        <v>0</v>
      </c>
      <c r="AD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4">
        <f t="shared" ref="AG468:AG476" si="250">AD468+AE468+AF468</f>
        <v>0</v>
      </c>
      <c r="AH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4">
        <f t="shared" ref="AK468:AK476" si="251">AH468+AI468+AJ468</f>
        <v>0</v>
      </c>
      <c r="AL468" s="214">
        <f t="shared" ref="AL468:AL476" si="252">Y468+AC468+AG468+AK468</f>
        <v>0</v>
      </c>
    </row>
    <row r="469" spans="2:38" x14ac:dyDescent="0.25">
      <c r="B469" s="212" t="s">
        <v>1410</v>
      </c>
      <c r="C469" s="213" t="s">
        <v>1411</v>
      </c>
      <c r="D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4">
        <f t="shared" si="245"/>
        <v>0</v>
      </c>
      <c r="G469" s="214"/>
      <c r="H469" s="214">
        <f t="shared" si="246"/>
        <v>0</v>
      </c>
      <c r="I469" s="214"/>
      <c r="J469" s="214">
        <f t="shared" si="247"/>
        <v>0</v>
      </c>
      <c r="K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4">
        <f t="shared" si="248"/>
        <v>0</v>
      </c>
      <c r="Z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4">
        <f t="shared" si="249"/>
        <v>0</v>
      </c>
      <c r="AD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4">
        <f t="shared" si="250"/>
        <v>0</v>
      </c>
      <c r="AH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4">
        <f t="shared" si="251"/>
        <v>0</v>
      </c>
      <c r="AL469" s="214">
        <f t="shared" si="252"/>
        <v>0</v>
      </c>
    </row>
    <row r="470" spans="2:38" x14ac:dyDescent="0.25">
      <c r="B470" s="212" t="s">
        <v>1412</v>
      </c>
      <c r="C470" s="213" t="s">
        <v>1413</v>
      </c>
      <c r="D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4">
        <f t="shared" si="245"/>
        <v>0</v>
      </c>
      <c r="G470" s="214"/>
      <c r="H470" s="214">
        <f t="shared" si="246"/>
        <v>0</v>
      </c>
      <c r="I470" s="214"/>
      <c r="J470" s="214">
        <f t="shared" si="247"/>
        <v>0</v>
      </c>
      <c r="K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4">
        <f t="shared" si="248"/>
        <v>0</v>
      </c>
      <c r="Z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4">
        <f t="shared" si="249"/>
        <v>0</v>
      </c>
      <c r="AD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4">
        <f t="shared" si="250"/>
        <v>0</v>
      </c>
      <c r="AH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4">
        <f t="shared" si="251"/>
        <v>0</v>
      </c>
      <c r="AL470" s="214">
        <f t="shared" si="252"/>
        <v>0</v>
      </c>
    </row>
    <row r="471" spans="2:38" x14ac:dyDescent="0.25">
      <c r="B471" s="212" t="s">
        <v>1414</v>
      </c>
      <c r="C471" s="213" t="s">
        <v>1415</v>
      </c>
      <c r="D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4">
        <f t="shared" si="245"/>
        <v>0</v>
      </c>
      <c r="G471" s="214"/>
      <c r="H471" s="214">
        <f t="shared" si="246"/>
        <v>0</v>
      </c>
      <c r="I471" s="214"/>
      <c r="J471" s="214">
        <f t="shared" si="247"/>
        <v>0</v>
      </c>
      <c r="K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4">
        <f t="shared" si="248"/>
        <v>0</v>
      </c>
      <c r="Z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4">
        <f t="shared" si="249"/>
        <v>0</v>
      </c>
      <c r="AD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4">
        <f t="shared" si="250"/>
        <v>0</v>
      </c>
      <c r="AH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4">
        <f t="shared" si="251"/>
        <v>0</v>
      </c>
      <c r="AL471" s="214">
        <f t="shared" si="252"/>
        <v>0</v>
      </c>
    </row>
    <row r="472" spans="2:38" x14ac:dyDescent="0.25">
      <c r="B472" s="212" t="s">
        <v>1416</v>
      </c>
      <c r="C472" s="213" t="s">
        <v>1417</v>
      </c>
      <c r="D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4">
        <f t="shared" si="245"/>
        <v>0</v>
      </c>
      <c r="G472" s="214"/>
      <c r="H472" s="214">
        <f t="shared" si="246"/>
        <v>0</v>
      </c>
      <c r="I472" s="214"/>
      <c r="J472" s="214">
        <f t="shared" si="247"/>
        <v>0</v>
      </c>
      <c r="K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4">
        <f t="shared" si="248"/>
        <v>0</v>
      </c>
      <c r="Z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4">
        <f t="shared" si="249"/>
        <v>0</v>
      </c>
      <c r="AD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4">
        <f t="shared" si="250"/>
        <v>0</v>
      </c>
      <c r="AH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4">
        <f t="shared" si="251"/>
        <v>0</v>
      </c>
      <c r="AL472" s="214">
        <f t="shared" si="252"/>
        <v>0</v>
      </c>
    </row>
    <row r="473" spans="2:38" x14ac:dyDescent="0.25">
      <c r="B473" s="212" t="s">
        <v>1418</v>
      </c>
      <c r="C473" s="213" t="s">
        <v>1419</v>
      </c>
      <c r="D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4">
        <f t="shared" si="245"/>
        <v>0</v>
      </c>
      <c r="G473" s="214"/>
      <c r="H473" s="214">
        <f t="shared" si="246"/>
        <v>0</v>
      </c>
      <c r="I473" s="214"/>
      <c r="J473" s="214">
        <f t="shared" si="247"/>
        <v>0</v>
      </c>
      <c r="K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4">
        <f t="shared" si="248"/>
        <v>0</v>
      </c>
      <c r="Z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4">
        <f t="shared" si="249"/>
        <v>0</v>
      </c>
      <c r="AD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4">
        <f t="shared" si="250"/>
        <v>0</v>
      </c>
      <c r="AH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4">
        <f t="shared" si="251"/>
        <v>0</v>
      </c>
      <c r="AL473" s="214">
        <f t="shared" si="252"/>
        <v>0</v>
      </c>
    </row>
    <row r="474" spans="2:38" x14ac:dyDescent="0.25">
      <c r="B474" s="212" t="s">
        <v>501</v>
      </c>
      <c r="C474" s="213" t="s">
        <v>1420</v>
      </c>
      <c r="D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4">
        <f t="shared" si="245"/>
        <v>0</v>
      </c>
      <c r="G474" s="214"/>
      <c r="H474" s="214">
        <f t="shared" si="246"/>
        <v>0</v>
      </c>
      <c r="I474" s="214"/>
      <c r="J474" s="214">
        <f t="shared" si="247"/>
        <v>0</v>
      </c>
      <c r="K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4">
        <f t="shared" si="248"/>
        <v>0</v>
      </c>
      <c r="Z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4">
        <f t="shared" si="249"/>
        <v>0</v>
      </c>
      <c r="AD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4">
        <f t="shared" si="250"/>
        <v>0</v>
      </c>
      <c r="AH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4">
        <f t="shared" si="251"/>
        <v>0</v>
      </c>
      <c r="AL474" s="214">
        <f t="shared" si="252"/>
        <v>0</v>
      </c>
    </row>
    <row r="475" spans="2:38" x14ac:dyDescent="0.25">
      <c r="B475" s="212" t="s">
        <v>1421</v>
      </c>
      <c r="C475" s="213" t="s">
        <v>1422</v>
      </c>
      <c r="D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4">
        <f t="shared" si="245"/>
        <v>0</v>
      </c>
      <c r="G475" s="214"/>
      <c r="H475" s="214">
        <f t="shared" si="246"/>
        <v>0</v>
      </c>
      <c r="I475" s="214"/>
      <c r="J475" s="214">
        <f t="shared" si="247"/>
        <v>0</v>
      </c>
      <c r="K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4">
        <f t="shared" si="248"/>
        <v>0</v>
      </c>
      <c r="Z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4">
        <f t="shared" si="249"/>
        <v>0</v>
      </c>
      <c r="AD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4">
        <f t="shared" si="250"/>
        <v>0</v>
      </c>
      <c r="AH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4">
        <f t="shared" si="251"/>
        <v>0</v>
      </c>
      <c r="AL475" s="214">
        <f t="shared" si="252"/>
        <v>0</v>
      </c>
    </row>
    <row r="476" spans="2:38" x14ac:dyDescent="0.25">
      <c r="B476" s="212" t="s">
        <v>1423</v>
      </c>
      <c r="C476" s="213" t="s">
        <v>1413</v>
      </c>
      <c r="D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4">
        <f t="shared" si="245"/>
        <v>0</v>
      </c>
      <c r="G476" s="214"/>
      <c r="H476" s="214">
        <f t="shared" si="246"/>
        <v>0</v>
      </c>
      <c r="I476" s="214"/>
      <c r="J476" s="214">
        <f t="shared" si="247"/>
        <v>0</v>
      </c>
      <c r="K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4">
        <f t="shared" si="248"/>
        <v>0</v>
      </c>
      <c r="Z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4">
        <f t="shared" si="249"/>
        <v>0</v>
      </c>
      <c r="AD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4">
        <f t="shared" si="250"/>
        <v>0</v>
      </c>
      <c r="AH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4">
        <f t="shared" si="251"/>
        <v>0</v>
      </c>
      <c r="AL476" s="214">
        <f t="shared" si="252"/>
        <v>0</v>
      </c>
    </row>
    <row r="477" spans="2:38" x14ac:dyDescent="0.25">
      <c r="B477" s="212" t="s">
        <v>1424</v>
      </c>
      <c r="C477" s="213" t="s">
        <v>1425</v>
      </c>
      <c r="D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4">
        <f t="shared" ref="F477:F492" si="253">D477+E477</f>
        <v>0</v>
      </c>
      <c r="G477" s="214"/>
      <c r="H477" s="214">
        <f t="shared" ref="H477:H492" si="254">F477-G477</f>
        <v>0</v>
      </c>
      <c r="I477" s="214"/>
      <c r="J477" s="214">
        <f t="shared" ref="J477:J492" si="255">F477-I477</f>
        <v>0</v>
      </c>
      <c r="K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4">
        <f t="shared" ref="Y477:Y492" si="256">V477+W477+X477</f>
        <v>0</v>
      </c>
      <c r="Z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4">
        <f t="shared" ref="AC477:AC492" si="257">Z477+AA477+AB477</f>
        <v>0</v>
      </c>
      <c r="AD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4">
        <f t="shared" ref="AG477:AG492" si="258">AD477+AE477+AF477</f>
        <v>0</v>
      </c>
      <c r="AH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4">
        <f t="shared" ref="AK477:AK492" si="259">AH477+AI477+AJ477</f>
        <v>0</v>
      </c>
      <c r="AL477" s="214">
        <f t="shared" ref="AL477:AL492" si="260">Y477+AC477+AG477+AK477</f>
        <v>0</v>
      </c>
    </row>
    <row r="478" spans="2:38" x14ac:dyDescent="0.25">
      <c r="B478" s="212" t="s">
        <v>1426</v>
      </c>
      <c r="C478" s="213" t="s">
        <v>1427</v>
      </c>
      <c r="D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4">
        <f t="shared" si="253"/>
        <v>0</v>
      </c>
      <c r="G478" s="214"/>
      <c r="H478" s="214">
        <f t="shared" si="254"/>
        <v>0</v>
      </c>
      <c r="I478" s="214"/>
      <c r="J478" s="214">
        <f t="shared" si="255"/>
        <v>0</v>
      </c>
      <c r="K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4">
        <f t="shared" si="256"/>
        <v>0</v>
      </c>
      <c r="Z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4">
        <f t="shared" si="257"/>
        <v>0</v>
      </c>
      <c r="AD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4">
        <f t="shared" si="258"/>
        <v>0</v>
      </c>
      <c r="AH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4">
        <f t="shared" si="259"/>
        <v>0</v>
      </c>
      <c r="AL478" s="214">
        <f t="shared" si="260"/>
        <v>0</v>
      </c>
    </row>
    <row r="479" spans="2:38" x14ac:dyDescent="0.25">
      <c r="B479" s="212" t="s">
        <v>1428</v>
      </c>
      <c r="C479" s="213" t="s">
        <v>1429</v>
      </c>
      <c r="D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4">
        <f t="shared" si="253"/>
        <v>0</v>
      </c>
      <c r="G479" s="214"/>
      <c r="H479" s="214">
        <f t="shared" si="254"/>
        <v>0</v>
      </c>
      <c r="I479" s="214"/>
      <c r="J479" s="214">
        <f t="shared" si="255"/>
        <v>0</v>
      </c>
      <c r="K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4">
        <f t="shared" si="256"/>
        <v>0</v>
      </c>
      <c r="Z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4">
        <f t="shared" si="257"/>
        <v>0</v>
      </c>
      <c r="AD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4">
        <f t="shared" si="258"/>
        <v>0</v>
      </c>
      <c r="AH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4">
        <f t="shared" si="259"/>
        <v>0</v>
      </c>
      <c r="AL479" s="214">
        <f t="shared" si="260"/>
        <v>0</v>
      </c>
    </row>
    <row r="480" spans="2:38" x14ac:dyDescent="0.25">
      <c r="B480" s="212" t="s">
        <v>1430</v>
      </c>
      <c r="C480" s="213" t="s">
        <v>1431</v>
      </c>
      <c r="D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4">
        <f t="shared" si="253"/>
        <v>0</v>
      </c>
      <c r="G480" s="214"/>
      <c r="H480" s="214">
        <f t="shared" si="254"/>
        <v>0</v>
      </c>
      <c r="I480" s="214"/>
      <c r="J480" s="214">
        <f t="shared" si="255"/>
        <v>0</v>
      </c>
      <c r="K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4">
        <f t="shared" si="256"/>
        <v>0</v>
      </c>
      <c r="Z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4">
        <f t="shared" si="257"/>
        <v>0</v>
      </c>
      <c r="AD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4">
        <f t="shared" si="258"/>
        <v>0</v>
      </c>
      <c r="AH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4">
        <f t="shared" si="259"/>
        <v>0</v>
      </c>
      <c r="AL480" s="214">
        <f t="shared" si="260"/>
        <v>0</v>
      </c>
    </row>
    <row r="481" spans="2:38" x14ac:dyDescent="0.25">
      <c r="B481" s="212" t="s">
        <v>1432</v>
      </c>
      <c r="C481" s="213" t="s">
        <v>1433</v>
      </c>
      <c r="D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4">
        <f t="shared" si="253"/>
        <v>0</v>
      </c>
      <c r="G481" s="214"/>
      <c r="H481" s="214">
        <f t="shared" si="254"/>
        <v>0</v>
      </c>
      <c r="I481" s="214"/>
      <c r="J481" s="214">
        <f t="shared" si="255"/>
        <v>0</v>
      </c>
      <c r="K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4">
        <f t="shared" si="256"/>
        <v>0</v>
      </c>
      <c r="Z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4">
        <f t="shared" si="257"/>
        <v>0</v>
      </c>
      <c r="AD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4">
        <f t="shared" si="258"/>
        <v>0</v>
      </c>
      <c r="AH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4">
        <f t="shared" si="259"/>
        <v>0</v>
      </c>
      <c r="AL481" s="214">
        <f t="shared" si="260"/>
        <v>0</v>
      </c>
    </row>
    <row r="482" spans="2:38" x14ac:dyDescent="0.25">
      <c r="B482" s="212" t="s">
        <v>1434</v>
      </c>
      <c r="C482" s="213" t="s">
        <v>1435</v>
      </c>
      <c r="D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4">
        <f t="shared" si="253"/>
        <v>0</v>
      </c>
      <c r="G482" s="214"/>
      <c r="H482" s="214">
        <f t="shared" si="254"/>
        <v>0</v>
      </c>
      <c r="I482" s="214"/>
      <c r="J482" s="214">
        <f t="shared" si="255"/>
        <v>0</v>
      </c>
      <c r="K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4">
        <f t="shared" si="256"/>
        <v>0</v>
      </c>
      <c r="Z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4">
        <f t="shared" si="257"/>
        <v>0</v>
      </c>
      <c r="AD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4">
        <f t="shared" si="258"/>
        <v>0</v>
      </c>
      <c r="AH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4">
        <f t="shared" si="259"/>
        <v>0</v>
      </c>
      <c r="AL482" s="214">
        <f t="shared" si="260"/>
        <v>0</v>
      </c>
    </row>
    <row r="483" spans="2:38" x14ac:dyDescent="0.25">
      <c r="B483" s="212" t="s">
        <v>1436</v>
      </c>
      <c r="C483" s="213" t="s">
        <v>1437</v>
      </c>
      <c r="D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4">
        <f t="shared" si="253"/>
        <v>0</v>
      </c>
      <c r="G483" s="214"/>
      <c r="H483" s="214">
        <f t="shared" si="254"/>
        <v>0</v>
      </c>
      <c r="I483" s="214"/>
      <c r="J483" s="214">
        <f t="shared" si="255"/>
        <v>0</v>
      </c>
      <c r="K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4">
        <f t="shared" si="256"/>
        <v>0</v>
      </c>
      <c r="Z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4">
        <f t="shared" si="257"/>
        <v>0</v>
      </c>
      <c r="AD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4">
        <f t="shared" si="258"/>
        <v>0</v>
      </c>
      <c r="AH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4">
        <f t="shared" si="259"/>
        <v>0</v>
      </c>
      <c r="AL483" s="214">
        <f t="shared" si="260"/>
        <v>0</v>
      </c>
    </row>
    <row r="484" spans="2:38" x14ac:dyDescent="0.25">
      <c r="B484" s="212" t="s">
        <v>1438</v>
      </c>
      <c r="C484" s="213" t="s">
        <v>1439</v>
      </c>
      <c r="D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4">
        <f t="shared" si="253"/>
        <v>0</v>
      </c>
      <c r="G484" s="214"/>
      <c r="H484" s="214">
        <f t="shared" si="254"/>
        <v>0</v>
      </c>
      <c r="I484" s="214"/>
      <c r="J484" s="214">
        <f t="shared" si="255"/>
        <v>0</v>
      </c>
      <c r="K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4">
        <f t="shared" si="256"/>
        <v>0</v>
      </c>
      <c r="Z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4">
        <f t="shared" si="257"/>
        <v>0</v>
      </c>
      <c r="AD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4">
        <f t="shared" si="258"/>
        <v>0</v>
      </c>
      <c r="AH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4">
        <f t="shared" si="259"/>
        <v>0</v>
      </c>
      <c r="AL484" s="214">
        <f t="shared" si="260"/>
        <v>0</v>
      </c>
    </row>
    <row r="485" spans="2:38" x14ac:dyDescent="0.25">
      <c r="B485" s="212" t="s">
        <v>1440</v>
      </c>
      <c r="C485" s="213" t="s">
        <v>1441</v>
      </c>
      <c r="D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4">
        <f t="shared" si="253"/>
        <v>0</v>
      </c>
      <c r="G485" s="214"/>
      <c r="H485" s="214">
        <f t="shared" si="254"/>
        <v>0</v>
      </c>
      <c r="I485" s="214"/>
      <c r="J485" s="214">
        <f t="shared" si="255"/>
        <v>0</v>
      </c>
      <c r="K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4">
        <f t="shared" si="256"/>
        <v>0</v>
      </c>
      <c r="Z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4">
        <f t="shared" si="257"/>
        <v>0</v>
      </c>
      <c r="AD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4">
        <f t="shared" si="258"/>
        <v>0</v>
      </c>
      <c r="AH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4">
        <f t="shared" si="259"/>
        <v>0</v>
      </c>
      <c r="AL485" s="214">
        <f t="shared" si="260"/>
        <v>0</v>
      </c>
    </row>
    <row r="486" spans="2:38" x14ac:dyDescent="0.25">
      <c r="B486" s="212" t="s">
        <v>1442</v>
      </c>
      <c r="C486" s="213" t="s">
        <v>1443</v>
      </c>
      <c r="D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4">
        <f t="shared" si="253"/>
        <v>0</v>
      </c>
      <c r="G486" s="214"/>
      <c r="H486" s="214">
        <f t="shared" si="254"/>
        <v>0</v>
      </c>
      <c r="I486" s="214"/>
      <c r="J486" s="214">
        <f t="shared" si="255"/>
        <v>0</v>
      </c>
      <c r="K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4">
        <f t="shared" si="256"/>
        <v>0</v>
      </c>
      <c r="Z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4">
        <f t="shared" si="257"/>
        <v>0</v>
      </c>
      <c r="AD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4">
        <f t="shared" si="258"/>
        <v>0</v>
      </c>
      <c r="AH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4">
        <f t="shared" si="259"/>
        <v>0</v>
      </c>
      <c r="AL486" s="214">
        <f t="shared" si="260"/>
        <v>0</v>
      </c>
    </row>
    <row r="487" spans="2:38" x14ac:dyDescent="0.25">
      <c r="B487" s="212" t="s">
        <v>1444</v>
      </c>
      <c r="C487" s="213" t="s">
        <v>1445</v>
      </c>
      <c r="D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4">
        <f t="shared" si="253"/>
        <v>0</v>
      </c>
      <c r="G487" s="214"/>
      <c r="H487" s="214">
        <f t="shared" si="254"/>
        <v>0</v>
      </c>
      <c r="I487" s="214"/>
      <c r="J487" s="214">
        <f t="shared" si="255"/>
        <v>0</v>
      </c>
      <c r="K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4">
        <f t="shared" si="256"/>
        <v>0</v>
      </c>
      <c r="Z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4">
        <f t="shared" si="257"/>
        <v>0</v>
      </c>
      <c r="AD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4">
        <f t="shared" si="258"/>
        <v>0</v>
      </c>
      <c r="AH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4">
        <f t="shared" si="259"/>
        <v>0</v>
      </c>
      <c r="AL487" s="214">
        <f t="shared" si="260"/>
        <v>0</v>
      </c>
    </row>
    <row r="488" spans="2:38" x14ac:dyDescent="0.25">
      <c r="B488" s="212" t="s">
        <v>1446</v>
      </c>
      <c r="C488" s="213" t="s">
        <v>1447</v>
      </c>
      <c r="D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4">
        <f t="shared" si="253"/>
        <v>0</v>
      </c>
      <c r="G488" s="214"/>
      <c r="H488" s="214">
        <f t="shared" si="254"/>
        <v>0</v>
      </c>
      <c r="I488" s="214"/>
      <c r="J488" s="214">
        <f t="shared" si="255"/>
        <v>0</v>
      </c>
      <c r="K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4">
        <f t="shared" si="256"/>
        <v>0</v>
      </c>
      <c r="Z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4">
        <f t="shared" si="257"/>
        <v>0</v>
      </c>
      <c r="AD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4">
        <f t="shared" si="258"/>
        <v>0</v>
      </c>
      <c r="AH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4">
        <f t="shared" si="259"/>
        <v>0</v>
      </c>
      <c r="AL488" s="214">
        <f t="shared" si="260"/>
        <v>0</v>
      </c>
    </row>
    <row r="489" spans="2:38" x14ac:dyDescent="0.25">
      <c r="B489" s="212" t="s">
        <v>1448</v>
      </c>
      <c r="C489" s="213" t="s">
        <v>1449</v>
      </c>
      <c r="D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4">
        <f t="shared" si="253"/>
        <v>0</v>
      </c>
      <c r="G489" s="214"/>
      <c r="H489" s="214">
        <f t="shared" si="254"/>
        <v>0</v>
      </c>
      <c r="I489" s="214"/>
      <c r="J489" s="214">
        <f t="shared" si="255"/>
        <v>0</v>
      </c>
      <c r="K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4">
        <f t="shared" si="256"/>
        <v>0</v>
      </c>
      <c r="Z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4">
        <f t="shared" si="257"/>
        <v>0</v>
      </c>
      <c r="AD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4">
        <f t="shared" si="258"/>
        <v>0</v>
      </c>
      <c r="AH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4">
        <f t="shared" si="259"/>
        <v>0</v>
      </c>
      <c r="AL489" s="214">
        <f t="shared" si="260"/>
        <v>0</v>
      </c>
    </row>
    <row r="490" spans="2:38" x14ac:dyDescent="0.25">
      <c r="B490" s="212" t="s">
        <v>1450</v>
      </c>
      <c r="C490" s="213" t="s">
        <v>1451</v>
      </c>
      <c r="D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4">
        <f t="shared" si="253"/>
        <v>0</v>
      </c>
      <c r="G490" s="214"/>
      <c r="H490" s="214">
        <f t="shared" si="254"/>
        <v>0</v>
      </c>
      <c r="I490" s="214"/>
      <c r="J490" s="214">
        <f t="shared" si="255"/>
        <v>0</v>
      </c>
      <c r="K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4">
        <f t="shared" si="256"/>
        <v>0</v>
      </c>
      <c r="Z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4">
        <f t="shared" si="257"/>
        <v>0</v>
      </c>
      <c r="AD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4">
        <f t="shared" si="258"/>
        <v>0</v>
      </c>
      <c r="AH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4">
        <f t="shared" si="259"/>
        <v>0</v>
      </c>
      <c r="AL490" s="214">
        <f t="shared" si="260"/>
        <v>0</v>
      </c>
    </row>
    <row r="491" spans="2:38" x14ac:dyDescent="0.25">
      <c r="B491" s="212" t="s">
        <v>1452</v>
      </c>
      <c r="C491" s="213" t="s">
        <v>1453</v>
      </c>
      <c r="D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4">
        <f t="shared" si="253"/>
        <v>0</v>
      </c>
      <c r="G491" s="214"/>
      <c r="H491" s="214">
        <f t="shared" si="254"/>
        <v>0</v>
      </c>
      <c r="I491" s="214"/>
      <c r="J491" s="214">
        <f t="shared" si="255"/>
        <v>0</v>
      </c>
      <c r="K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4">
        <f t="shared" si="256"/>
        <v>0</v>
      </c>
      <c r="Z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4">
        <f t="shared" si="257"/>
        <v>0</v>
      </c>
      <c r="AD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4">
        <f t="shared" si="258"/>
        <v>0</v>
      </c>
      <c r="AH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4">
        <f t="shared" si="259"/>
        <v>0</v>
      </c>
      <c r="AL491" s="214">
        <f t="shared" si="260"/>
        <v>0</v>
      </c>
    </row>
    <row r="492" spans="2:38" x14ac:dyDescent="0.25">
      <c r="B492" s="212" t="s">
        <v>1454</v>
      </c>
      <c r="C492" s="213" t="s">
        <v>1455</v>
      </c>
      <c r="D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4">
        <f t="shared" si="253"/>
        <v>0</v>
      </c>
      <c r="G492" s="214"/>
      <c r="H492" s="214">
        <f t="shared" si="254"/>
        <v>0</v>
      </c>
      <c r="I492" s="214"/>
      <c r="J492" s="214">
        <f t="shared" si="255"/>
        <v>0</v>
      </c>
      <c r="K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4">
        <f t="shared" si="256"/>
        <v>0</v>
      </c>
      <c r="Z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4">
        <f t="shared" si="257"/>
        <v>0</v>
      </c>
      <c r="AD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4">
        <f t="shared" si="258"/>
        <v>0</v>
      </c>
      <c r="AH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4">
        <f t="shared" si="259"/>
        <v>0</v>
      </c>
      <c r="AL492" s="214">
        <f t="shared" si="260"/>
        <v>0</v>
      </c>
    </row>
    <row r="493" spans="2:38" x14ac:dyDescent="0.25">
      <c r="B493" s="212" t="s">
        <v>1456</v>
      </c>
      <c r="C493" s="213" t="s">
        <v>1457</v>
      </c>
      <c r="D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4">
        <f t="shared" ref="F493:F529" si="261">D493+E493</f>
        <v>0</v>
      </c>
      <c r="G493" s="214"/>
      <c r="H493" s="214">
        <f t="shared" ref="H493:H529" si="262">F493-G493</f>
        <v>0</v>
      </c>
      <c r="I493" s="214"/>
      <c r="J493" s="214">
        <f t="shared" ref="J493:J529" si="263">F493-I493</f>
        <v>0</v>
      </c>
      <c r="K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4">
        <f t="shared" ref="Y493:Y529" si="264">V493+W493+X493</f>
        <v>0</v>
      </c>
      <c r="Z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4">
        <f t="shared" ref="AC493:AC529" si="265">Z493+AA493+AB493</f>
        <v>0</v>
      </c>
      <c r="AD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4">
        <f t="shared" ref="AG493:AG529" si="266">AD493+AE493+AF493</f>
        <v>0</v>
      </c>
      <c r="AH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4">
        <f t="shared" ref="AK493:AK529" si="267">AH493+AI493+AJ493</f>
        <v>0</v>
      </c>
      <c r="AL493" s="214">
        <f t="shared" ref="AL493:AL529" si="268">Y493+AC493+AG493+AK493</f>
        <v>0</v>
      </c>
    </row>
    <row r="494" spans="2:38" x14ac:dyDescent="0.25">
      <c r="B494" s="212" t="s">
        <v>1458</v>
      </c>
      <c r="C494" s="213" t="s">
        <v>1459</v>
      </c>
      <c r="D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4">
        <f t="shared" si="261"/>
        <v>0</v>
      </c>
      <c r="G494" s="214"/>
      <c r="H494" s="214">
        <f t="shared" si="262"/>
        <v>0</v>
      </c>
      <c r="I494" s="214"/>
      <c r="J494" s="214">
        <f t="shared" si="263"/>
        <v>0</v>
      </c>
      <c r="K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4">
        <f t="shared" si="264"/>
        <v>0</v>
      </c>
      <c r="Z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4">
        <f t="shared" si="265"/>
        <v>0</v>
      </c>
      <c r="AD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4">
        <f t="shared" si="266"/>
        <v>0</v>
      </c>
      <c r="AH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4">
        <f t="shared" si="267"/>
        <v>0</v>
      </c>
      <c r="AL494" s="214">
        <f t="shared" si="268"/>
        <v>0</v>
      </c>
    </row>
    <row r="495" spans="2:38" x14ac:dyDescent="0.25">
      <c r="B495" s="212" t="s">
        <v>1460</v>
      </c>
      <c r="C495" s="213" t="s">
        <v>1461</v>
      </c>
      <c r="D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4">
        <f t="shared" si="261"/>
        <v>0</v>
      </c>
      <c r="G495" s="214"/>
      <c r="H495" s="214">
        <f t="shared" si="262"/>
        <v>0</v>
      </c>
      <c r="I495" s="214"/>
      <c r="J495" s="214">
        <f t="shared" si="263"/>
        <v>0</v>
      </c>
      <c r="K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4">
        <f t="shared" si="264"/>
        <v>0</v>
      </c>
      <c r="Z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4">
        <f t="shared" si="265"/>
        <v>0</v>
      </c>
      <c r="AD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4">
        <f t="shared" si="266"/>
        <v>0</v>
      </c>
      <c r="AH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4">
        <f t="shared" si="267"/>
        <v>0</v>
      </c>
      <c r="AL495" s="214">
        <f t="shared" si="268"/>
        <v>0</v>
      </c>
    </row>
    <row r="496" spans="2:38" x14ac:dyDescent="0.25">
      <c r="B496" s="212" t="s">
        <v>1462</v>
      </c>
      <c r="C496" s="213" t="s">
        <v>1463</v>
      </c>
      <c r="D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4">
        <f t="shared" si="261"/>
        <v>0</v>
      </c>
      <c r="G496" s="214"/>
      <c r="H496" s="214">
        <f t="shared" si="262"/>
        <v>0</v>
      </c>
      <c r="I496" s="214"/>
      <c r="J496" s="214">
        <f t="shared" si="263"/>
        <v>0</v>
      </c>
      <c r="K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4">
        <f t="shared" si="264"/>
        <v>0</v>
      </c>
      <c r="Z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4">
        <f t="shared" si="265"/>
        <v>0</v>
      </c>
      <c r="AD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4">
        <f t="shared" si="266"/>
        <v>0</v>
      </c>
      <c r="AH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4">
        <f t="shared" si="267"/>
        <v>0</v>
      </c>
      <c r="AL496" s="214">
        <f t="shared" si="268"/>
        <v>0</v>
      </c>
    </row>
    <row r="497" spans="2:38" x14ac:dyDescent="0.25">
      <c r="B497" s="212" t="s">
        <v>1464</v>
      </c>
      <c r="C497" s="213" t="s">
        <v>1465</v>
      </c>
      <c r="D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4">
        <f t="shared" si="261"/>
        <v>0</v>
      </c>
      <c r="G497" s="214"/>
      <c r="H497" s="214">
        <f t="shared" si="262"/>
        <v>0</v>
      </c>
      <c r="I497" s="214"/>
      <c r="J497" s="214">
        <f t="shared" si="263"/>
        <v>0</v>
      </c>
      <c r="K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4">
        <f t="shared" si="264"/>
        <v>0</v>
      </c>
      <c r="Z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4">
        <f t="shared" si="265"/>
        <v>0</v>
      </c>
      <c r="AD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4">
        <f t="shared" si="266"/>
        <v>0</v>
      </c>
      <c r="AH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4">
        <f t="shared" si="267"/>
        <v>0</v>
      </c>
      <c r="AL497" s="214">
        <f t="shared" si="268"/>
        <v>0</v>
      </c>
    </row>
    <row r="498" spans="2:38" x14ac:dyDescent="0.25">
      <c r="B498" s="212" t="s">
        <v>1466</v>
      </c>
      <c r="C498" s="213" t="s">
        <v>1467</v>
      </c>
      <c r="D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4">
        <f t="shared" si="261"/>
        <v>0</v>
      </c>
      <c r="G498" s="214"/>
      <c r="H498" s="214">
        <f t="shared" si="262"/>
        <v>0</v>
      </c>
      <c r="I498" s="214"/>
      <c r="J498" s="214">
        <f t="shared" si="263"/>
        <v>0</v>
      </c>
      <c r="K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4">
        <f t="shared" si="264"/>
        <v>0</v>
      </c>
      <c r="Z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4">
        <f t="shared" si="265"/>
        <v>0</v>
      </c>
      <c r="AD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4">
        <f t="shared" si="266"/>
        <v>0</v>
      </c>
      <c r="AH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4">
        <f t="shared" si="267"/>
        <v>0</v>
      </c>
      <c r="AL498" s="214">
        <f t="shared" si="268"/>
        <v>0</v>
      </c>
    </row>
    <row r="499" spans="2:38" x14ac:dyDescent="0.25">
      <c r="B499" s="212" t="s">
        <v>1468</v>
      </c>
      <c r="C499" s="213" t="s">
        <v>1469</v>
      </c>
      <c r="D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4">
        <f t="shared" si="261"/>
        <v>0</v>
      </c>
      <c r="G499" s="214"/>
      <c r="H499" s="214">
        <f t="shared" si="262"/>
        <v>0</v>
      </c>
      <c r="I499" s="214"/>
      <c r="J499" s="214">
        <f t="shared" si="263"/>
        <v>0</v>
      </c>
      <c r="K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4">
        <f t="shared" si="264"/>
        <v>0</v>
      </c>
      <c r="Z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4">
        <f t="shared" si="265"/>
        <v>0</v>
      </c>
      <c r="AD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4">
        <f t="shared" si="266"/>
        <v>0</v>
      </c>
      <c r="AH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4">
        <f t="shared" si="267"/>
        <v>0</v>
      </c>
      <c r="AL499" s="214">
        <f t="shared" si="268"/>
        <v>0</v>
      </c>
    </row>
    <row r="500" spans="2:38" x14ac:dyDescent="0.25">
      <c r="B500" s="212" t="s">
        <v>1470</v>
      </c>
      <c r="C500" s="213" t="s">
        <v>1471</v>
      </c>
      <c r="D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4">
        <f t="shared" si="261"/>
        <v>0</v>
      </c>
      <c r="G500" s="214"/>
      <c r="H500" s="214">
        <f t="shared" si="262"/>
        <v>0</v>
      </c>
      <c r="I500" s="214"/>
      <c r="J500" s="214">
        <f t="shared" si="263"/>
        <v>0</v>
      </c>
      <c r="K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4">
        <f t="shared" si="264"/>
        <v>0</v>
      </c>
      <c r="Z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4">
        <f t="shared" si="265"/>
        <v>0</v>
      </c>
      <c r="AD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4">
        <f t="shared" si="266"/>
        <v>0</v>
      </c>
      <c r="AH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4">
        <f t="shared" si="267"/>
        <v>0</v>
      </c>
      <c r="AL500" s="214">
        <f t="shared" si="268"/>
        <v>0</v>
      </c>
    </row>
    <row r="501" spans="2:38" x14ac:dyDescent="0.25">
      <c r="B501" s="209" t="s">
        <v>494</v>
      </c>
      <c r="C501" s="210" t="s">
        <v>361</v>
      </c>
      <c r="D501" s="211">
        <f>D502</f>
        <v>0</v>
      </c>
      <c r="E501" s="211">
        <f>E502</f>
        <v>0</v>
      </c>
      <c r="F501" s="211">
        <f t="shared" si="261"/>
        <v>0</v>
      </c>
      <c r="G501" s="211">
        <f>G502</f>
        <v>0</v>
      </c>
      <c r="H501" s="211">
        <f t="shared" si="262"/>
        <v>0</v>
      </c>
      <c r="I501" s="211">
        <f>I502</f>
        <v>0</v>
      </c>
      <c r="J501" s="211">
        <f t="shared" si="263"/>
        <v>0</v>
      </c>
      <c r="K501" s="211">
        <f t="shared" ref="K501:AJ501" si="269">K502</f>
        <v>0</v>
      </c>
      <c r="L501" s="211">
        <f t="shared" si="269"/>
        <v>0</v>
      </c>
      <c r="M501" s="211">
        <f t="shared" si="269"/>
        <v>0</v>
      </c>
      <c r="N501" s="211">
        <f t="shared" si="269"/>
        <v>0</v>
      </c>
      <c r="O501" s="211">
        <f t="shared" si="269"/>
        <v>0</v>
      </c>
      <c r="P501" s="211">
        <f t="shared" si="269"/>
        <v>0</v>
      </c>
      <c r="Q501" s="211">
        <f t="shared" si="269"/>
        <v>0</v>
      </c>
      <c r="R501" s="211">
        <f t="shared" si="269"/>
        <v>0</v>
      </c>
      <c r="S501" s="211">
        <f t="shared" si="269"/>
        <v>0</v>
      </c>
      <c r="T501" s="211">
        <f t="shared" si="269"/>
        <v>0</v>
      </c>
      <c r="U501" s="211">
        <f t="shared" si="269"/>
        <v>0</v>
      </c>
      <c r="V501" s="211">
        <f t="shared" si="269"/>
        <v>0</v>
      </c>
      <c r="W501" s="211">
        <f t="shared" si="269"/>
        <v>0</v>
      </c>
      <c r="X501" s="211">
        <f t="shared" si="269"/>
        <v>0</v>
      </c>
      <c r="Y501" s="211">
        <f t="shared" si="264"/>
        <v>0</v>
      </c>
      <c r="Z501" s="211">
        <f t="shared" si="269"/>
        <v>0</v>
      </c>
      <c r="AA501" s="211">
        <f t="shared" si="269"/>
        <v>0</v>
      </c>
      <c r="AB501" s="211">
        <f t="shared" si="269"/>
        <v>0</v>
      </c>
      <c r="AC501" s="211">
        <f t="shared" si="265"/>
        <v>0</v>
      </c>
      <c r="AD501" s="211">
        <f t="shared" si="269"/>
        <v>0</v>
      </c>
      <c r="AE501" s="211">
        <f t="shared" si="269"/>
        <v>0</v>
      </c>
      <c r="AF501" s="211">
        <f t="shared" si="269"/>
        <v>0</v>
      </c>
      <c r="AG501" s="211">
        <f t="shared" si="266"/>
        <v>0</v>
      </c>
      <c r="AH501" s="211">
        <f t="shared" si="269"/>
        <v>0</v>
      </c>
      <c r="AI501" s="211">
        <f t="shared" si="269"/>
        <v>0</v>
      </c>
      <c r="AJ501" s="211">
        <f t="shared" si="269"/>
        <v>0</v>
      </c>
      <c r="AK501" s="211">
        <f t="shared" si="267"/>
        <v>0</v>
      </c>
      <c r="AL501" s="211">
        <f t="shared" si="268"/>
        <v>0</v>
      </c>
    </row>
    <row r="502" spans="2:38" x14ac:dyDescent="0.25">
      <c r="B502" s="221" t="s">
        <v>495</v>
      </c>
      <c r="C502" s="222" t="s">
        <v>362</v>
      </c>
      <c r="D502" s="223">
        <f>SUM(D503:D517)</f>
        <v>0</v>
      </c>
      <c r="E502" s="223">
        <f>SUM(E503:E517)</f>
        <v>0</v>
      </c>
      <c r="F502" s="223">
        <f t="shared" si="261"/>
        <v>0</v>
      </c>
      <c r="G502" s="223">
        <f>SUM(G503:G517)</f>
        <v>0</v>
      </c>
      <c r="H502" s="223">
        <f t="shared" si="262"/>
        <v>0</v>
      </c>
      <c r="I502" s="223">
        <f>SUM(I503:I517)</f>
        <v>0</v>
      </c>
      <c r="J502" s="223">
        <f t="shared" si="263"/>
        <v>0</v>
      </c>
      <c r="K502" s="223">
        <f t="shared" ref="K502:X502" si="270">SUM(K503:K517)</f>
        <v>0</v>
      </c>
      <c r="L502" s="223">
        <f t="shared" si="270"/>
        <v>0</v>
      </c>
      <c r="M502" s="223">
        <f t="shared" si="270"/>
        <v>0</v>
      </c>
      <c r="N502" s="223">
        <f t="shared" si="270"/>
        <v>0</v>
      </c>
      <c r="O502" s="223">
        <f t="shared" si="270"/>
        <v>0</v>
      </c>
      <c r="P502" s="223">
        <f t="shared" si="270"/>
        <v>0</v>
      </c>
      <c r="Q502" s="223">
        <f t="shared" si="270"/>
        <v>0</v>
      </c>
      <c r="R502" s="223">
        <f t="shared" si="270"/>
        <v>0</v>
      </c>
      <c r="S502" s="223">
        <f t="shared" si="270"/>
        <v>0</v>
      </c>
      <c r="T502" s="223">
        <f t="shared" si="270"/>
        <v>0</v>
      </c>
      <c r="U502" s="223">
        <f t="shared" si="270"/>
        <v>0</v>
      </c>
      <c r="V502" s="223">
        <f t="shared" si="270"/>
        <v>0</v>
      </c>
      <c r="W502" s="223">
        <f t="shared" si="270"/>
        <v>0</v>
      </c>
      <c r="X502" s="223">
        <f t="shared" si="270"/>
        <v>0</v>
      </c>
      <c r="Y502" s="223">
        <f t="shared" si="264"/>
        <v>0</v>
      </c>
      <c r="Z502" s="223">
        <f>SUM(Z503:Z517)</f>
        <v>0</v>
      </c>
      <c r="AA502" s="223">
        <f>SUM(AA503:AA517)</f>
        <v>0</v>
      </c>
      <c r="AB502" s="223">
        <f>SUM(AB503:AB517)</f>
        <v>0</v>
      </c>
      <c r="AC502" s="223">
        <f t="shared" si="265"/>
        <v>0</v>
      </c>
      <c r="AD502" s="223">
        <f>SUM(AD503:AD517)</f>
        <v>0</v>
      </c>
      <c r="AE502" s="223">
        <f>SUM(AE503:AE517)</f>
        <v>0</v>
      </c>
      <c r="AF502" s="223">
        <f>SUM(AF503:AF517)</f>
        <v>0</v>
      </c>
      <c r="AG502" s="223">
        <f t="shared" si="266"/>
        <v>0</v>
      </c>
      <c r="AH502" s="223">
        <f>SUM(AH503:AH517)</f>
        <v>0</v>
      </c>
      <c r="AI502" s="223">
        <f>SUM(AI503:AI517)</f>
        <v>0</v>
      </c>
      <c r="AJ502" s="223">
        <f>SUM(AJ503:AJ517)</f>
        <v>0</v>
      </c>
      <c r="AK502" s="223">
        <f t="shared" si="267"/>
        <v>0</v>
      </c>
      <c r="AL502" s="223">
        <f t="shared" si="268"/>
        <v>0</v>
      </c>
    </row>
    <row r="503" spans="2:38" x14ac:dyDescent="0.25">
      <c r="B503" s="212" t="s">
        <v>502</v>
      </c>
      <c r="C503" s="213" t="s">
        <v>367</v>
      </c>
      <c r="D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4">
        <f t="shared" si="261"/>
        <v>0</v>
      </c>
      <c r="G503" s="214"/>
      <c r="H503" s="214">
        <f t="shared" si="262"/>
        <v>0</v>
      </c>
      <c r="I503" s="214"/>
      <c r="J503" s="214">
        <f t="shared" si="263"/>
        <v>0</v>
      </c>
      <c r="K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4">
        <f t="shared" si="264"/>
        <v>0</v>
      </c>
      <c r="Z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4">
        <f t="shared" si="265"/>
        <v>0</v>
      </c>
      <c r="AD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4">
        <f t="shared" si="266"/>
        <v>0</v>
      </c>
      <c r="AH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4">
        <f t="shared" si="267"/>
        <v>0</v>
      </c>
      <c r="AL503" s="214">
        <f t="shared" si="268"/>
        <v>0</v>
      </c>
    </row>
    <row r="504" spans="2:38" x14ac:dyDescent="0.25">
      <c r="B504" s="212" t="s">
        <v>1496</v>
      </c>
      <c r="C504" s="213" t="s">
        <v>1497</v>
      </c>
      <c r="D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4">
        <f t="shared" si="261"/>
        <v>0</v>
      </c>
      <c r="G504" s="214"/>
      <c r="H504" s="214">
        <f t="shared" si="262"/>
        <v>0</v>
      </c>
      <c r="I504" s="214"/>
      <c r="J504" s="214">
        <f t="shared" si="263"/>
        <v>0</v>
      </c>
      <c r="K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4">
        <f t="shared" si="264"/>
        <v>0</v>
      </c>
      <c r="Z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4">
        <f t="shared" si="265"/>
        <v>0</v>
      </c>
      <c r="AD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4">
        <f t="shared" si="266"/>
        <v>0</v>
      </c>
      <c r="AH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4">
        <f t="shared" si="267"/>
        <v>0</v>
      </c>
      <c r="AL504" s="214">
        <f t="shared" si="268"/>
        <v>0</v>
      </c>
    </row>
    <row r="505" spans="2:38" x14ac:dyDescent="0.25">
      <c r="B505" s="212" t="s">
        <v>1498</v>
      </c>
      <c r="C505" s="213" t="s">
        <v>1499</v>
      </c>
      <c r="D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4">
        <f t="shared" si="261"/>
        <v>0</v>
      </c>
      <c r="G505" s="214"/>
      <c r="H505" s="214">
        <f t="shared" si="262"/>
        <v>0</v>
      </c>
      <c r="I505" s="214"/>
      <c r="J505" s="214">
        <f t="shared" si="263"/>
        <v>0</v>
      </c>
      <c r="K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4">
        <f t="shared" si="264"/>
        <v>0</v>
      </c>
      <c r="Z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4">
        <f t="shared" si="265"/>
        <v>0</v>
      </c>
      <c r="AD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4">
        <f t="shared" si="266"/>
        <v>0</v>
      </c>
      <c r="AH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4">
        <f t="shared" si="267"/>
        <v>0</v>
      </c>
      <c r="AL505" s="214">
        <f t="shared" si="268"/>
        <v>0</v>
      </c>
    </row>
    <row r="506" spans="2:38" x14ac:dyDescent="0.25">
      <c r="B506" s="212" t="s">
        <v>1500</v>
      </c>
      <c r="C506" s="213" t="s">
        <v>1501</v>
      </c>
      <c r="D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4">
        <f t="shared" si="261"/>
        <v>0</v>
      </c>
      <c r="G506" s="214"/>
      <c r="H506" s="214">
        <f t="shared" si="262"/>
        <v>0</v>
      </c>
      <c r="I506" s="214"/>
      <c r="J506" s="214">
        <f t="shared" si="263"/>
        <v>0</v>
      </c>
      <c r="K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4">
        <f t="shared" si="264"/>
        <v>0</v>
      </c>
      <c r="Z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4">
        <f t="shared" si="265"/>
        <v>0</v>
      </c>
      <c r="AD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4">
        <f t="shared" si="266"/>
        <v>0</v>
      </c>
      <c r="AH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4">
        <f t="shared" si="267"/>
        <v>0</v>
      </c>
      <c r="AL506" s="214">
        <f t="shared" si="268"/>
        <v>0</v>
      </c>
    </row>
    <row r="507" spans="2:38" x14ac:dyDescent="0.25">
      <c r="B507" s="212" t="s">
        <v>1502</v>
      </c>
      <c r="C507" s="213" t="s">
        <v>1503</v>
      </c>
      <c r="D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4">
        <f t="shared" si="261"/>
        <v>0</v>
      </c>
      <c r="G507" s="214"/>
      <c r="H507" s="214">
        <f t="shared" si="262"/>
        <v>0</v>
      </c>
      <c r="I507" s="214"/>
      <c r="J507" s="214">
        <f t="shared" si="263"/>
        <v>0</v>
      </c>
      <c r="K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4">
        <f t="shared" si="264"/>
        <v>0</v>
      </c>
      <c r="Z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4">
        <f t="shared" si="265"/>
        <v>0</v>
      </c>
      <c r="AD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4">
        <f t="shared" si="266"/>
        <v>0</v>
      </c>
      <c r="AH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4">
        <f t="shared" si="267"/>
        <v>0</v>
      </c>
      <c r="AL507" s="214">
        <f t="shared" si="268"/>
        <v>0</v>
      </c>
    </row>
    <row r="508" spans="2:38" x14ac:dyDescent="0.25">
      <c r="B508" s="212" t="s">
        <v>1504</v>
      </c>
      <c r="C508" s="213" t="s">
        <v>1505</v>
      </c>
      <c r="D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4">
        <f t="shared" si="261"/>
        <v>0</v>
      </c>
      <c r="G508" s="214"/>
      <c r="H508" s="214">
        <f t="shared" si="262"/>
        <v>0</v>
      </c>
      <c r="I508" s="214"/>
      <c r="J508" s="214">
        <f t="shared" si="263"/>
        <v>0</v>
      </c>
      <c r="K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4">
        <f t="shared" si="264"/>
        <v>0</v>
      </c>
      <c r="Z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4">
        <f t="shared" si="265"/>
        <v>0</v>
      </c>
      <c r="AD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4">
        <f t="shared" si="266"/>
        <v>0</v>
      </c>
      <c r="AH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4">
        <f t="shared" si="267"/>
        <v>0</v>
      </c>
      <c r="AL508" s="214">
        <f t="shared" si="268"/>
        <v>0</v>
      </c>
    </row>
    <row r="509" spans="2:38" x14ac:dyDescent="0.25">
      <c r="B509" s="212" t="s">
        <v>1506</v>
      </c>
      <c r="C509" s="213" t="s">
        <v>1507</v>
      </c>
      <c r="D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4">
        <f t="shared" si="261"/>
        <v>0</v>
      </c>
      <c r="G509" s="214"/>
      <c r="H509" s="214">
        <f t="shared" si="262"/>
        <v>0</v>
      </c>
      <c r="I509" s="214"/>
      <c r="J509" s="214">
        <f t="shared" si="263"/>
        <v>0</v>
      </c>
      <c r="K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4">
        <f t="shared" si="264"/>
        <v>0</v>
      </c>
      <c r="Z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4">
        <f t="shared" si="265"/>
        <v>0</v>
      </c>
      <c r="AD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4">
        <f t="shared" si="266"/>
        <v>0</v>
      </c>
      <c r="AH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4">
        <f t="shared" si="267"/>
        <v>0</v>
      </c>
      <c r="AL509" s="214">
        <f t="shared" si="268"/>
        <v>0</v>
      </c>
    </row>
    <row r="510" spans="2:38" x14ac:dyDescent="0.25">
      <c r="B510" s="212" t="s">
        <v>1508</v>
      </c>
      <c r="C510" s="213" t="s">
        <v>1509</v>
      </c>
      <c r="D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4">
        <f t="shared" si="261"/>
        <v>0</v>
      </c>
      <c r="G510" s="214"/>
      <c r="H510" s="214">
        <f t="shared" si="262"/>
        <v>0</v>
      </c>
      <c r="I510" s="214"/>
      <c r="J510" s="214">
        <f t="shared" si="263"/>
        <v>0</v>
      </c>
      <c r="K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4">
        <f t="shared" si="264"/>
        <v>0</v>
      </c>
      <c r="Z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4">
        <f t="shared" si="265"/>
        <v>0</v>
      </c>
      <c r="AD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4">
        <f t="shared" si="266"/>
        <v>0</v>
      </c>
      <c r="AH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4">
        <f t="shared" si="267"/>
        <v>0</v>
      </c>
      <c r="AL510" s="214">
        <f t="shared" si="268"/>
        <v>0</v>
      </c>
    </row>
    <row r="511" spans="2:38" x14ac:dyDescent="0.25">
      <c r="B511" s="212" t="s">
        <v>1510</v>
      </c>
      <c r="C511" s="213" t="s">
        <v>1511</v>
      </c>
      <c r="D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4">
        <f t="shared" si="261"/>
        <v>0</v>
      </c>
      <c r="G511" s="214"/>
      <c r="H511" s="214">
        <f t="shared" si="262"/>
        <v>0</v>
      </c>
      <c r="I511" s="214"/>
      <c r="J511" s="214">
        <f t="shared" si="263"/>
        <v>0</v>
      </c>
      <c r="K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4">
        <f t="shared" si="264"/>
        <v>0</v>
      </c>
      <c r="Z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4">
        <f t="shared" si="265"/>
        <v>0</v>
      </c>
      <c r="AD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4">
        <f t="shared" si="266"/>
        <v>0</v>
      </c>
      <c r="AH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4">
        <f t="shared" si="267"/>
        <v>0</v>
      </c>
      <c r="AL511" s="214">
        <f t="shared" si="268"/>
        <v>0</v>
      </c>
    </row>
    <row r="512" spans="2:38" x14ac:dyDescent="0.25">
      <c r="B512" s="212" t="s">
        <v>1512</v>
      </c>
      <c r="C512" s="213" t="s">
        <v>1513</v>
      </c>
      <c r="D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4">
        <f t="shared" si="261"/>
        <v>0</v>
      </c>
      <c r="G512" s="214"/>
      <c r="H512" s="214">
        <f t="shared" si="262"/>
        <v>0</v>
      </c>
      <c r="I512" s="214"/>
      <c r="J512" s="214">
        <f t="shared" si="263"/>
        <v>0</v>
      </c>
      <c r="K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4">
        <f t="shared" si="264"/>
        <v>0</v>
      </c>
      <c r="Z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4">
        <f t="shared" si="265"/>
        <v>0</v>
      </c>
      <c r="AD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4">
        <f t="shared" si="266"/>
        <v>0</v>
      </c>
      <c r="AH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4">
        <f t="shared" si="267"/>
        <v>0</v>
      </c>
      <c r="AL512" s="214">
        <f t="shared" si="268"/>
        <v>0</v>
      </c>
    </row>
    <row r="513" spans="2:38" x14ac:dyDescent="0.25">
      <c r="B513" s="212" t="s">
        <v>1514</v>
      </c>
      <c r="C513" s="213" t="s">
        <v>1515</v>
      </c>
      <c r="D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4">
        <f t="shared" si="261"/>
        <v>0</v>
      </c>
      <c r="G513" s="214"/>
      <c r="H513" s="214">
        <f t="shared" si="262"/>
        <v>0</v>
      </c>
      <c r="I513" s="214"/>
      <c r="J513" s="214">
        <f t="shared" si="263"/>
        <v>0</v>
      </c>
      <c r="K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4">
        <f t="shared" si="264"/>
        <v>0</v>
      </c>
      <c r="Z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4">
        <f t="shared" si="265"/>
        <v>0</v>
      </c>
      <c r="AD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4">
        <f t="shared" si="266"/>
        <v>0</v>
      </c>
      <c r="AH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4">
        <f t="shared" si="267"/>
        <v>0</v>
      </c>
      <c r="AL513" s="214">
        <f t="shared" si="268"/>
        <v>0</v>
      </c>
    </row>
    <row r="514" spans="2:38" x14ac:dyDescent="0.25">
      <c r="B514" s="212" t="s">
        <v>1516</v>
      </c>
      <c r="C514" s="213" t="s">
        <v>1517</v>
      </c>
      <c r="D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4">
        <f t="shared" si="261"/>
        <v>0</v>
      </c>
      <c r="G514" s="214"/>
      <c r="H514" s="214">
        <f t="shared" si="262"/>
        <v>0</v>
      </c>
      <c r="I514" s="214"/>
      <c r="J514" s="214">
        <f t="shared" si="263"/>
        <v>0</v>
      </c>
      <c r="K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4">
        <f t="shared" si="264"/>
        <v>0</v>
      </c>
      <c r="Z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4">
        <f t="shared" si="265"/>
        <v>0</v>
      </c>
      <c r="AD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4">
        <f t="shared" si="266"/>
        <v>0</v>
      </c>
      <c r="AH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4">
        <f t="shared" si="267"/>
        <v>0</v>
      </c>
      <c r="AL514" s="214">
        <f t="shared" si="268"/>
        <v>0</v>
      </c>
    </row>
    <row r="515" spans="2:38" x14ac:dyDescent="0.25">
      <c r="B515" s="212" t="s">
        <v>1518</v>
      </c>
      <c r="C515" s="213" t="s">
        <v>1519</v>
      </c>
      <c r="D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4">
        <f t="shared" si="261"/>
        <v>0</v>
      </c>
      <c r="G515" s="214"/>
      <c r="H515" s="214">
        <f t="shared" si="262"/>
        <v>0</v>
      </c>
      <c r="I515" s="214"/>
      <c r="J515" s="214">
        <f t="shared" si="263"/>
        <v>0</v>
      </c>
      <c r="K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4">
        <f t="shared" si="264"/>
        <v>0</v>
      </c>
      <c r="Z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4">
        <f t="shared" si="265"/>
        <v>0</v>
      </c>
      <c r="AD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4">
        <f t="shared" si="266"/>
        <v>0</v>
      </c>
      <c r="AH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4">
        <f t="shared" si="267"/>
        <v>0</v>
      </c>
      <c r="AL515" s="214">
        <f t="shared" si="268"/>
        <v>0</v>
      </c>
    </row>
    <row r="516" spans="2:38" x14ac:dyDescent="0.25">
      <c r="B516" s="212" t="s">
        <v>1520</v>
      </c>
      <c r="C516" s="213" t="s">
        <v>1521</v>
      </c>
      <c r="D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4">
        <f t="shared" si="261"/>
        <v>0</v>
      </c>
      <c r="G516" s="214"/>
      <c r="H516" s="214">
        <f t="shared" si="262"/>
        <v>0</v>
      </c>
      <c r="I516" s="214"/>
      <c r="J516" s="214">
        <f t="shared" si="263"/>
        <v>0</v>
      </c>
      <c r="K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4">
        <f t="shared" si="264"/>
        <v>0</v>
      </c>
      <c r="Z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4">
        <f t="shared" si="265"/>
        <v>0</v>
      </c>
      <c r="AD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4">
        <f t="shared" si="266"/>
        <v>0</v>
      </c>
      <c r="AH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4">
        <f t="shared" si="267"/>
        <v>0</v>
      </c>
      <c r="AL516" s="214">
        <f t="shared" si="268"/>
        <v>0</v>
      </c>
    </row>
    <row r="517" spans="2:38" x14ac:dyDescent="0.25">
      <c r="B517" s="212" t="s">
        <v>1522</v>
      </c>
      <c r="C517" s="213" t="s">
        <v>1523</v>
      </c>
      <c r="D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4">
        <f t="shared" si="261"/>
        <v>0</v>
      </c>
      <c r="G517" s="214"/>
      <c r="H517" s="214">
        <f t="shared" si="262"/>
        <v>0</v>
      </c>
      <c r="I517" s="214"/>
      <c r="J517" s="214">
        <f t="shared" si="263"/>
        <v>0</v>
      </c>
      <c r="K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4">
        <f t="shared" si="264"/>
        <v>0</v>
      </c>
      <c r="Z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4">
        <f t="shared" si="265"/>
        <v>0</v>
      </c>
      <c r="AD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4">
        <f t="shared" si="266"/>
        <v>0</v>
      </c>
      <c r="AH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4">
        <f t="shared" si="267"/>
        <v>0</v>
      </c>
      <c r="AL517" s="214">
        <f t="shared" si="268"/>
        <v>0</v>
      </c>
    </row>
    <row r="518" spans="2:38" x14ac:dyDescent="0.25">
      <c r="B518" s="209" t="s">
        <v>503</v>
      </c>
      <c r="C518" s="210" t="s">
        <v>368</v>
      </c>
      <c r="D518" s="211">
        <f>D519+D528</f>
        <v>0</v>
      </c>
      <c r="E518" s="211">
        <f>E519+E528</f>
        <v>0</v>
      </c>
      <c r="F518" s="211">
        <f t="shared" si="261"/>
        <v>0</v>
      </c>
      <c r="G518" s="211">
        <f>G519+G528</f>
        <v>0</v>
      </c>
      <c r="H518" s="211">
        <f t="shared" si="262"/>
        <v>0</v>
      </c>
      <c r="I518" s="211">
        <f>I519+I528</f>
        <v>0</v>
      </c>
      <c r="J518" s="211">
        <f t="shared" si="263"/>
        <v>0</v>
      </c>
      <c r="K518" s="211">
        <f t="shared" ref="K518:AJ518" si="271">K519+K528</f>
        <v>0</v>
      </c>
      <c r="L518" s="211">
        <f t="shared" si="271"/>
        <v>0</v>
      </c>
      <c r="M518" s="211">
        <f t="shared" si="271"/>
        <v>0</v>
      </c>
      <c r="N518" s="211">
        <f t="shared" si="271"/>
        <v>0</v>
      </c>
      <c r="O518" s="211">
        <f t="shared" si="271"/>
        <v>0</v>
      </c>
      <c r="P518" s="211">
        <f t="shared" si="271"/>
        <v>0</v>
      </c>
      <c r="Q518" s="211">
        <f t="shared" si="271"/>
        <v>0</v>
      </c>
      <c r="R518" s="211">
        <f t="shared" si="271"/>
        <v>0</v>
      </c>
      <c r="S518" s="211">
        <f t="shared" si="271"/>
        <v>0</v>
      </c>
      <c r="T518" s="211">
        <f t="shared" si="271"/>
        <v>0</v>
      </c>
      <c r="U518" s="211">
        <f t="shared" si="271"/>
        <v>0</v>
      </c>
      <c r="V518" s="211">
        <f t="shared" si="271"/>
        <v>0</v>
      </c>
      <c r="W518" s="211">
        <f t="shared" si="271"/>
        <v>0</v>
      </c>
      <c r="X518" s="211">
        <f t="shared" si="271"/>
        <v>0</v>
      </c>
      <c r="Y518" s="211">
        <f t="shared" si="264"/>
        <v>0</v>
      </c>
      <c r="Z518" s="211">
        <f t="shared" si="271"/>
        <v>0</v>
      </c>
      <c r="AA518" s="211">
        <f t="shared" si="271"/>
        <v>0</v>
      </c>
      <c r="AB518" s="211">
        <f t="shared" si="271"/>
        <v>0</v>
      </c>
      <c r="AC518" s="211">
        <f t="shared" si="265"/>
        <v>0</v>
      </c>
      <c r="AD518" s="211">
        <f t="shared" si="271"/>
        <v>0</v>
      </c>
      <c r="AE518" s="211">
        <f t="shared" si="271"/>
        <v>0</v>
      </c>
      <c r="AF518" s="211">
        <f t="shared" si="271"/>
        <v>0</v>
      </c>
      <c r="AG518" s="211">
        <f t="shared" si="266"/>
        <v>0</v>
      </c>
      <c r="AH518" s="211">
        <f t="shared" si="271"/>
        <v>0</v>
      </c>
      <c r="AI518" s="211">
        <f t="shared" si="271"/>
        <v>0</v>
      </c>
      <c r="AJ518" s="211">
        <f t="shared" si="271"/>
        <v>0</v>
      </c>
      <c r="AK518" s="211">
        <f t="shared" si="267"/>
        <v>0</v>
      </c>
      <c r="AL518" s="211">
        <f t="shared" si="268"/>
        <v>0</v>
      </c>
    </row>
    <row r="519" spans="2:38" x14ac:dyDescent="0.25">
      <c r="B519" s="221" t="s">
        <v>504</v>
      </c>
      <c r="C519" s="222" t="s">
        <v>369</v>
      </c>
      <c r="D519" s="223">
        <f>SUM(D520:D527)</f>
        <v>0</v>
      </c>
      <c r="E519" s="223">
        <f>SUM(E520:E527)</f>
        <v>0</v>
      </c>
      <c r="F519" s="223">
        <f t="shared" si="261"/>
        <v>0</v>
      </c>
      <c r="G519" s="223">
        <f>SUM(G520:G527)</f>
        <v>0</v>
      </c>
      <c r="H519" s="223">
        <f t="shared" si="262"/>
        <v>0</v>
      </c>
      <c r="I519" s="223">
        <f>SUM(I520:I527)</f>
        <v>0</v>
      </c>
      <c r="J519" s="223">
        <f t="shared" si="263"/>
        <v>0</v>
      </c>
      <c r="K519" s="223">
        <f t="shared" ref="K519:AJ519" si="272">SUM(K520:K527)</f>
        <v>0</v>
      </c>
      <c r="L519" s="223">
        <f t="shared" si="272"/>
        <v>0</v>
      </c>
      <c r="M519" s="223">
        <f t="shared" si="272"/>
        <v>0</v>
      </c>
      <c r="N519" s="223">
        <f t="shared" si="272"/>
        <v>0</v>
      </c>
      <c r="O519" s="223">
        <f t="shared" si="272"/>
        <v>0</v>
      </c>
      <c r="P519" s="223">
        <f t="shared" si="272"/>
        <v>0</v>
      </c>
      <c r="Q519" s="223">
        <f t="shared" si="272"/>
        <v>0</v>
      </c>
      <c r="R519" s="223">
        <f t="shared" si="272"/>
        <v>0</v>
      </c>
      <c r="S519" s="223">
        <f t="shared" si="272"/>
        <v>0</v>
      </c>
      <c r="T519" s="223">
        <f t="shared" si="272"/>
        <v>0</v>
      </c>
      <c r="U519" s="223">
        <f t="shared" si="272"/>
        <v>0</v>
      </c>
      <c r="V519" s="223">
        <f t="shared" si="272"/>
        <v>0</v>
      </c>
      <c r="W519" s="223">
        <f t="shared" si="272"/>
        <v>0</v>
      </c>
      <c r="X519" s="223">
        <f t="shared" si="272"/>
        <v>0</v>
      </c>
      <c r="Y519" s="223">
        <f t="shared" si="264"/>
        <v>0</v>
      </c>
      <c r="Z519" s="223">
        <f t="shared" si="272"/>
        <v>0</v>
      </c>
      <c r="AA519" s="223">
        <f t="shared" si="272"/>
        <v>0</v>
      </c>
      <c r="AB519" s="223">
        <f t="shared" si="272"/>
        <v>0</v>
      </c>
      <c r="AC519" s="223">
        <f t="shared" si="265"/>
        <v>0</v>
      </c>
      <c r="AD519" s="223">
        <f t="shared" si="272"/>
        <v>0</v>
      </c>
      <c r="AE519" s="223">
        <f t="shared" si="272"/>
        <v>0</v>
      </c>
      <c r="AF519" s="223">
        <f t="shared" si="272"/>
        <v>0</v>
      </c>
      <c r="AG519" s="223">
        <f t="shared" si="266"/>
        <v>0</v>
      </c>
      <c r="AH519" s="223">
        <f t="shared" si="272"/>
        <v>0</v>
      </c>
      <c r="AI519" s="223">
        <f t="shared" si="272"/>
        <v>0</v>
      </c>
      <c r="AJ519" s="223">
        <f t="shared" si="272"/>
        <v>0</v>
      </c>
      <c r="AK519" s="223">
        <f t="shared" si="267"/>
        <v>0</v>
      </c>
      <c r="AL519" s="223">
        <f t="shared" si="268"/>
        <v>0</v>
      </c>
    </row>
    <row r="520" spans="2:38" x14ac:dyDescent="0.25">
      <c r="B520" s="212" t="s">
        <v>505</v>
      </c>
      <c r="C520" s="213" t="s">
        <v>370</v>
      </c>
      <c r="D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4">
        <f t="shared" si="261"/>
        <v>0</v>
      </c>
      <c r="G520" s="214"/>
      <c r="H520" s="214">
        <f t="shared" si="262"/>
        <v>0</v>
      </c>
      <c r="I520" s="214"/>
      <c r="J520" s="214">
        <f t="shared" si="263"/>
        <v>0</v>
      </c>
      <c r="K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4">
        <f t="shared" si="264"/>
        <v>0</v>
      </c>
      <c r="Z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4">
        <f t="shared" si="265"/>
        <v>0</v>
      </c>
      <c r="AD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4">
        <f t="shared" si="266"/>
        <v>0</v>
      </c>
      <c r="AH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4">
        <f t="shared" si="267"/>
        <v>0</v>
      </c>
      <c r="AL520" s="214">
        <f t="shared" si="268"/>
        <v>0</v>
      </c>
    </row>
    <row r="521" spans="2:38" x14ac:dyDescent="0.25">
      <c r="B521" s="212" t="s">
        <v>1539</v>
      </c>
      <c r="C521" s="213" t="s">
        <v>1540</v>
      </c>
      <c r="D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4">
        <f t="shared" si="261"/>
        <v>0</v>
      </c>
      <c r="G521" s="214"/>
      <c r="H521" s="214">
        <f t="shared" si="262"/>
        <v>0</v>
      </c>
      <c r="I521" s="214"/>
      <c r="J521" s="214">
        <f t="shared" si="263"/>
        <v>0</v>
      </c>
      <c r="K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4">
        <f t="shared" si="264"/>
        <v>0</v>
      </c>
      <c r="Z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4">
        <f t="shared" si="265"/>
        <v>0</v>
      </c>
      <c r="AD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4">
        <f t="shared" si="266"/>
        <v>0</v>
      </c>
      <c r="AH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4">
        <f t="shared" si="267"/>
        <v>0</v>
      </c>
      <c r="AL521" s="214">
        <f t="shared" si="268"/>
        <v>0</v>
      </c>
    </row>
    <row r="522" spans="2:38" x14ac:dyDescent="0.25">
      <c r="B522" s="212" t="s">
        <v>1541</v>
      </c>
      <c r="C522" s="213" t="s">
        <v>1542</v>
      </c>
      <c r="D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4">
        <f t="shared" si="261"/>
        <v>0</v>
      </c>
      <c r="G522" s="214"/>
      <c r="H522" s="214">
        <f t="shared" si="262"/>
        <v>0</v>
      </c>
      <c r="I522" s="214"/>
      <c r="J522" s="214">
        <f t="shared" si="263"/>
        <v>0</v>
      </c>
      <c r="K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4">
        <f t="shared" si="264"/>
        <v>0</v>
      </c>
      <c r="Z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4">
        <f t="shared" si="265"/>
        <v>0</v>
      </c>
      <c r="AD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4">
        <f t="shared" si="266"/>
        <v>0</v>
      </c>
      <c r="AH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4">
        <f t="shared" si="267"/>
        <v>0</v>
      </c>
      <c r="AL522" s="214">
        <f t="shared" si="268"/>
        <v>0</v>
      </c>
    </row>
    <row r="523" spans="2:38" x14ac:dyDescent="0.25">
      <c r="B523" s="212" t="s">
        <v>506</v>
      </c>
      <c r="C523" s="213" t="s">
        <v>371</v>
      </c>
      <c r="D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4">
        <f t="shared" si="261"/>
        <v>0</v>
      </c>
      <c r="G523" s="214"/>
      <c r="H523" s="214">
        <f t="shared" si="262"/>
        <v>0</v>
      </c>
      <c r="I523" s="214"/>
      <c r="J523" s="214">
        <f t="shared" si="263"/>
        <v>0</v>
      </c>
      <c r="K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4">
        <f t="shared" si="264"/>
        <v>0</v>
      </c>
      <c r="Z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4">
        <f t="shared" si="265"/>
        <v>0</v>
      </c>
      <c r="AD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4">
        <f t="shared" si="266"/>
        <v>0</v>
      </c>
      <c r="AH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4">
        <f t="shared" si="267"/>
        <v>0</v>
      </c>
      <c r="AL523" s="214">
        <f t="shared" si="268"/>
        <v>0</v>
      </c>
    </row>
    <row r="524" spans="2:38" x14ac:dyDescent="0.25">
      <c r="B524" s="212" t="s">
        <v>1543</v>
      </c>
      <c r="C524" s="213" t="s">
        <v>1544</v>
      </c>
      <c r="D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4">
        <f t="shared" si="261"/>
        <v>0</v>
      </c>
      <c r="G524" s="214"/>
      <c r="H524" s="214">
        <f t="shared" si="262"/>
        <v>0</v>
      </c>
      <c r="I524" s="214"/>
      <c r="J524" s="214">
        <f t="shared" si="263"/>
        <v>0</v>
      </c>
      <c r="K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4">
        <f t="shared" si="264"/>
        <v>0</v>
      </c>
      <c r="Z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4">
        <f t="shared" si="265"/>
        <v>0</v>
      </c>
      <c r="AD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4">
        <f t="shared" si="266"/>
        <v>0</v>
      </c>
      <c r="AH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4">
        <f t="shared" si="267"/>
        <v>0</v>
      </c>
      <c r="AL524" s="214">
        <f t="shared" si="268"/>
        <v>0</v>
      </c>
    </row>
    <row r="525" spans="2:38" x14ac:dyDescent="0.25">
      <c r="B525" s="212" t="s">
        <v>1545</v>
      </c>
      <c r="C525" s="213" t="s">
        <v>1546</v>
      </c>
      <c r="D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4">
        <f t="shared" si="261"/>
        <v>0</v>
      </c>
      <c r="G525" s="214"/>
      <c r="H525" s="214">
        <f t="shared" si="262"/>
        <v>0</v>
      </c>
      <c r="I525" s="214"/>
      <c r="J525" s="214">
        <f t="shared" si="263"/>
        <v>0</v>
      </c>
      <c r="K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4">
        <f t="shared" si="264"/>
        <v>0</v>
      </c>
      <c r="Z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4">
        <f t="shared" si="265"/>
        <v>0</v>
      </c>
      <c r="AD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4">
        <f t="shared" si="266"/>
        <v>0</v>
      </c>
      <c r="AH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4">
        <f t="shared" si="267"/>
        <v>0</v>
      </c>
      <c r="AL525" s="214">
        <f t="shared" si="268"/>
        <v>0</v>
      </c>
    </row>
    <row r="526" spans="2:38" x14ac:dyDescent="0.25">
      <c r="B526" s="212" t="s">
        <v>1547</v>
      </c>
      <c r="C526" s="213" t="s">
        <v>1548</v>
      </c>
      <c r="D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4">
        <f t="shared" si="261"/>
        <v>0</v>
      </c>
      <c r="G526" s="214"/>
      <c r="H526" s="214">
        <f t="shared" si="262"/>
        <v>0</v>
      </c>
      <c r="I526" s="214"/>
      <c r="J526" s="214">
        <f t="shared" si="263"/>
        <v>0</v>
      </c>
      <c r="K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4">
        <f t="shared" si="264"/>
        <v>0</v>
      </c>
      <c r="Z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4">
        <f t="shared" si="265"/>
        <v>0</v>
      </c>
      <c r="AD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4">
        <f t="shared" si="266"/>
        <v>0</v>
      </c>
      <c r="AH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4">
        <f t="shared" si="267"/>
        <v>0</v>
      </c>
      <c r="AL526" s="214">
        <f t="shared" si="268"/>
        <v>0</v>
      </c>
    </row>
    <row r="527" spans="2:38" x14ac:dyDescent="0.25">
      <c r="B527" s="212" t="s">
        <v>1549</v>
      </c>
      <c r="C527" s="213" t="s">
        <v>1550</v>
      </c>
      <c r="D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4">
        <f t="shared" si="261"/>
        <v>0</v>
      </c>
      <c r="G527" s="214"/>
      <c r="H527" s="214">
        <f t="shared" si="262"/>
        <v>0</v>
      </c>
      <c r="I527" s="214"/>
      <c r="J527" s="214">
        <f t="shared" si="263"/>
        <v>0</v>
      </c>
      <c r="K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4">
        <f t="shared" si="264"/>
        <v>0</v>
      </c>
      <c r="Z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4">
        <f t="shared" si="265"/>
        <v>0</v>
      </c>
      <c r="AD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4">
        <f t="shared" si="266"/>
        <v>0</v>
      </c>
      <c r="AH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4">
        <f t="shared" si="267"/>
        <v>0</v>
      </c>
      <c r="AL527" s="214">
        <f t="shared" si="268"/>
        <v>0</v>
      </c>
    </row>
    <row r="528" spans="2:38" x14ac:dyDescent="0.25">
      <c r="B528" s="221" t="s">
        <v>507</v>
      </c>
      <c r="C528" s="222" t="s">
        <v>372</v>
      </c>
      <c r="D528" s="223">
        <f>SUM(D529:D544)</f>
        <v>0</v>
      </c>
      <c r="E528" s="223">
        <f>SUM(E529:E544)</f>
        <v>0</v>
      </c>
      <c r="F528" s="223">
        <f t="shared" si="261"/>
        <v>0</v>
      </c>
      <c r="G528" s="223">
        <f>SUM(G529:G544)</f>
        <v>0</v>
      </c>
      <c r="H528" s="223">
        <f t="shared" si="262"/>
        <v>0</v>
      </c>
      <c r="I528" s="223">
        <f>SUM(I529:I544)</f>
        <v>0</v>
      </c>
      <c r="J528" s="223">
        <f t="shared" si="263"/>
        <v>0</v>
      </c>
      <c r="K528" s="223">
        <f t="shared" ref="K528:X528" si="273">SUM(K529:K544)</f>
        <v>0</v>
      </c>
      <c r="L528" s="223">
        <f t="shared" si="273"/>
        <v>0</v>
      </c>
      <c r="M528" s="223">
        <f t="shared" si="273"/>
        <v>0</v>
      </c>
      <c r="N528" s="223">
        <f t="shared" si="273"/>
        <v>0</v>
      </c>
      <c r="O528" s="223">
        <f t="shared" si="273"/>
        <v>0</v>
      </c>
      <c r="P528" s="223">
        <f t="shared" si="273"/>
        <v>0</v>
      </c>
      <c r="Q528" s="223">
        <f t="shared" si="273"/>
        <v>0</v>
      </c>
      <c r="R528" s="223">
        <f t="shared" si="273"/>
        <v>0</v>
      </c>
      <c r="S528" s="223">
        <f t="shared" si="273"/>
        <v>0</v>
      </c>
      <c r="T528" s="223">
        <f t="shared" si="273"/>
        <v>0</v>
      </c>
      <c r="U528" s="223">
        <f t="shared" si="273"/>
        <v>0</v>
      </c>
      <c r="V528" s="223">
        <f t="shared" si="273"/>
        <v>0</v>
      </c>
      <c r="W528" s="223">
        <f t="shared" si="273"/>
        <v>0</v>
      </c>
      <c r="X528" s="223">
        <f t="shared" si="273"/>
        <v>0</v>
      </c>
      <c r="Y528" s="223">
        <f t="shared" si="264"/>
        <v>0</v>
      </c>
      <c r="Z528" s="223">
        <f>SUM(Z529:Z544)</f>
        <v>0</v>
      </c>
      <c r="AA528" s="223">
        <f>SUM(AA529:AA544)</f>
        <v>0</v>
      </c>
      <c r="AB528" s="223">
        <f>SUM(AB529:AB544)</f>
        <v>0</v>
      </c>
      <c r="AC528" s="223">
        <f t="shared" si="265"/>
        <v>0</v>
      </c>
      <c r="AD528" s="223">
        <f>SUM(AD529:AD544)</f>
        <v>0</v>
      </c>
      <c r="AE528" s="223">
        <f>SUM(AE529:AE544)</f>
        <v>0</v>
      </c>
      <c r="AF528" s="223">
        <f>SUM(AF529:AF544)</f>
        <v>0</v>
      </c>
      <c r="AG528" s="223">
        <f t="shared" si="266"/>
        <v>0</v>
      </c>
      <c r="AH528" s="223">
        <f>SUM(AH529:AH544)</f>
        <v>0</v>
      </c>
      <c r="AI528" s="223">
        <f>SUM(AI529:AI544)</f>
        <v>0</v>
      </c>
      <c r="AJ528" s="223">
        <f>SUM(AJ529:AJ544)</f>
        <v>0</v>
      </c>
      <c r="AK528" s="223">
        <f t="shared" si="267"/>
        <v>0</v>
      </c>
      <c r="AL528" s="223">
        <f t="shared" si="268"/>
        <v>0</v>
      </c>
    </row>
    <row r="529" spans="2:38" x14ac:dyDescent="0.25">
      <c r="B529" s="212" t="s">
        <v>508</v>
      </c>
      <c r="C529" s="213" t="s">
        <v>373</v>
      </c>
      <c r="D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4">
        <f t="shared" si="261"/>
        <v>0</v>
      </c>
      <c r="G529" s="214"/>
      <c r="H529" s="214">
        <f t="shared" si="262"/>
        <v>0</v>
      </c>
      <c r="I529" s="214"/>
      <c r="J529" s="214">
        <f t="shared" si="263"/>
        <v>0</v>
      </c>
      <c r="K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4">
        <f t="shared" si="264"/>
        <v>0</v>
      </c>
      <c r="Z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4">
        <f t="shared" si="265"/>
        <v>0</v>
      </c>
      <c r="AD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4">
        <f t="shared" si="266"/>
        <v>0</v>
      </c>
      <c r="AH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4">
        <f t="shared" si="267"/>
        <v>0</v>
      </c>
      <c r="AL529" s="214">
        <f t="shared" si="268"/>
        <v>0</v>
      </c>
    </row>
    <row r="530" spans="2:38" x14ac:dyDescent="0.25">
      <c r="B530" s="212" t="s">
        <v>1551</v>
      </c>
      <c r="C530" s="213" t="s">
        <v>1552</v>
      </c>
      <c r="D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4">
        <f t="shared" ref="F530:F537" si="274">D530+E530</f>
        <v>0</v>
      </c>
      <c r="G530" s="214"/>
      <c r="H530" s="214">
        <f t="shared" ref="H530:H537" si="275">F530-G530</f>
        <v>0</v>
      </c>
      <c r="I530" s="214"/>
      <c r="J530" s="214">
        <f t="shared" ref="J530:J537" si="276">F530-I530</f>
        <v>0</v>
      </c>
      <c r="K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4">
        <f t="shared" ref="Y530:Y537" si="277">V530+W530+X530</f>
        <v>0</v>
      </c>
      <c r="Z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4">
        <f t="shared" ref="AC530:AC537" si="278">Z530+AA530+AB530</f>
        <v>0</v>
      </c>
      <c r="AD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4">
        <f t="shared" ref="AG530:AG537" si="279">AD530+AE530+AF530</f>
        <v>0</v>
      </c>
      <c r="AH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4">
        <f t="shared" ref="AK530:AK537" si="280">AH530+AI530+AJ530</f>
        <v>0</v>
      </c>
      <c r="AL530" s="214">
        <f t="shared" ref="AL530:AL537" si="281">Y530+AC530+AG530+AK530</f>
        <v>0</v>
      </c>
    </row>
    <row r="531" spans="2:38" x14ac:dyDescent="0.25">
      <c r="B531" s="212" t="s">
        <v>1553</v>
      </c>
      <c r="C531" s="213" t="s">
        <v>1554</v>
      </c>
      <c r="D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4">
        <f t="shared" si="274"/>
        <v>0</v>
      </c>
      <c r="G531" s="214"/>
      <c r="H531" s="214">
        <f t="shared" si="275"/>
        <v>0</v>
      </c>
      <c r="I531" s="214"/>
      <c r="J531" s="214">
        <f t="shared" si="276"/>
        <v>0</v>
      </c>
      <c r="K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4">
        <f t="shared" si="277"/>
        <v>0</v>
      </c>
      <c r="Z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4">
        <f t="shared" si="278"/>
        <v>0</v>
      </c>
      <c r="AD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4">
        <f t="shared" si="279"/>
        <v>0</v>
      </c>
      <c r="AH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4">
        <f t="shared" si="280"/>
        <v>0</v>
      </c>
      <c r="AL531" s="214">
        <f t="shared" si="281"/>
        <v>0</v>
      </c>
    </row>
    <row r="532" spans="2:38" x14ac:dyDescent="0.25">
      <c r="B532" s="212" t="s">
        <v>1555</v>
      </c>
      <c r="C532" s="213" t="s">
        <v>1556</v>
      </c>
      <c r="D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4">
        <f t="shared" si="274"/>
        <v>0</v>
      </c>
      <c r="G532" s="214"/>
      <c r="H532" s="214">
        <f t="shared" si="275"/>
        <v>0</v>
      </c>
      <c r="I532" s="214"/>
      <c r="J532" s="214">
        <f t="shared" si="276"/>
        <v>0</v>
      </c>
      <c r="K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4">
        <f t="shared" si="277"/>
        <v>0</v>
      </c>
      <c r="Z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4">
        <f t="shared" si="278"/>
        <v>0</v>
      </c>
      <c r="AD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4">
        <f t="shared" si="279"/>
        <v>0</v>
      </c>
      <c r="AH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4">
        <f t="shared" si="280"/>
        <v>0</v>
      </c>
      <c r="AL532" s="214">
        <f t="shared" si="281"/>
        <v>0</v>
      </c>
    </row>
    <row r="533" spans="2:38" x14ac:dyDescent="0.25">
      <c r="B533" s="212" t="s">
        <v>1557</v>
      </c>
      <c r="C533" s="213" t="s">
        <v>1558</v>
      </c>
      <c r="D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4">
        <f t="shared" si="274"/>
        <v>0</v>
      </c>
      <c r="G533" s="214"/>
      <c r="H533" s="214">
        <f t="shared" si="275"/>
        <v>0</v>
      </c>
      <c r="I533" s="214"/>
      <c r="J533" s="214">
        <f t="shared" si="276"/>
        <v>0</v>
      </c>
      <c r="K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4">
        <f t="shared" si="277"/>
        <v>0</v>
      </c>
      <c r="Z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4">
        <f t="shared" si="278"/>
        <v>0</v>
      </c>
      <c r="AD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4">
        <f t="shared" si="279"/>
        <v>0</v>
      </c>
      <c r="AH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4">
        <f t="shared" si="280"/>
        <v>0</v>
      </c>
      <c r="AL533" s="214">
        <f t="shared" si="281"/>
        <v>0</v>
      </c>
    </row>
    <row r="534" spans="2:38" x14ac:dyDescent="0.25">
      <c r="B534" s="212" t="s">
        <v>1559</v>
      </c>
      <c r="C534" s="213" t="s">
        <v>1560</v>
      </c>
      <c r="D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4">
        <f t="shared" si="274"/>
        <v>0</v>
      </c>
      <c r="G534" s="214"/>
      <c r="H534" s="214">
        <f t="shared" si="275"/>
        <v>0</v>
      </c>
      <c r="I534" s="214"/>
      <c r="J534" s="214">
        <f t="shared" si="276"/>
        <v>0</v>
      </c>
      <c r="K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4">
        <f t="shared" si="277"/>
        <v>0</v>
      </c>
      <c r="Z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4">
        <f t="shared" si="278"/>
        <v>0</v>
      </c>
      <c r="AD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4">
        <f t="shared" si="279"/>
        <v>0</v>
      </c>
      <c r="AH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4">
        <f t="shared" si="280"/>
        <v>0</v>
      </c>
      <c r="AL534" s="214">
        <f t="shared" si="281"/>
        <v>0</v>
      </c>
    </row>
    <row r="535" spans="2:38" x14ac:dyDescent="0.25">
      <c r="B535" s="212" t="s">
        <v>1561</v>
      </c>
      <c r="C535" s="213" t="s">
        <v>1562</v>
      </c>
      <c r="D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4">
        <f t="shared" si="274"/>
        <v>0</v>
      </c>
      <c r="G535" s="214"/>
      <c r="H535" s="214">
        <f t="shared" si="275"/>
        <v>0</v>
      </c>
      <c r="I535" s="214"/>
      <c r="J535" s="214">
        <f t="shared" si="276"/>
        <v>0</v>
      </c>
      <c r="K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4">
        <f t="shared" si="277"/>
        <v>0</v>
      </c>
      <c r="Z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4">
        <f t="shared" si="278"/>
        <v>0</v>
      </c>
      <c r="AD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4">
        <f t="shared" si="279"/>
        <v>0</v>
      </c>
      <c r="AH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4">
        <f t="shared" si="280"/>
        <v>0</v>
      </c>
      <c r="AL535" s="214">
        <f t="shared" si="281"/>
        <v>0</v>
      </c>
    </row>
    <row r="536" spans="2:38" x14ac:dyDescent="0.25">
      <c r="B536" s="212" t="s">
        <v>1563</v>
      </c>
      <c r="C536" s="213" t="s">
        <v>1564</v>
      </c>
      <c r="D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4">
        <f t="shared" si="274"/>
        <v>0</v>
      </c>
      <c r="G536" s="214"/>
      <c r="H536" s="214">
        <f t="shared" si="275"/>
        <v>0</v>
      </c>
      <c r="I536" s="214"/>
      <c r="J536" s="214">
        <f t="shared" si="276"/>
        <v>0</v>
      </c>
      <c r="K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4">
        <f t="shared" si="277"/>
        <v>0</v>
      </c>
      <c r="Z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4">
        <f t="shared" si="278"/>
        <v>0</v>
      </c>
      <c r="AD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4">
        <f t="shared" si="279"/>
        <v>0</v>
      </c>
      <c r="AH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4">
        <f t="shared" si="280"/>
        <v>0</v>
      </c>
      <c r="AL536" s="214">
        <f t="shared" si="281"/>
        <v>0</v>
      </c>
    </row>
    <row r="537" spans="2:38" x14ac:dyDescent="0.25">
      <c r="B537" s="212" t="s">
        <v>1565</v>
      </c>
      <c r="C537" s="213" t="s">
        <v>1566</v>
      </c>
      <c r="D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4">
        <f t="shared" si="274"/>
        <v>0</v>
      </c>
      <c r="G537" s="214"/>
      <c r="H537" s="214">
        <f t="shared" si="275"/>
        <v>0</v>
      </c>
      <c r="I537" s="214"/>
      <c r="J537" s="214">
        <f t="shared" si="276"/>
        <v>0</v>
      </c>
      <c r="K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4">
        <f t="shared" si="277"/>
        <v>0</v>
      </c>
      <c r="Z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4">
        <f t="shared" si="278"/>
        <v>0</v>
      </c>
      <c r="AD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4">
        <f t="shared" si="279"/>
        <v>0</v>
      </c>
      <c r="AH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4">
        <f t="shared" si="280"/>
        <v>0</v>
      </c>
      <c r="AL537" s="214">
        <f t="shared" si="281"/>
        <v>0</v>
      </c>
    </row>
    <row r="538" spans="2:38" x14ac:dyDescent="0.25">
      <c r="B538" s="212" t="s">
        <v>1567</v>
      </c>
      <c r="C538" s="213" t="s">
        <v>1568</v>
      </c>
      <c r="D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4">
        <f t="shared" ref="F538:F563" si="282">D538+E538</f>
        <v>0</v>
      </c>
      <c r="G538" s="214"/>
      <c r="H538" s="214">
        <f t="shared" ref="H538:H563" si="283">F538-G538</f>
        <v>0</v>
      </c>
      <c r="I538" s="214"/>
      <c r="J538" s="214">
        <f t="shared" ref="J538:J563" si="284">F538-I538</f>
        <v>0</v>
      </c>
      <c r="K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4">
        <f t="shared" ref="Y538:Y563" si="285">V538+W538+X538</f>
        <v>0</v>
      </c>
      <c r="Z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4">
        <f t="shared" ref="AC538:AC563" si="286">Z538+AA538+AB538</f>
        <v>0</v>
      </c>
      <c r="AD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4">
        <f t="shared" ref="AG538:AG563" si="287">AD538+AE538+AF538</f>
        <v>0</v>
      </c>
      <c r="AH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4">
        <f t="shared" ref="AK538:AK563" si="288">AH538+AI538+AJ538</f>
        <v>0</v>
      </c>
      <c r="AL538" s="214">
        <f t="shared" ref="AL538:AL563" si="289">Y538+AC538+AG538+AK538</f>
        <v>0</v>
      </c>
    </row>
    <row r="539" spans="2:38" x14ac:dyDescent="0.25">
      <c r="B539" s="212" t="s">
        <v>1569</v>
      </c>
      <c r="C539" s="213" t="s">
        <v>1570</v>
      </c>
      <c r="D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4">
        <f t="shared" si="282"/>
        <v>0</v>
      </c>
      <c r="G539" s="214"/>
      <c r="H539" s="214">
        <f t="shared" si="283"/>
        <v>0</v>
      </c>
      <c r="I539" s="214"/>
      <c r="J539" s="214">
        <f t="shared" si="284"/>
        <v>0</v>
      </c>
      <c r="K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4">
        <f t="shared" si="285"/>
        <v>0</v>
      </c>
      <c r="Z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4">
        <f t="shared" si="286"/>
        <v>0</v>
      </c>
      <c r="AD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4">
        <f t="shared" si="287"/>
        <v>0</v>
      </c>
      <c r="AH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4">
        <f t="shared" si="288"/>
        <v>0</v>
      </c>
      <c r="AL539" s="214">
        <f t="shared" si="289"/>
        <v>0</v>
      </c>
    </row>
    <row r="540" spans="2:38" x14ac:dyDescent="0.25">
      <c r="B540" s="212" t="s">
        <v>1571</v>
      </c>
      <c r="C540" s="213" t="s">
        <v>1572</v>
      </c>
      <c r="D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4">
        <f t="shared" si="282"/>
        <v>0</v>
      </c>
      <c r="G540" s="214"/>
      <c r="H540" s="214">
        <f t="shared" si="283"/>
        <v>0</v>
      </c>
      <c r="I540" s="214"/>
      <c r="J540" s="214">
        <f t="shared" si="284"/>
        <v>0</v>
      </c>
      <c r="K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4">
        <f t="shared" si="285"/>
        <v>0</v>
      </c>
      <c r="Z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4">
        <f t="shared" si="286"/>
        <v>0</v>
      </c>
      <c r="AD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4">
        <f t="shared" si="287"/>
        <v>0</v>
      </c>
      <c r="AH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4">
        <f t="shared" si="288"/>
        <v>0</v>
      </c>
      <c r="AL540" s="214">
        <f t="shared" si="289"/>
        <v>0</v>
      </c>
    </row>
    <row r="541" spans="2:38" x14ac:dyDescent="0.25">
      <c r="B541" s="212" t="s">
        <v>1573</v>
      </c>
      <c r="C541" s="213" t="s">
        <v>1574</v>
      </c>
      <c r="D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4">
        <f t="shared" si="282"/>
        <v>0</v>
      </c>
      <c r="G541" s="214"/>
      <c r="H541" s="214">
        <f t="shared" si="283"/>
        <v>0</v>
      </c>
      <c r="I541" s="214"/>
      <c r="J541" s="214">
        <f t="shared" si="284"/>
        <v>0</v>
      </c>
      <c r="K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4">
        <f t="shared" si="285"/>
        <v>0</v>
      </c>
      <c r="Z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4">
        <f t="shared" si="286"/>
        <v>0</v>
      </c>
      <c r="AD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4">
        <f t="shared" si="287"/>
        <v>0</v>
      </c>
      <c r="AH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4">
        <f t="shared" si="288"/>
        <v>0</v>
      </c>
      <c r="AL541" s="214">
        <f t="shared" si="289"/>
        <v>0</v>
      </c>
    </row>
    <row r="542" spans="2:38" x14ac:dyDescent="0.25">
      <c r="B542" s="212" t="s">
        <v>1575</v>
      </c>
      <c r="C542" s="213" t="s">
        <v>1576</v>
      </c>
      <c r="D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4">
        <f t="shared" si="282"/>
        <v>0</v>
      </c>
      <c r="G542" s="214"/>
      <c r="H542" s="214">
        <f t="shared" si="283"/>
        <v>0</v>
      </c>
      <c r="I542" s="214"/>
      <c r="J542" s="214">
        <f t="shared" si="284"/>
        <v>0</v>
      </c>
      <c r="K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4">
        <f t="shared" si="285"/>
        <v>0</v>
      </c>
      <c r="Z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4">
        <f t="shared" si="286"/>
        <v>0</v>
      </c>
      <c r="AD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4">
        <f t="shared" si="287"/>
        <v>0</v>
      </c>
      <c r="AH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4">
        <f t="shared" si="288"/>
        <v>0</v>
      </c>
      <c r="AL542" s="214">
        <f t="shared" si="289"/>
        <v>0</v>
      </c>
    </row>
    <row r="543" spans="2:38" x14ac:dyDescent="0.25">
      <c r="B543" s="212" t="s">
        <v>1577</v>
      </c>
      <c r="C543" s="213" t="s">
        <v>1578</v>
      </c>
      <c r="D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4">
        <f t="shared" si="282"/>
        <v>0</v>
      </c>
      <c r="G543" s="214"/>
      <c r="H543" s="214">
        <f t="shared" si="283"/>
        <v>0</v>
      </c>
      <c r="I543" s="214"/>
      <c r="J543" s="214">
        <f t="shared" si="284"/>
        <v>0</v>
      </c>
      <c r="K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4">
        <f t="shared" si="285"/>
        <v>0</v>
      </c>
      <c r="Z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4">
        <f t="shared" si="286"/>
        <v>0</v>
      </c>
      <c r="AD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4">
        <f t="shared" si="287"/>
        <v>0</v>
      </c>
      <c r="AH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4">
        <f t="shared" si="288"/>
        <v>0</v>
      </c>
      <c r="AL543" s="214">
        <f t="shared" si="289"/>
        <v>0</v>
      </c>
    </row>
    <row r="544" spans="2:38" x14ac:dyDescent="0.25">
      <c r="B544" s="212" t="s">
        <v>1579</v>
      </c>
      <c r="C544" s="213" t="s">
        <v>1580</v>
      </c>
      <c r="D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4">
        <f t="shared" si="282"/>
        <v>0</v>
      </c>
      <c r="G544" s="214"/>
      <c r="H544" s="214">
        <f t="shared" si="283"/>
        <v>0</v>
      </c>
      <c r="I544" s="214"/>
      <c r="J544" s="214">
        <f t="shared" si="284"/>
        <v>0</v>
      </c>
      <c r="K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4">
        <f t="shared" si="285"/>
        <v>0</v>
      </c>
      <c r="Z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4">
        <f t="shared" si="286"/>
        <v>0</v>
      </c>
      <c r="AD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4">
        <f t="shared" si="287"/>
        <v>0</v>
      </c>
      <c r="AH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4">
        <f t="shared" si="288"/>
        <v>0</v>
      </c>
      <c r="AL544" s="214">
        <f t="shared" si="289"/>
        <v>0</v>
      </c>
    </row>
    <row r="545" spans="2:38" x14ac:dyDescent="0.25">
      <c r="B545" s="209" t="s">
        <v>509</v>
      </c>
      <c r="C545" s="210" t="s">
        <v>374</v>
      </c>
      <c r="D545" s="211">
        <f>D546+D560</f>
        <v>0</v>
      </c>
      <c r="E545" s="211">
        <f>E546+E560</f>
        <v>0</v>
      </c>
      <c r="F545" s="211">
        <f t="shared" si="282"/>
        <v>0</v>
      </c>
      <c r="G545" s="211">
        <f>G546+G560</f>
        <v>0</v>
      </c>
      <c r="H545" s="211">
        <f t="shared" si="283"/>
        <v>0</v>
      </c>
      <c r="I545" s="211">
        <f>I546+I560</f>
        <v>0</v>
      </c>
      <c r="J545" s="211">
        <f t="shared" si="284"/>
        <v>0</v>
      </c>
      <c r="K545" s="211">
        <f t="shared" ref="K545:AJ545" si="290">K546+K560</f>
        <v>0</v>
      </c>
      <c r="L545" s="211">
        <f t="shared" si="290"/>
        <v>0</v>
      </c>
      <c r="M545" s="211">
        <f t="shared" si="290"/>
        <v>0</v>
      </c>
      <c r="N545" s="211">
        <f t="shared" si="290"/>
        <v>0</v>
      </c>
      <c r="O545" s="211">
        <f t="shared" si="290"/>
        <v>0</v>
      </c>
      <c r="P545" s="211">
        <f t="shared" si="290"/>
        <v>0</v>
      </c>
      <c r="Q545" s="211">
        <f t="shared" si="290"/>
        <v>0</v>
      </c>
      <c r="R545" s="211">
        <f t="shared" si="290"/>
        <v>0</v>
      </c>
      <c r="S545" s="211">
        <f t="shared" si="290"/>
        <v>0</v>
      </c>
      <c r="T545" s="211">
        <f t="shared" si="290"/>
        <v>0</v>
      </c>
      <c r="U545" s="211">
        <f t="shared" si="290"/>
        <v>0</v>
      </c>
      <c r="V545" s="211">
        <f t="shared" si="290"/>
        <v>0</v>
      </c>
      <c r="W545" s="211">
        <f t="shared" si="290"/>
        <v>0</v>
      </c>
      <c r="X545" s="211">
        <f t="shared" si="290"/>
        <v>0</v>
      </c>
      <c r="Y545" s="211">
        <f t="shared" si="285"/>
        <v>0</v>
      </c>
      <c r="Z545" s="211">
        <f t="shared" si="290"/>
        <v>0</v>
      </c>
      <c r="AA545" s="211">
        <f t="shared" si="290"/>
        <v>0</v>
      </c>
      <c r="AB545" s="211">
        <f t="shared" si="290"/>
        <v>0</v>
      </c>
      <c r="AC545" s="211">
        <f t="shared" si="286"/>
        <v>0</v>
      </c>
      <c r="AD545" s="211">
        <f t="shared" si="290"/>
        <v>0</v>
      </c>
      <c r="AE545" s="211">
        <f t="shared" si="290"/>
        <v>0</v>
      </c>
      <c r="AF545" s="211">
        <f t="shared" si="290"/>
        <v>0</v>
      </c>
      <c r="AG545" s="211">
        <f t="shared" si="287"/>
        <v>0</v>
      </c>
      <c r="AH545" s="211">
        <f t="shared" si="290"/>
        <v>0</v>
      </c>
      <c r="AI545" s="211">
        <f t="shared" si="290"/>
        <v>0</v>
      </c>
      <c r="AJ545" s="211">
        <f t="shared" si="290"/>
        <v>0</v>
      </c>
      <c r="AK545" s="211">
        <f t="shared" si="288"/>
        <v>0</v>
      </c>
      <c r="AL545" s="211">
        <f t="shared" si="289"/>
        <v>0</v>
      </c>
    </row>
    <row r="546" spans="2:38" x14ac:dyDescent="0.25">
      <c r="B546" s="221" t="s">
        <v>510</v>
      </c>
      <c r="C546" s="222" t="s">
        <v>375</v>
      </c>
      <c r="D546" s="223">
        <f>SUM(D547:D559)</f>
        <v>0</v>
      </c>
      <c r="E546" s="223">
        <f>SUM(E547:E559)</f>
        <v>0</v>
      </c>
      <c r="F546" s="223">
        <f t="shared" si="282"/>
        <v>0</v>
      </c>
      <c r="G546" s="223">
        <f>SUM(G547:G559)</f>
        <v>0</v>
      </c>
      <c r="H546" s="223">
        <f t="shared" si="283"/>
        <v>0</v>
      </c>
      <c r="I546" s="223">
        <f>SUM(I547:I559)</f>
        <v>0</v>
      </c>
      <c r="J546" s="223">
        <f t="shared" si="284"/>
        <v>0</v>
      </c>
      <c r="K546" s="223">
        <f t="shared" ref="K546:AJ546" si="291">SUM(K547:K559)</f>
        <v>0</v>
      </c>
      <c r="L546" s="223">
        <f t="shared" si="291"/>
        <v>0</v>
      </c>
      <c r="M546" s="223">
        <f t="shared" si="291"/>
        <v>0</v>
      </c>
      <c r="N546" s="223">
        <f t="shared" si="291"/>
        <v>0</v>
      </c>
      <c r="O546" s="223">
        <f t="shared" si="291"/>
        <v>0</v>
      </c>
      <c r="P546" s="223">
        <f t="shared" si="291"/>
        <v>0</v>
      </c>
      <c r="Q546" s="223">
        <f t="shared" si="291"/>
        <v>0</v>
      </c>
      <c r="R546" s="223">
        <f t="shared" si="291"/>
        <v>0</v>
      </c>
      <c r="S546" s="223">
        <f t="shared" si="291"/>
        <v>0</v>
      </c>
      <c r="T546" s="223">
        <f t="shared" si="291"/>
        <v>0</v>
      </c>
      <c r="U546" s="223">
        <f t="shared" si="291"/>
        <v>0</v>
      </c>
      <c r="V546" s="223">
        <f t="shared" si="291"/>
        <v>0</v>
      </c>
      <c r="W546" s="223">
        <f t="shared" si="291"/>
        <v>0</v>
      </c>
      <c r="X546" s="223">
        <f t="shared" si="291"/>
        <v>0</v>
      </c>
      <c r="Y546" s="223">
        <f t="shared" si="285"/>
        <v>0</v>
      </c>
      <c r="Z546" s="223">
        <f t="shared" si="291"/>
        <v>0</v>
      </c>
      <c r="AA546" s="223">
        <f t="shared" si="291"/>
        <v>0</v>
      </c>
      <c r="AB546" s="223">
        <f t="shared" si="291"/>
        <v>0</v>
      </c>
      <c r="AC546" s="223">
        <f t="shared" si="286"/>
        <v>0</v>
      </c>
      <c r="AD546" s="223">
        <f t="shared" si="291"/>
        <v>0</v>
      </c>
      <c r="AE546" s="223">
        <f t="shared" si="291"/>
        <v>0</v>
      </c>
      <c r="AF546" s="223">
        <f t="shared" si="291"/>
        <v>0</v>
      </c>
      <c r="AG546" s="223">
        <f t="shared" si="287"/>
        <v>0</v>
      </c>
      <c r="AH546" s="223">
        <f t="shared" si="291"/>
        <v>0</v>
      </c>
      <c r="AI546" s="223">
        <f t="shared" si="291"/>
        <v>0</v>
      </c>
      <c r="AJ546" s="223">
        <f t="shared" si="291"/>
        <v>0</v>
      </c>
      <c r="AK546" s="223">
        <f t="shared" si="288"/>
        <v>0</v>
      </c>
      <c r="AL546" s="223">
        <f t="shared" si="289"/>
        <v>0</v>
      </c>
    </row>
    <row r="547" spans="2:38" x14ac:dyDescent="0.25">
      <c r="B547" s="212" t="s">
        <v>511</v>
      </c>
      <c r="C547" s="213" t="s">
        <v>376</v>
      </c>
      <c r="D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4">
        <f t="shared" si="282"/>
        <v>0</v>
      </c>
      <c r="G547" s="214"/>
      <c r="H547" s="214">
        <f t="shared" si="283"/>
        <v>0</v>
      </c>
      <c r="I547" s="214"/>
      <c r="J547" s="214">
        <f t="shared" si="284"/>
        <v>0</v>
      </c>
      <c r="K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4">
        <f t="shared" si="285"/>
        <v>0</v>
      </c>
      <c r="Z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4">
        <f t="shared" si="286"/>
        <v>0</v>
      </c>
      <c r="AD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4">
        <f t="shared" si="287"/>
        <v>0</v>
      </c>
      <c r="AH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4">
        <f t="shared" si="288"/>
        <v>0</v>
      </c>
      <c r="AL547" s="214">
        <f t="shared" si="289"/>
        <v>0</v>
      </c>
    </row>
    <row r="548" spans="2:38" x14ac:dyDescent="0.25">
      <c r="B548" s="212" t="s">
        <v>1581</v>
      </c>
      <c r="C548" s="213" t="s">
        <v>1582</v>
      </c>
      <c r="D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4">
        <f t="shared" si="282"/>
        <v>0</v>
      </c>
      <c r="G548" s="214"/>
      <c r="H548" s="214">
        <f t="shared" si="283"/>
        <v>0</v>
      </c>
      <c r="I548" s="214"/>
      <c r="J548" s="214">
        <f t="shared" si="284"/>
        <v>0</v>
      </c>
      <c r="K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4">
        <f t="shared" si="285"/>
        <v>0</v>
      </c>
      <c r="Z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4">
        <f t="shared" si="286"/>
        <v>0</v>
      </c>
      <c r="AD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4">
        <f t="shared" si="287"/>
        <v>0</v>
      </c>
      <c r="AH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4">
        <f t="shared" si="288"/>
        <v>0</v>
      </c>
      <c r="AL548" s="214">
        <f t="shared" si="289"/>
        <v>0</v>
      </c>
    </row>
    <row r="549" spans="2:38" x14ac:dyDescent="0.25">
      <c r="B549" s="212" t="s">
        <v>1583</v>
      </c>
      <c r="C549" s="213" t="s">
        <v>1584</v>
      </c>
      <c r="D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4">
        <f t="shared" si="282"/>
        <v>0</v>
      </c>
      <c r="G549" s="214"/>
      <c r="H549" s="214">
        <f t="shared" si="283"/>
        <v>0</v>
      </c>
      <c r="I549" s="214"/>
      <c r="J549" s="214">
        <f t="shared" si="284"/>
        <v>0</v>
      </c>
      <c r="K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4">
        <f t="shared" si="285"/>
        <v>0</v>
      </c>
      <c r="Z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4">
        <f t="shared" si="286"/>
        <v>0</v>
      </c>
      <c r="AD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4">
        <f t="shared" si="287"/>
        <v>0</v>
      </c>
      <c r="AH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4">
        <f t="shared" si="288"/>
        <v>0</v>
      </c>
      <c r="AL549" s="214">
        <f t="shared" si="289"/>
        <v>0</v>
      </c>
    </row>
    <row r="550" spans="2:38" x14ac:dyDescent="0.25">
      <c r="B550" s="212" t="s">
        <v>1585</v>
      </c>
      <c r="C550" s="213" t="s">
        <v>1586</v>
      </c>
      <c r="D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4">
        <f t="shared" si="282"/>
        <v>0</v>
      </c>
      <c r="G550" s="214"/>
      <c r="H550" s="214">
        <f t="shared" si="283"/>
        <v>0</v>
      </c>
      <c r="I550" s="214"/>
      <c r="J550" s="214">
        <f t="shared" si="284"/>
        <v>0</v>
      </c>
      <c r="K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4">
        <f t="shared" si="285"/>
        <v>0</v>
      </c>
      <c r="Z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4">
        <f t="shared" si="286"/>
        <v>0</v>
      </c>
      <c r="AD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4">
        <f t="shared" si="287"/>
        <v>0</v>
      </c>
      <c r="AH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4">
        <f t="shared" si="288"/>
        <v>0</v>
      </c>
      <c r="AL550" s="214">
        <f t="shared" si="289"/>
        <v>0</v>
      </c>
    </row>
    <row r="551" spans="2:38" x14ac:dyDescent="0.25">
      <c r="B551" s="212" t="s">
        <v>1587</v>
      </c>
      <c r="C551" s="213" t="s">
        <v>1588</v>
      </c>
      <c r="D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4">
        <f t="shared" si="282"/>
        <v>0</v>
      </c>
      <c r="G551" s="214"/>
      <c r="H551" s="214">
        <f t="shared" si="283"/>
        <v>0</v>
      </c>
      <c r="I551" s="214"/>
      <c r="J551" s="214">
        <f t="shared" si="284"/>
        <v>0</v>
      </c>
      <c r="K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4">
        <f t="shared" si="285"/>
        <v>0</v>
      </c>
      <c r="Z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4">
        <f t="shared" si="286"/>
        <v>0</v>
      </c>
      <c r="AD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4">
        <f t="shared" si="287"/>
        <v>0</v>
      </c>
      <c r="AH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4">
        <f t="shared" si="288"/>
        <v>0</v>
      </c>
      <c r="AL551" s="214">
        <f t="shared" si="289"/>
        <v>0</v>
      </c>
    </row>
    <row r="552" spans="2:38" x14ac:dyDescent="0.25">
      <c r="B552" s="212" t="s">
        <v>1589</v>
      </c>
      <c r="C552" s="213" t="s">
        <v>1590</v>
      </c>
      <c r="D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4">
        <f t="shared" si="282"/>
        <v>0</v>
      </c>
      <c r="G552" s="214"/>
      <c r="H552" s="214">
        <f t="shared" si="283"/>
        <v>0</v>
      </c>
      <c r="I552" s="214"/>
      <c r="J552" s="214">
        <f t="shared" si="284"/>
        <v>0</v>
      </c>
      <c r="K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4">
        <f t="shared" si="285"/>
        <v>0</v>
      </c>
      <c r="Z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4">
        <f t="shared" si="286"/>
        <v>0</v>
      </c>
      <c r="AD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4">
        <f t="shared" si="287"/>
        <v>0</v>
      </c>
      <c r="AH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4">
        <f t="shared" si="288"/>
        <v>0</v>
      </c>
      <c r="AL552" s="214">
        <f t="shared" si="289"/>
        <v>0</v>
      </c>
    </row>
    <row r="553" spans="2:38" x14ac:dyDescent="0.25">
      <c r="B553" s="212" t="s">
        <v>512</v>
      </c>
      <c r="C553" s="213" t="s">
        <v>377</v>
      </c>
      <c r="D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4">
        <f t="shared" si="282"/>
        <v>0</v>
      </c>
      <c r="G553" s="214"/>
      <c r="H553" s="214">
        <f t="shared" si="283"/>
        <v>0</v>
      </c>
      <c r="I553" s="214"/>
      <c r="J553" s="214">
        <f t="shared" si="284"/>
        <v>0</v>
      </c>
      <c r="K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4">
        <f t="shared" si="285"/>
        <v>0</v>
      </c>
      <c r="Z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4">
        <f t="shared" si="286"/>
        <v>0</v>
      </c>
      <c r="AD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4">
        <f t="shared" si="287"/>
        <v>0</v>
      </c>
      <c r="AH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4">
        <f t="shared" si="288"/>
        <v>0</v>
      </c>
      <c r="AL553" s="214">
        <f t="shared" si="289"/>
        <v>0</v>
      </c>
    </row>
    <row r="554" spans="2:38" x14ac:dyDescent="0.25">
      <c r="B554" s="212" t="s">
        <v>1591</v>
      </c>
      <c r="C554" s="213" t="s">
        <v>1592</v>
      </c>
      <c r="D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4">
        <f t="shared" si="282"/>
        <v>0</v>
      </c>
      <c r="G554" s="214"/>
      <c r="H554" s="214">
        <f t="shared" si="283"/>
        <v>0</v>
      </c>
      <c r="I554" s="214"/>
      <c r="J554" s="214">
        <f t="shared" si="284"/>
        <v>0</v>
      </c>
      <c r="K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4">
        <f t="shared" si="285"/>
        <v>0</v>
      </c>
      <c r="Z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4">
        <f t="shared" si="286"/>
        <v>0</v>
      </c>
      <c r="AD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4">
        <f t="shared" si="287"/>
        <v>0</v>
      </c>
      <c r="AH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4">
        <f t="shared" si="288"/>
        <v>0</v>
      </c>
      <c r="AL554" s="214">
        <f t="shared" si="289"/>
        <v>0</v>
      </c>
    </row>
    <row r="555" spans="2:38" x14ac:dyDescent="0.25">
      <c r="B555" s="212" t="s">
        <v>1593</v>
      </c>
      <c r="C555" s="213" t="s">
        <v>1594</v>
      </c>
      <c r="D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4">
        <f t="shared" si="282"/>
        <v>0</v>
      </c>
      <c r="G555" s="214"/>
      <c r="H555" s="214">
        <f t="shared" si="283"/>
        <v>0</v>
      </c>
      <c r="I555" s="214"/>
      <c r="J555" s="214">
        <f t="shared" si="284"/>
        <v>0</v>
      </c>
      <c r="K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4">
        <f t="shared" si="285"/>
        <v>0</v>
      </c>
      <c r="Z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4">
        <f t="shared" si="286"/>
        <v>0</v>
      </c>
      <c r="AD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4">
        <f t="shared" si="287"/>
        <v>0</v>
      </c>
      <c r="AH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4">
        <f t="shared" si="288"/>
        <v>0</v>
      </c>
      <c r="AL555" s="214">
        <f t="shared" si="289"/>
        <v>0</v>
      </c>
    </row>
    <row r="556" spans="2:38" x14ac:dyDescent="0.25">
      <c r="B556" s="212" t="s">
        <v>1595</v>
      </c>
      <c r="C556" s="213" t="s">
        <v>1596</v>
      </c>
      <c r="D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4">
        <f t="shared" si="282"/>
        <v>0</v>
      </c>
      <c r="G556" s="214"/>
      <c r="H556" s="214">
        <f t="shared" si="283"/>
        <v>0</v>
      </c>
      <c r="I556" s="214"/>
      <c r="J556" s="214">
        <f t="shared" si="284"/>
        <v>0</v>
      </c>
      <c r="K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4">
        <f t="shared" si="285"/>
        <v>0</v>
      </c>
      <c r="Z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4">
        <f t="shared" si="286"/>
        <v>0</v>
      </c>
      <c r="AD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4">
        <f t="shared" si="287"/>
        <v>0</v>
      </c>
      <c r="AH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4">
        <f t="shared" si="288"/>
        <v>0</v>
      </c>
      <c r="AL556" s="214">
        <f t="shared" si="289"/>
        <v>0</v>
      </c>
    </row>
    <row r="557" spans="2:38" x14ac:dyDescent="0.25">
      <c r="B557" s="212" t="s">
        <v>1597</v>
      </c>
      <c r="C557" s="213" t="s">
        <v>1598</v>
      </c>
      <c r="D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4">
        <f t="shared" si="282"/>
        <v>0</v>
      </c>
      <c r="G557" s="214"/>
      <c r="H557" s="214">
        <f t="shared" si="283"/>
        <v>0</v>
      </c>
      <c r="I557" s="214"/>
      <c r="J557" s="214">
        <f t="shared" si="284"/>
        <v>0</v>
      </c>
      <c r="K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4">
        <f t="shared" si="285"/>
        <v>0</v>
      </c>
      <c r="Z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4">
        <f t="shared" si="286"/>
        <v>0</v>
      </c>
      <c r="AD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4">
        <f t="shared" si="287"/>
        <v>0</v>
      </c>
      <c r="AH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4">
        <f t="shared" si="288"/>
        <v>0</v>
      </c>
      <c r="AL557" s="214">
        <f t="shared" si="289"/>
        <v>0</v>
      </c>
    </row>
    <row r="558" spans="2:38" x14ac:dyDescent="0.25">
      <c r="B558" s="212" t="s">
        <v>1599</v>
      </c>
      <c r="C558" s="213" t="s">
        <v>1600</v>
      </c>
      <c r="D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4">
        <f t="shared" si="282"/>
        <v>0</v>
      </c>
      <c r="G558" s="214"/>
      <c r="H558" s="214">
        <f t="shared" si="283"/>
        <v>0</v>
      </c>
      <c r="I558" s="214"/>
      <c r="J558" s="214">
        <f t="shared" si="284"/>
        <v>0</v>
      </c>
      <c r="K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4">
        <f t="shared" si="285"/>
        <v>0</v>
      </c>
      <c r="Z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4">
        <f t="shared" si="286"/>
        <v>0</v>
      </c>
      <c r="AD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4">
        <f t="shared" si="287"/>
        <v>0</v>
      </c>
      <c r="AH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4">
        <f t="shared" si="288"/>
        <v>0</v>
      </c>
      <c r="AL558" s="214">
        <f t="shared" si="289"/>
        <v>0</v>
      </c>
    </row>
    <row r="559" spans="2:38" x14ac:dyDescent="0.25">
      <c r="B559" s="212" t="s">
        <v>1601</v>
      </c>
      <c r="C559" s="213" t="s">
        <v>1602</v>
      </c>
      <c r="D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4">
        <f t="shared" si="282"/>
        <v>0</v>
      </c>
      <c r="G559" s="214"/>
      <c r="H559" s="214">
        <f t="shared" si="283"/>
        <v>0</v>
      </c>
      <c r="I559" s="214"/>
      <c r="J559" s="214">
        <f t="shared" si="284"/>
        <v>0</v>
      </c>
      <c r="K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4">
        <f t="shared" si="285"/>
        <v>0</v>
      </c>
      <c r="Z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4">
        <f t="shared" si="286"/>
        <v>0</v>
      </c>
      <c r="AD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4">
        <f t="shared" si="287"/>
        <v>0</v>
      </c>
      <c r="AH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4">
        <f t="shared" si="288"/>
        <v>0</v>
      </c>
      <c r="AL559" s="214">
        <f t="shared" si="289"/>
        <v>0</v>
      </c>
    </row>
    <row r="560" spans="2:38" x14ac:dyDescent="0.25">
      <c r="B560" s="221" t="s">
        <v>513</v>
      </c>
      <c r="C560" s="222" t="s">
        <v>378</v>
      </c>
      <c r="D560" s="223">
        <f>D561</f>
        <v>0</v>
      </c>
      <c r="E560" s="223">
        <f>E561</f>
        <v>0</v>
      </c>
      <c r="F560" s="223">
        <f t="shared" si="282"/>
        <v>0</v>
      </c>
      <c r="G560" s="223">
        <f>G561</f>
        <v>0</v>
      </c>
      <c r="H560" s="223">
        <f t="shared" si="283"/>
        <v>0</v>
      </c>
      <c r="I560" s="223">
        <f>I561</f>
        <v>0</v>
      </c>
      <c r="J560" s="223">
        <f t="shared" si="284"/>
        <v>0</v>
      </c>
      <c r="K560" s="223">
        <f t="shared" ref="K560:AJ560" si="292">K561</f>
        <v>0</v>
      </c>
      <c r="L560" s="223">
        <f t="shared" si="292"/>
        <v>0</v>
      </c>
      <c r="M560" s="223">
        <f t="shared" si="292"/>
        <v>0</v>
      </c>
      <c r="N560" s="223">
        <f t="shared" si="292"/>
        <v>0</v>
      </c>
      <c r="O560" s="223">
        <f t="shared" si="292"/>
        <v>0</v>
      </c>
      <c r="P560" s="223">
        <f t="shared" si="292"/>
        <v>0</v>
      </c>
      <c r="Q560" s="223">
        <f t="shared" si="292"/>
        <v>0</v>
      </c>
      <c r="R560" s="223">
        <f t="shared" si="292"/>
        <v>0</v>
      </c>
      <c r="S560" s="223">
        <f t="shared" si="292"/>
        <v>0</v>
      </c>
      <c r="T560" s="223">
        <f t="shared" si="292"/>
        <v>0</v>
      </c>
      <c r="U560" s="223">
        <f t="shared" si="292"/>
        <v>0</v>
      </c>
      <c r="V560" s="223">
        <f t="shared" si="292"/>
        <v>0</v>
      </c>
      <c r="W560" s="223">
        <f t="shared" si="292"/>
        <v>0</v>
      </c>
      <c r="X560" s="223">
        <f t="shared" si="292"/>
        <v>0</v>
      </c>
      <c r="Y560" s="223">
        <f t="shared" si="285"/>
        <v>0</v>
      </c>
      <c r="Z560" s="223">
        <f t="shared" si="292"/>
        <v>0</v>
      </c>
      <c r="AA560" s="223">
        <f t="shared" si="292"/>
        <v>0</v>
      </c>
      <c r="AB560" s="223">
        <f t="shared" si="292"/>
        <v>0</v>
      </c>
      <c r="AC560" s="223">
        <f t="shared" si="286"/>
        <v>0</v>
      </c>
      <c r="AD560" s="223">
        <f t="shared" si="292"/>
        <v>0</v>
      </c>
      <c r="AE560" s="223">
        <f t="shared" si="292"/>
        <v>0</v>
      </c>
      <c r="AF560" s="223">
        <f t="shared" si="292"/>
        <v>0</v>
      </c>
      <c r="AG560" s="223">
        <f t="shared" si="287"/>
        <v>0</v>
      </c>
      <c r="AH560" s="223">
        <f t="shared" si="292"/>
        <v>0</v>
      </c>
      <c r="AI560" s="223">
        <f t="shared" si="292"/>
        <v>0</v>
      </c>
      <c r="AJ560" s="223">
        <f t="shared" si="292"/>
        <v>0</v>
      </c>
      <c r="AK560" s="223">
        <f t="shared" si="288"/>
        <v>0</v>
      </c>
      <c r="AL560" s="223">
        <f t="shared" si="289"/>
        <v>0</v>
      </c>
    </row>
    <row r="561" spans="2:38" x14ac:dyDescent="0.25">
      <c r="B561" s="212" t="s">
        <v>514</v>
      </c>
      <c r="C561" s="213" t="s">
        <v>379</v>
      </c>
      <c r="D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4">
        <f t="shared" si="282"/>
        <v>0</v>
      </c>
      <c r="G561" s="214"/>
      <c r="H561" s="214">
        <f t="shared" si="283"/>
        <v>0</v>
      </c>
      <c r="I561" s="214"/>
      <c r="J561" s="214">
        <f t="shared" si="284"/>
        <v>0</v>
      </c>
      <c r="K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4">
        <f t="shared" si="285"/>
        <v>0</v>
      </c>
      <c r="Z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4">
        <f t="shared" si="286"/>
        <v>0</v>
      </c>
      <c r="AD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4">
        <f t="shared" si="287"/>
        <v>0</v>
      </c>
      <c r="AH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4">
        <f t="shared" si="288"/>
        <v>0</v>
      </c>
      <c r="AL561" s="214">
        <f t="shared" si="289"/>
        <v>0</v>
      </c>
    </row>
    <row r="562" spans="2:38" x14ac:dyDescent="0.25">
      <c r="B562" s="209" t="s">
        <v>513</v>
      </c>
      <c r="C562" s="210" t="s">
        <v>378</v>
      </c>
      <c r="D562" s="211">
        <f>D563</f>
        <v>0</v>
      </c>
      <c r="E562" s="211">
        <f>E563</f>
        <v>0</v>
      </c>
      <c r="F562" s="211">
        <f t="shared" si="282"/>
        <v>0</v>
      </c>
      <c r="G562" s="211">
        <f>G563</f>
        <v>0</v>
      </c>
      <c r="H562" s="211">
        <f t="shared" si="283"/>
        <v>0</v>
      </c>
      <c r="I562" s="211">
        <f>I563</f>
        <v>0</v>
      </c>
      <c r="J562" s="211">
        <f t="shared" si="284"/>
        <v>0</v>
      </c>
      <c r="K562" s="211">
        <f t="shared" ref="K562:AJ562" si="293">K563</f>
        <v>0</v>
      </c>
      <c r="L562" s="211">
        <f t="shared" si="293"/>
        <v>0</v>
      </c>
      <c r="M562" s="211">
        <f t="shared" si="293"/>
        <v>0</v>
      </c>
      <c r="N562" s="211">
        <f t="shared" si="293"/>
        <v>0</v>
      </c>
      <c r="O562" s="211">
        <f t="shared" si="293"/>
        <v>0</v>
      </c>
      <c r="P562" s="211">
        <f t="shared" si="293"/>
        <v>0</v>
      </c>
      <c r="Q562" s="211">
        <f t="shared" si="293"/>
        <v>0</v>
      </c>
      <c r="R562" s="211">
        <f t="shared" si="293"/>
        <v>0</v>
      </c>
      <c r="S562" s="211">
        <f t="shared" si="293"/>
        <v>0</v>
      </c>
      <c r="T562" s="211">
        <f t="shared" si="293"/>
        <v>0</v>
      </c>
      <c r="U562" s="211">
        <f t="shared" si="293"/>
        <v>0</v>
      </c>
      <c r="V562" s="211">
        <f t="shared" si="293"/>
        <v>0</v>
      </c>
      <c r="W562" s="211">
        <f t="shared" si="293"/>
        <v>0</v>
      </c>
      <c r="X562" s="211">
        <f t="shared" si="293"/>
        <v>0</v>
      </c>
      <c r="Y562" s="211">
        <f t="shared" si="285"/>
        <v>0</v>
      </c>
      <c r="Z562" s="211">
        <f t="shared" si="293"/>
        <v>0</v>
      </c>
      <c r="AA562" s="211">
        <f t="shared" si="293"/>
        <v>0</v>
      </c>
      <c r="AB562" s="211">
        <f t="shared" si="293"/>
        <v>0</v>
      </c>
      <c r="AC562" s="211">
        <f t="shared" si="286"/>
        <v>0</v>
      </c>
      <c r="AD562" s="211">
        <f t="shared" si="293"/>
        <v>0</v>
      </c>
      <c r="AE562" s="211">
        <f t="shared" si="293"/>
        <v>0</v>
      </c>
      <c r="AF562" s="211">
        <f t="shared" si="293"/>
        <v>0</v>
      </c>
      <c r="AG562" s="211">
        <f t="shared" si="287"/>
        <v>0</v>
      </c>
      <c r="AH562" s="211">
        <f t="shared" si="293"/>
        <v>0</v>
      </c>
      <c r="AI562" s="211">
        <f t="shared" si="293"/>
        <v>0</v>
      </c>
      <c r="AJ562" s="211">
        <f t="shared" si="293"/>
        <v>0</v>
      </c>
      <c r="AK562" s="211">
        <f t="shared" si="288"/>
        <v>0</v>
      </c>
      <c r="AL562" s="211">
        <f t="shared" si="289"/>
        <v>0</v>
      </c>
    </row>
    <row r="563" spans="2:38" x14ac:dyDescent="0.25">
      <c r="B563" s="221" t="s">
        <v>514</v>
      </c>
      <c r="C563" s="222" t="s">
        <v>379</v>
      </c>
      <c r="D563" s="223">
        <f>SUM(D564:D580)</f>
        <v>0</v>
      </c>
      <c r="E563" s="223">
        <f>SUM(E564:E580)</f>
        <v>0</v>
      </c>
      <c r="F563" s="223">
        <f t="shared" si="282"/>
        <v>0</v>
      </c>
      <c r="G563" s="223">
        <f>SUM(G564:G580)</f>
        <v>0</v>
      </c>
      <c r="H563" s="223">
        <f t="shared" si="283"/>
        <v>0</v>
      </c>
      <c r="I563" s="223">
        <f>SUM(I564:I580)</f>
        <v>0</v>
      </c>
      <c r="J563" s="223">
        <f t="shared" si="284"/>
        <v>0</v>
      </c>
      <c r="K563" s="223">
        <f t="shared" ref="K563:X563" si="294">SUM(K564:K580)</f>
        <v>0</v>
      </c>
      <c r="L563" s="223">
        <f t="shared" si="294"/>
        <v>0</v>
      </c>
      <c r="M563" s="223">
        <f t="shared" si="294"/>
        <v>0</v>
      </c>
      <c r="N563" s="223">
        <f t="shared" si="294"/>
        <v>0</v>
      </c>
      <c r="O563" s="223">
        <f t="shared" si="294"/>
        <v>0</v>
      </c>
      <c r="P563" s="223">
        <f t="shared" si="294"/>
        <v>0</v>
      </c>
      <c r="Q563" s="223">
        <f t="shared" si="294"/>
        <v>0</v>
      </c>
      <c r="R563" s="223">
        <f t="shared" si="294"/>
        <v>0</v>
      </c>
      <c r="S563" s="223">
        <f t="shared" si="294"/>
        <v>0</v>
      </c>
      <c r="T563" s="223">
        <f t="shared" si="294"/>
        <v>0</v>
      </c>
      <c r="U563" s="223">
        <f t="shared" si="294"/>
        <v>0</v>
      </c>
      <c r="V563" s="223">
        <f t="shared" si="294"/>
        <v>0</v>
      </c>
      <c r="W563" s="223">
        <f t="shared" si="294"/>
        <v>0</v>
      </c>
      <c r="X563" s="223">
        <f t="shared" si="294"/>
        <v>0</v>
      </c>
      <c r="Y563" s="223">
        <f t="shared" si="285"/>
        <v>0</v>
      </c>
      <c r="Z563" s="223">
        <f>SUM(Z564:Z580)</f>
        <v>0</v>
      </c>
      <c r="AA563" s="223">
        <f>SUM(AA564:AA580)</f>
        <v>0</v>
      </c>
      <c r="AB563" s="223">
        <f>SUM(AB564:AB580)</f>
        <v>0</v>
      </c>
      <c r="AC563" s="223">
        <f t="shared" si="286"/>
        <v>0</v>
      </c>
      <c r="AD563" s="223">
        <f>SUM(AD564:AD580)</f>
        <v>0</v>
      </c>
      <c r="AE563" s="223">
        <f>SUM(AE564:AE580)</f>
        <v>0</v>
      </c>
      <c r="AF563" s="223">
        <f>SUM(AF564:AF580)</f>
        <v>0</v>
      </c>
      <c r="AG563" s="223">
        <f t="shared" si="287"/>
        <v>0</v>
      </c>
      <c r="AH563" s="223">
        <f>SUM(AH564:AH580)</f>
        <v>0</v>
      </c>
      <c r="AI563" s="223">
        <f>SUM(AI564:AI580)</f>
        <v>0</v>
      </c>
      <c r="AJ563" s="223">
        <f>SUM(AJ564:AJ580)</f>
        <v>0</v>
      </c>
      <c r="AK563" s="223">
        <f t="shared" si="288"/>
        <v>0</v>
      </c>
      <c r="AL563" s="223">
        <f t="shared" si="289"/>
        <v>0</v>
      </c>
    </row>
    <row r="564" spans="2:38" x14ac:dyDescent="0.25">
      <c r="B564" s="212" t="s">
        <v>515</v>
      </c>
      <c r="C564" s="213" t="s">
        <v>380</v>
      </c>
      <c r="D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4">
        <f t="shared" ref="F564:F586" si="295">D564+E564</f>
        <v>0</v>
      </c>
      <c r="G564" s="214"/>
      <c r="H564" s="214">
        <f t="shared" ref="H564:H586" si="296">F564-G564</f>
        <v>0</v>
      </c>
      <c r="I564" s="214"/>
      <c r="J564" s="214">
        <f t="shared" ref="J564:J586" si="297">F564-I564</f>
        <v>0</v>
      </c>
      <c r="K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4">
        <f t="shared" ref="Y564:Y586" si="298">V564+W564+X564</f>
        <v>0</v>
      </c>
      <c r="Z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4">
        <f t="shared" ref="AC564:AC586" si="299">Z564+AA564+AB564</f>
        <v>0</v>
      </c>
      <c r="AD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4">
        <f t="shared" ref="AG564:AG586" si="300">AD564+AE564+AF564</f>
        <v>0</v>
      </c>
      <c r="AH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4">
        <f t="shared" ref="AK564:AK586" si="301">AH564+AI564+AJ564</f>
        <v>0</v>
      </c>
      <c r="AL564" s="214">
        <f t="shared" ref="AL564:AL586" si="302">Y564+AC564+AG564+AK564</f>
        <v>0</v>
      </c>
    </row>
    <row r="565" spans="2:38" x14ac:dyDescent="0.25">
      <c r="B565" s="212" t="s">
        <v>1603</v>
      </c>
      <c r="C565" s="213" t="s">
        <v>1604</v>
      </c>
      <c r="D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4">
        <f t="shared" si="295"/>
        <v>0</v>
      </c>
      <c r="G565" s="214"/>
      <c r="H565" s="214">
        <f t="shared" si="296"/>
        <v>0</v>
      </c>
      <c r="I565" s="214"/>
      <c r="J565" s="214">
        <f t="shared" si="297"/>
        <v>0</v>
      </c>
      <c r="K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4">
        <f t="shared" si="298"/>
        <v>0</v>
      </c>
      <c r="Z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4">
        <f t="shared" si="299"/>
        <v>0</v>
      </c>
      <c r="AD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4">
        <f t="shared" si="300"/>
        <v>0</v>
      </c>
      <c r="AH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4">
        <f t="shared" si="301"/>
        <v>0</v>
      </c>
      <c r="AL565" s="214">
        <f t="shared" si="302"/>
        <v>0</v>
      </c>
    </row>
    <row r="566" spans="2:38" x14ac:dyDescent="0.25">
      <c r="B566" s="212" t="s">
        <v>1605</v>
      </c>
      <c r="C566" s="213" t="s">
        <v>821</v>
      </c>
      <c r="D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4">
        <f t="shared" si="295"/>
        <v>0</v>
      </c>
      <c r="G566" s="214"/>
      <c r="H566" s="214">
        <f t="shared" si="296"/>
        <v>0</v>
      </c>
      <c r="I566" s="214"/>
      <c r="J566" s="214">
        <f t="shared" si="297"/>
        <v>0</v>
      </c>
      <c r="K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4">
        <f t="shared" si="298"/>
        <v>0</v>
      </c>
      <c r="Z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4">
        <f t="shared" si="299"/>
        <v>0</v>
      </c>
      <c r="AD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4">
        <f t="shared" si="300"/>
        <v>0</v>
      </c>
      <c r="AH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4">
        <f t="shared" si="301"/>
        <v>0</v>
      </c>
      <c r="AL566" s="214">
        <f t="shared" si="302"/>
        <v>0</v>
      </c>
    </row>
    <row r="567" spans="2:38" x14ac:dyDescent="0.25">
      <c r="B567" s="212" t="s">
        <v>1606</v>
      </c>
      <c r="C567" s="213" t="s">
        <v>1607</v>
      </c>
      <c r="D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4">
        <f t="shared" si="295"/>
        <v>0</v>
      </c>
      <c r="G567" s="214"/>
      <c r="H567" s="214">
        <f t="shared" si="296"/>
        <v>0</v>
      </c>
      <c r="I567" s="214"/>
      <c r="J567" s="214">
        <f t="shared" si="297"/>
        <v>0</v>
      </c>
      <c r="K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4">
        <f t="shared" si="298"/>
        <v>0</v>
      </c>
      <c r="Z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4">
        <f t="shared" si="299"/>
        <v>0</v>
      </c>
      <c r="AD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4">
        <f t="shared" si="300"/>
        <v>0</v>
      </c>
      <c r="AH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4">
        <f t="shared" si="301"/>
        <v>0</v>
      </c>
      <c r="AL567" s="214">
        <f t="shared" si="302"/>
        <v>0</v>
      </c>
    </row>
    <row r="568" spans="2:38" x14ac:dyDescent="0.25">
      <c r="B568" s="212" t="s">
        <v>1608</v>
      </c>
      <c r="C568" s="213" t="s">
        <v>1609</v>
      </c>
      <c r="D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4">
        <f t="shared" si="295"/>
        <v>0</v>
      </c>
      <c r="G568" s="214"/>
      <c r="H568" s="214">
        <f t="shared" si="296"/>
        <v>0</v>
      </c>
      <c r="I568" s="214"/>
      <c r="J568" s="214">
        <f t="shared" si="297"/>
        <v>0</v>
      </c>
      <c r="K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4">
        <f t="shared" si="298"/>
        <v>0</v>
      </c>
      <c r="Z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4">
        <f t="shared" si="299"/>
        <v>0</v>
      </c>
      <c r="AD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4">
        <f t="shared" si="300"/>
        <v>0</v>
      </c>
      <c r="AH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4">
        <f t="shared" si="301"/>
        <v>0</v>
      </c>
      <c r="AL568" s="214">
        <f t="shared" si="302"/>
        <v>0</v>
      </c>
    </row>
    <row r="569" spans="2:38" x14ac:dyDescent="0.25">
      <c r="B569" s="212" t="s">
        <v>1610</v>
      </c>
      <c r="C569" s="213" t="s">
        <v>1611</v>
      </c>
      <c r="D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4">
        <f t="shared" si="295"/>
        <v>0</v>
      </c>
      <c r="G569" s="214"/>
      <c r="H569" s="214">
        <f t="shared" si="296"/>
        <v>0</v>
      </c>
      <c r="I569" s="214"/>
      <c r="J569" s="214">
        <f t="shared" si="297"/>
        <v>0</v>
      </c>
      <c r="K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4">
        <f t="shared" si="298"/>
        <v>0</v>
      </c>
      <c r="Z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4">
        <f t="shared" si="299"/>
        <v>0</v>
      </c>
      <c r="AD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4">
        <f t="shared" si="300"/>
        <v>0</v>
      </c>
      <c r="AH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4">
        <f t="shared" si="301"/>
        <v>0</v>
      </c>
      <c r="AL569" s="214">
        <f t="shared" si="302"/>
        <v>0</v>
      </c>
    </row>
    <row r="570" spans="2:38" x14ac:dyDescent="0.25">
      <c r="B570" s="212" t="s">
        <v>1612</v>
      </c>
      <c r="C570" s="213" t="s">
        <v>1613</v>
      </c>
      <c r="D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4">
        <f t="shared" si="295"/>
        <v>0</v>
      </c>
      <c r="G570" s="214"/>
      <c r="H570" s="214">
        <f t="shared" si="296"/>
        <v>0</v>
      </c>
      <c r="I570" s="214"/>
      <c r="J570" s="214">
        <f t="shared" si="297"/>
        <v>0</v>
      </c>
      <c r="K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4">
        <f t="shared" si="298"/>
        <v>0</v>
      </c>
      <c r="Z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4">
        <f t="shared" si="299"/>
        <v>0</v>
      </c>
      <c r="AD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4">
        <f t="shared" si="300"/>
        <v>0</v>
      </c>
      <c r="AH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4">
        <f t="shared" si="301"/>
        <v>0</v>
      </c>
      <c r="AL570" s="214">
        <f t="shared" si="302"/>
        <v>0</v>
      </c>
    </row>
    <row r="571" spans="2:38" x14ac:dyDescent="0.25">
      <c r="B571" s="212" t="s">
        <v>1614</v>
      </c>
      <c r="C571" s="213" t="s">
        <v>1615</v>
      </c>
      <c r="D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4">
        <f t="shared" si="295"/>
        <v>0</v>
      </c>
      <c r="G571" s="214"/>
      <c r="H571" s="214">
        <f t="shared" si="296"/>
        <v>0</v>
      </c>
      <c r="I571" s="214"/>
      <c r="J571" s="214">
        <f t="shared" si="297"/>
        <v>0</v>
      </c>
      <c r="K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4">
        <f t="shared" si="298"/>
        <v>0</v>
      </c>
      <c r="Z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4">
        <f t="shared" si="299"/>
        <v>0</v>
      </c>
      <c r="AD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4">
        <f t="shared" si="300"/>
        <v>0</v>
      </c>
      <c r="AH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4">
        <f t="shared" si="301"/>
        <v>0</v>
      </c>
      <c r="AL571" s="214">
        <f t="shared" si="302"/>
        <v>0</v>
      </c>
    </row>
    <row r="572" spans="2:38" x14ac:dyDescent="0.25">
      <c r="B572" s="212" t="s">
        <v>1616</v>
      </c>
      <c r="C572" s="213" t="s">
        <v>1617</v>
      </c>
      <c r="D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4">
        <f t="shared" si="295"/>
        <v>0</v>
      </c>
      <c r="G572" s="214"/>
      <c r="H572" s="214">
        <f t="shared" si="296"/>
        <v>0</v>
      </c>
      <c r="I572" s="214"/>
      <c r="J572" s="214">
        <f t="shared" si="297"/>
        <v>0</v>
      </c>
      <c r="K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4">
        <f t="shared" si="298"/>
        <v>0</v>
      </c>
      <c r="Z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4">
        <f t="shared" si="299"/>
        <v>0</v>
      </c>
      <c r="AD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4">
        <f t="shared" si="300"/>
        <v>0</v>
      </c>
      <c r="AH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4">
        <f t="shared" si="301"/>
        <v>0</v>
      </c>
      <c r="AL572" s="214">
        <f t="shared" si="302"/>
        <v>0</v>
      </c>
    </row>
    <row r="573" spans="2:38" x14ac:dyDescent="0.25">
      <c r="B573" s="212" t="s">
        <v>1618</v>
      </c>
      <c r="C573" s="213" t="s">
        <v>1619</v>
      </c>
      <c r="D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4">
        <f t="shared" si="295"/>
        <v>0</v>
      </c>
      <c r="G573" s="214"/>
      <c r="H573" s="214">
        <f t="shared" si="296"/>
        <v>0</v>
      </c>
      <c r="I573" s="214"/>
      <c r="J573" s="214">
        <f t="shared" si="297"/>
        <v>0</v>
      </c>
      <c r="K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4">
        <f t="shared" si="298"/>
        <v>0</v>
      </c>
      <c r="Z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4">
        <f t="shared" si="299"/>
        <v>0</v>
      </c>
      <c r="AD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4">
        <f t="shared" si="300"/>
        <v>0</v>
      </c>
      <c r="AH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4">
        <f t="shared" si="301"/>
        <v>0</v>
      </c>
      <c r="AL573" s="214">
        <f t="shared" si="302"/>
        <v>0</v>
      </c>
    </row>
    <row r="574" spans="2:38" x14ac:dyDescent="0.25">
      <c r="B574" s="212" t="s">
        <v>1620</v>
      </c>
      <c r="C574" s="213" t="s">
        <v>1621</v>
      </c>
      <c r="D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4">
        <f t="shared" si="295"/>
        <v>0</v>
      </c>
      <c r="G574" s="214"/>
      <c r="H574" s="214">
        <f t="shared" si="296"/>
        <v>0</v>
      </c>
      <c r="I574" s="214"/>
      <c r="J574" s="214">
        <f t="shared" si="297"/>
        <v>0</v>
      </c>
      <c r="K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4">
        <f t="shared" si="298"/>
        <v>0</v>
      </c>
      <c r="Z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4">
        <f t="shared" si="299"/>
        <v>0</v>
      </c>
      <c r="AD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4">
        <f t="shared" si="300"/>
        <v>0</v>
      </c>
      <c r="AH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4">
        <f t="shared" si="301"/>
        <v>0</v>
      </c>
      <c r="AL574" s="214">
        <f t="shared" si="302"/>
        <v>0</v>
      </c>
    </row>
    <row r="575" spans="2:38" x14ac:dyDescent="0.25">
      <c r="B575" s="212" t="s">
        <v>1622</v>
      </c>
      <c r="C575" s="213" t="s">
        <v>1623</v>
      </c>
      <c r="D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4">
        <f t="shared" si="295"/>
        <v>0</v>
      </c>
      <c r="G575" s="214"/>
      <c r="H575" s="214">
        <f t="shared" si="296"/>
        <v>0</v>
      </c>
      <c r="I575" s="214"/>
      <c r="J575" s="214">
        <f t="shared" si="297"/>
        <v>0</v>
      </c>
      <c r="K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4">
        <f t="shared" si="298"/>
        <v>0</v>
      </c>
      <c r="Z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4">
        <f t="shared" si="299"/>
        <v>0</v>
      </c>
      <c r="AD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4">
        <f t="shared" si="300"/>
        <v>0</v>
      </c>
      <c r="AH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4">
        <f t="shared" si="301"/>
        <v>0</v>
      </c>
      <c r="AL575" s="214">
        <f t="shared" si="302"/>
        <v>0</v>
      </c>
    </row>
    <row r="576" spans="2:38" x14ac:dyDescent="0.25">
      <c r="B576" s="212" t="s">
        <v>1624</v>
      </c>
      <c r="C576" s="213" t="s">
        <v>1625</v>
      </c>
      <c r="D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4">
        <f t="shared" si="295"/>
        <v>0</v>
      </c>
      <c r="G576" s="214"/>
      <c r="H576" s="214">
        <f t="shared" si="296"/>
        <v>0</v>
      </c>
      <c r="I576" s="214"/>
      <c r="J576" s="214">
        <f t="shared" si="297"/>
        <v>0</v>
      </c>
      <c r="K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4">
        <f t="shared" si="298"/>
        <v>0</v>
      </c>
      <c r="Z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4">
        <f t="shared" si="299"/>
        <v>0</v>
      </c>
      <c r="AD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4">
        <f t="shared" si="300"/>
        <v>0</v>
      </c>
      <c r="AH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4">
        <f t="shared" si="301"/>
        <v>0</v>
      </c>
      <c r="AL576" s="214">
        <f t="shared" si="302"/>
        <v>0</v>
      </c>
    </row>
    <row r="577" spans="2:38" x14ac:dyDescent="0.25">
      <c r="B577" s="212" t="s">
        <v>1626</v>
      </c>
      <c r="C577" s="213" t="s">
        <v>1627</v>
      </c>
      <c r="D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4">
        <f t="shared" si="295"/>
        <v>0</v>
      </c>
      <c r="G577" s="214"/>
      <c r="H577" s="214">
        <f t="shared" si="296"/>
        <v>0</v>
      </c>
      <c r="I577" s="214"/>
      <c r="J577" s="214">
        <f t="shared" si="297"/>
        <v>0</v>
      </c>
      <c r="K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4">
        <f t="shared" si="298"/>
        <v>0</v>
      </c>
      <c r="Z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4">
        <f t="shared" si="299"/>
        <v>0</v>
      </c>
      <c r="AD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4">
        <f t="shared" si="300"/>
        <v>0</v>
      </c>
      <c r="AH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4">
        <f t="shared" si="301"/>
        <v>0</v>
      </c>
      <c r="AL577" s="214">
        <f t="shared" si="302"/>
        <v>0</v>
      </c>
    </row>
    <row r="578" spans="2:38" x14ac:dyDescent="0.25">
      <c r="B578" s="212" t="s">
        <v>1628</v>
      </c>
      <c r="C578" s="213" t="s">
        <v>1629</v>
      </c>
      <c r="D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4">
        <f t="shared" si="295"/>
        <v>0</v>
      </c>
      <c r="G578" s="214"/>
      <c r="H578" s="214">
        <f t="shared" si="296"/>
        <v>0</v>
      </c>
      <c r="I578" s="214"/>
      <c r="J578" s="214">
        <f t="shared" si="297"/>
        <v>0</v>
      </c>
      <c r="K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4">
        <f t="shared" si="298"/>
        <v>0</v>
      </c>
      <c r="Z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4">
        <f t="shared" si="299"/>
        <v>0</v>
      </c>
      <c r="AD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4">
        <f t="shared" si="300"/>
        <v>0</v>
      </c>
      <c r="AH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4">
        <f t="shared" si="301"/>
        <v>0</v>
      </c>
      <c r="AL578" s="214">
        <f t="shared" si="302"/>
        <v>0</v>
      </c>
    </row>
    <row r="579" spans="2:38" x14ac:dyDescent="0.25">
      <c r="B579" s="212" t="s">
        <v>1630</v>
      </c>
      <c r="C579" s="213" t="s">
        <v>1631</v>
      </c>
      <c r="D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4">
        <f t="shared" si="295"/>
        <v>0</v>
      </c>
      <c r="G579" s="214"/>
      <c r="H579" s="214">
        <f t="shared" si="296"/>
        <v>0</v>
      </c>
      <c r="I579" s="214"/>
      <c r="J579" s="214">
        <f t="shared" si="297"/>
        <v>0</v>
      </c>
      <c r="K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4">
        <f t="shared" si="298"/>
        <v>0</v>
      </c>
      <c r="Z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4">
        <f t="shared" si="299"/>
        <v>0</v>
      </c>
      <c r="AD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4">
        <f t="shared" si="300"/>
        <v>0</v>
      </c>
      <c r="AH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4">
        <f t="shared" si="301"/>
        <v>0</v>
      </c>
      <c r="AL579" s="214">
        <f t="shared" si="302"/>
        <v>0</v>
      </c>
    </row>
    <row r="580" spans="2:38" x14ac:dyDescent="0.25">
      <c r="B580" s="212" t="s">
        <v>1632</v>
      </c>
      <c r="C580" s="213" t="s">
        <v>1633</v>
      </c>
      <c r="D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4">
        <f t="shared" si="295"/>
        <v>0</v>
      </c>
      <c r="G580" s="214"/>
      <c r="H580" s="214">
        <f t="shared" si="296"/>
        <v>0</v>
      </c>
      <c r="I580" s="214"/>
      <c r="J580" s="214">
        <f t="shared" si="297"/>
        <v>0</v>
      </c>
      <c r="K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4">
        <f t="shared" si="298"/>
        <v>0</v>
      </c>
      <c r="Z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4">
        <f t="shared" si="299"/>
        <v>0</v>
      </c>
      <c r="AD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4">
        <f t="shared" si="300"/>
        <v>0</v>
      </c>
      <c r="AH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4">
        <f t="shared" si="301"/>
        <v>0</v>
      </c>
      <c r="AL580" s="214">
        <f t="shared" si="302"/>
        <v>0</v>
      </c>
    </row>
    <row r="581" spans="2:38" x14ac:dyDescent="0.25">
      <c r="B581" s="209" t="s">
        <v>1634</v>
      </c>
      <c r="C581" s="210" t="s">
        <v>1635</v>
      </c>
      <c r="D581" s="211">
        <f>SUM(D582:D586)</f>
        <v>0</v>
      </c>
      <c r="E581" s="211">
        <f>SUM(E582:E586)</f>
        <v>0</v>
      </c>
      <c r="F581" s="211">
        <f t="shared" si="295"/>
        <v>0</v>
      </c>
      <c r="G581" s="211">
        <f>SUM(G582:G586)</f>
        <v>0</v>
      </c>
      <c r="H581" s="211">
        <f t="shared" si="296"/>
        <v>0</v>
      </c>
      <c r="I581" s="211">
        <f>SUM(I582:I586)</f>
        <v>0</v>
      </c>
      <c r="J581" s="211">
        <f t="shared" si="297"/>
        <v>0</v>
      </c>
      <c r="K581" s="211">
        <f t="shared" ref="K581:X581" si="303">SUM(K582:K586)</f>
        <v>0</v>
      </c>
      <c r="L581" s="211">
        <f t="shared" si="303"/>
        <v>0</v>
      </c>
      <c r="M581" s="211">
        <f t="shared" si="303"/>
        <v>0</v>
      </c>
      <c r="N581" s="211">
        <f t="shared" si="303"/>
        <v>0</v>
      </c>
      <c r="O581" s="211">
        <f t="shared" si="303"/>
        <v>0</v>
      </c>
      <c r="P581" s="211">
        <f t="shared" si="303"/>
        <v>0</v>
      </c>
      <c r="Q581" s="211">
        <f t="shared" si="303"/>
        <v>0</v>
      </c>
      <c r="R581" s="211">
        <f t="shared" si="303"/>
        <v>0</v>
      </c>
      <c r="S581" s="211">
        <f t="shared" si="303"/>
        <v>0</v>
      </c>
      <c r="T581" s="211">
        <f t="shared" si="303"/>
        <v>0</v>
      </c>
      <c r="U581" s="211">
        <f t="shared" si="303"/>
        <v>0</v>
      </c>
      <c r="V581" s="211">
        <f t="shared" si="303"/>
        <v>0</v>
      </c>
      <c r="W581" s="211">
        <f t="shared" si="303"/>
        <v>0</v>
      </c>
      <c r="X581" s="211">
        <f t="shared" si="303"/>
        <v>0</v>
      </c>
      <c r="Y581" s="211">
        <f t="shared" si="298"/>
        <v>0</v>
      </c>
      <c r="Z581" s="211">
        <f>SUM(Z582:Z586)</f>
        <v>0</v>
      </c>
      <c r="AA581" s="211">
        <f>SUM(AA582:AA586)</f>
        <v>0</v>
      </c>
      <c r="AB581" s="211">
        <f>SUM(AB582:AB586)</f>
        <v>0</v>
      </c>
      <c r="AC581" s="211">
        <f t="shared" si="299"/>
        <v>0</v>
      </c>
      <c r="AD581" s="211">
        <f>SUM(AD582:AD586)</f>
        <v>0</v>
      </c>
      <c r="AE581" s="211">
        <f>SUM(AE582:AE586)</f>
        <v>0</v>
      </c>
      <c r="AF581" s="211">
        <f>SUM(AF582:AF586)</f>
        <v>0</v>
      </c>
      <c r="AG581" s="211">
        <f t="shared" si="300"/>
        <v>0</v>
      </c>
      <c r="AH581" s="211">
        <f>SUM(AH582:AH586)</f>
        <v>0</v>
      </c>
      <c r="AI581" s="211">
        <f>SUM(AI582:AI586)</f>
        <v>0</v>
      </c>
      <c r="AJ581" s="211">
        <f>SUM(AJ582:AJ586)</f>
        <v>0</v>
      </c>
      <c r="AK581" s="211">
        <f t="shared" si="301"/>
        <v>0</v>
      </c>
      <c r="AL581" s="211">
        <f t="shared" si="302"/>
        <v>0</v>
      </c>
    </row>
    <row r="582" spans="2:38" x14ac:dyDescent="0.25">
      <c r="B582" s="212" t="s">
        <v>1636</v>
      </c>
      <c r="C582" s="213" t="s">
        <v>1637</v>
      </c>
      <c r="D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4">
        <f t="shared" si="295"/>
        <v>0</v>
      </c>
      <c r="G582" s="214"/>
      <c r="H582" s="214">
        <f t="shared" si="296"/>
        <v>0</v>
      </c>
      <c r="I582" s="214"/>
      <c r="J582" s="214">
        <f t="shared" si="297"/>
        <v>0</v>
      </c>
      <c r="K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4">
        <f t="shared" si="298"/>
        <v>0</v>
      </c>
      <c r="Z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4">
        <f t="shared" si="299"/>
        <v>0</v>
      </c>
      <c r="AD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4">
        <f t="shared" si="300"/>
        <v>0</v>
      </c>
      <c r="AH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4">
        <f t="shared" si="301"/>
        <v>0</v>
      </c>
      <c r="AL582" s="214">
        <f t="shared" si="302"/>
        <v>0</v>
      </c>
    </row>
    <row r="583" spans="2:38" x14ac:dyDescent="0.25">
      <c r="B583" s="212" t="s">
        <v>1638</v>
      </c>
      <c r="C583" s="213" t="s">
        <v>1639</v>
      </c>
      <c r="D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4">
        <f t="shared" si="295"/>
        <v>0</v>
      </c>
      <c r="G583" s="214"/>
      <c r="H583" s="214">
        <f t="shared" si="296"/>
        <v>0</v>
      </c>
      <c r="I583" s="214"/>
      <c r="J583" s="214">
        <f t="shared" si="297"/>
        <v>0</v>
      </c>
      <c r="K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4">
        <f t="shared" si="298"/>
        <v>0</v>
      </c>
      <c r="Z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4">
        <f t="shared" si="299"/>
        <v>0</v>
      </c>
      <c r="AD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4">
        <f t="shared" si="300"/>
        <v>0</v>
      </c>
      <c r="AH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4">
        <f t="shared" si="301"/>
        <v>0</v>
      </c>
      <c r="AL583" s="214">
        <f t="shared" si="302"/>
        <v>0</v>
      </c>
    </row>
    <row r="584" spans="2:38" x14ac:dyDescent="0.25">
      <c r="B584" s="212" t="s">
        <v>1640</v>
      </c>
      <c r="C584" s="213" t="s">
        <v>1641</v>
      </c>
      <c r="D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4">
        <f t="shared" si="295"/>
        <v>0</v>
      </c>
      <c r="G584" s="214"/>
      <c r="H584" s="214">
        <f t="shared" si="296"/>
        <v>0</v>
      </c>
      <c r="I584" s="214"/>
      <c r="J584" s="214">
        <f t="shared" si="297"/>
        <v>0</v>
      </c>
      <c r="K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4">
        <f t="shared" si="298"/>
        <v>0</v>
      </c>
      <c r="Z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4">
        <f t="shared" si="299"/>
        <v>0</v>
      </c>
      <c r="AD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4">
        <f t="shared" si="300"/>
        <v>0</v>
      </c>
      <c r="AH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4">
        <f t="shared" si="301"/>
        <v>0</v>
      </c>
      <c r="AL584" s="214">
        <f t="shared" si="302"/>
        <v>0</v>
      </c>
    </row>
    <row r="585" spans="2:38" x14ac:dyDescent="0.25">
      <c r="B585" s="212" t="s">
        <v>1642</v>
      </c>
      <c r="C585" s="213" t="s">
        <v>1643</v>
      </c>
      <c r="D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4">
        <f t="shared" si="295"/>
        <v>0</v>
      </c>
      <c r="G585" s="214"/>
      <c r="H585" s="214">
        <f t="shared" si="296"/>
        <v>0</v>
      </c>
      <c r="I585" s="214"/>
      <c r="J585" s="214">
        <f t="shared" si="297"/>
        <v>0</v>
      </c>
      <c r="K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4">
        <f t="shared" si="298"/>
        <v>0</v>
      </c>
      <c r="Z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4">
        <f t="shared" si="299"/>
        <v>0</v>
      </c>
      <c r="AD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4">
        <f t="shared" si="300"/>
        <v>0</v>
      </c>
      <c r="AH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4">
        <f t="shared" si="301"/>
        <v>0</v>
      </c>
      <c r="AL585" s="214">
        <f t="shared" si="302"/>
        <v>0</v>
      </c>
    </row>
    <row r="586" spans="2:38" x14ac:dyDescent="0.25">
      <c r="B586" s="212" t="s">
        <v>1644</v>
      </c>
      <c r="C586" s="213" t="s">
        <v>1645</v>
      </c>
      <c r="D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4">
        <f t="shared" si="295"/>
        <v>0</v>
      </c>
      <c r="G586" s="214"/>
      <c r="H586" s="214">
        <f t="shared" si="296"/>
        <v>0</v>
      </c>
      <c r="I586" s="214"/>
      <c r="J586" s="214">
        <f t="shared" si="297"/>
        <v>0</v>
      </c>
      <c r="K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4">
        <f t="shared" si="298"/>
        <v>0</v>
      </c>
      <c r="Z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4">
        <f t="shared" si="299"/>
        <v>0</v>
      </c>
      <c r="AD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4">
        <f t="shared" si="300"/>
        <v>0</v>
      </c>
      <c r="AH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4">
        <f t="shared" si="301"/>
        <v>0</v>
      </c>
      <c r="AL586" s="214">
        <f t="shared" si="302"/>
        <v>0</v>
      </c>
    </row>
    <row r="587" spans="2:38" ht="26.25" x14ac:dyDescent="0.25">
      <c r="B587" s="215"/>
      <c r="C587" s="216" t="s">
        <v>381</v>
      </c>
      <c r="D587" s="217">
        <f>D12+D86+D97+D110+D212+D229+D330+D336+D393+D407+D412+D449+D501+D518+D562+D581</f>
        <v>1277771</v>
      </c>
      <c r="E587" s="217">
        <f>E12+E86+E97+E110+E212+E229+E330+E336+E393+E407+E412+E449+E501+E518+E562</f>
        <v>2041887</v>
      </c>
      <c r="F587" s="217">
        <f>D587+E587</f>
        <v>3319658</v>
      </c>
      <c r="G587" s="217">
        <f>G12+G86+G97+G110+G212+G229+G330+G336+G393+G407+G412+G449+G501+G518+G562</f>
        <v>0</v>
      </c>
      <c r="H587" s="217">
        <f>F587-G587</f>
        <v>3319658</v>
      </c>
      <c r="I587" s="217">
        <f>I12+I86+I97+I110+I212+I229+I330+I336+I393+I407+I412+I449+I501+I518+I562</f>
        <v>0</v>
      </c>
      <c r="J587" s="217">
        <f>F587-I587</f>
        <v>3319658</v>
      </c>
      <c r="K587" s="217">
        <f t="shared" ref="K587:X587" si="304">K12+K86+K97+K110+K212+K229+K330+K336+K393+K407+K412+K449+K501+K518+K562</f>
        <v>1223029</v>
      </c>
      <c r="L587" s="217">
        <f t="shared" si="304"/>
        <v>0</v>
      </c>
      <c r="M587" s="217">
        <f t="shared" si="304"/>
        <v>0</v>
      </c>
      <c r="N587" s="217">
        <f t="shared" si="304"/>
        <v>7500</v>
      </c>
      <c r="O587" s="217">
        <f t="shared" si="304"/>
        <v>0</v>
      </c>
      <c r="P587" s="217">
        <f t="shared" si="304"/>
        <v>0</v>
      </c>
      <c r="Q587" s="217">
        <f t="shared" si="304"/>
        <v>0</v>
      </c>
      <c r="R587" s="217">
        <f t="shared" si="304"/>
        <v>2009129</v>
      </c>
      <c r="S587" s="217">
        <f t="shared" si="304"/>
        <v>80000</v>
      </c>
      <c r="T587" s="217">
        <f t="shared" si="304"/>
        <v>0</v>
      </c>
      <c r="U587" s="217">
        <f t="shared" si="304"/>
        <v>0</v>
      </c>
      <c r="V587" s="217">
        <f t="shared" si="304"/>
        <v>2602719</v>
      </c>
      <c r="W587" s="217">
        <f t="shared" si="304"/>
        <v>84297</v>
      </c>
      <c r="X587" s="217">
        <f t="shared" si="304"/>
        <v>152272</v>
      </c>
      <c r="Y587" s="217">
        <f>V587+W587+X587</f>
        <v>2839288</v>
      </c>
      <c r="Z587" s="217">
        <f>Z12+Z86+Z97+Z110+Z212+Z229+Z330+Z336+Z393+Z407+Z412+Z449+Z501+Z518+Z562</f>
        <v>208000</v>
      </c>
      <c r="AA587" s="217">
        <f>AA12+AA86+AA97+AA110+AA212+AA229+AA330+AA336+AA393+AA407+AA412+AA449+AA501+AA518+AA562</f>
        <v>152370</v>
      </c>
      <c r="AB587" s="217">
        <f>AB12+AB86+AB97+AB110+AB212+AB229+AB330+AB336+AB393+AB407+AB412+AB449+AB501+AB518+AB562</f>
        <v>0</v>
      </c>
      <c r="AC587" s="217">
        <f>Z587+AA587+AB587</f>
        <v>360370</v>
      </c>
      <c r="AD587" s="217">
        <f>AD12+AD86+AD97+AD110+AD212+AD229+AD330+AD336+AD393+AD407+AD412+AD449+AD501+AD518+AD562</f>
        <v>0</v>
      </c>
      <c r="AE587" s="217">
        <f>AE12+AE86+AE97+AE110+AE212+AE229+AE330+AE336+AE393+AE407+AE412+AE449+AE501+AE518+AE562</f>
        <v>0</v>
      </c>
      <c r="AF587" s="217">
        <f>AF12+AF86+AF97+AF110+AF212+AF229+AF330+AF336+AF393+AF407+AF412+AF449+AF501+AF518+AF562</f>
        <v>0</v>
      </c>
      <c r="AG587" s="217">
        <f>AD587+AE587+AF587</f>
        <v>0</v>
      </c>
      <c r="AH587" s="217">
        <f>AH12+AH86+AH97+AH110+AH212+AH229+AH330+AH336+AH393+AH407+AH412+AH449+AH501+AH518+AH562</f>
        <v>0</v>
      </c>
      <c r="AI587" s="217">
        <f>AI12+AI86+AI97+AI110+AI212+AI229+AI330+AI336+AI393+AI407+AI412+AI449+AI501+AI518+AI562</f>
        <v>120000</v>
      </c>
      <c r="AJ587" s="217">
        <f>AJ12+AJ86+AJ97+AJ110+AJ212+AJ229+AJ330+AJ336+AJ393+AJ407+AJ412+AJ449+AJ501+AJ518+AJ562</f>
        <v>0</v>
      </c>
      <c r="AK587" s="217">
        <f>AH587+AI587+AJ587</f>
        <v>120000</v>
      </c>
      <c r="AL587" s="217">
        <f>Y587+AC587+AG587+AK587</f>
        <v>3319658</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showGridLines="0" topLeftCell="A4" zoomScaleNormal="100" workbookViewId="0">
      <selection activeCell="C40" sqref="C40"/>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9.8554687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A2" s="156" t="s">
        <v>258</v>
      </c>
      <c r="B2" s="156" t="s">
        <v>245</v>
      </c>
      <c r="C2" s="156" t="s">
        <v>612</v>
      </c>
      <c r="D2" s="156" t="s">
        <v>259</v>
      </c>
      <c r="E2" s="156" t="s">
        <v>179</v>
      </c>
      <c r="F2" s="156" t="s">
        <v>613</v>
      </c>
      <c r="G2" s="229" t="s">
        <v>260</v>
      </c>
      <c r="H2" s="229" t="s">
        <v>614</v>
      </c>
      <c r="I2" s="229" t="s">
        <v>615</v>
      </c>
      <c r="J2" s="229" t="s">
        <v>261</v>
      </c>
      <c r="K2" s="229" t="s">
        <v>616</v>
      </c>
      <c r="R2" s="153" t="s">
        <v>263</v>
      </c>
      <c r="S2" s="153" t="s">
        <v>264</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266" t="s">
        <v>560</v>
      </c>
      <c r="AI2" s="266" t="s">
        <v>561</v>
      </c>
      <c r="AJ2" s="266" t="s">
        <v>562</v>
      </c>
      <c r="AK2" s="266" t="s">
        <v>563</v>
      </c>
      <c r="AL2" s="266" t="s">
        <v>564</v>
      </c>
      <c r="AM2" s="266" t="s">
        <v>567</v>
      </c>
      <c r="AN2" s="266" t="s">
        <v>565</v>
      </c>
      <c r="AO2" s="266" t="s">
        <v>566</v>
      </c>
      <c r="AP2" s="266" t="s">
        <v>568</v>
      </c>
      <c r="AQ2" s="266" t="s">
        <v>569</v>
      </c>
      <c r="AR2" s="266" t="s">
        <v>570</v>
      </c>
      <c r="AS2" s="266" t="s">
        <v>571</v>
      </c>
      <c r="AT2" s="266" t="s">
        <v>572</v>
      </c>
      <c r="AU2" s="266" t="s">
        <v>573</v>
      </c>
      <c r="AV2" s="266" t="s">
        <v>574</v>
      </c>
      <c r="AW2" s="266" t="s">
        <v>575</v>
      </c>
      <c r="AX2" s="266" t="s">
        <v>576</v>
      </c>
      <c r="AY2" s="266" t="s">
        <v>577</v>
      </c>
      <c r="AZ2" s="266" t="s">
        <v>578</v>
      </c>
      <c r="BA2" s="266" t="s">
        <v>579</v>
      </c>
      <c r="BB2" s="266" t="s">
        <v>580</v>
      </c>
      <c r="BC2" s="266" t="s">
        <v>581</v>
      </c>
      <c r="BD2" s="266" t="s">
        <v>582</v>
      </c>
      <c r="BE2" s="266" t="s">
        <v>583</v>
      </c>
      <c r="BF2" s="266" t="s">
        <v>584</v>
      </c>
      <c r="BG2" s="266" t="s">
        <v>585</v>
      </c>
      <c r="BH2" s="266" t="s">
        <v>586</v>
      </c>
      <c r="BI2" s="266" t="s">
        <v>587</v>
      </c>
      <c r="BJ2" s="266" t="s">
        <v>588</v>
      </c>
      <c r="BK2" s="266" t="s">
        <v>589</v>
      </c>
      <c r="BL2" s="266" t="s">
        <v>590</v>
      </c>
      <c r="BM2" s="266" t="s">
        <v>591</v>
      </c>
      <c r="BN2" s="266" t="s">
        <v>592</v>
      </c>
      <c r="BO2" s="266" t="s">
        <v>593</v>
      </c>
      <c r="BP2" s="266" t="s">
        <v>594</v>
      </c>
      <c r="BQ2" s="266" t="s">
        <v>595</v>
      </c>
      <c r="BR2" s="266" t="s">
        <v>596</v>
      </c>
      <c r="BS2" s="266" t="s">
        <v>597</v>
      </c>
      <c r="BT2" s="266" t="s">
        <v>598</v>
      </c>
      <c r="BU2" s="266" t="s">
        <v>599</v>
      </c>
    </row>
    <row r="3" spans="1:256" s="153" customFormat="1" hidden="1" x14ac:dyDescent="0.25">
      <c r="A3" s="184"/>
      <c r="B3" s="184"/>
      <c r="C3" s="184"/>
      <c r="D3" s="184"/>
      <c r="E3" s="184"/>
      <c r="F3" s="184"/>
      <c r="G3" s="186"/>
      <c r="H3" s="186"/>
      <c r="I3" s="186"/>
      <c r="J3" s="186"/>
      <c r="K3" s="186"/>
      <c r="AH3" s="267">
        <v>2500</v>
      </c>
      <c r="AI3" s="267">
        <v>1900</v>
      </c>
      <c r="AJ3" s="267">
        <v>1650</v>
      </c>
      <c r="AK3" s="267">
        <v>1580</v>
      </c>
      <c r="AL3" s="267">
        <v>2250</v>
      </c>
      <c r="AM3" s="267">
        <v>1650</v>
      </c>
      <c r="AN3" s="267">
        <v>1400</v>
      </c>
      <c r="AO3" s="268">
        <v>1340</v>
      </c>
      <c r="AP3" s="268">
        <v>2000</v>
      </c>
      <c r="AQ3" s="268">
        <v>1400</v>
      </c>
      <c r="AR3" s="268">
        <v>1150</v>
      </c>
      <c r="AS3" s="268">
        <v>1100</v>
      </c>
      <c r="AT3" s="268">
        <v>1750</v>
      </c>
      <c r="AU3" s="268">
        <v>1150</v>
      </c>
      <c r="AV3" s="268">
        <v>900</v>
      </c>
      <c r="AW3" s="268">
        <v>860</v>
      </c>
      <c r="AX3" s="268">
        <v>1200</v>
      </c>
      <c r="AY3" s="153">
        <v>900</v>
      </c>
      <c r="AZ3" s="153">
        <v>650</v>
      </c>
      <c r="BA3" s="153">
        <v>620</v>
      </c>
      <c r="BB3" s="267">
        <v>5355</v>
      </c>
      <c r="BC3" s="267">
        <v>4935</v>
      </c>
      <c r="BD3" s="267">
        <v>6300</v>
      </c>
      <c r="BE3" s="267">
        <v>5880</v>
      </c>
      <c r="BF3" s="267">
        <v>4725</v>
      </c>
      <c r="BG3" s="267">
        <v>4305</v>
      </c>
      <c r="BH3" s="267">
        <v>5670</v>
      </c>
      <c r="BI3" s="268">
        <v>5250</v>
      </c>
      <c r="BJ3" s="268">
        <v>4095</v>
      </c>
      <c r="BK3" s="268">
        <v>3780</v>
      </c>
      <c r="BL3" s="268">
        <v>5040</v>
      </c>
      <c r="BM3" s="268">
        <v>4620</v>
      </c>
      <c r="BN3" s="268">
        <v>3465</v>
      </c>
      <c r="BO3" s="268">
        <v>3150</v>
      </c>
      <c r="BP3" s="268">
        <v>4410</v>
      </c>
      <c r="BQ3" s="268">
        <v>4095</v>
      </c>
      <c r="BR3" s="268">
        <v>3045</v>
      </c>
      <c r="BS3" s="153">
        <v>2835</v>
      </c>
      <c r="BT3" s="153">
        <v>3885</v>
      </c>
      <c r="BU3" s="153">
        <v>3570</v>
      </c>
    </row>
    <row r="5" spans="1:256" ht="60" customHeight="1" x14ac:dyDescent="0.25">
      <c r="C5" s="227" t="s">
        <v>385</v>
      </c>
      <c r="D5" s="200">
        <f>SUMIF(C:C,$C$10,D:D)</f>
        <v>1341029</v>
      </c>
    </row>
    <row r="6" spans="1:256" x14ac:dyDescent="0.25">
      <c r="C6" s="72"/>
      <c r="D6" s="72"/>
      <c r="E6" s="72"/>
      <c r="F6" s="72"/>
      <c r="G6" s="72"/>
      <c r="H6" s="100"/>
      <c r="I6" s="72"/>
      <c r="J6" s="72"/>
    </row>
    <row r="7" spans="1:256" x14ac:dyDescent="0.25">
      <c r="C7" s="72" t="s">
        <v>40</v>
      </c>
      <c r="D7" s="72"/>
      <c r="E7" s="72"/>
      <c r="F7" s="72"/>
      <c r="G7" s="72"/>
      <c r="H7" s="100"/>
      <c r="I7" s="72"/>
      <c r="J7" s="72"/>
    </row>
    <row r="8" spans="1:256" x14ac:dyDescent="0.25">
      <c r="C8" s="72" t="s">
        <v>41</v>
      </c>
      <c r="D8" s="72"/>
      <c r="E8" s="72"/>
      <c r="F8" s="72"/>
      <c r="G8" s="72"/>
      <c r="H8" s="100"/>
      <c r="I8" s="72"/>
      <c r="J8" s="72"/>
    </row>
    <row r="9" spans="1:256" ht="15.75" thickBot="1" x14ac:dyDescent="0.3">
      <c r="B9" s="124"/>
      <c r="C9" s="208"/>
      <c r="D9" s="208"/>
      <c r="E9" s="208"/>
      <c r="F9" s="208"/>
      <c r="G9" s="208"/>
      <c r="H9" s="100"/>
      <c r="I9" s="208"/>
      <c r="J9" s="208"/>
      <c r="K9" s="143"/>
    </row>
    <row r="10" spans="1:256" ht="15.75" thickBot="1" x14ac:dyDescent="0.3">
      <c r="B10" s="124"/>
      <c r="C10" s="29" t="s">
        <v>42</v>
      </c>
      <c r="D10" s="30">
        <f>SUM(G17:G28)</f>
        <v>1104579</v>
      </c>
      <c r="E10" s="124"/>
      <c r="F10" s="124"/>
      <c r="G10" s="124"/>
      <c r="H10" s="97"/>
      <c r="I10" s="97"/>
      <c r="J10" s="97"/>
      <c r="K10" s="143"/>
    </row>
    <row r="11" spans="1:256" x14ac:dyDescent="0.25">
      <c r="B11" s="124"/>
      <c r="C11" s="72"/>
      <c r="D11" s="31"/>
      <c r="E11" s="124"/>
      <c r="F11" s="124"/>
      <c r="G11" s="124"/>
      <c r="H11" s="97"/>
      <c r="I11" s="97"/>
      <c r="J11" s="97"/>
      <c r="K11" s="143"/>
    </row>
    <row r="12" spans="1:256" x14ac:dyDescent="0.25">
      <c r="B12" s="124"/>
      <c r="C12" s="72"/>
      <c r="D12" s="31"/>
      <c r="E12" s="124"/>
      <c r="F12" s="124"/>
      <c r="G12" s="124"/>
      <c r="H12" s="97"/>
      <c r="I12" s="97"/>
      <c r="J12" s="97"/>
      <c r="K12" s="143"/>
    </row>
    <row r="13" spans="1:256" ht="15.75" x14ac:dyDescent="0.25">
      <c r="B13" s="124"/>
      <c r="C13" s="241" t="s">
        <v>528</v>
      </c>
      <c r="D13" s="242" t="s">
        <v>1831</v>
      </c>
      <c r="E13" s="124"/>
      <c r="F13" s="124"/>
      <c r="G13" s="124"/>
      <c r="H13" s="97"/>
      <c r="I13" s="97"/>
      <c r="J13" s="97"/>
      <c r="K13" s="143"/>
    </row>
    <row r="14" spans="1:25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Gestionar todos los tramites administrativos para apoyar el desarrollo de las funciones de representacion legal de la UNAH</v>
      </c>
      <c r="D14" s="31"/>
      <c r="E14" s="124"/>
      <c r="F14" s="124"/>
      <c r="G14" s="124"/>
      <c r="H14" s="97"/>
      <c r="I14" s="97" t="s">
        <v>1802</v>
      </c>
      <c r="J14" s="97"/>
      <c r="K14" s="143"/>
    </row>
    <row r="15" spans="1:256" ht="15.75" thickBot="1" x14ac:dyDescent="0.3">
      <c r="B15" s="124"/>
      <c r="C15" s="72"/>
      <c r="D15" s="31"/>
      <c r="E15" s="124"/>
      <c r="F15" s="124"/>
      <c r="G15" s="124"/>
      <c r="H15" s="97"/>
      <c r="I15" s="97"/>
      <c r="J15" s="97"/>
      <c r="K15" s="143"/>
    </row>
    <row r="16" spans="1:256" ht="32.25" customHeight="1" thickBot="1" x14ac:dyDescent="0.3">
      <c r="B16" s="124"/>
      <c r="C16" s="157" t="s">
        <v>43</v>
      </c>
      <c r="D16" s="160" t="s">
        <v>44</v>
      </c>
      <c r="E16" s="159" t="s">
        <v>54</v>
      </c>
      <c r="F16" s="159" t="s">
        <v>56</v>
      </c>
      <c r="G16" s="158" t="s">
        <v>27</v>
      </c>
      <c r="H16" s="164" t="s">
        <v>265</v>
      </c>
      <c r="I16" s="159" t="s">
        <v>45</v>
      </c>
      <c r="J16" s="159" t="s">
        <v>266</v>
      </c>
      <c r="K16" s="159" t="s">
        <v>548</v>
      </c>
      <c r="L16" s="159" t="s">
        <v>549</v>
      </c>
    </row>
    <row r="17" spans="2:12" x14ac:dyDescent="0.25">
      <c r="B17" s="124"/>
      <c r="C17" s="126" t="s">
        <v>46</v>
      </c>
      <c r="D17" s="517">
        <v>0</v>
      </c>
      <c r="E17" s="189"/>
      <c r="F17" s="146">
        <v>0</v>
      </c>
      <c r="G17" s="128">
        <f t="shared" ref="G17:G25" si="0">E17*F17</f>
        <v>0</v>
      </c>
      <c r="H17" s="192" t="s">
        <v>264</v>
      </c>
      <c r="I17" s="129" t="s">
        <v>1644</v>
      </c>
      <c r="J17" s="129" t="str">
        <f>VLOOKUP(I17,Presupuesto!$B$11:$C$587,2,0)</f>
        <v>OTROS INTERESES</v>
      </c>
      <c r="K17" s="272" t="s">
        <v>258</v>
      </c>
      <c r="L17" s="129" t="s">
        <v>532</v>
      </c>
    </row>
    <row r="18" spans="2:12" x14ac:dyDescent="0.25">
      <c r="B18" s="124"/>
      <c r="C18" s="130" t="s">
        <v>47</v>
      </c>
      <c r="D18" s="518"/>
      <c r="E18" s="235">
        <f>D17</f>
        <v>0</v>
      </c>
      <c r="F18" s="131"/>
      <c r="G18" s="128">
        <f t="shared" si="0"/>
        <v>0</v>
      </c>
      <c r="H18" s="192"/>
      <c r="I18" s="129" t="s">
        <v>1644</v>
      </c>
      <c r="J18" s="129" t="str">
        <f>VLOOKUP(I18,Presupuesto!$B$11:$C$587,2,0)</f>
        <v>OTROS INTERESES</v>
      </c>
      <c r="K18" s="129" t="s">
        <v>613</v>
      </c>
      <c r="L18" s="129" t="s">
        <v>550</v>
      </c>
    </row>
    <row r="19" spans="2:12" x14ac:dyDescent="0.25">
      <c r="B19" s="124"/>
      <c r="C19" s="130" t="s">
        <v>48</v>
      </c>
      <c r="D19" s="518"/>
      <c r="E19" s="235">
        <v>300</v>
      </c>
      <c r="F19" s="131">
        <v>200</v>
      </c>
      <c r="G19" s="128">
        <f t="shared" si="0"/>
        <v>60000</v>
      </c>
      <c r="H19" s="192" t="s">
        <v>264</v>
      </c>
      <c r="I19" s="129" t="s">
        <v>1101</v>
      </c>
      <c r="J19" s="129" t="str">
        <f>VLOOKUP(I19,Presupuesto!$B$11:$C$587,2,0)</f>
        <v>ALIMENTOS B EBIDAS PARA PERSONAS</v>
      </c>
      <c r="K19" s="129" t="str">
        <f t="shared" ref="K19:K28" si="1">$K$17</f>
        <v>Desarrollo Curricular</v>
      </c>
      <c r="L19" s="129" t="s">
        <v>550</v>
      </c>
    </row>
    <row r="20" spans="2:12" x14ac:dyDescent="0.25">
      <c r="B20" s="124"/>
      <c r="C20" s="130" t="s">
        <v>49</v>
      </c>
      <c r="D20" s="518"/>
      <c r="E20" s="182">
        <v>12</v>
      </c>
      <c r="F20" s="149">
        <v>3510.75</v>
      </c>
      <c r="G20" s="128">
        <f t="shared" si="0"/>
        <v>42129</v>
      </c>
      <c r="H20" s="192" t="s">
        <v>264</v>
      </c>
      <c r="I20" s="129" t="s">
        <v>1058</v>
      </c>
      <c r="J20" s="129" t="str">
        <f>VLOOKUP(I20,Presupuesto!$B$11:$C$587,2,0)</f>
        <v>PASAJES NACIONALES</v>
      </c>
      <c r="K20" s="129" t="str">
        <f t="shared" si="1"/>
        <v>Desarrollo Curricular</v>
      </c>
      <c r="L20" s="129" t="s">
        <v>532</v>
      </c>
    </row>
    <row r="21" spans="2:12" x14ac:dyDescent="0.25">
      <c r="B21" s="124"/>
      <c r="C21" s="130" t="s">
        <v>1807</v>
      </c>
      <c r="D21" s="518"/>
      <c r="E21" s="182">
        <v>5</v>
      </c>
      <c r="F21" s="149">
        <v>6000</v>
      </c>
      <c r="G21" s="128">
        <f t="shared" si="0"/>
        <v>30000</v>
      </c>
      <c r="H21" s="192" t="s">
        <v>264</v>
      </c>
      <c r="I21" s="129" t="s">
        <v>460</v>
      </c>
      <c r="J21" s="129" t="str">
        <f>VLOOKUP(I21,Presupuesto!$B$11:$C$587,2,0)</f>
        <v>COMBUSTIBLES Y LUBRICANTES</v>
      </c>
      <c r="K21" s="129" t="str">
        <f t="shared" si="1"/>
        <v>Desarrollo Curricular</v>
      </c>
      <c r="L21" s="129" t="s">
        <v>535</v>
      </c>
    </row>
    <row r="22" spans="2:12" x14ac:dyDescent="0.25">
      <c r="B22" s="124"/>
      <c r="C22" s="130" t="s">
        <v>1811</v>
      </c>
      <c r="D22" s="518"/>
      <c r="E22" s="235">
        <v>4</v>
      </c>
      <c r="F22" s="131">
        <v>9500</v>
      </c>
      <c r="G22" s="128">
        <f t="shared" si="0"/>
        <v>38000</v>
      </c>
      <c r="H22" s="192" t="s">
        <v>264</v>
      </c>
      <c r="I22" s="129" t="s">
        <v>1020</v>
      </c>
      <c r="J22" s="129" t="str">
        <f>VLOOKUP(I22,Presupuesto!$B$11:$C$587,2,0)</f>
        <v>SERVICIO DE TRANSPORTE EVENTUALES</v>
      </c>
      <c r="K22" s="129" t="s">
        <v>614</v>
      </c>
      <c r="L22" s="129" t="s">
        <v>533</v>
      </c>
    </row>
    <row r="23" spans="2:12" x14ac:dyDescent="0.25">
      <c r="B23" s="124"/>
      <c r="C23" s="130" t="s">
        <v>249</v>
      </c>
      <c r="D23" s="518"/>
      <c r="E23" s="235">
        <f>D17/12</f>
        <v>0</v>
      </c>
      <c r="F23" s="131">
        <v>36</v>
      </c>
      <c r="G23" s="128">
        <f t="shared" si="0"/>
        <v>0</v>
      </c>
      <c r="H23" s="192"/>
      <c r="I23" s="129" t="s">
        <v>1644</v>
      </c>
      <c r="J23" s="129" t="str">
        <f>VLOOKUP(I23,Presupuesto!$B$11:$C$587,2,0)</f>
        <v>OTROS INTERESES</v>
      </c>
      <c r="K23" s="129" t="str">
        <f t="shared" si="1"/>
        <v>Desarrollo Curricular</v>
      </c>
      <c r="L23" s="129" t="s">
        <v>550</v>
      </c>
    </row>
    <row r="24" spans="2:12" x14ac:dyDescent="0.25">
      <c r="B24" s="124"/>
      <c r="C24" s="130" t="s">
        <v>34</v>
      </c>
      <c r="D24" s="518"/>
      <c r="E24" s="235">
        <f>D17/12</f>
        <v>0</v>
      </c>
      <c r="F24" s="131">
        <v>80</v>
      </c>
      <c r="G24" s="128">
        <f t="shared" si="0"/>
        <v>0</v>
      </c>
      <c r="H24" s="192"/>
      <c r="I24" s="129" t="s">
        <v>1644</v>
      </c>
      <c r="J24" s="129" t="str">
        <f>VLOOKUP(I24,Presupuesto!$B$11:$C$587,2,0)</f>
        <v>OTROS INTERESES</v>
      </c>
      <c r="K24" s="129" t="str">
        <f t="shared" si="1"/>
        <v>Desarrollo Curricular</v>
      </c>
      <c r="L24" s="129" t="s">
        <v>550</v>
      </c>
    </row>
    <row r="25" spans="2:12" x14ac:dyDescent="0.25">
      <c r="B25" s="124"/>
      <c r="C25" s="140" t="s">
        <v>51</v>
      </c>
      <c r="D25" s="518"/>
      <c r="E25" s="265">
        <v>0</v>
      </c>
      <c r="F25" s="150">
        <v>25</v>
      </c>
      <c r="G25" s="128">
        <f t="shared" si="0"/>
        <v>0</v>
      </c>
      <c r="H25" s="192"/>
      <c r="I25" s="129" t="s">
        <v>1644</v>
      </c>
      <c r="J25" s="129" t="str">
        <f>VLOOKUP(I25,Presupuesto!$B$11:$C$587,2,0)</f>
        <v>OTROS INTERESES</v>
      </c>
      <c r="K25" s="129" t="str">
        <f t="shared" si="1"/>
        <v>Desarrollo Curricular</v>
      </c>
      <c r="L25" s="129" t="s">
        <v>550</v>
      </c>
    </row>
    <row r="26" spans="2:12" ht="15.75" thickBot="1" x14ac:dyDescent="0.3">
      <c r="B26" s="124"/>
      <c r="C26" s="269" t="s">
        <v>585</v>
      </c>
      <c r="D26" s="270">
        <v>1</v>
      </c>
      <c r="E26" s="271">
        <v>24</v>
      </c>
      <c r="F26" s="135">
        <v>6187.5</v>
      </c>
      <c r="G26" s="136">
        <f>D26*E26*F26</f>
        <v>148500</v>
      </c>
      <c r="H26" s="192" t="s">
        <v>263</v>
      </c>
      <c r="I26" s="129" t="s">
        <v>1072</v>
      </c>
      <c r="J26" s="137" t="str">
        <f>VLOOKUP(I26,Presupuesto!$B$11:$C$587,2,0)</f>
        <v>VIATICOS NACIONALES</v>
      </c>
      <c r="K26" s="129" t="str">
        <f t="shared" si="1"/>
        <v>Desarrollo Curricular</v>
      </c>
      <c r="L26" s="129" t="s">
        <v>532</v>
      </c>
    </row>
    <row r="27" spans="2:12" ht="15.75" thickBot="1" x14ac:dyDescent="0.3">
      <c r="B27" s="124"/>
      <c r="C27" s="269" t="s">
        <v>575</v>
      </c>
      <c r="D27" s="270">
        <v>1</v>
      </c>
      <c r="E27" s="271">
        <v>92</v>
      </c>
      <c r="F27" s="135">
        <v>4812.5</v>
      </c>
      <c r="G27" s="136">
        <f>D27*E27*F27</f>
        <v>442750</v>
      </c>
      <c r="H27" s="192" t="s">
        <v>263</v>
      </c>
      <c r="I27" s="129" t="s">
        <v>1072</v>
      </c>
      <c r="J27" s="137" t="str">
        <f>VLOOKUP(I27,Presupuesto!$B$11:$C$587,2,0)</f>
        <v>VIATICOS NACIONALES</v>
      </c>
      <c r="K27" s="129" t="str">
        <f t="shared" si="1"/>
        <v>Desarrollo Curricular</v>
      </c>
      <c r="L27" s="129" t="s">
        <v>532</v>
      </c>
    </row>
    <row r="28" spans="2:12" ht="15.75" thickBot="1" x14ac:dyDescent="0.3">
      <c r="C28" s="269" t="s">
        <v>577</v>
      </c>
      <c r="D28" s="270">
        <v>1</v>
      </c>
      <c r="E28" s="271">
        <v>104</v>
      </c>
      <c r="F28" s="135">
        <v>3300</v>
      </c>
      <c r="G28" s="136">
        <f>D28*E28*F28</f>
        <v>343200</v>
      </c>
      <c r="H28" s="192" t="s">
        <v>263</v>
      </c>
      <c r="I28" s="129" t="s">
        <v>1072</v>
      </c>
      <c r="J28" s="137" t="str">
        <f>VLOOKUP(I28,Presupuesto!$B$11:$C$587,2,0)</f>
        <v>VIATICOS NACIONALES</v>
      </c>
      <c r="K28" s="129" t="str">
        <f t="shared" si="1"/>
        <v>Desarrollo Curricular</v>
      </c>
      <c r="L28" s="129" t="s">
        <v>532</v>
      </c>
    </row>
    <row r="31" spans="2:12" x14ac:dyDescent="0.25">
      <c r="C31" s="72"/>
      <c r="D31" s="72"/>
      <c r="E31" s="72"/>
      <c r="F31" s="72"/>
      <c r="G31" s="72"/>
      <c r="H31" s="100"/>
      <c r="I31" s="72"/>
      <c r="J31" s="72"/>
    </row>
    <row r="32" spans="2:12" x14ac:dyDescent="0.25">
      <c r="C32" s="72" t="s">
        <v>40</v>
      </c>
      <c r="D32" s="72"/>
      <c r="E32" s="72"/>
      <c r="F32" s="72"/>
      <c r="G32" s="72"/>
      <c r="H32" s="100"/>
      <c r="I32" s="72"/>
      <c r="J32" s="72"/>
    </row>
    <row r="33" spans="3:12" x14ac:dyDescent="0.25">
      <c r="C33" s="72" t="s">
        <v>41</v>
      </c>
      <c r="D33" s="72"/>
      <c r="E33" s="72"/>
      <c r="F33" s="72"/>
      <c r="G33" s="72"/>
      <c r="H33" s="100"/>
      <c r="I33" s="72"/>
      <c r="J33" s="72"/>
    </row>
    <row r="34" spans="3:12" ht="15.75" thickBot="1" x14ac:dyDescent="0.3">
      <c r="C34" s="208"/>
      <c r="D34" s="208"/>
      <c r="E34" s="208"/>
      <c r="F34" s="208"/>
      <c r="G34" s="208"/>
      <c r="H34" s="100"/>
      <c r="I34" s="208"/>
      <c r="J34" s="208"/>
      <c r="K34" s="143"/>
    </row>
    <row r="35" spans="3:12" ht="15.75" thickBot="1" x14ac:dyDescent="0.3">
      <c r="C35" s="29" t="s">
        <v>42</v>
      </c>
      <c r="D35" s="30">
        <f>SUM(G42:G52)</f>
        <v>236450</v>
      </c>
      <c r="E35" s="124"/>
      <c r="F35" s="124"/>
      <c r="G35" s="124"/>
      <c r="H35" s="97"/>
      <c r="I35" s="97"/>
      <c r="J35" s="97"/>
      <c r="K35" s="143"/>
    </row>
    <row r="36" spans="3:12" x14ac:dyDescent="0.25">
      <c r="C36" s="72"/>
      <c r="D36" s="31"/>
      <c r="E36" s="124"/>
      <c r="F36" s="124"/>
      <c r="G36" s="124"/>
      <c r="H36" s="97"/>
      <c r="I36" s="97"/>
      <c r="J36" s="97"/>
      <c r="K36" s="143"/>
    </row>
    <row r="37" spans="3:12" x14ac:dyDescent="0.25">
      <c r="C37" s="72"/>
      <c r="D37" s="31"/>
      <c r="E37" s="124"/>
      <c r="F37" s="124"/>
      <c r="G37" s="124"/>
      <c r="H37" s="97"/>
      <c r="I37" s="97"/>
      <c r="J37" s="97"/>
      <c r="K37" s="143"/>
    </row>
    <row r="38" spans="3:12" ht="15.75" x14ac:dyDescent="0.25">
      <c r="C38" s="241" t="s">
        <v>528</v>
      </c>
      <c r="D38" s="242" t="s">
        <v>1831</v>
      </c>
      <c r="E38" s="124"/>
      <c r="F38" s="124"/>
      <c r="G38" s="124"/>
      <c r="H38" s="97"/>
      <c r="I38" s="97"/>
      <c r="J38" s="97"/>
      <c r="K38" s="143"/>
    </row>
    <row r="39" spans="3:12" ht="18.75" x14ac:dyDescent="0.25">
      <c r="C39"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Gestionar todos los tramites administrativos para apoyar el desarrollo de las funciones de representacion legal de la UNAH</v>
      </c>
      <c r="D39" s="31"/>
      <c r="E39" s="124"/>
      <c r="F39" s="124"/>
      <c r="G39" s="124"/>
      <c r="H39" s="97"/>
      <c r="I39" s="97" t="s">
        <v>1803</v>
      </c>
      <c r="J39" s="97"/>
      <c r="K39" s="143"/>
    </row>
    <row r="40" spans="3:12" ht="15.75" thickBot="1" x14ac:dyDescent="0.3">
      <c r="C40" s="72"/>
      <c r="D40" s="31"/>
      <c r="E40" s="124"/>
      <c r="F40" s="124"/>
      <c r="G40" s="124"/>
      <c r="H40" s="97"/>
      <c r="I40" s="97"/>
      <c r="J40" s="97"/>
      <c r="K40" s="143"/>
    </row>
    <row r="41" spans="3:12" ht="30.75" thickBot="1" x14ac:dyDescent="0.3">
      <c r="C41" s="157" t="s">
        <v>43</v>
      </c>
      <c r="D41" s="160" t="s">
        <v>44</v>
      </c>
      <c r="E41" s="159" t="s">
        <v>54</v>
      </c>
      <c r="F41" s="159" t="s">
        <v>56</v>
      </c>
      <c r="G41" s="158" t="s">
        <v>27</v>
      </c>
      <c r="H41" s="164" t="s">
        <v>265</v>
      </c>
      <c r="I41" s="159" t="s">
        <v>45</v>
      </c>
      <c r="J41" s="159" t="s">
        <v>266</v>
      </c>
      <c r="K41" s="159" t="s">
        <v>548</v>
      </c>
      <c r="L41" s="159" t="s">
        <v>549</v>
      </c>
    </row>
    <row r="42" spans="3:12" x14ac:dyDescent="0.25">
      <c r="C42" s="126" t="s">
        <v>46</v>
      </c>
      <c r="D42" s="517">
        <v>0</v>
      </c>
      <c r="E42" s="189"/>
      <c r="F42" s="146">
        <v>0</v>
      </c>
      <c r="G42" s="128">
        <f t="shared" ref="G42:G50" si="2">E42*F42</f>
        <v>0</v>
      </c>
      <c r="H42" s="192" t="s">
        <v>264</v>
      </c>
      <c r="I42" s="129" t="s">
        <v>1644</v>
      </c>
      <c r="J42" s="129" t="str">
        <f>VLOOKUP(I42,Presupuesto!$B$11:$C$587,2,0)</f>
        <v>OTROS INTERESES</v>
      </c>
      <c r="K42" s="272" t="s">
        <v>258</v>
      </c>
      <c r="L42" s="129" t="s">
        <v>532</v>
      </c>
    </row>
    <row r="43" spans="3:12" x14ac:dyDescent="0.25">
      <c r="C43" s="130" t="s">
        <v>47</v>
      </c>
      <c r="D43" s="518"/>
      <c r="E43" s="235">
        <f>D42</f>
        <v>0</v>
      </c>
      <c r="F43" s="131"/>
      <c r="G43" s="128">
        <f t="shared" si="2"/>
        <v>0</v>
      </c>
      <c r="H43" s="192"/>
      <c r="I43" s="129" t="s">
        <v>1644</v>
      </c>
      <c r="J43" s="129" t="str">
        <f>VLOOKUP(I43,Presupuesto!$B$11:$C$587,2,0)</f>
        <v>OTROS INTERESES</v>
      </c>
      <c r="K43" s="129" t="str">
        <f>$K$17</f>
        <v>Desarrollo Curricular</v>
      </c>
      <c r="L43" s="129" t="s">
        <v>550</v>
      </c>
    </row>
    <row r="44" spans="3:12" x14ac:dyDescent="0.25">
      <c r="C44" s="130" t="s">
        <v>48</v>
      </c>
      <c r="D44" s="518"/>
      <c r="E44" s="235"/>
      <c r="F44" s="131"/>
      <c r="G44" s="128">
        <f t="shared" si="2"/>
        <v>0</v>
      </c>
      <c r="H44" s="192" t="s">
        <v>264</v>
      </c>
      <c r="I44" s="129" t="s">
        <v>1644</v>
      </c>
      <c r="J44" s="129" t="str">
        <f>VLOOKUP(I44,Presupuesto!$B$11:$C$587,2,0)</f>
        <v>OTROS INTERESES</v>
      </c>
      <c r="K44" s="129" t="str">
        <f t="shared" ref="K44:K52" si="3">$K$17</f>
        <v>Desarrollo Curricular</v>
      </c>
      <c r="L44" s="129" t="s">
        <v>534</v>
      </c>
    </row>
    <row r="45" spans="3:12" x14ac:dyDescent="0.25">
      <c r="C45" s="130" t="s">
        <v>49</v>
      </c>
      <c r="D45" s="518"/>
      <c r="E45" s="182">
        <v>2</v>
      </c>
      <c r="F45" s="149">
        <v>40000</v>
      </c>
      <c r="G45" s="128">
        <f t="shared" si="2"/>
        <v>80000</v>
      </c>
      <c r="H45" s="192" t="s">
        <v>264</v>
      </c>
      <c r="I45" s="129" t="s">
        <v>1064</v>
      </c>
      <c r="J45" s="129" t="str">
        <f>VLOOKUP(I45,Presupuesto!$B$11:$C$587,2,0)</f>
        <v>PASAJES AL EXTERIOR</v>
      </c>
      <c r="K45" s="129" t="s">
        <v>615</v>
      </c>
      <c r="L45" s="129" t="s">
        <v>532</v>
      </c>
    </row>
    <row r="46" spans="3:12" x14ac:dyDescent="0.25">
      <c r="C46" s="130" t="s">
        <v>557</v>
      </c>
      <c r="D46" s="518"/>
      <c r="E46" s="182">
        <v>0</v>
      </c>
      <c r="F46" s="149">
        <v>250</v>
      </c>
      <c r="G46" s="128">
        <f t="shared" si="2"/>
        <v>0</v>
      </c>
      <c r="H46" s="192"/>
      <c r="I46" s="129" t="s">
        <v>1644</v>
      </c>
      <c r="J46" s="129" t="str">
        <f>VLOOKUP(I46,Presupuesto!$B$11:$C$587,2,0)</f>
        <v>OTROS INTERESES</v>
      </c>
      <c r="K46" s="129" t="str">
        <f t="shared" si="3"/>
        <v>Desarrollo Curricular</v>
      </c>
      <c r="L46" s="129" t="s">
        <v>550</v>
      </c>
    </row>
    <row r="47" spans="3:12" x14ac:dyDescent="0.25">
      <c r="C47" s="130" t="s">
        <v>50</v>
      </c>
      <c r="D47" s="518"/>
      <c r="E47" s="235">
        <f>(D42*25)/500</f>
        <v>0</v>
      </c>
      <c r="F47" s="131">
        <v>85</v>
      </c>
      <c r="G47" s="128">
        <f t="shared" si="2"/>
        <v>0</v>
      </c>
      <c r="H47" s="192"/>
      <c r="I47" s="129" t="s">
        <v>1644</v>
      </c>
      <c r="J47" s="129" t="str">
        <f>VLOOKUP(I47,Presupuesto!$B$11:$C$587,2,0)</f>
        <v>OTROS INTERESES</v>
      </c>
      <c r="K47" s="129" t="str">
        <f t="shared" si="3"/>
        <v>Desarrollo Curricular</v>
      </c>
      <c r="L47" s="129" t="s">
        <v>550</v>
      </c>
    </row>
    <row r="48" spans="3:12" x14ac:dyDescent="0.25">
      <c r="C48" s="130" t="s">
        <v>249</v>
      </c>
      <c r="D48" s="518"/>
      <c r="E48" s="235">
        <f>D42/12</f>
        <v>0</v>
      </c>
      <c r="F48" s="131">
        <v>36</v>
      </c>
      <c r="G48" s="128">
        <f t="shared" si="2"/>
        <v>0</v>
      </c>
      <c r="H48" s="192"/>
      <c r="I48" s="129" t="s">
        <v>1644</v>
      </c>
      <c r="J48" s="129" t="str">
        <f>VLOOKUP(I48,Presupuesto!$B$11:$C$587,2,0)</f>
        <v>OTROS INTERESES</v>
      </c>
      <c r="K48" s="129" t="str">
        <f t="shared" si="3"/>
        <v>Desarrollo Curricular</v>
      </c>
      <c r="L48" s="129" t="s">
        <v>550</v>
      </c>
    </row>
    <row r="49" spans="3:12" x14ac:dyDescent="0.25">
      <c r="C49" s="130" t="s">
        <v>34</v>
      </c>
      <c r="D49" s="518"/>
      <c r="E49" s="235">
        <f>D42/12</f>
        <v>0</v>
      </c>
      <c r="F49" s="131">
        <v>80</v>
      </c>
      <c r="G49" s="128">
        <f t="shared" si="2"/>
        <v>0</v>
      </c>
      <c r="H49" s="192"/>
      <c r="I49" s="129" t="s">
        <v>1644</v>
      </c>
      <c r="J49" s="129" t="str">
        <f>VLOOKUP(I49,Presupuesto!$B$11:$C$587,2,0)</f>
        <v>OTROS INTERESES</v>
      </c>
      <c r="K49" s="129" t="str">
        <f t="shared" si="3"/>
        <v>Desarrollo Curricular</v>
      </c>
      <c r="L49" s="129" t="s">
        <v>550</v>
      </c>
    </row>
    <row r="50" spans="3:12" x14ac:dyDescent="0.25">
      <c r="C50" s="140" t="s">
        <v>51</v>
      </c>
      <c r="D50" s="518"/>
      <c r="E50" s="265">
        <v>0</v>
      </c>
      <c r="F50" s="150">
        <v>25</v>
      </c>
      <c r="G50" s="128">
        <f t="shared" si="2"/>
        <v>0</v>
      </c>
      <c r="H50" s="192"/>
      <c r="I50" s="129" t="s">
        <v>1644</v>
      </c>
      <c r="J50" s="129" t="str">
        <f>VLOOKUP(I50,Presupuesto!$B$11:$C$587,2,0)</f>
        <v>OTROS INTERESES</v>
      </c>
      <c r="K50" s="129" t="str">
        <f t="shared" si="3"/>
        <v>Desarrollo Curricular</v>
      </c>
      <c r="L50" s="129" t="s">
        <v>550</v>
      </c>
    </row>
    <row r="51" spans="3:12" ht="15.75" thickBot="1" x14ac:dyDescent="0.3">
      <c r="C51" s="269" t="s">
        <v>584</v>
      </c>
      <c r="D51" s="270">
        <v>1</v>
      </c>
      <c r="E51" s="271">
        <v>11</v>
      </c>
      <c r="F51" s="135">
        <v>5670</v>
      </c>
      <c r="G51" s="136">
        <f>D51*E51*F51</f>
        <v>62370</v>
      </c>
      <c r="H51" s="192" t="s">
        <v>263</v>
      </c>
      <c r="I51" s="129" t="s">
        <v>1076</v>
      </c>
      <c r="J51" s="137" t="str">
        <f>VLOOKUP(I51,Presupuesto!$B$11:$C$587,2,0)</f>
        <v>VIATICOS AL EXTERIOR</v>
      </c>
      <c r="K51" s="129" t="str">
        <f t="shared" si="3"/>
        <v>Desarrollo Curricular</v>
      </c>
      <c r="L51" s="129" t="s">
        <v>535</v>
      </c>
    </row>
    <row r="52" spans="3:12" ht="15.75" thickBot="1" x14ac:dyDescent="0.3">
      <c r="C52" s="269" t="s">
        <v>592</v>
      </c>
      <c r="D52" s="270">
        <v>1</v>
      </c>
      <c r="E52" s="271">
        <v>16</v>
      </c>
      <c r="F52" s="135">
        <v>5880</v>
      </c>
      <c r="G52" s="136">
        <f>D52*E52*F52</f>
        <v>94080</v>
      </c>
      <c r="H52" s="192" t="s">
        <v>263</v>
      </c>
      <c r="I52" s="129" t="s">
        <v>1076</v>
      </c>
      <c r="J52" s="137" t="str">
        <f>VLOOKUP(I52,Presupuesto!$B$11:$C$587,2,0)</f>
        <v>VIATICOS AL EXTERIOR</v>
      </c>
      <c r="K52" s="129" t="str">
        <f t="shared" si="3"/>
        <v>Desarrollo Curricular</v>
      </c>
      <c r="L52" s="129" t="s">
        <v>532</v>
      </c>
    </row>
  </sheetData>
  <mergeCells count="2">
    <mergeCell ref="D17:D25"/>
    <mergeCell ref="D42:D50"/>
  </mergeCells>
  <dataValidations count="5">
    <dataValidation type="list" allowBlank="1" showInputMessage="1" showErrorMessage="1" sqref="C26:C28 C51:C52">
      <formula1>$AH$2:$BU$2</formula1>
    </dataValidation>
    <dataValidation type="list" allowBlank="1" showInputMessage="1" showErrorMessage="1" errorTitle="¡Ingreso no valido!" error="Favor ingrese un elemento de la lista." promptTitle="Tipo de Presupuesto" prompt="Seleccione una opción de la lista." sqref="H17:H28 H42:H52">
      <formula1>$R$2:$S$2</formula1>
    </dataValidation>
    <dataValidation type="list" allowBlank="1" showInputMessage="1" showErrorMessage="1" errorTitle="¡Ingreso Inválido!" error="Seleccione una opción de la lista" promptTitle="Mes Requerido" prompt="Seleccione el mes en el que requiere el recurso." sqref="L17:L28 L42:L52">
      <formula1>$U$2:$AF$2</formula1>
    </dataValidation>
    <dataValidation type="list" allowBlank="1" showInputMessage="1" showErrorMessage="1" errorTitle="¡Ingreso Inválido!" error="Seleccione una opción de la lista." promptTitle="Dimensión Estratégica" prompt="Seleccione una opción de la lista." sqref="K17:K28 K42:K52">
      <formula1>$A$2:$K$2</formula1>
    </dataValidation>
    <dataValidation type="list" allowBlank="1" showInputMessage="1" showErrorMessage="1" errorTitle="¡Ingreso Inválido!" error="Verifique el valor ingresado._x000a_" sqref="I17:I28 I42:I52">
      <formula1>#REF!</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67"/>
  <sheetViews>
    <sheetView showGridLines="0" topLeftCell="A31" zoomScale="84" zoomScaleNormal="84" workbookViewId="0">
      <selection activeCell="C15" sqref="C15"/>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6" width="13.85546875" style="116" customWidth="1"/>
    <col min="7" max="7" width="16.28515625" style="116" customWidth="1"/>
    <col min="8" max="8" width="13.85546875" style="98" customWidth="1"/>
    <col min="9" max="9" width="19" style="116" customWidth="1"/>
    <col min="10" max="10" width="42.5703125" style="116" customWidth="1"/>
    <col min="11" max="11" width="19.5703125" style="116" bestFit="1"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A2" s="153" t="s">
        <v>258</v>
      </c>
      <c r="B2" s="153" t="s">
        <v>245</v>
      </c>
      <c r="C2" s="153" t="s">
        <v>612</v>
      </c>
      <c r="D2" s="191" t="s">
        <v>259</v>
      </c>
      <c r="E2" s="153" t="s">
        <v>179</v>
      </c>
      <c r="F2" s="153" t="s">
        <v>613</v>
      </c>
      <c r="G2" s="153" t="s">
        <v>260</v>
      </c>
      <c r="H2" s="191" t="s">
        <v>614</v>
      </c>
      <c r="I2" s="153" t="s">
        <v>615</v>
      </c>
      <c r="J2" s="153" t="s">
        <v>261</v>
      </c>
      <c r="K2" s="153" t="s">
        <v>616</v>
      </c>
      <c r="R2" s="153" t="s">
        <v>263</v>
      </c>
      <c r="S2" s="153" t="s">
        <v>264</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c r="BZ2" s="116" t="s">
        <v>791</v>
      </c>
      <c r="CA2" s="116" t="s">
        <v>792</v>
      </c>
      <c r="CB2" s="116" t="s">
        <v>793</v>
      </c>
      <c r="CC2" s="116" t="s">
        <v>794</v>
      </c>
      <c r="CD2" s="116" t="s">
        <v>795</v>
      </c>
      <c r="CE2" s="116" t="s">
        <v>796</v>
      </c>
      <c r="CF2" s="116" t="s">
        <v>797</v>
      </c>
      <c r="CG2" s="116" t="s">
        <v>798</v>
      </c>
      <c r="CH2" s="116" t="s">
        <v>799</v>
      </c>
      <c r="CI2" s="116" t="s">
        <v>800</v>
      </c>
      <c r="CJ2" s="116" t="s">
        <v>801</v>
      </c>
      <c r="CK2" s="116" t="s">
        <v>802</v>
      </c>
      <c r="CL2" s="116" t="s">
        <v>803</v>
      </c>
      <c r="CM2" s="116" t="s">
        <v>804</v>
      </c>
    </row>
    <row r="3" spans="1:25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5">
        <v>41436.800000000003</v>
      </c>
      <c r="CA3" s="475">
        <v>37669.82</v>
      </c>
      <c r="CB3" s="475">
        <v>33902.839999999997</v>
      </c>
      <c r="CC3" s="475">
        <v>30135.85</v>
      </c>
      <c r="CD3" s="475">
        <v>28252.36</v>
      </c>
      <c r="CE3" s="475">
        <v>26368.87</v>
      </c>
      <c r="CF3" s="475">
        <v>17893.16</v>
      </c>
      <c r="CG3" s="475">
        <v>16951.419999999998</v>
      </c>
      <c r="CH3" s="475">
        <v>13184.44</v>
      </c>
      <c r="CI3" s="475">
        <v>15032.56</v>
      </c>
      <c r="CJ3" s="475">
        <v>13264.02</v>
      </c>
      <c r="CK3" s="475">
        <v>12379.75</v>
      </c>
      <c r="CL3" s="475">
        <v>439.49</v>
      </c>
      <c r="CM3" s="475">
        <v>1904.46</v>
      </c>
    </row>
    <row r="5" spans="1:256" ht="52.5" x14ac:dyDescent="0.25">
      <c r="C5" s="227" t="s">
        <v>262</v>
      </c>
      <c r="D5" s="200">
        <f>SUMIF(C:C,$C$10,D:D)</f>
        <v>1620000</v>
      </c>
      <c r="CA5" s="475"/>
    </row>
    <row r="6" spans="1:256" x14ac:dyDescent="0.25">
      <c r="CA6" s="475"/>
    </row>
    <row r="7" spans="1:256" x14ac:dyDescent="0.25">
      <c r="CA7" s="475"/>
    </row>
    <row r="8" spans="1:256" x14ac:dyDescent="0.25">
      <c r="C8" s="72" t="s">
        <v>53</v>
      </c>
      <c r="D8" s="100"/>
      <c r="E8" s="72"/>
      <c r="F8" s="72"/>
      <c r="G8" s="72"/>
      <c r="H8" s="100"/>
      <c r="I8" s="72"/>
      <c r="J8" s="72"/>
      <c r="CA8" s="475"/>
    </row>
    <row r="9" spans="1:256" ht="15.75" thickBot="1" x14ac:dyDescent="0.3">
      <c r="C9" s="125"/>
      <c r="D9" s="100"/>
      <c r="E9" s="125"/>
      <c r="F9" s="125"/>
      <c r="G9" s="125"/>
      <c r="H9" s="100"/>
      <c r="I9" s="125"/>
      <c r="J9" s="152"/>
      <c r="CA9" s="475"/>
    </row>
    <row r="10" spans="1:256" ht="15.75" thickBot="1" x14ac:dyDescent="0.3">
      <c r="C10" s="71" t="s">
        <v>42</v>
      </c>
      <c r="D10" s="30">
        <f>SUM(G17:G67)</f>
        <v>1620000</v>
      </c>
      <c r="E10" s="124"/>
      <c r="F10" s="124"/>
      <c r="G10" s="124"/>
      <c r="H10" s="97"/>
      <c r="I10" s="97"/>
      <c r="J10" s="97"/>
      <c r="CA10" s="475"/>
    </row>
    <row r="11" spans="1:256" x14ac:dyDescent="0.25">
      <c r="B11" s="208"/>
      <c r="D11" s="31"/>
      <c r="E11" s="124"/>
      <c r="F11" s="124"/>
      <c r="G11" s="124"/>
      <c r="H11" s="97"/>
      <c r="I11" s="97"/>
      <c r="J11" s="97"/>
      <c r="CA11" s="475"/>
    </row>
    <row r="12" spans="1:256" x14ac:dyDescent="0.25">
      <c r="B12" s="208"/>
      <c r="D12" s="31"/>
      <c r="E12" s="124"/>
      <c r="F12" s="124"/>
      <c r="G12" s="124"/>
      <c r="H12" s="97"/>
      <c r="I12" s="97"/>
      <c r="J12" s="97"/>
      <c r="CA12" s="475"/>
    </row>
    <row r="13" spans="1:256" ht="15.75" x14ac:dyDescent="0.25">
      <c r="C13" s="241" t="s">
        <v>528</v>
      </c>
      <c r="D13" s="242" t="s">
        <v>1830</v>
      </c>
      <c r="E13" s="124"/>
      <c r="F13" s="124"/>
      <c r="G13" s="124"/>
      <c r="H13" s="97"/>
      <c r="I13" s="97"/>
      <c r="J13" s="97"/>
      <c r="CA13" s="475"/>
    </row>
    <row r="14" spans="1:256" ht="18.75" x14ac:dyDescent="0.25">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Proporcionar los elementos necesarios para la efectiva representacion de la UNAH, tanto en Francisco Morazan como a nivel nacional</v>
      </c>
      <c r="D14" s="31"/>
      <c r="E14" s="124"/>
      <c r="F14" s="124"/>
      <c r="G14" s="124"/>
      <c r="H14" s="97"/>
      <c r="I14" s="97"/>
      <c r="J14" s="97"/>
      <c r="CA14" s="475"/>
    </row>
    <row r="15" spans="1:256" ht="15.75" thickBot="1" x14ac:dyDescent="0.3">
      <c r="C15" s="125"/>
      <c r="D15" s="31"/>
      <c r="E15" s="124"/>
      <c r="F15" s="124"/>
      <c r="G15" s="124"/>
      <c r="H15" s="97"/>
      <c r="I15" s="97"/>
      <c r="J15" s="97"/>
      <c r="CA15" s="475"/>
    </row>
    <row r="16" spans="1:256" ht="30.75" thickBot="1" x14ac:dyDescent="0.3">
      <c r="C16" s="165" t="s">
        <v>43</v>
      </c>
      <c r="D16" s="169" t="s">
        <v>54</v>
      </c>
      <c r="E16" s="202" t="s">
        <v>55</v>
      </c>
      <c r="F16" s="169" t="s">
        <v>56</v>
      </c>
      <c r="G16" s="166" t="s">
        <v>27</v>
      </c>
      <c r="H16" s="164" t="s">
        <v>265</v>
      </c>
      <c r="I16" s="167" t="s">
        <v>45</v>
      </c>
      <c r="J16" s="167" t="s">
        <v>266</v>
      </c>
      <c r="K16" s="167" t="s">
        <v>548</v>
      </c>
      <c r="L16" s="167" t="s">
        <v>549</v>
      </c>
      <c r="CA16" s="475"/>
    </row>
    <row r="17" spans="3:79" ht="15.75" thickBot="1" x14ac:dyDescent="0.3">
      <c r="C17" s="168" t="s">
        <v>791</v>
      </c>
      <c r="D17" s="234"/>
      <c r="E17" s="183">
        <v>12</v>
      </c>
      <c r="F17" s="476">
        <f>HLOOKUP($C17,$BZ$2:$CM$3,2,0)</f>
        <v>41436.800000000003</v>
      </c>
      <c r="G17" s="144">
        <f>D17*E17*F17</f>
        <v>0</v>
      </c>
      <c r="H17" s="197" t="s">
        <v>263</v>
      </c>
      <c r="I17" s="145" t="s">
        <v>389</v>
      </c>
      <c r="J17" s="145" t="str">
        <f>VLOOKUP(I17,Presupuesto!$B$11:$C$586,2,0)</f>
        <v>SUELDOS Y SALARIOS BASICOS (11100-00)</v>
      </c>
      <c r="K17" s="272" t="s">
        <v>258</v>
      </c>
      <c r="L17" s="129" t="s">
        <v>532</v>
      </c>
      <c r="CA17" s="475"/>
    </row>
    <row r="18" spans="3:79" x14ac:dyDescent="0.25">
      <c r="C18" s="203" t="s">
        <v>57</v>
      </c>
      <c r="D18" s="194"/>
      <c r="E18" s="185">
        <v>0</v>
      </c>
      <c r="F18" s="131">
        <f>IF(E17=0,"",(G17/E17)/12*E17)</f>
        <v>0</v>
      </c>
      <c r="G18" s="128">
        <f>F18</f>
        <v>0</v>
      </c>
      <c r="H18" s="195" t="s">
        <v>264</v>
      </c>
      <c r="I18" s="147" t="s">
        <v>390</v>
      </c>
      <c r="J18" s="147" t="str">
        <f>VLOOKUP(I18,Presupuesto!$B$11:$C$586,2,0)</f>
        <v>RESTRIBUCIONES A PERSONAL DIRECTIVO Y DE CONTROL (11300-00)</v>
      </c>
      <c r="K18" s="129" t="str">
        <f>$K$17</f>
        <v>Desarrollo Curricular</v>
      </c>
      <c r="L18" s="129" t="s">
        <v>550</v>
      </c>
      <c r="CA18" s="475"/>
    </row>
    <row r="19" spans="3:79" ht="15.75" thickBot="1" x14ac:dyDescent="0.3">
      <c r="C19" s="204" t="s">
        <v>58</v>
      </c>
      <c r="D19" s="194"/>
      <c r="E19" s="185">
        <v>0</v>
      </c>
      <c r="F19" s="148">
        <f>IF(E17&lt;6,"",((E17-6)/12)*(G17/E17))</f>
        <v>0</v>
      </c>
      <c r="G19" s="128">
        <f>F19</f>
        <v>0</v>
      </c>
      <c r="H19" s="195" t="s">
        <v>264</v>
      </c>
      <c r="I19" s="132">
        <v>11500.02</v>
      </c>
      <c r="J19" s="132" t="e">
        <f>VLOOKUP(I19,Presupuesto!$B$11:$C$586,2,0)</f>
        <v>#N/A</v>
      </c>
      <c r="K19" s="129" t="str">
        <f t="shared" ref="K19:K67" si="0">$K$17</f>
        <v>Desarrollo Curricular</v>
      </c>
      <c r="L19" s="129" t="s">
        <v>533</v>
      </c>
      <c r="CA19" s="475"/>
    </row>
    <row r="20" spans="3:79" ht="15.75" thickBot="1" x14ac:dyDescent="0.3">
      <c r="C20" s="168" t="s">
        <v>792</v>
      </c>
      <c r="D20" s="234"/>
      <c r="E20" s="183">
        <v>12</v>
      </c>
      <c r="F20" s="476">
        <f>HLOOKUP($C20,$BZ$2:$CM$3,2,0)</f>
        <v>37669.82</v>
      </c>
      <c r="G20" s="144">
        <f>D20*E20*F20</f>
        <v>0</v>
      </c>
      <c r="H20" s="197"/>
      <c r="I20" s="145">
        <v>11100.01</v>
      </c>
      <c r="J20" s="145" t="e">
        <f>VLOOKUP(I20,Presupuesto!$B$11:$C$586,2,0)</f>
        <v>#N/A</v>
      </c>
      <c r="K20" s="129" t="s">
        <v>616</v>
      </c>
      <c r="L20" s="129" t="s">
        <v>533</v>
      </c>
    </row>
    <row r="21" spans="3:79" x14ac:dyDescent="0.25">
      <c r="C21" s="203" t="s">
        <v>57</v>
      </c>
      <c r="D21" s="194"/>
      <c r="E21" s="185">
        <v>0</v>
      </c>
      <c r="F21" s="131">
        <f>IF(E20=0,"",(G20/E20)/12*E20)</f>
        <v>0</v>
      </c>
      <c r="G21" s="128">
        <f>F21</f>
        <v>0</v>
      </c>
      <c r="H21" s="195"/>
      <c r="I21" s="147">
        <v>11500</v>
      </c>
      <c r="J21" s="147" t="e">
        <f>VLOOKUP(I21,Presupuesto!$B$11:$C$586,2,0)</f>
        <v>#N/A</v>
      </c>
      <c r="K21" s="129" t="str">
        <f t="shared" si="0"/>
        <v>Desarrollo Curricular</v>
      </c>
      <c r="L21" s="129" t="s">
        <v>533</v>
      </c>
    </row>
    <row r="22" spans="3:79" ht="15.75" thickBot="1" x14ac:dyDescent="0.3">
      <c r="C22" s="204" t="s">
        <v>58</v>
      </c>
      <c r="D22" s="194"/>
      <c r="E22" s="185">
        <v>0</v>
      </c>
      <c r="F22" s="148">
        <f>IF(E20&lt;6,"",((E20-6)/12)*(G20/E20))</f>
        <v>0</v>
      </c>
      <c r="G22" s="128">
        <f>F22</f>
        <v>0</v>
      </c>
      <c r="H22" s="195"/>
      <c r="I22" s="132">
        <v>11500.02</v>
      </c>
      <c r="J22" s="132" t="e">
        <f>VLOOKUP(I22,Presupuesto!$B$11:$C$586,2,0)</f>
        <v>#N/A</v>
      </c>
      <c r="K22" s="129" t="str">
        <f t="shared" si="0"/>
        <v>Desarrollo Curricular</v>
      </c>
      <c r="L22" s="129" t="s">
        <v>533</v>
      </c>
    </row>
    <row r="23" spans="3:79" ht="15.75" thickBot="1" x14ac:dyDescent="0.3">
      <c r="C23" s="168" t="s">
        <v>793</v>
      </c>
      <c r="D23" s="234"/>
      <c r="E23" s="183">
        <v>12</v>
      </c>
      <c r="F23" s="476">
        <f>HLOOKUP($C23,$BZ$2:$CM$3,2,0)</f>
        <v>33902.839999999997</v>
      </c>
      <c r="G23" s="144">
        <f>D23*E23*F23</f>
        <v>0</v>
      </c>
      <c r="H23" s="197"/>
      <c r="I23" s="145">
        <v>11100.01</v>
      </c>
      <c r="J23" s="145" t="e">
        <f>VLOOKUP(I23,Presupuesto!$B$11:$C$586,2,0)</f>
        <v>#N/A</v>
      </c>
      <c r="K23" s="129" t="s">
        <v>616</v>
      </c>
      <c r="L23" s="129" t="s">
        <v>533</v>
      </c>
    </row>
    <row r="24" spans="3:79" x14ac:dyDescent="0.25">
      <c r="C24" s="203" t="s">
        <v>57</v>
      </c>
      <c r="D24" s="194"/>
      <c r="E24" s="185">
        <v>0</v>
      </c>
      <c r="F24" s="131">
        <f>IF(E23=0,"",(G23/E23)/12*E23)</f>
        <v>0</v>
      </c>
      <c r="G24" s="128">
        <f>F24</f>
        <v>0</v>
      </c>
      <c r="H24" s="195"/>
      <c r="I24" s="147">
        <v>11500</v>
      </c>
      <c r="J24" s="147" t="e">
        <f>VLOOKUP(I24,Presupuesto!$B$11:$C$586,2,0)</f>
        <v>#N/A</v>
      </c>
      <c r="K24" s="129" t="str">
        <f t="shared" si="0"/>
        <v>Desarrollo Curricular</v>
      </c>
      <c r="L24" s="129" t="s">
        <v>533</v>
      </c>
    </row>
    <row r="25" spans="3:79" ht="15.75" thickBot="1" x14ac:dyDescent="0.3">
      <c r="C25" s="204" t="s">
        <v>58</v>
      </c>
      <c r="D25" s="194"/>
      <c r="E25" s="185">
        <v>0</v>
      </c>
      <c r="F25" s="148">
        <f>IF(E23&lt;6,"",((E23-6)/12)*(G23/E23))</f>
        <v>0</v>
      </c>
      <c r="G25" s="128">
        <f>F25</f>
        <v>0</v>
      </c>
      <c r="H25" s="195"/>
      <c r="I25" s="132">
        <v>11500.02</v>
      </c>
      <c r="J25" s="132" t="e">
        <f>VLOOKUP(I25,Presupuesto!$B$11:$C$586,2,0)</f>
        <v>#N/A</v>
      </c>
      <c r="K25" s="129" t="str">
        <f t="shared" si="0"/>
        <v>Desarrollo Curricular</v>
      </c>
      <c r="L25" s="129" t="s">
        <v>533</v>
      </c>
    </row>
    <row r="26" spans="3:79" ht="15.75" thickBot="1" x14ac:dyDescent="0.3">
      <c r="C26" s="168" t="s">
        <v>794</v>
      </c>
      <c r="D26" s="234"/>
      <c r="E26" s="183">
        <v>12</v>
      </c>
      <c r="F26" s="476">
        <f>HLOOKUP($C26,$BZ$2:$CM$3,2,0)</f>
        <v>30135.85</v>
      </c>
      <c r="G26" s="144">
        <f>D26*E26*F26</f>
        <v>0</v>
      </c>
      <c r="H26" s="197"/>
      <c r="I26" s="145">
        <v>11100.01</v>
      </c>
      <c r="J26" s="145" t="e">
        <f>VLOOKUP(I26,Presupuesto!$B$11:$C$586,2,0)</f>
        <v>#N/A</v>
      </c>
      <c r="K26" s="129" t="s">
        <v>616</v>
      </c>
      <c r="L26" s="129" t="s">
        <v>533</v>
      </c>
    </row>
    <row r="27" spans="3:79" x14ac:dyDescent="0.25">
      <c r="C27" s="203" t="s">
        <v>57</v>
      </c>
      <c r="D27" s="194"/>
      <c r="E27" s="185">
        <v>0</v>
      </c>
      <c r="F27" s="131">
        <f>IF(E26=0,"",(G26/E26)/12*E26)</f>
        <v>0</v>
      </c>
      <c r="G27" s="128">
        <f>F27</f>
        <v>0</v>
      </c>
      <c r="H27" s="195"/>
      <c r="I27" s="147">
        <v>11500</v>
      </c>
      <c r="J27" s="147" t="e">
        <f>VLOOKUP(I27,Presupuesto!$B$11:$C$586,2,0)</f>
        <v>#N/A</v>
      </c>
      <c r="K27" s="129" t="str">
        <f t="shared" si="0"/>
        <v>Desarrollo Curricular</v>
      </c>
      <c r="L27" s="129" t="s">
        <v>533</v>
      </c>
    </row>
    <row r="28" spans="3:79" ht="15.75" thickBot="1" x14ac:dyDescent="0.3">
      <c r="C28" s="204" t="s">
        <v>58</v>
      </c>
      <c r="D28" s="194"/>
      <c r="E28" s="185">
        <v>0</v>
      </c>
      <c r="F28" s="148">
        <f>IF(E26&lt;6,"",((E26-6)/12)*(G26/E26))</f>
        <v>0</v>
      </c>
      <c r="G28" s="128">
        <f>F28</f>
        <v>0</v>
      </c>
      <c r="H28" s="195"/>
      <c r="I28" s="132">
        <v>11500.02</v>
      </c>
      <c r="J28" s="132" t="e">
        <f>VLOOKUP(I28,Presupuesto!$B$11:$C$586,2,0)</f>
        <v>#N/A</v>
      </c>
      <c r="K28" s="129" t="str">
        <f t="shared" si="0"/>
        <v>Desarrollo Curricular</v>
      </c>
      <c r="L28" s="129" t="s">
        <v>533</v>
      </c>
    </row>
    <row r="29" spans="3:79" ht="15.75" thickBot="1" x14ac:dyDescent="0.3">
      <c r="C29" s="168" t="s">
        <v>795</v>
      </c>
      <c r="D29" s="234"/>
      <c r="E29" s="183">
        <v>12</v>
      </c>
      <c r="F29" s="476">
        <f>HLOOKUP($C29,$BZ$2:$CM$3,2,0)</f>
        <v>28252.36</v>
      </c>
      <c r="G29" s="144">
        <f>D29*E29*F29</f>
        <v>0</v>
      </c>
      <c r="H29" s="197"/>
      <c r="I29" s="145">
        <v>11100.01</v>
      </c>
      <c r="J29" s="145" t="e">
        <f>VLOOKUP(I29,Presupuesto!$B$11:$C$586,2,0)</f>
        <v>#N/A</v>
      </c>
      <c r="K29" s="129" t="s">
        <v>616</v>
      </c>
      <c r="L29" s="129" t="s">
        <v>533</v>
      </c>
    </row>
    <row r="30" spans="3:79" x14ac:dyDescent="0.25">
      <c r="C30" s="203" t="s">
        <v>57</v>
      </c>
      <c r="D30" s="194"/>
      <c r="E30" s="185">
        <v>0</v>
      </c>
      <c r="F30" s="131">
        <f>IF(E29=0,"",(G29/E29)/12*E29)</f>
        <v>0</v>
      </c>
      <c r="G30" s="128">
        <f>F30</f>
        <v>0</v>
      </c>
      <c r="H30" s="195"/>
      <c r="I30" s="147">
        <v>11500</v>
      </c>
      <c r="J30" s="147" t="e">
        <f>VLOOKUP(I30,Presupuesto!$B$11:$C$586,2,0)</f>
        <v>#N/A</v>
      </c>
      <c r="K30" s="129" t="str">
        <f t="shared" si="0"/>
        <v>Desarrollo Curricular</v>
      </c>
      <c r="L30" s="129" t="s">
        <v>533</v>
      </c>
    </row>
    <row r="31" spans="3:79" ht="15.75" thickBot="1" x14ac:dyDescent="0.3">
      <c r="C31" s="204" t="s">
        <v>58</v>
      </c>
      <c r="D31" s="194"/>
      <c r="E31" s="185">
        <v>0</v>
      </c>
      <c r="F31" s="148">
        <f>IF(E29&lt;6,"",((E29-6)/12)*(G29/E29))</f>
        <v>0</v>
      </c>
      <c r="G31" s="128">
        <f>F31</f>
        <v>0</v>
      </c>
      <c r="H31" s="195"/>
      <c r="I31" s="132">
        <v>11500.02</v>
      </c>
      <c r="J31" s="132" t="e">
        <f>VLOOKUP(I31,Presupuesto!$B$11:$C$586,2,0)</f>
        <v>#N/A</v>
      </c>
      <c r="K31" s="129" t="str">
        <f t="shared" si="0"/>
        <v>Desarrollo Curricular</v>
      </c>
      <c r="L31" s="129" t="s">
        <v>533</v>
      </c>
    </row>
    <row r="32" spans="3:79" ht="15.75" thickBot="1" x14ac:dyDescent="0.3">
      <c r="C32" s="168" t="s">
        <v>796</v>
      </c>
      <c r="D32" s="234"/>
      <c r="E32" s="183">
        <v>12</v>
      </c>
      <c r="F32" s="476">
        <f>HLOOKUP($C32,$BZ$2:$CM$3,2,0)</f>
        <v>26368.87</v>
      </c>
      <c r="G32" s="144">
        <f>D32*E32*F32</f>
        <v>0</v>
      </c>
      <c r="H32" s="197"/>
      <c r="I32" s="145">
        <v>11100.01</v>
      </c>
      <c r="J32" s="145" t="e">
        <f>VLOOKUP(I32,Presupuesto!$B$11:$C$586,2,0)</f>
        <v>#N/A</v>
      </c>
      <c r="K32" s="129" t="s">
        <v>616</v>
      </c>
      <c r="L32" s="129" t="s">
        <v>533</v>
      </c>
    </row>
    <row r="33" spans="3:12" x14ac:dyDescent="0.25">
      <c r="C33" s="203" t="s">
        <v>57</v>
      </c>
      <c r="D33" s="194"/>
      <c r="E33" s="185">
        <v>0</v>
      </c>
      <c r="F33" s="131">
        <f>IF(E32=0,"",(G32/E32)/12*E32)</f>
        <v>0</v>
      </c>
      <c r="G33" s="128">
        <f>F33</f>
        <v>0</v>
      </c>
      <c r="H33" s="195"/>
      <c r="I33" s="147">
        <v>11500</v>
      </c>
      <c r="J33" s="147" t="e">
        <f>VLOOKUP(I33,Presupuesto!$B$11:$C$586,2,0)</f>
        <v>#N/A</v>
      </c>
      <c r="K33" s="129" t="str">
        <f t="shared" si="0"/>
        <v>Desarrollo Curricular</v>
      </c>
      <c r="L33" s="129" t="s">
        <v>533</v>
      </c>
    </row>
    <row r="34" spans="3:12" ht="15.75" thickBot="1" x14ac:dyDescent="0.3">
      <c r="C34" s="204" t="s">
        <v>58</v>
      </c>
      <c r="D34" s="194"/>
      <c r="E34" s="185">
        <v>0</v>
      </c>
      <c r="F34" s="148">
        <f>IF(E32&lt;6,"",((E32-6)/12)*(G32/E32))</f>
        <v>0</v>
      </c>
      <c r="G34" s="128">
        <f>F34</f>
        <v>0</v>
      </c>
      <c r="H34" s="195"/>
      <c r="I34" s="132">
        <v>11500.02</v>
      </c>
      <c r="J34" s="132" t="e">
        <f>VLOOKUP(I34,Presupuesto!$B$11:$C$586,2,0)</f>
        <v>#N/A</v>
      </c>
      <c r="K34" s="129" t="str">
        <f t="shared" si="0"/>
        <v>Desarrollo Curricular</v>
      </c>
      <c r="L34" s="129" t="s">
        <v>533</v>
      </c>
    </row>
    <row r="35" spans="3:12" ht="15.75" thickBot="1" x14ac:dyDescent="0.3">
      <c r="C35" s="168" t="s">
        <v>797</v>
      </c>
      <c r="D35" s="234"/>
      <c r="E35" s="183">
        <v>12</v>
      </c>
      <c r="F35" s="476">
        <f>HLOOKUP($C35,$BZ$2:$CM$3,2,0)</f>
        <v>17893.16</v>
      </c>
      <c r="G35" s="144">
        <f>D35*E35*F35</f>
        <v>0</v>
      </c>
      <c r="H35" s="197"/>
      <c r="I35" s="145">
        <v>11100.01</v>
      </c>
      <c r="J35" s="145" t="e">
        <f>VLOOKUP(I35,Presupuesto!$B$11:$C$586,2,0)</f>
        <v>#N/A</v>
      </c>
      <c r="K35" s="129" t="s">
        <v>616</v>
      </c>
      <c r="L35" s="129" t="s">
        <v>533</v>
      </c>
    </row>
    <row r="36" spans="3:12" x14ac:dyDescent="0.25">
      <c r="C36" s="203" t="s">
        <v>57</v>
      </c>
      <c r="D36" s="194"/>
      <c r="E36" s="185">
        <v>0</v>
      </c>
      <c r="F36" s="131">
        <f>IF(E35=0,"",(G35/E35)/12*E35)</f>
        <v>0</v>
      </c>
      <c r="G36" s="128">
        <f>F36</f>
        <v>0</v>
      </c>
      <c r="H36" s="195"/>
      <c r="I36" s="147">
        <v>11500</v>
      </c>
      <c r="J36" s="147" t="e">
        <f>VLOOKUP(I36,Presupuesto!$B$11:$C$586,2,0)</f>
        <v>#N/A</v>
      </c>
      <c r="K36" s="129" t="str">
        <f t="shared" si="0"/>
        <v>Desarrollo Curricular</v>
      </c>
      <c r="L36" s="129" t="s">
        <v>533</v>
      </c>
    </row>
    <row r="37" spans="3:12" ht="15.75" thickBot="1" x14ac:dyDescent="0.3">
      <c r="C37" s="204" t="s">
        <v>58</v>
      </c>
      <c r="D37" s="194"/>
      <c r="E37" s="185">
        <v>0</v>
      </c>
      <c r="F37" s="148">
        <f>IF(E35&lt;6,"",((E35-6)/12)*(G35/E35))</f>
        <v>0</v>
      </c>
      <c r="G37" s="128">
        <f>F37</f>
        <v>0</v>
      </c>
      <c r="H37" s="195"/>
      <c r="I37" s="132">
        <v>11500.02</v>
      </c>
      <c r="J37" s="132" t="e">
        <f>VLOOKUP(I37,Presupuesto!$B$11:$C$586,2,0)</f>
        <v>#N/A</v>
      </c>
      <c r="K37" s="129" t="str">
        <f t="shared" si="0"/>
        <v>Desarrollo Curricular</v>
      </c>
      <c r="L37" s="129" t="s">
        <v>533</v>
      </c>
    </row>
    <row r="38" spans="3:12" ht="15.75" thickBot="1" x14ac:dyDescent="0.3">
      <c r="C38" s="168" t="s">
        <v>798</v>
      </c>
      <c r="D38" s="234"/>
      <c r="E38" s="183">
        <v>12</v>
      </c>
      <c r="F38" s="476">
        <f>HLOOKUP($C38,$BZ$2:$CM$3,2,0)</f>
        <v>16951.419999999998</v>
      </c>
      <c r="G38" s="144">
        <f>D38*E38*F38</f>
        <v>0</v>
      </c>
      <c r="H38" s="197"/>
      <c r="I38" s="145">
        <v>11100.01</v>
      </c>
      <c r="J38" s="145" t="e">
        <f>VLOOKUP(I38,Presupuesto!$B$11:$C$586,2,0)</f>
        <v>#N/A</v>
      </c>
      <c r="K38" s="129" t="s">
        <v>616</v>
      </c>
      <c r="L38" s="129" t="s">
        <v>533</v>
      </c>
    </row>
    <row r="39" spans="3:12" x14ac:dyDescent="0.25">
      <c r="C39" s="203" t="s">
        <v>57</v>
      </c>
      <c r="D39" s="194"/>
      <c r="E39" s="185">
        <v>0</v>
      </c>
      <c r="F39" s="131">
        <f>IF(E38=0,"",(G38/E38)/12*E38)</f>
        <v>0</v>
      </c>
      <c r="G39" s="128">
        <f>F39</f>
        <v>0</v>
      </c>
      <c r="H39" s="195"/>
      <c r="I39" s="147">
        <v>11500</v>
      </c>
      <c r="J39" s="147" t="e">
        <f>VLOOKUP(I39,Presupuesto!$B$11:$C$586,2,0)</f>
        <v>#N/A</v>
      </c>
      <c r="K39" s="129" t="str">
        <f t="shared" si="0"/>
        <v>Desarrollo Curricular</v>
      </c>
      <c r="L39" s="129" t="s">
        <v>533</v>
      </c>
    </row>
    <row r="40" spans="3:12" ht="15.75" thickBot="1" x14ac:dyDescent="0.3">
      <c r="C40" s="204" t="s">
        <v>58</v>
      </c>
      <c r="D40" s="194"/>
      <c r="E40" s="185">
        <v>0</v>
      </c>
      <c r="F40" s="148">
        <f>IF(E38&lt;6,"",((E38-6)/12)*(G38/E38))</f>
        <v>0</v>
      </c>
      <c r="G40" s="128">
        <f>F40</f>
        <v>0</v>
      </c>
      <c r="H40" s="195"/>
      <c r="I40" s="132">
        <v>11500.02</v>
      </c>
      <c r="J40" s="132" t="e">
        <f>VLOOKUP(I40,Presupuesto!$B$11:$C$586,2,0)</f>
        <v>#N/A</v>
      </c>
      <c r="K40" s="129" t="str">
        <f t="shared" si="0"/>
        <v>Desarrollo Curricular</v>
      </c>
      <c r="L40" s="129" t="s">
        <v>533</v>
      </c>
    </row>
    <row r="41" spans="3:12" ht="15.75" thickBot="1" x14ac:dyDescent="0.3">
      <c r="C41" s="168" t="s">
        <v>799</v>
      </c>
      <c r="D41" s="234"/>
      <c r="E41" s="183">
        <v>12</v>
      </c>
      <c r="F41" s="476">
        <f>HLOOKUP($C41,$BZ$2:$CM$3,2,0)</f>
        <v>13184.44</v>
      </c>
      <c r="G41" s="144">
        <f>D41*E41*F41</f>
        <v>0</v>
      </c>
      <c r="H41" s="197"/>
      <c r="I41" s="145">
        <v>11100.01</v>
      </c>
      <c r="J41" s="145" t="e">
        <f>VLOOKUP(I41,Presupuesto!$B$11:$C$586,2,0)</f>
        <v>#N/A</v>
      </c>
      <c r="K41" s="129" t="s">
        <v>616</v>
      </c>
      <c r="L41" s="129" t="s">
        <v>533</v>
      </c>
    </row>
    <row r="42" spans="3:12" x14ac:dyDescent="0.25">
      <c r="C42" s="203" t="s">
        <v>57</v>
      </c>
      <c r="D42" s="194"/>
      <c r="E42" s="185">
        <v>0</v>
      </c>
      <c r="F42" s="131">
        <f>IF(E41=0,"",(G41/E41)/12*E41)</f>
        <v>0</v>
      </c>
      <c r="G42" s="128">
        <f>F42</f>
        <v>0</v>
      </c>
      <c r="H42" s="195"/>
      <c r="I42" s="147">
        <v>11500</v>
      </c>
      <c r="J42" s="147" t="e">
        <f>VLOOKUP(I42,Presupuesto!$B$11:$C$586,2,0)</f>
        <v>#N/A</v>
      </c>
      <c r="K42" s="129" t="str">
        <f t="shared" si="0"/>
        <v>Desarrollo Curricular</v>
      </c>
      <c r="L42" s="129" t="s">
        <v>533</v>
      </c>
    </row>
    <row r="43" spans="3:12" ht="15.75" thickBot="1" x14ac:dyDescent="0.3">
      <c r="C43" s="204" t="s">
        <v>58</v>
      </c>
      <c r="D43" s="194"/>
      <c r="E43" s="185">
        <v>0</v>
      </c>
      <c r="F43" s="148">
        <f>IF(E41&lt;6,"",((E41-6)/12)*(G41/E41))</f>
        <v>0</v>
      </c>
      <c r="G43" s="128">
        <f>F43</f>
        <v>0</v>
      </c>
      <c r="H43" s="195"/>
      <c r="I43" s="132">
        <v>11500.02</v>
      </c>
      <c r="J43" s="132" t="e">
        <f>VLOOKUP(I43,Presupuesto!$B$11:$C$586,2,0)</f>
        <v>#N/A</v>
      </c>
      <c r="K43" s="129" t="str">
        <f t="shared" si="0"/>
        <v>Desarrollo Curricular</v>
      </c>
      <c r="L43" s="129" t="s">
        <v>533</v>
      </c>
    </row>
    <row r="44" spans="3:12" ht="15.75" thickBot="1" x14ac:dyDescent="0.3">
      <c r="C44" s="168" t="s">
        <v>800</v>
      </c>
      <c r="D44" s="234"/>
      <c r="E44" s="183">
        <v>12</v>
      </c>
      <c r="F44" s="476">
        <f>HLOOKUP($C44,$BZ$2:$CM$3,2,0)</f>
        <v>15032.56</v>
      </c>
      <c r="G44" s="144">
        <f>D44*E44*F44</f>
        <v>0</v>
      </c>
      <c r="H44" s="197"/>
      <c r="I44" s="145">
        <v>11100.01</v>
      </c>
      <c r="J44" s="145" t="e">
        <f>VLOOKUP(I44,Presupuesto!$B$11:$C$586,2,0)</f>
        <v>#N/A</v>
      </c>
      <c r="K44" s="129" t="s">
        <v>616</v>
      </c>
      <c r="L44" s="129" t="s">
        <v>533</v>
      </c>
    </row>
    <row r="45" spans="3:12" x14ac:dyDescent="0.25">
      <c r="C45" s="203" t="s">
        <v>57</v>
      </c>
      <c r="D45" s="194"/>
      <c r="E45" s="185">
        <v>0</v>
      </c>
      <c r="F45" s="131">
        <f>IF(E44=0,"",(G44/E44)/12*E44)</f>
        <v>0</v>
      </c>
      <c r="G45" s="128">
        <f>F45</f>
        <v>0</v>
      </c>
      <c r="H45" s="195"/>
      <c r="I45" s="147">
        <v>11500</v>
      </c>
      <c r="J45" s="147" t="e">
        <f>VLOOKUP(I45,Presupuesto!$B$11:$C$586,2,0)</f>
        <v>#N/A</v>
      </c>
      <c r="K45" s="129" t="str">
        <f t="shared" si="0"/>
        <v>Desarrollo Curricular</v>
      </c>
      <c r="L45" s="129" t="s">
        <v>533</v>
      </c>
    </row>
    <row r="46" spans="3:12" ht="15.75" thickBot="1" x14ac:dyDescent="0.3">
      <c r="C46" s="204" t="s">
        <v>58</v>
      </c>
      <c r="D46" s="194"/>
      <c r="E46" s="185">
        <v>0</v>
      </c>
      <c r="F46" s="148">
        <f>IF(E44&lt;6,"",((E44-6)/12)*(G44/E44))</f>
        <v>0</v>
      </c>
      <c r="G46" s="128">
        <f>F46</f>
        <v>0</v>
      </c>
      <c r="H46" s="195"/>
      <c r="I46" s="132">
        <v>11500.02</v>
      </c>
      <c r="J46" s="132" t="e">
        <f>VLOOKUP(I46,Presupuesto!$B$11:$C$586,2,0)</f>
        <v>#N/A</v>
      </c>
      <c r="K46" s="129" t="str">
        <f t="shared" si="0"/>
        <v>Desarrollo Curricular</v>
      </c>
      <c r="L46" s="129" t="s">
        <v>533</v>
      </c>
    </row>
    <row r="47" spans="3:12" ht="15.75" thickBot="1" x14ac:dyDescent="0.3">
      <c r="C47" s="168" t="s">
        <v>801</v>
      </c>
      <c r="D47" s="234"/>
      <c r="E47" s="183">
        <v>12</v>
      </c>
      <c r="F47" s="476">
        <f>HLOOKUP($C47,$BZ$2:$CM$3,2,0)</f>
        <v>13264.02</v>
      </c>
      <c r="G47" s="144">
        <f>D47*E47*F47</f>
        <v>0</v>
      </c>
      <c r="H47" s="197"/>
      <c r="I47" s="145">
        <v>11100.01</v>
      </c>
      <c r="J47" s="145" t="e">
        <f>VLOOKUP(I47,Presupuesto!$B$11:$C$586,2,0)</f>
        <v>#N/A</v>
      </c>
      <c r="K47" s="129" t="s">
        <v>616</v>
      </c>
      <c r="L47" s="129" t="s">
        <v>533</v>
      </c>
    </row>
    <row r="48" spans="3:12" x14ac:dyDescent="0.25">
      <c r="C48" s="203" t="s">
        <v>57</v>
      </c>
      <c r="D48" s="194"/>
      <c r="E48" s="185">
        <v>0</v>
      </c>
      <c r="F48" s="131">
        <f>IF(E47=0,"",(G47/E47)/12*E47)</f>
        <v>0</v>
      </c>
      <c r="G48" s="128">
        <f>F48</f>
        <v>0</v>
      </c>
      <c r="H48" s="195"/>
      <c r="I48" s="147">
        <v>11500</v>
      </c>
      <c r="J48" s="147" t="e">
        <f>VLOOKUP(I48,Presupuesto!$B$11:$C$586,2,0)</f>
        <v>#N/A</v>
      </c>
      <c r="K48" s="129" t="str">
        <f t="shared" si="0"/>
        <v>Desarrollo Curricular</v>
      </c>
      <c r="L48" s="129" t="s">
        <v>533</v>
      </c>
    </row>
    <row r="49" spans="3:12" ht="15.75" thickBot="1" x14ac:dyDescent="0.3">
      <c r="C49" s="204" t="s">
        <v>58</v>
      </c>
      <c r="D49" s="194"/>
      <c r="E49" s="185">
        <v>0</v>
      </c>
      <c r="F49" s="148">
        <f>IF(E47&lt;6,"",((E47-6)/12)*(G47/E47))</f>
        <v>0</v>
      </c>
      <c r="G49" s="128">
        <f>F49</f>
        <v>0</v>
      </c>
      <c r="H49" s="195"/>
      <c r="I49" s="132">
        <v>11500.02</v>
      </c>
      <c r="J49" s="132" t="e">
        <f>VLOOKUP(I49,Presupuesto!$B$11:$C$586,2,0)</f>
        <v>#N/A</v>
      </c>
      <c r="K49" s="129" t="str">
        <f t="shared" si="0"/>
        <v>Desarrollo Curricular</v>
      </c>
      <c r="L49" s="129" t="s">
        <v>533</v>
      </c>
    </row>
    <row r="50" spans="3:12" ht="15.75" thickBot="1" x14ac:dyDescent="0.3">
      <c r="C50" s="168" t="s">
        <v>802</v>
      </c>
      <c r="D50" s="234"/>
      <c r="E50" s="183">
        <v>12</v>
      </c>
      <c r="F50" s="476">
        <f>HLOOKUP($C50,$BZ$2:$CM$3,2,0)</f>
        <v>12379.75</v>
      </c>
      <c r="G50" s="144">
        <f>D50*E50*F50</f>
        <v>0</v>
      </c>
      <c r="H50" s="197"/>
      <c r="I50" s="145">
        <v>11100.01</v>
      </c>
      <c r="J50" s="145" t="e">
        <f>VLOOKUP(I50,Presupuesto!$B$11:$C$586,2,0)</f>
        <v>#N/A</v>
      </c>
      <c r="K50" s="129" t="s">
        <v>616</v>
      </c>
      <c r="L50" s="129" t="s">
        <v>533</v>
      </c>
    </row>
    <row r="51" spans="3:12" x14ac:dyDescent="0.25">
      <c r="C51" s="203" t="s">
        <v>57</v>
      </c>
      <c r="D51" s="194"/>
      <c r="E51" s="185">
        <v>0</v>
      </c>
      <c r="F51" s="131">
        <f>IF(E50=0,"",(G50/E50)/12*E50)</f>
        <v>0</v>
      </c>
      <c r="G51" s="128">
        <f>F51</f>
        <v>0</v>
      </c>
      <c r="H51" s="195"/>
      <c r="I51" s="147">
        <v>11500</v>
      </c>
      <c r="J51" s="147" t="e">
        <f>VLOOKUP(I51,Presupuesto!$B$11:$C$586,2,0)</f>
        <v>#N/A</v>
      </c>
      <c r="K51" s="129" t="str">
        <f t="shared" si="0"/>
        <v>Desarrollo Curricular</v>
      </c>
      <c r="L51" s="129" t="s">
        <v>533</v>
      </c>
    </row>
    <row r="52" spans="3:12" ht="15.75" thickBot="1" x14ac:dyDescent="0.3">
      <c r="C52" s="204" t="s">
        <v>58</v>
      </c>
      <c r="D52" s="194"/>
      <c r="E52" s="185">
        <v>0</v>
      </c>
      <c r="F52" s="148">
        <f>IF(E50&lt;6,"",((E50-6)/12)*(G50/E50))</f>
        <v>0</v>
      </c>
      <c r="G52" s="128">
        <f>F52</f>
        <v>0</v>
      </c>
      <c r="H52" s="195"/>
      <c r="I52" s="132">
        <v>11500.02</v>
      </c>
      <c r="J52" s="132" t="e">
        <f>VLOOKUP(I52,Presupuesto!$B$11:$C$586,2,0)</f>
        <v>#N/A</v>
      </c>
      <c r="K52" s="129" t="str">
        <f t="shared" si="0"/>
        <v>Desarrollo Curricular</v>
      </c>
      <c r="L52" s="129" t="s">
        <v>533</v>
      </c>
    </row>
    <row r="53" spans="3:12" ht="15.75" thickBot="1" x14ac:dyDescent="0.3">
      <c r="C53" s="168" t="s">
        <v>803</v>
      </c>
      <c r="D53" s="234"/>
      <c r="E53" s="183">
        <v>12</v>
      </c>
      <c r="F53" s="476">
        <f>HLOOKUP($C53,$BZ$2:$CM$3,2,0)</f>
        <v>439.49</v>
      </c>
      <c r="G53" s="144">
        <f>D53*E53*F53</f>
        <v>0</v>
      </c>
      <c r="H53" s="197"/>
      <c r="I53" s="145">
        <v>11100.01</v>
      </c>
      <c r="J53" s="145" t="e">
        <f>VLOOKUP(I53,Presupuesto!$B$11:$C$586,2,0)</f>
        <v>#N/A</v>
      </c>
      <c r="K53" s="129" t="s">
        <v>616</v>
      </c>
      <c r="L53" s="129" t="s">
        <v>533</v>
      </c>
    </row>
    <row r="54" spans="3:12" x14ac:dyDescent="0.25">
      <c r="C54" s="203" t="s">
        <v>57</v>
      </c>
      <c r="D54" s="194"/>
      <c r="E54" s="185">
        <v>0</v>
      </c>
      <c r="F54" s="131">
        <f>IF(E53=0,"",(G53/E53)/12*E53)</f>
        <v>0</v>
      </c>
      <c r="G54" s="128">
        <f>F54</f>
        <v>0</v>
      </c>
      <c r="H54" s="195"/>
      <c r="I54" s="147">
        <v>11500</v>
      </c>
      <c r="J54" s="147" t="e">
        <f>VLOOKUP(I54,Presupuesto!$B$11:$C$586,2,0)</f>
        <v>#N/A</v>
      </c>
      <c r="K54" s="129" t="str">
        <f t="shared" si="0"/>
        <v>Desarrollo Curricular</v>
      </c>
      <c r="L54" s="129" t="s">
        <v>533</v>
      </c>
    </row>
    <row r="55" spans="3:12" ht="15.75" thickBot="1" x14ac:dyDescent="0.3">
      <c r="C55" s="204" t="s">
        <v>58</v>
      </c>
      <c r="D55" s="194"/>
      <c r="E55" s="185">
        <v>0</v>
      </c>
      <c r="F55" s="148">
        <f>IF(E53&lt;6,"",((E53-6)/12)*(G53/E53))</f>
        <v>0</v>
      </c>
      <c r="G55" s="128">
        <f>F55</f>
        <v>0</v>
      </c>
      <c r="H55" s="195"/>
      <c r="I55" s="132">
        <v>11500.02</v>
      </c>
      <c r="J55" s="132" t="e">
        <f>VLOOKUP(I55,Presupuesto!$B$11:$C$586,2,0)</f>
        <v>#N/A</v>
      </c>
      <c r="K55" s="129" t="str">
        <f t="shared" si="0"/>
        <v>Desarrollo Curricular</v>
      </c>
      <c r="L55" s="129" t="s">
        <v>533</v>
      </c>
    </row>
    <row r="56" spans="3:12" ht="15.75" thickBot="1" x14ac:dyDescent="0.3">
      <c r="C56" s="168" t="s">
        <v>804</v>
      </c>
      <c r="D56" s="234"/>
      <c r="E56" s="183">
        <v>12</v>
      </c>
      <c r="F56" s="476">
        <f>HLOOKUP($C56,$BZ$2:$CM$3,2,0)</f>
        <v>1904.46</v>
      </c>
      <c r="G56" s="144">
        <f>D56*E56*F56</f>
        <v>0</v>
      </c>
      <c r="H56" s="197"/>
      <c r="I56" s="145">
        <v>11100.01</v>
      </c>
      <c r="J56" s="145" t="e">
        <f>VLOOKUP(I56,Presupuesto!$B$11:$C$586,2,0)</f>
        <v>#N/A</v>
      </c>
      <c r="K56" s="129" t="s">
        <v>616</v>
      </c>
      <c r="L56" s="129" t="s">
        <v>533</v>
      </c>
    </row>
    <row r="57" spans="3:12" x14ac:dyDescent="0.25">
      <c r="C57" s="203" t="s">
        <v>57</v>
      </c>
      <c r="D57" s="194"/>
      <c r="E57" s="185">
        <v>0</v>
      </c>
      <c r="F57" s="131">
        <f>IF(E56=0,"",(G56/E56)/12*E56)</f>
        <v>0</v>
      </c>
      <c r="G57" s="128">
        <f>F57</f>
        <v>0</v>
      </c>
      <c r="H57" s="195"/>
      <c r="I57" s="147">
        <v>11500</v>
      </c>
      <c r="J57" s="147" t="e">
        <f>VLOOKUP(I57,Presupuesto!$B$11:$C$586,2,0)</f>
        <v>#N/A</v>
      </c>
      <c r="K57" s="129" t="str">
        <f t="shared" si="0"/>
        <v>Desarrollo Curricular</v>
      </c>
      <c r="L57" s="129" t="s">
        <v>533</v>
      </c>
    </row>
    <row r="58" spans="3:12" ht="15.75" thickBot="1" x14ac:dyDescent="0.3">
      <c r="C58" s="204" t="s">
        <v>58</v>
      </c>
      <c r="D58" s="194"/>
      <c r="E58" s="185">
        <v>0</v>
      </c>
      <c r="F58" s="148">
        <f>IF(E56&lt;6,"",((E56-6)/12)*(G56/E56))</f>
        <v>0</v>
      </c>
      <c r="G58" s="128">
        <f>F58</f>
        <v>0</v>
      </c>
      <c r="H58" s="195"/>
      <c r="I58" s="132">
        <v>11500.02</v>
      </c>
      <c r="J58" s="132" t="e">
        <f>VLOOKUP(I58,Presupuesto!$B$11:$C$586,2,0)</f>
        <v>#N/A</v>
      </c>
      <c r="K58" s="129" t="str">
        <f t="shared" si="0"/>
        <v>Desarrollo Curricular</v>
      </c>
      <c r="L58" s="129" t="s">
        <v>533</v>
      </c>
    </row>
    <row r="59" spans="3:12" ht="15.75" thickBot="1" x14ac:dyDescent="0.3">
      <c r="C59" s="171" t="s">
        <v>83</v>
      </c>
      <c r="D59" s="234">
        <v>4</v>
      </c>
      <c r="E59" s="183">
        <v>12</v>
      </c>
      <c r="F59" s="170">
        <v>30000</v>
      </c>
      <c r="G59" s="144">
        <f>D59*E59*F59</f>
        <v>1440000</v>
      </c>
      <c r="H59" s="197" t="s">
        <v>264</v>
      </c>
      <c r="I59" s="145" t="s">
        <v>883</v>
      </c>
      <c r="J59" s="145" t="str">
        <f>VLOOKUP(I59,Presupuesto!$B$11:$C$586,2,0)</f>
        <v>SERVICIOS DE PROFESIONALES Y TECNICOS</v>
      </c>
      <c r="K59" s="129" t="s">
        <v>614</v>
      </c>
      <c r="L59" s="129" t="s">
        <v>532</v>
      </c>
    </row>
    <row r="60" spans="3:12" x14ac:dyDescent="0.25">
      <c r="C60" s="203" t="s">
        <v>57</v>
      </c>
      <c r="D60" s="194"/>
      <c r="E60" s="185"/>
      <c r="F60" s="148">
        <f>IF(E59=0,"",(G59/E59)/12*E59)</f>
        <v>120000</v>
      </c>
      <c r="G60" s="128">
        <f>F60</f>
        <v>120000</v>
      </c>
      <c r="H60" s="195" t="s">
        <v>263</v>
      </c>
      <c r="I60" s="132" t="s">
        <v>859</v>
      </c>
      <c r="J60" s="132" t="str">
        <f>VLOOKUP(I60,Presupuesto!$B$11:$C$586,2,0)</f>
        <v>DECIMO TERCER MES</v>
      </c>
      <c r="K60" s="129" t="s">
        <v>614</v>
      </c>
      <c r="L60" s="129" t="s">
        <v>541</v>
      </c>
    </row>
    <row r="61" spans="3:12" ht="15.75" thickBot="1" x14ac:dyDescent="0.3">
      <c r="C61" s="204" t="s">
        <v>58</v>
      </c>
      <c r="D61" s="194"/>
      <c r="E61" s="185"/>
      <c r="F61" s="131">
        <f>IF(E59&lt;6,"",((E59-6)/12)*(G59/E59))</f>
        <v>60000</v>
      </c>
      <c r="G61" s="128">
        <f>F61</f>
        <v>60000</v>
      </c>
      <c r="H61" s="195" t="s">
        <v>263</v>
      </c>
      <c r="I61" s="132" t="s">
        <v>861</v>
      </c>
      <c r="J61" s="132" t="str">
        <f>VLOOKUP(I61,Presupuesto!$B$11:$C$586,2,0)</f>
        <v>DECIMOCUARTO MES</v>
      </c>
      <c r="K61" s="129" t="s">
        <v>614</v>
      </c>
      <c r="L61" s="129" t="s">
        <v>535</v>
      </c>
    </row>
    <row r="62" spans="3:12" ht="15.75" thickBot="1" x14ac:dyDescent="0.3">
      <c r="C62" s="171" t="s">
        <v>59</v>
      </c>
      <c r="D62" s="234"/>
      <c r="E62" s="183">
        <v>12</v>
      </c>
      <c r="F62" s="149">
        <v>30000</v>
      </c>
      <c r="G62" s="144">
        <f>D62*E62*F62</f>
        <v>0</v>
      </c>
      <c r="H62" s="197"/>
      <c r="I62" s="145">
        <v>24900</v>
      </c>
      <c r="J62" s="145" t="e">
        <f>VLOOKUP(I62,Presupuesto!$B$11:$C$586,2,0)</f>
        <v>#N/A</v>
      </c>
      <c r="K62" s="129" t="str">
        <f t="shared" si="0"/>
        <v>Desarrollo Curricular</v>
      </c>
      <c r="L62" s="129" t="s">
        <v>532</v>
      </c>
    </row>
    <row r="63" spans="3:12" x14ac:dyDescent="0.25">
      <c r="C63" s="203" t="s">
        <v>57</v>
      </c>
      <c r="D63" s="194"/>
      <c r="E63" s="185">
        <v>0</v>
      </c>
      <c r="F63" s="131">
        <v>0</v>
      </c>
      <c r="G63" s="128">
        <f>F63</f>
        <v>0</v>
      </c>
      <c r="H63" s="195"/>
      <c r="I63" s="132">
        <v>24900</v>
      </c>
      <c r="J63" s="132" t="e">
        <f>VLOOKUP(I63,Presupuesto!$B$11:$C$586,2,0)</f>
        <v>#N/A</v>
      </c>
      <c r="K63" s="129" t="str">
        <f t="shared" si="0"/>
        <v>Desarrollo Curricular</v>
      </c>
      <c r="L63" s="129" t="s">
        <v>532</v>
      </c>
    </row>
    <row r="64" spans="3:12" ht="15.75" thickBot="1" x14ac:dyDescent="0.3">
      <c r="C64" s="204" t="s">
        <v>58</v>
      </c>
      <c r="D64" s="194"/>
      <c r="E64" s="185">
        <v>0</v>
      </c>
      <c r="F64" s="131">
        <v>0</v>
      </c>
      <c r="G64" s="128">
        <f>F64</f>
        <v>0</v>
      </c>
      <c r="H64" s="195"/>
      <c r="I64" s="132"/>
      <c r="J64" s="132" t="e">
        <f>VLOOKUP(I64,Presupuesto!$B$11:$C$586,2,0)</f>
        <v>#N/A</v>
      </c>
      <c r="K64" s="129" t="str">
        <f t="shared" si="0"/>
        <v>Desarrollo Curricular</v>
      </c>
      <c r="L64" s="129" t="s">
        <v>532</v>
      </c>
    </row>
    <row r="65" spans="3:12" ht="15.75" thickBot="1" x14ac:dyDescent="0.3">
      <c r="C65" s="171" t="s">
        <v>60</v>
      </c>
      <c r="D65" s="234"/>
      <c r="E65" s="183">
        <v>12</v>
      </c>
      <c r="F65" s="149">
        <v>30000</v>
      </c>
      <c r="G65" s="144">
        <f>D65*E65*F65</f>
        <v>0</v>
      </c>
      <c r="H65" s="197" t="s">
        <v>263</v>
      </c>
      <c r="I65" s="145">
        <v>11100.01</v>
      </c>
      <c r="J65" s="145" t="e">
        <f>VLOOKUP(I65,Presupuesto!$B$11:$C$586,2,0)</f>
        <v>#N/A</v>
      </c>
      <c r="K65" s="129" t="str">
        <f t="shared" si="0"/>
        <v>Desarrollo Curricular</v>
      </c>
      <c r="L65" s="129" t="s">
        <v>532</v>
      </c>
    </row>
    <row r="66" spans="3:12" x14ac:dyDescent="0.25">
      <c r="C66" s="203" t="s">
        <v>57</v>
      </c>
      <c r="D66" s="201"/>
      <c r="E66" s="162">
        <v>0</v>
      </c>
      <c r="F66" s="150">
        <f>IF(E65=0,"",(G65/E65)/12*E65)</f>
        <v>0</v>
      </c>
      <c r="G66" s="151">
        <f>F66</f>
        <v>0</v>
      </c>
      <c r="H66" s="195"/>
      <c r="I66" s="132">
        <v>11500</v>
      </c>
      <c r="J66" s="132" t="e">
        <f>VLOOKUP(I66,Presupuesto!$B$11:$C$586,2,0)</f>
        <v>#N/A</v>
      </c>
      <c r="K66" s="129" t="str">
        <f t="shared" si="0"/>
        <v>Desarrollo Curricular</v>
      </c>
      <c r="L66" s="129" t="s">
        <v>532</v>
      </c>
    </row>
    <row r="67" spans="3:12" ht="15.75" thickBot="1" x14ac:dyDescent="0.3">
      <c r="C67" s="205" t="s">
        <v>58</v>
      </c>
      <c r="D67" s="193"/>
      <c r="E67" s="163">
        <v>0</v>
      </c>
      <c r="F67" s="136">
        <f>IF(E65&lt;6,"",((E65-6)/12)*(G65/E65))</f>
        <v>0</v>
      </c>
      <c r="G67" s="136">
        <f>F67</f>
        <v>0</v>
      </c>
      <c r="H67" s="193"/>
      <c r="I67" s="137">
        <v>11500.02</v>
      </c>
      <c r="J67" s="155" t="e">
        <f>VLOOKUP(I67,Presupuesto!$B$11:$C$586,2,0)</f>
        <v>#N/A</v>
      </c>
      <c r="K67" s="137" t="str">
        <f t="shared" si="0"/>
        <v>Desarrollo Curricular</v>
      </c>
      <c r="L67" s="155" t="s">
        <v>532</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#REF!</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44"/>
  <sheetViews>
    <sheetView showGridLines="0" topLeftCell="A22" zoomScale="84" zoomScaleNormal="84" workbookViewId="0">
      <selection activeCell="C33" sqref="C33"/>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35.42578125" style="116" bestFit="1" customWidth="1"/>
    <col min="10" max="10" width="22.28515625" style="116" bestFit="1" customWidth="1"/>
    <col min="11" max="11" width="13.42578125" style="116" bestFit="1" customWidth="1"/>
    <col min="12"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A2" s="153" t="s">
        <v>258</v>
      </c>
      <c r="B2" s="153" t="s">
        <v>245</v>
      </c>
      <c r="C2" s="153" t="s">
        <v>612</v>
      </c>
      <c r="D2" s="153" t="s">
        <v>259</v>
      </c>
      <c r="E2" s="153" t="s">
        <v>179</v>
      </c>
      <c r="F2" s="153" t="s">
        <v>613</v>
      </c>
      <c r="G2" s="191" t="s">
        <v>260</v>
      </c>
      <c r="H2" s="153" t="s">
        <v>614</v>
      </c>
      <c r="I2" s="153" t="s">
        <v>615</v>
      </c>
      <c r="J2" s="153" t="s">
        <v>261</v>
      </c>
      <c r="K2" s="153" t="s">
        <v>616</v>
      </c>
      <c r="R2" s="153" t="s">
        <v>263</v>
      </c>
      <c r="S2" s="153" t="s">
        <v>264</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25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256" ht="52.5" x14ac:dyDescent="0.25">
      <c r="C5" s="117" t="s">
        <v>520</v>
      </c>
      <c r="D5" s="118">
        <f>SUMIF($C:$C,$C$10,D:D)</f>
        <v>221569</v>
      </c>
    </row>
    <row r="8" spans="1:256" x14ac:dyDescent="0.25">
      <c r="C8" s="72" t="s">
        <v>61</v>
      </c>
      <c r="D8" s="72"/>
      <c r="E8" s="72"/>
      <c r="F8" s="72"/>
      <c r="G8" s="100"/>
      <c r="H8" s="72"/>
      <c r="I8" s="72"/>
    </row>
    <row r="9" spans="1:256" ht="15.75" thickBot="1" x14ac:dyDescent="0.3">
      <c r="C9" s="72"/>
      <c r="D9" s="72"/>
      <c r="E9" s="72"/>
      <c r="F9" s="72"/>
      <c r="G9" s="100"/>
      <c r="H9" s="72"/>
      <c r="I9" s="72"/>
    </row>
    <row r="10" spans="1:256" ht="15.75" thickBot="1" x14ac:dyDescent="0.3">
      <c r="C10" s="29" t="s">
        <v>42</v>
      </c>
      <c r="D10" s="30">
        <f>SUM(F17:F26)</f>
        <v>93000</v>
      </c>
      <c r="E10" s="125"/>
      <c r="F10" s="125"/>
      <c r="G10" s="100"/>
      <c r="H10" s="125"/>
      <c r="I10" s="152"/>
    </row>
    <row r="11" spans="1:256" x14ac:dyDescent="0.25">
      <c r="B11" s="124"/>
      <c r="C11" s="72"/>
      <c r="D11" s="31"/>
      <c r="E11" s="124"/>
      <c r="F11" s="124"/>
      <c r="G11" s="124"/>
      <c r="H11" s="97"/>
      <c r="I11" s="97"/>
      <c r="J11" s="97"/>
      <c r="K11" s="143"/>
    </row>
    <row r="12" spans="1:256" x14ac:dyDescent="0.25">
      <c r="B12" s="124"/>
      <c r="C12" s="72"/>
      <c r="D12" s="31"/>
      <c r="E12" s="124"/>
      <c r="F12" s="124"/>
      <c r="G12" s="124"/>
      <c r="H12" s="97"/>
      <c r="I12" s="97"/>
      <c r="J12" s="97"/>
      <c r="K12" s="143"/>
    </row>
    <row r="13" spans="1:256" ht="15.75" x14ac:dyDescent="0.25">
      <c r="B13" s="124"/>
      <c r="C13" s="241" t="s">
        <v>528</v>
      </c>
      <c r="D13" s="242" t="s">
        <v>1832</v>
      </c>
      <c r="E13" s="124"/>
      <c r="F13" s="124"/>
      <c r="G13" s="124"/>
      <c r="H13" s="97"/>
      <c r="I13" s="97"/>
      <c r="J13" s="97"/>
      <c r="K13" s="143"/>
    </row>
    <row r="14" spans="1:25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Elaboracion de documentos necesarios para cumplir con las formalidades legales para su validacion</v>
      </c>
      <c r="D14" s="31"/>
      <c r="E14" s="124"/>
      <c r="F14" s="124"/>
      <c r="G14" s="124"/>
      <c r="H14" s="97"/>
      <c r="I14" s="97"/>
      <c r="J14" s="97"/>
      <c r="K14" s="143"/>
    </row>
    <row r="15" spans="1:256" ht="15.75" thickBot="1" x14ac:dyDescent="0.3">
      <c r="B15" s="124"/>
      <c r="C15" s="72" t="s">
        <v>1804</v>
      </c>
      <c r="D15" s="31"/>
      <c r="E15" s="124"/>
      <c r="F15" s="124"/>
      <c r="G15" s="124"/>
      <c r="H15" s="97"/>
      <c r="I15" s="97"/>
      <c r="J15" s="97"/>
      <c r="K15" s="143"/>
    </row>
    <row r="16" spans="1:256" ht="30.75" thickBot="1" x14ac:dyDescent="0.3">
      <c r="B16" s="124"/>
      <c r="C16" s="157" t="s">
        <v>43</v>
      </c>
      <c r="D16" s="159" t="s">
        <v>54</v>
      </c>
      <c r="E16" s="159" t="s">
        <v>56</v>
      </c>
      <c r="F16" s="158" t="s">
        <v>27</v>
      </c>
      <c r="G16" s="164" t="s">
        <v>265</v>
      </c>
      <c r="H16" s="159" t="s">
        <v>45</v>
      </c>
      <c r="I16" s="159" t="s">
        <v>266</v>
      </c>
      <c r="J16" s="159" t="s">
        <v>548</v>
      </c>
      <c r="K16" s="159" t="s">
        <v>549</v>
      </c>
    </row>
    <row r="17" spans="2:11" x14ac:dyDescent="0.25">
      <c r="B17" s="124"/>
      <c r="C17" s="126" t="s">
        <v>62</v>
      </c>
      <c r="D17" s="189">
        <v>2</v>
      </c>
      <c r="E17" s="127">
        <v>5500</v>
      </c>
      <c r="F17" s="128">
        <f>D17*E17</f>
        <v>11000</v>
      </c>
      <c r="G17" s="192" t="s">
        <v>264</v>
      </c>
      <c r="H17" s="129" t="s">
        <v>1294</v>
      </c>
      <c r="I17" s="129" t="str">
        <f>VLOOKUP(H17,Presupuesto!$B$11:$C$586,2,0)</f>
        <v>MUEBLES VARIOS DE OFICINA</v>
      </c>
      <c r="J17" s="272" t="s">
        <v>614</v>
      </c>
      <c r="K17" s="129" t="s">
        <v>534</v>
      </c>
    </row>
    <row r="18" spans="2:11" ht="32.25" customHeight="1" x14ac:dyDescent="0.25">
      <c r="B18" s="124"/>
      <c r="C18" s="130" t="s">
        <v>63</v>
      </c>
      <c r="D18" s="182"/>
      <c r="E18" s="131">
        <v>2400</v>
      </c>
      <c r="F18" s="128">
        <f>D18*E18</f>
        <v>0</v>
      </c>
      <c r="G18" s="192"/>
      <c r="H18" s="132">
        <v>42110</v>
      </c>
      <c r="I18" s="129" t="e">
        <f>VLOOKUP(H18,Presupuesto!$B$11:$C$586,2,0)</f>
        <v>#N/A</v>
      </c>
      <c r="J18" s="129" t="str">
        <f t="shared" ref="J18:J26" si="0">$J$17</f>
        <v xml:space="preserve">Gestión Académica y Universitaria </v>
      </c>
      <c r="K18" s="129" t="s">
        <v>550</v>
      </c>
    </row>
    <row r="19" spans="2:11" x14ac:dyDescent="0.25">
      <c r="B19" s="124"/>
      <c r="C19" s="130" t="s">
        <v>64</v>
      </c>
      <c r="D19" s="182"/>
      <c r="E19" s="131">
        <v>1000</v>
      </c>
      <c r="F19" s="128">
        <f t="shared" ref="F19:F26" si="1">D19*E19</f>
        <v>0</v>
      </c>
      <c r="G19" s="192"/>
      <c r="H19" s="132">
        <v>42110</v>
      </c>
      <c r="I19" s="129" t="e">
        <f>VLOOKUP(H19,Presupuesto!$B$11:$C$586,2,0)</f>
        <v>#N/A</v>
      </c>
      <c r="J19" s="129" t="str">
        <f t="shared" si="0"/>
        <v xml:space="preserve">Gestión Académica y Universitaria </v>
      </c>
      <c r="K19" s="129" t="s">
        <v>533</v>
      </c>
    </row>
    <row r="20" spans="2:11" x14ac:dyDescent="0.25">
      <c r="B20" s="124"/>
      <c r="C20" s="130" t="s">
        <v>65</v>
      </c>
      <c r="D20" s="182">
        <v>2</v>
      </c>
      <c r="E20" s="131">
        <v>6000</v>
      </c>
      <c r="F20" s="128">
        <f t="shared" si="1"/>
        <v>12000</v>
      </c>
      <c r="G20" s="192" t="s">
        <v>264</v>
      </c>
      <c r="H20" s="132" t="s">
        <v>1292</v>
      </c>
      <c r="I20" s="129" t="str">
        <f>VLOOKUP(H20,Presupuesto!$B$11:$C$586,2,0)</f>
        <v>MUEBLES VARIOS DE OFICINA</v>
      </c>
      <c r="J20" s="129" t="str">
        <f t="shared" si="0"/>
        <v xml:space="preserve">Gestión Académica y Universitaria </v>
      </c>
      <c r="K20" s="129" t="s">
        <v>534</v>
      </c>
    </row>
    <row r="21" spans="2:11" x14ac:dyDescent="0.25">
      <c r="B21" s="124"/>
      <c r="C21" s="130" t="s">
        <v>66</v>
      </c>
      <c r="D21" s="182"/>
      <c r="E21" s="131">
        <v>3000</v>
      </c>
      <c r="F21" s="128">
        <f t="shared" si="1"/>
        <v>0</v>
      </c>
      <c r="G21" s="192"/>
      <c r="H21" s="132">
        <v>42110</v>
      </c>
      <c r="I21" s="129" t="e">
        <f>VLOOKUP(H21,Presupuesto!$B$11:$C$586,2,0)</f>
        <v>#N/A</v>
      </c>
      <c r="J21" s="129" t="str">
        <f t="shared" si="0"/>
        <v xml:space="preserve">Gestión Académica y Universitaria </v>
      </c>
      <c r="K21" s="129" t="s">
        <v>533</v>
      </c>
    </row>
    <row r="22" spans="2:11" x14ac:dyDescent="0.25">
      <c r="B22" s="124"/>
      <c r="C22" s="130" t="s">
        <v>1805</v>
      </c>
      <c r="D22" s="182">
        <v>1</v>
      </c>
      <c r="E22" s="131">
        <v>60000</v>
      </c>
      <c r="F22" s="128">
        <f t="shared" si="1"/>
        <v>60000</v>
      </c>
      <c r="G22" s="192" t="s">
        <v>264</v>
      </c>
      <c r="H22" s="132" t="s">
        <v>1294</v>
      </c>
      <c r="I22" s="129" t="str">
        <f>VLOOKUP(H22,Presupuesto!$B$11:$C$586,2,0)</f>
        <v>MUEBLES VARIOS DE OFICINA</v>
      </c>
      <c r="J22" s="129" t="str">
        <f t="shared" si="0"/>
        <v xml:space="preserve">Gestión Académica y Universitaria </v>
      </c>
      <c r="K22" s="129" t="s">
        <v>534</v>
      </c>
    </row>
    <row r="23" spans="2:11" x14ac:dyDescent="0.25">
      <c r="B23" s="124"/>
      <c r="C23" s="130" t="s">
        <v>1810</v>
      </c>
      <c r="D23" s="182">
        <v>1</v>
      </c>
      <c r="E23" s="131">
        <v>10000</v>
      </c>
      <c r="F23" s="128">
        <f t="shared" si="1"/>
        <v>10000</v>
      </c>
      <c r="G23" s="192" t="s">
        <v>264</v>
      </c>
      <c r="H23" s="132" t="s">
        <v>1294</v>
      </c>
      <c r="I23" s="129" t="str">
        <f>VLOOKUP(H23,Presupuesto!$B$11:$C$586,2,0)</f>
        <v>MUEBLES VARIOS DE OFICINA</v>
      </c>
      <c r="J23" s="129" t="str">
        <f t="shared" si="0"/>
        <v xml:space="preserve">Gestión Académica y Universitaria </v>
      </c>
      <c r="K23" s="129" t="s">
        <v>533</v>
      </c>
    </row>
    <row r="24" spans="2:11" x14ac:dyDescent="0.25">
      <c r="B24" s="124"/>
      <c r="C24" s="130" t="s">
        <v>69</v>
      </c>
      <c r="D24" s="182"/>
      <c r="E24" s="131">
        <v>2000</v>
      </c>
      <c r="F24" s="128">
        <f t="shared" si="1"/>
        <v>0</v>
      </c>
      <c r="G24" s="192"/>
      <c r="H24" s="132">
        <v>42120</v>
      </c>
      <c r="I24" s="129" t="e">
        <f>VLOOKUP(H24,Presupuesto!$B$11:$C$586,2,0)</f>
        <v>#N/A</v>
      </c>
      <c r="J24" s="129" t="str">
        <f t="shared" si="0"/>
        <v xml:space="preserve">Gestión Académica y Universitaria </v>
      </c>
      <c r="K24" s="129" t="s">
        <v>541</v>
      </c>
    </row>
    <row r="25" spans="2:11" x14ac:dyDescent="0.25">
      <c r="B25" s="124"/>
      <c r="C25" s="130" t="s">
        <v>70</v>
      </c>
      <c r="D25" s="182"/>
      <c r="E25" s="131">
        <v>5000</v>
      </c>
      <c r="F25" s="128">
        <f t="shared" si="1"/>
        <v>0</v>
      </c>
      <c r="G25" s="192"/>
      <c r="H25" s="132">
        <v>42120</v>
      </c>
      <c r="I25" s="129" t="e">
        <f>VLOOKUP(H25,Presupuesto!$B$11:$C$586,2,0)</f>
        <v>#N/A</v>
      </c>
      <c r="J25" s="129" t="str">
        <f t="shared" si="0"/>
        <v xml:space="preserve">Gestión Académica y Universitaria </v>
      </c>
      <c r="K25" s="129" t="s">
        <v>537</v>
      </c>
    </row>
    <row r="26" spans="2:11" ht="15.75" thickBot="1" x14ac:dyDescent="0.3">
      <c r="B26" s="124"/>
      <c r="C26" s="133" t="s">
        <v>71</v>
      </c>
      <c r="D26" s="190"/>
      <c r="E26" s="135">
        <v>100000</v>
      </c>
      <c r="F26" s="136">
        <f t="shared" si="1"/>
        <v>0</v>
      </c>
      <c r="G26" s="193"/>
      <c r="H26" s="137">
        <v>42120</v>
      </c>
      <c r="I26" s="137" t="e">
        <f>VLOOKUP(H26,Presupuesto!$B$11:$C$586,2,0)</f>
        <v>#N/A</v>
      </c>
      <c r="J26" s="137" t="str">
        <f t="shared" si="0"/>
        <v xml:space="preserve">Gestión Académica y Universitaria </v>
      </c>
      <c r="K26" s="155" t="s">
        <v>532</v>
      </c>
    </row>
    <row r="27" spans="2:11" ht="15.75" thickBot="1" x14ac:dyDescent="0.3">
      <c r="B27" s="124"/>
    </row>
    <row r="28" spans="2:11" ht="15.75" thickBot="1" x14ac:dyDescent="0.3">
      <c r="B28" s="124"/>
      <c r="C28" s="29" t="s">
        <v>42</v>
      </c>
      <c r="D28" s="30">
        <f>SUM(F35:F44)</f>
        <v>128569</v>
      </c>
      <c r="E28" s="208"/>
      <c r="F28" s="208"/>
      <c r="G28" s="100"/>
      <c r="H28" s="208"/>
      <c r="I28" s="208"/>
    </row>
    <row r="29" spans="2:11" x14ac:dyDescent="0.25">
      <c r="B29" s="124"/>
      <c r="C29" s="72"/>
      <c r="D29" s="31"/>
      <c r="E29" s="124"/>
      <c r="F29" s="124"/>
      <c r="G29" s="124"/>
      <c r="H29" s="97"/>
      <c r="I29" s="97"/>
      <c r="J29" s="97"/>
      <c r="K29" s="143"/>
    </row>
    <row r="30" spans="2:11" x14ac:dyDescent="0.25">
      <c r="C30" s="72"/>
      <c r="D30" s="31"/>
      <c r="E30" s="124"/>
      <c r="F30" s="124"/>
      <c r="G30" s="124"/>
      <c r="H30" s="97"/>
      <c r="I30" s="97"/>
      <c r="J30" s="97"/>
      <c r="K30" s="143"/>
    </row>
    <row r="31" spans="2:11" ht="15.75" x14ac:dyDescent="0.25">
      <c r="C31" s="241" t="s">
        <v>528</v>
      </c>
      <c r="D31" s="242" t="s">
        <v>1833</v>
      </c>
      <c r="E31" s="124"/>
      <c r="F31" s="124"/>
      <c r="G31" s="124"/>
      <c r="H31" s="97"/>
      <c r="I31" s="97"/>
      <c r="J31" s="97"/>
      <c r="K31" s="143"/>
    </row>
    <row r="32" spans="2:11" ht="18.75" x14ac:dyDescent="0.25">
      <c r="C32"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Elaboracion de documentos necesarios para cumplir con las formalidades legales para su validacion</v>
      </c>
      <c r="D32" s="31"/>
      <c r="E32" s="124"/>
      <c r="F32" s="124"/>
      <c r="G32" s="124"/>
      <c r="H32" s="97"/>
      <c r="I32" s="97"/>
      <c r="J32" s="97"/>
      <c r="K32" s="143"/>
    </row>
    <row r="33" spans="3:11" ht="15.75" thickBot="1" x14ac:dyDescent="0.3">
      <c r="C33" s="72" t="s">
        <v>1821</v>
      </c>
      <c r="D33" s="31"/>
      <c r="E33" s="124"/>
      <c r="F33" s="124"/>
      <c r="G33" s="124"/>
      <c r="H33" s="97"/>
      <c r="I33" s="97"/>
      <c r="J33" s="97"/>
      <c r="K33" s="143"/>
    </row>
    <row r="34" spans="3:11" ht="30.75" thickBot="1" x14ac:dyDescent="0.3">
      <c r="C34" s="157" t="s">
        <v>43</v>
      </c>
      <c r="D34" s="159" t="s">
        <v>54</v>
      </c>
      <c r="E34" s="159" t="s">
        <v>56</v>
      </c>
      <c r="F34" s="158" t="s">
        <v>27</v>
      </c>
      <c r="G34" s="164" t="s">
        <v>265</v>
      </c>
      <c r="H34" s="159" t="s">
        <v>45</v>
      </c>
      <c r="I34" s="159" t="s">
        <v>266</v>
      </c>
      <c r="J34" s="159" t="s">
        <v>548</v>
      </c>
      <c r="K34" s="159" t="s">
        <v>549</v>
      </c>
    </row>
    <row r="35" spans="3:11" x14ac:dyDescent="0.25">
      <c r="C35" s="130" t="s">
        <v>1813</v>
      </c>
      <c r="D35" s="189">
        <v>4</v>
      </c>
      <c r="E35" s="127">
        <v>1284.25</v>
      </c>
      <c r="F35" s="128">
        <f>D35*E35</f>
        <v>5137</v>
      </c>
      <c r="G35" s="192" t="s">
        <v>264</v>
      </c>
      <c r="H35" s="129" t="s">
        <v>1251</v>
      </c>
      <c r="I35" s="129" t="str">
        <f>VLOOKUP(H35,Presupuesto!$B$11:$C$586,2,0)</f>
        <v>UTILES DE ESCRITORIO, OFICINA Y ENSE¥ANZA</v>
      </c>
      <c r="J35" s="272" t="s">
        <v>614</v>
      </c>
      <c r="K35" s="129" t="s">
        <v>550</v>
      </c>
    </row>
    <row r="36" spans="3:11" x14ac:dyDescent="0.25">
      <c r="C36" s="130" t="s">
        <v>1814</v>
      </c>
      <c r="D36" s="182">
        <v>4</v>
      </c>
      <c r="E36" s="131">
        <v>4790</v>
      </c>
      <c r="F36" s="128">
        <f>D36*E36</f>
        <v>19160</v>
      </c>
      <c r="G36" s="192" t="s">
        <v>264</v>
      </c>
      <c r="H36" s="132" t="s">
        <v>1124</v>
      </c>
      <c r="I36" s="129" t="str">
        <f>VLOOKUP(H36,Presupuesto!$B$11:$C$586,2,0)</f>
        <v>PAPEL DE ESCRITORIO</v>
      </c>
      <c r="J36" s="129" t="str">
        <f t="shared" ref="J36:J44" si="2">$J$17</f>
        <v xml:space="preserve">Gestión Académica y Universitaria </v>
      </c>
      <c r="K36" s="129" t="s">
        <v>550</v>
      </c>
    </row>
    <row r="37" spans="3:11" x14ac:dyDescent="0.25">
      <c r="C37" s="130" t="s">
        <v>1815</v>
      </c>
      <c r="D37" s="182">
        <v>4</v>
      </c>
      <c r="E37" s="131">
        <v>2413</v>
      </c>
      <c r="F37" s="128">
        <f t="shared" ref="F37:F44" si="3">D37*E37</f>
        <v>9652</v>
      </c>
      <c r="G37" s="192" t="s">
        <v>264</v>
      </c>
      <c r="H37" s="132" t="s">
        <v>1130</v>
      </c>
      <c r="I37" s="129" t="str">
        <f>VLOOKUP(H37,Presupuesto!$B$11:$C$586,2,0)</f>
        <v>PRODUCTOS PAPEL Y CARTON</v>
      </c>
      <c r="J37" s="129" t="str">
        <f t="shared" si="2"/>
        <v xml:space="preserve">Gestión Académica y Universitaria </v>
      </c>
      <c r="K37" s="129" t="s">
        <v>533</v>
      </c>
    </row>
    <row r="38" spans="3:11" x14ac:dyDescent="0.25">
      <c r="C38" s="130" t="s">
        <v>1816</v>
      </c>
      <c r="D38" s="182">
        <v>4</v>
      </c>
      <c r="E38" s="131">
        <v>19437.25</v>
      </c>
      <c r="F38" s="128">
        <f t="shared" si="3"/>
        <v>77749</v>
      </c>
      <c r="G38" s="192" t="s">
        <v>264</v>
      </c>
      <c r="H38" s="132" t="s">
        <v>1146</v>
      </c>
      <c r="I38" s="129" t="str">
        <f>VLOOKUP(H38,Presupuesto!$B$11:$C$586,2,0)</f>
        <v>ESPECIES TIMBRADOS Y VALORES</v>
      </c>
      <c r="J38" s="129" t="str">
        <f t="shared" si="2"/>
        <v xml:space="preserve">Gestión Académica y Universitaria </v>
      </c>
      <c r="K38" s="129" t="s">
        <v>533</v>
      </c>
    </row>
    <row r="39" spans="3:11" x14ac:dyDescent="0.25">
      <c r="C39" s="130" t="s">
        <v>1817</v>
      </c>
      <c r="D39" s="182">
        <v>1</v>
      </c>
      <c r="E39" s="131">
        <v>10000</v>
      </c>
      <c r="F39" s="128">
        <f t="shared" si="3"/>
        <v>10000</v>
      </c>
      <c r="G39" s="192" t="s">
        <v>264</v>
      </c>
      <c r="H39" s="132" t="s">
        <v>1264</v>
      </c>
      <c r="I39" s="129" t="str">
        <f>VLOOKUP(H39,Presupuesto!$B$11:$C$586,2,0)</f>
        <v>OTROS RESPUESTOS Y ACCESORIOS MENORES</v>
      </c>
      <c r="J39" s="129" t="str">
        <f t="shared" si="2"/>
        <v xml:space="preserve">Gestión Académica y Universitaria </v>
      </c>
      <c r="K39" s="129" t="s">
        <v>533</v>
      </c>
    </row>
    <row r="40" spans="3:11" x14ac:dyDescent="0.25">
      <c r="C40" s="130" t="s">
        <v>1818</v>
      </c>
      <c r="D40" s="182">
        <v>4</v>
      </c>
      <c r="E40" s="131">
        <v>300</v>
      </c>
      <c r="F40" s="128">
        <f t="shared" si="3"/>
        <v>1200</v>
      </c>
      <c r="G40" s="192" t="s">
        <v>263</v>
      </c>
      <c r="H40" s="132" t="s">
        <v>1248</v>
      </c>
      <c r="I40" s="129" t="str">
        <f>VLOOKUP(H40,Presupuesto!$B$11:$C$586,2,0)</f>
        <v>ELEMENTOS DE LIMPIEZA</v>
      </c>
      <c r="J40" s="129" t="str">
        <f t="shared" si="2"/>
        <v xml:space="preserve">Gestión Académica y Universitaria </v>
      </c>
      <c r="K40" s="129" t="s">
        <v>533</v>
      </c>
    </row>
    <row r="41" spans="3:11" x14ac:dyDescent="0.25">
      <c r="C41" s="130" t="s">
        <v>1819</v>
      </c>
      <c r="D41" s="182">
        <v>1</v>
      </c>
      <c r="E41" s="131">
        <v>5671</v>
      </c>
      <c r="F41" s="128">
        <f t="shared" si="3"/>
        <v>5671</v>
      </c>
      <c r="G41" s="192" t="s">
        <v>263</v>
      </c>
      <c r="H41" s="132" t="s">
        <v>990</v>
      </c>
      <c r="I41" s="129" t="str">
        <f>VLOOKUP(H41,Presupuesto!$B$11:$C$586,2,0)</f>
        <v>MANTENIMIENTO Y REPARACION DE OTROS EQUIPOS</v>
      </c>
      <c r="J41" s="129" t="str">
        <f t="shared" si="2"/>
        <v xml:space="preserve">Gestión Académica y Universitaria </v>
      </c>
      <c r="K41" s="129" t="s">
        <v>533</v>
      </c>
    </row>
    <row r="42" spans="3:11" x14ac:dyDescent="0.25">
      <c r="C42" s="130"/>
      <c r="D42" s="182"/>
      <c r="E42" s="131">
        <v>2000</v>
      </c>
      <c r="F42" s="128">
        <f t="shared" si="3"/>
        <v>0</v>
      </c>
      <c r="G42" s="192"/>
      <c r="H42" s="132">
        <v>42120</v>
      </c>
      <c r="I42" s="129" t="e">
        <f>VLOOKUP(H42,Presupuesto!$B$11:$C$586,2,0)</f>
        <v>#N/A</v>
      </c>
      <c r="J42" s="129" t="str">
        <f t="shared" si="2"/>
        <v xml:space="preserve">Gestión Académica y Universitaria </v>
      </c>
      <c r="K42" s="129" t="s">
        <v>541</v>
      </c>
    </row>
    <row r="43" spans="3:11" x14ac:dyDescent="0.25">
      <c r="C43" s="130"/>
      <c r="D43" s="182"/>
      <c r="E43" s="131">
        <v>5000</v>
      </c>
      <c r="F43" s="128">
        <f t="shared" si="3"/>
        <v>0</v>
      </c>
      <c r="G43" s="192"/>
      <c r="H43" s="132">
        <v>42120</v>
      </c>
      <c r="I43" s="129" t="e">
        <f>VLOOKUP(H43,Presupuesto!$B$11:$C$586,2,0)</f>
        <v>#N/A</v>
      </c>
      <c r="J43" s="129" t="str">
        <f t="shared" si="2"/>
        <v xml:space="preserve">Gestión Académica y Universitaria </v>
      </c>
      <c r="K43" s="129" t="s">
        <v>537</v>
      </c>
    </row>
    <row r="44" spans="3:11" ht="15.75" thickBot="1" x14ac:dyDescent="0.3">
      <c r="C44" s="133"/>
      <c r="D44" s="190"/>
      <c r="E44" s="135">
        <v>100000</v>
      </c>
      <c r="F44" s="136">
        <f t="shared" si="3"/>
        <v>0</v>
      </c>
      <c r="G44" s="193"/>
      <c r="H44" s="137">
        <v>42120</v>
      </c>
      <c r="I44" s="137" t="e">
        <f>VLOOKUP(H44,Presupuesto!$B$11:$C$586,2,0)</f>
        <v>#N/A</v>
      </c>
      <c r="J44" s="137" t="str">
        <f t="shared" si="2"/>
        <v xml:space="preserve">Gestión Académica y Universitaria </v>
      </c>
      <c r="K44" s="155" t="s">
        <v>532</v>
      </c>
    </row>
  </sheetData>
  <dataValidations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#REF!</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42"/>
  <sheetViews>
    <sheetView showGridLines="0" topLeftCell="C10" zoomScale="86" zoomScaleNormal="86" workbookViewId="0">
      <selection activeCell="C15" sqref="C15"/>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2.7109375" style="116" bestFit="1" customWidth="1"/>
    <col min="9" max="9" width="58.42578125" style="116" customWidth="1"/>
    <col min="10" max="10" width="22.42578125" style="116" bestFit="1" customWidth="1"/>
    <col min="11" max="11" width="11.5703125" style="116"/>
    <col min="12" max="12" width="15" style="116" customWidth="1"/>
    <col min="13"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A2" s="153" t="s">
        <v>258</v>
      </c>
      <c r="B2" s="153" t="s">
        <v>245</v>
      </c>
      <c r="C2" s="153" t="s">
        <v>612</v>
      </c>
      <c r="D2" s="153" t="s">
        <v>259</v>
      </c>
      <c r="E2" s="153" t="s">
        <v>179</v>
      </c>
      <c r="F2" s="153" t="s">
        <v>613</v>
      </c>
      <c r="G2" s="191" t="s">
        <v>260</v>
      </c>
      <c r="H2" s="153" t="s">
        <v>614</v>
      </c>
      <c r="I2" s="153" t="s">
        <v>615</v>
      </c>
      <c r="J2" s="153" t="s">
        <v>261</v>
      </c>
      <c r="K2" s="153" t="s">
        <v>616</v>
      </c>
      <c r="R2" s="153" t="s">
        <v>263</v>
      </c>
      <c r="S2" s="153" t="s">
        <v>264</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c r="CB2" s="153" t="s">
        <v>1647</v>
      </c>
      <c r="CC2" s="153" t="s">
        <v>1648</v>
      </c>
      <c r="CD2" s="153" t="s">
        <v>1646</v>
      </c>
      <c r="CE2" s="153" t="s">
        <v>1649</v>
      </c>
    </row>
    <row r="3" spans="1:25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256" ht="15.75" thickBot="1" x14ac:dyDescent="0.3"/>
    <row r="5" spans="1:256" ht="53.25" thickBot="1" x14ac:dyDescent="0.3">
      <c r="C5" s="117" t="s">
        <v>519</v>
      </c>
      <c r="D5" s="233">
        <f>SUMIF(C:C,$C$10,D:D)</f>
        <v>129560</v>
      </c>
    </row>
    <row r="8" spans="1:256" x14ac:dyDescent="0.25">
      <c r="C8" s="138"/>
      <c r="D8" s="138"/>
      <c r="E8" s="138"/>
      <c r="F8" s="138"/>
      <c r="G8" s="99"/>
      <c r="H8" s="138"/>
      <c r="I8" s="138"/>
    </row>
    <row r="9" spans="1:256" ht="15.75" thickBot="1" x14ac:dyDescent="0.3">
      <c r="C9" s="138"/>
      <c r="D9" s="138"/>
      <c r="E9" s="138"/>
      <c r="F9" s="138"/>
      <c r="G9" s="99"/>
      <c r="H9" s="138"/>
      <c r="I9" s="138"/>
    </row>
    <row r="10" spans="1:256" ht="15.75" thickBot="1" x14ac:dyDescent="0.3">
      <c r="B10" s="124"/>
      <c r="C10" s="29" t="s">
        <v>42</v>
      </c>
      <c r="D10" s="139">
        <f>SUM(F17:F30)</f>
        <v>129560</v>
      </c>
      <c r="F10" s="72"/>
      <c r="G10" s="100"/>
      <c r="H10" s="72"/>
      <c r="I10" s="72"/>
    </row>
    <row r="11" spans="1:256" x14ac:dyDescent="0.25">
      <c r="B11" s="124"/>
      <c r="C11" s="72"/>
      <c r="D11" s="31"/>
      <c r="E11" s="124"/>
      <c r="F11" s="124"/>
      <c r="G11" s="124"/>
      <c r="H11" s="97"/>
      <c r="I11" s="97"/>
      <c r="J11" s="97"/>
      <c r="K11" s="143"/>
    </row>
    <row r="12" spans="1:256" x14ac:dyDescent="0.25">
      <c r="B12" s="124"/>
      <c r="C12" s="72"/>
      <c r="D12" s="31"/>
      <c r="E12" s="124"/>
      <c r="F12" s="124"/>
      <c r="G12" s="124"/>
      <c r="H12" s="97"/>
      <c r="I12" s="97"/>
      <c r="J12" s="97"/>
      <c r="K12" s="143"/>
    </row>
    <row r="13" spans="1:256" ht="15.75" x14ac:dyDescent="0.25">
      <c r="B13" s="124"/>
      <c r="C13" s="241" t="s">
        <v>528</v>
      </c>
      <c r="D13" s="242" t="s">
        <v>1832</v>
      </c>
      <c r="E13" s="124"/>
      <c r="F13" s="124"/>
      <c r="G13" s="124"/>
      <c r="H13" s="97"/>
      <c r="I13" s="97"/>
      <c r="J13" s="97"/>
      <c r="K13" s="143"/>
    </row>
    <row r="14" spans="1:25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Elaboracion de documentos necesarios para cumplir con las formalidades legales para su validacion</v>
      </c>
      <c r="D14" s="31"/>
      <c r="E14" s="124"/>
      <c r="F14" s="124"/>
      <c r="G14" s="124"/>
      <c r="H14" s="97"/>
      <c r="I14" s="97"/>
      <c r="J14" s="97"/>
      <c r="K14" s="143"/>
    </row>
    <row r="15" spans="1:256" x14ac:dyDescent="0.25">
      <c r="B15" s="124"/>
      <c r="C15" s="116" t="s">
        <v>1806</v>
      </c>
      <c r="F15" s="124"/>
      <c r="G15" s="97"/>
      <c r="H15" s="97"/>
      <c r="I15" s="97"/>
    </row>
    <row r="16" spans="1:256" ht="32.25" customHeight="1" thickBot="1" x14ac:dyDescent="0.3">
      <c r="B16" s="124"/>
      <c r="C16" s="180" t="s">
        <v>43</v>
      </c>
      <c r="D16" s="180" t="s">
        <v>54</v>
      </c>
      <c r="E16" s="180" t="s">
        <v>56</v>
      </c>
      <c r="F16" s="181" t="s">
        <v>27</v>
      </c>
      <c r="G16" s="181" t="s">
        <v>265</v>
      </c>
      <c r="H16" s="180" t="s">
        <v>45</v>
      </c>
      <c r="I16" s="180" t="s">
        <v>266</v>
      </c>
      <c r="J16" s="180" t="s">
        <v>548</v>
      </c>
      <c r="K16" s="180" t="s">
        <v>549</v>
      </c>
      <c r="L16" s="180" t="s">
        <v>604</v>
      </c>
    </row>
    <row r="17" spans="2:12" ht="15.75" thickBot="1" x14ac:dyDescent="0.3">
      <c r="B17" s="124"/>
      <c r="C17" s="478" t="s">
        <v>1649</v>
      </c>
      <c r="D17" s="189">
        <v>10</v>
      </c>
      <c r="E17" s="127">
        <v>11000</v>
      </c>
      <c r="F17" s="128">
        <f>D17*E17</f>
        <v>110000</v>
      </c>
      <c r="G17" s="196" t="s">
        <v>264</v>
      </c>
      <c r="H17" s="129" t="s">
        <v>1323</v>
      </c>
      <c r="I17" s="129" t="str">
        <f>VLOOKUP(H17,Presupuesto!$B$11:$C$586,2,0)</f>
        <v>EQUIPO DE COMPUTACION</v>
      </c>
      <c r="J17" s="272" t="s">
        <v>614</v>
      </c>
      <c r="K17" s="129" t="s">
        <v>534</v>
      </c>
      <c r="L17" s="129"/>
    </row>
    <row r="18" spans="2:12" x14ac:dyDescent="0.25">
      <c r="B18" s="124"/>
      <c r="C18" s="478" t="s">
        <v>1647</v>
      </c>
      <c r="D18" s="182"/>
      <c r="E18" s="127">
        <f>HLOOKUP($C18,$CB$2:$CE$3,2,0)</f>
        <v>35000</v>
      </c>
      <c r="F18" s="128">
        <f>D18*E18</f>
        <v>0</v>
      </c>
      <c r="G18" s="196"/>
      <c r="H18" s="132">
        <v>42600</v>
      </c>
      <c r="I18" s="132" t="e">
        <f>VLOOKUP(H18,Presupuesto!$B$11:$C$586,2,0)</f>
        <v>#N/A</v>
      </c>
      <c r="J18" s="129" t="s">
        <v>613</v>
      </c>
      <c r="K18" s="129" t="s">
        <v>550</v>
      </c>
      <c r="L18" s="129"/>
    </row>
    <row r="19" spans="2:12" x14ac:dyDescent="0.25">
      <c r="B19" s="124"/>
      <c r="C19" s="130" t="s">
        <v>72</v>
      </c>
      <c r="D19" s="182"/>
      <c r="E19" s="131">
        <v>4000</v>
      </c>
      <c r="F19" s="128">
        <f t="shared" ref="F19:F30" si="0">D19*E19</f>
        <v>0</v>
      </c>
      <c r="G19" s="196"/>
      <c r="H19" s="132">
        <v>42120</v>
      </c>
      <c r="I19" s="132" t="e">
        <f>VLOOKUP(H19,Presupuesto!$B$11:$C$586,2,0)</f>
        <v>#N/A</v>
      </c>
      <c r="J19" s="129" t="str">
        <f t="shared" ref="J19:J30" si="1">$J$17</f>
        <v xml:space="preserve">Gestión Académica y Universitaria </v>
      </c>
      <c r="K19" s="129" t="s">
        <v>533</v>
      </c>
      <c r="L19" s="129"/>
    </row>
    <row r="20" spans="2:12" x14ac:dyDescent="0.25">
      <c r="B20" s="124"/>
      <c r="C20" s="130" t="s">
        <v>73</v>
      </c>
      <c r="D20" s="182"/>
      <c r="E20" s="131">
        <v>8000</v>
      </c>
      <c r="F20" s="128">
        <f t="shared" si="0"/>
        <v>0</v>
      </c>
      <c r="G20" s="196" t="s">
        <v>264</v>
      </c>
      <c r="H20" s="132">
        <v>42600</v>
      </c>
      <c r="I20" s="132" t="e">
        <f>VLOOKUP(H20,Presupuesto!$B$11:$C$586,2,0)</f>
        <v>#N/A</v>
      </c>
      <c r="J20" s="129" t="str">
        <f t="shared" si="1"/>
        <v xml:space="preserve">Gestión Académica y Universitaria </v>
      </c>
      <c r="K20" s="129" t="s">
        <v>533</v>
      </c>
      <c r="L20" s="129"/>
    </row>
    <row r="21" spans="2:12" x14ac:dyDescent="0.25">
      <c r="B21" s="124"/>
      <c r="C21" s="130" t="s">
        <v>74</v>
      </c>
      <c r="D21" s="182">
        <v>1</v>
      </c>
      <c r="E21" s="131">
        <v>15000</v>
      </c>
      <c r="F21" s="128">
        <f t="shared" si="0"/>
        <v>15000</v>
      </c>
      <c r="G21" s="196" t="s">
        <v>264</v>
      </c>
      <c r="H21" s="132" t="s">
        <v>1323</v>
      </c>
      <c r="I21" s="132" t="str">
        <f>VLOOKUP(H21,Presupuesto!$B$11:$C$586,2,0)</f>
        <v>EQUIPO DE COMPUTACION</v>
      </c>
      <c r="J21" s="129" t="str">
        <f t="shared" si="1"/>
        <v xml:space="preserve">Gestión Académica y Universitaria </v>
      </c>
      <c r="K21" s="129" t="s">
        <v>534</v>
      </c>
      <c r="L21" s="129"/>
    </row>
    <row r="22" spans="2:12" x14ac:dyDescent="0.25">
      <c r="B22" s="124"/>
      <c r="C22" s="130" t="s">
        <v>1812</v>
      </c>
      <c r="D22" s="182">
        <v>12</v>
      </c>
      <c r="E22" s="131">
        <v>380</v>
      </c>
      <c r="F22" s="128">
        <f t="shared" si="0"/>
        <v>4560</v>
      </c>
      <c r="G22" s="196" t="s">
        <v>264</v>
      </c>
      <c r="H22" s="132" t="s">
        <v>1046</v>
      </c>
      <c r="I22" s="132" t="str">
        <f>VLOOKUP(H22,Presupuesto!$B$11:$C$586,2,0)</f>
        <v>SERVICIOS DE INTERNET</v>
      </c>
      <c r="J22" s="129" t="str">
        <f t="shared" si="1"/>
        <v xml:space="preserve">Gestión Académica y Universitaria </v>
      </c>
      <c r="K22" s="129" t="s">
        <v>532</v>
      </c>
      <c r="L22" s="129"/>
    </row>
    <row r="23" spans="2:12" x14ac:dyDescent="0.25">
      <c r="B23" s="124"/>
      <c r="C23" s="130" t="s">
        <v>75</v>
      </c>
      <c r="D23" s="182"/>
      <c r="E23" s="131">
        <v>15000</v>
      </c>
      <c r="F23" s="128">
        <f t="shared" si="0"/>
        <v>0</v>
      </c>
      <c r="G23" s="196"/>
      <c r="H23" s="132">
        <v>42300</v>
      </c>
      <c r="I23" s="132" t="e">
        <f>VLOOKUP(H23,Presupuesto!$B$11:$C$586,2,0)</f>
        <v>#N/A</v>
      </c>
      <c r="J23" s="129" t="str">
        <f t="shared" si="1"/>
        <v xml:space="preserve">Gestión Académica y Universitaria </v>
      </c>
      <c r="K23" s="129" t="s">
        <v>533</v>
      </c>
      <c r="L23" s="129"/>
    </row>
    <row r="24" spans="2:12" x14ac:dyDescent="0.25">
      <c r="B24" s="124"/>
      <c r="C24" s="130" t="s">
        <v>76</v>
      </c>
      <c r="D24" s="182"/>
      <c r="E24" s="131">
        <v>10000</v>
      </c>
      <c r="F24" s="128">
        <f t="shared" si="0"/>
        <v>0</v>
      </c>
      <c r="G24" s="196"/>
      <c r="H24" s="132">
        <v>42300</v>
      </c>
      <c r="I24" s="132" t="e">
        <f>VLOOKUP(H24,Presupuesto!$B$11:$C$586,2,0)</f>
        <v>#N/A</v>
      </c>
      <c r="J24" s="129" t="str">
        <f t="shared" si="1"/>
        <v xml:space="preserve">Gestión Académica y Universitaria </v>
      </c>
      <c r="K24" s="129" t="s">
        <v>541</v>
      </c>
      <c r="L24" s="129"/>
    </row>
    <row r="25" spans="2:12" x14ac:dyDescent="0.25">
      <c r="C25" s="130" t="s">
        <v>77</v>
      </c>
      <c r="D25" s="182"/>
      <c r="E25" s="131">
        <v>10000</v>
      </c>
      <c r="F25" s="128">
        <f t="shared" si="0"/>
        <v>0</v>
      </c>
      <c r="G25" s="196"/>
      <c r="H25" s="132">
        <v>45100</v>
      </c>
      <c r="I25" s="132" t="e">
        <f>VLOOKUP(H25,Presupuesto!$B$11:$C$586,2,0)</f>
        <v>#N/A</v>
      </c>
      <c r="J25" s="129" t="str">
        <f t="shared" si="1"/>
        <v xml:space="preserve">Gestión Académica y Universitaria </v>
      </c>
      <c r="K25" s="129" t="s">
        <v>537</v>
      </c>
      <c r="L25" s="129"/>
    </row>
    <row r="26" spans="2:12" x14ac:dyDescent="0.25">
      <c r="C26" s="140" t="s">
        <v>78</v>
      </c>
      <c r="D26" s="182"/>
      <c r="E26" s="131">
        <v>2000</v>
      </c>
      <c r="F26" s="128">
        <f t="shared" si="0"/>
        <v>0</v>
      </c>
      <c r="G26" s="196"/>
      <c r="H26" s="141">
        <v>42600</v>
      </c>
      <c r="I26" s="141" t="e">
        <f>VLOOKUP(H26,Presupuesto!$B$11:$C$586,2,0)</f>
        <v>#N/A</v>
      </c>
      <c r="J26" s="129" t="str">
        <f t="shared" si="1"/>
        <v xml:space="preserve">Gestión Académica y Universitaria </v>
      </c>
      <c r="K26" s="129" t="s">
        <v>533</v>
      </c>
      <c r="L26" s="129"/>
    </row>
    <row r="27" spans="2:12" x14ac:dyDescent="0.25">
      <c r="C27" s="140" t="s">
        <v>79</v>
      </c>
      <c r="D27" s="182"/>
      <c r="E27" s="131">
        <v>1500</v>
      </c>
      <c r="F27" s="128">
        <f t="shared" si="0"/>
        <v>0</v>
      </c>
      <c r="G27" s="196"/>
      <c r="H27" s="141">
        <v>39300</v>
      </c>
      <c r="I27" s="141" t="e">
        <f>VLOOKUP(H27,Presupuesto!$B$11:$C$586,2,0)</f>
        <v>#N/A</v>
      </c>
      <c r="J27" s="129" t="str">
        <f t="shared" si="1"/>
        <v xml:space="preserve">Gestión Académica y Universitaria </v>
      </c>
      <c r="K27" s="129" t="s">
        <v>533</v>
      </c>
      <c r="L27" s="129"/>
    </row>
    <row r="28" spans="2:12" x14ac:dyDescent="0.25">
      <c r="C28" s="140" t="s">
        <v>80</v>
      </c>
      <c r="D28" s="182"/>
      <c r="E28" s="131">
        <v>1500</v>
      </c>
      <c r="F28" s="128">
        <f t="shared" si="0"/>
        <v>0</v>
      </c>
      <c r="G28" s="196"/>
      <c r="H28" s="141">
        <v>42600</v>
      </c>
      <c r="I28" s="141" t="e">
        <f>VLOOKUP(H28,Presupuesto!$B$11:$C$586,2,0)</f>
        <v>#N/A</v>
      </c>
      <c r="J28" s="129" t="str">
        <f t="shared" si="1"/>
        <v xml:space="preserve">Gestión Académica y Universitaria </v>
      </c>
      <c r="K28" s="129" t="s">
        <v>533</v>
      </c>
      <c r="L28" s="129"/>
    </row>
    <row r="29" spans="2:12" x14ac:dyDescent="0.25">
      <c r="C29" s="140" t="s">
        <v>81</v>
      </c>
      <c r="D29" s="182"/>
      <c r="E29" s="131">
        <v>500</v>
      </c>
      <c r="F29" s="128">
        <f t="shared" si="0"/>
        <v>0</v>
      </c>
      <c r="G29" s="196"/>
      <c r="H29" s="141">
        <v>39600</v>
      </c>
      <c r="I29" s="141" t="e">
        <f>VLOOKUP(H29,Presupuesto!$B$11:$C$586,2,0)</f>
        <v>#N/A</v>
      </c>
      <c r="J29" s="129" t="str">
        <f t="shared" si="1"/>
        <v xml:space="preserve">Gestión Académica y Universitaria </v>
      </c>
      <c r="K29" s="129" t="s">
        <v>533</v>
      </c>
      <c r="L29" s="129"/>
    </row>
    <row r="30" spans="2:12" ht="15.75" thickBot="1" x14ac:dyDescent="0.3">
      <c r="B30" s="124"/>
      <c r="C30" s="133" t="s">
        <v>82</v>
      </c>
      <c r="D30" s="190"/>
      <c r="E30" s="135">
        <v>20</v>
      </c>
      <c r="F30" s="136">
        <f t="shared" si="0"/>
        <v>0</v>
      </c>
      <c r="G30" s="193"/>
      <c r="H30" s="137">
        <v>39600</v>
      </c>
      <c r="I30" s="137" t="e">
        <f>VLOOKUP(H30,Presupuesto!$B$11:$C$586,2,0)</f>
        <v>#N/A</v>
      </c>
      <c r="J30" s="137" t="str">
        <f t="shared" si="1"/>
        <v xml:space="preserve">Gestión Académica y Universitaria </v>
      </c>
      <c r="K30" s="155" t="s">
        <v>532</v>
      </c>
      <c r="L30" s="155"/>
    </row>
    <row r="31" spans="2:12" x14ac:dyDescent="0.25">
      <c r="B31" s="124"/>
      <c r="F31" s="124"/>
      <c r="G31" s="97"/>
      <c r="H31" s="97"/>
      <c r="I31" s="97"/>
    </row>
    <row r="40" spans="3:9" x14ac:dyDescent="0.25">
      <c r="C40" s="138"/>
      <c r="D40" s="138"/>
      <c r="E40" s="138"/>
      <c r="F40" s="138"/>
      <c r="G40" s="99"/>
      <c r="H40" s="138"/>
      <c r="I40" s="138"/>
    </row>
    <row r="41" spans="3:9" x14ac:dyDescent="0.25">
      <c r="C41" s="138"/>
      <c r="D41" s="138"/>
      <c r="E41" s="138"/>
      <c r="F41" s="138"/>
      <c r="G41" s="99"/>
      <c r="H41" s="138"/>
      <c r="I41" s="138"/>
    </row>
    <row r="42" spans="3:9" x14ac:dyDescent="0.25">
      <c r="F42" s="124"/>
      <c r="G42" s="97"/>
      <c r="H42" s="97"/>
      <c r="I42" s="9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#REF!</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54"/>
  <sheetViews>
    <sheetView showGridLines="0" topLeftCell="A28" zoomScale="86" zoomScaleNormal="86" workbookViewId="0">
      <selection activeCell="C15" sqref="C15"/>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20.7109375" style="116" bestFit="1"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A2" s="153" t="s">
        <v>258</v>
      </c>
      <c r="B2" s="153" t="s">
        <v>245</v>
      </c>
      <c r="C2" s="153" t="s">
        <v>612</v>
      </c>
      <c r="D2" s="153" t="s">
        <v>259</v>
      </c>
      <c r="E2" s="153" t="s">
        <v>179</v>
      </c>
      <c r="F2" s="153" t="s">
        <v>613</v>
      </c>
      <c r="G2" s="191" t="s">
        <v>260</v>
      </c>
      <c r="H2" s="153" t="s">
        <v>614</v>
      </c>
      <c r="I2" s="153" t="s">
        <v>615</v>
      </c>
      <c r="J2" s="153" t="s">
        <v>261</v>
      </c>
      <c r="K2" s="153" t="s">
        <v>616</v>
      </c>
      <c r="R2" s="153" t="s">
        <v>263</v>
      </c>
      <c r="S2" s="153" t="s">
        <v>264</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25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256" ht="15.75" thickBot="1" x14ac:dyDescent="0.3"/>
    <row r="5" spans="1:256" ht="53.25" thickBot="1" x14ac:dyDescent="0.3">
      <c r="C5" s="117" t="s">
        <v>521</v>
      </c>
      <c r="D5" s="233">
        <f>SUMIF(C:C,$C$10,D:D)</f>
        <v>7500</v>
      </c>
    </row>
    <row r="6" spans="1:256" x14ac:dyDescent="0.25">
      <c r="C6" s="138"/>
      <c r="D6" s="138"/>
      <c r="E6" s="138"/>
      <c r="F6" s="138"/>
      <c r="G6" s="99"/>
      <c r="H6" s="138"/>
      <c r="I6" s="138"/>
    </row>
    <row r="7" spans="1:256" x14ac:dyDescent="0.25">
      <c r="C7" s="138"/>
      <c r="D7" s="138"/>
      <c r="E7" s="138"/>
      <c r="F7" s="138"/>
      <c r="G7" s="99"/>
      <c r="H7" s="138"/>
      <c r="I7" s="138"/>
    </row>
    <row r="8" spans="1:256" x14ac:dyDescent="0.25">
      <c r="C8" s="138"/>
      <c r="D8" s="138"/>
      <c r="E8" s="138"/>
      <c r="F8" s="138"/>
      <c r="G8" s="99"/>
      <c r="H8" s="138"/>
      <c r="I8" s="138"/>
    </row>
    <row r="9" spans="1:256" ht="15.75" thickBot="1" x14ac:dyDescent="0.3">
      <c r="C9" s="138"/>
      <c r="D9" s="138"/>
      <c r="E9" s="138"/>
      <c r="F9" s="138"/>
      <c r="G9" s="99"/>
      <c r="H9" s="138"/>
      <c r="I9" s="138"/>
      <c r="K9" s="207"/>
    </row>
    <row r="10" spans="1:256" ht="15.75" thickBot="1" x14ac:dyDescent="0.3">
      <c r="C10" s="188" t="s">
        <v>52</v>
      </c>
      <c r="D10" s="139">
        <f>SUM(F17:F51)</f>
        <v>7500</v>
      </c>
      <c r="F10" s="72"/>
      <c r="G10" s="100"/>
      <c r="H10" s="72"/>
      <c r="I10" s="72"/>
    </row>
    <row r="11" spans="1:256" x14ac:dyDescent="0.25">
      <c r="B11" s="124"/>
      <c r="C11" s="72"/>
      <c r="D11" s="31"/>
      <c r="E11" s="124"/>
      <c r="F11" s="124"/>
      <c r="G11" s="124"/>
      <c r="H11" s="97"/>
      <c r="I11" s="97"/>
      <c r="J11" s="97"/>
      <c r="K11" s="143"/>
    </row>
    <row r="12" spans="1:256" x14ac:dyDescent="0.25">
      <c r="B12" s="124"/>
      <c r="C12" s="72"/>
      <c r="D12" s="31"/>
      <c r="E12" s="124"/>
      <c r="F12" s="124"/>
      <c r="G12" s="124"/>
      <c r="H12" s="97"/>
      <c r="I12" s="97"/>
      <c r="J12" s="97"/>
      <c r="K12" s="143"/>
    </row>
    <row r="13" spans="1:256" ht="15.75" x14ac:dyDescent="0.25">
      <c r="B13" s="124"/>
      <c r="C13" s="241" t="s">
        <v>528</v>
      </c>
      <c r="D13" s="242" t="s">
        <v>1832</v>
      </c>
      <c r="E13" s="124"/>
      <c r="F13" s="124"/>
      <c r="G13" s="124"/>
      <c r="H13" s="97"/>
      <c r="I13" s="97"/>
      <c r="J13" s="97"/>
      <c r="K13" s="143"/>
    </row>
    <row r="14" spans="1:25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Elaboracion de documentos necesarios para cumplir con las formalidades legales para su validacion</v>
      </c>
      <c r="D14" s="31"/>
      <c r="E14" s="124"/>
      <c r="F14" s="124"/>
      <c r="G14" s="124"/>
      <c r="H14" s="97"/>
      <c r="I14" s="97"/>
      <c r="J14" s="97"/>
      <c r="K14" s="143"/>
    </row>
    <row r="15" spans="1:256" ht="15.75" thickBot="1" x14ac:dyDescent="0.3">
      <c r="F15" s="124"/>
      <c r="G15" s="97"/>
      <c r="H15" s="97"/>
      <c r="I15" s="97"/>
    </row>
    <row r="16" spans="1:256" ht="30.75" thickBot="1" x14ac:dyDescent="0.3">
      <c r="C16" s="160" t="s">
        <v>43</v>
      </c>
      <c r="D16" s="160" t="s">
        <v>54</v>
      </c>
      <c r="E16" s="167" t="s">
        <v>56</v>
      </c>
      <c r="F16" s="166" t="s">
        <v>27</v>
      </c>
      <c r="G16" s="164" t="s">
        <v>265</v>
      </c>
      <c r="H16" s="167" t="s">
        <v>45</v>
      </c>
      <c r="I16" s="164" t="s">
        <v>266</v>
      </c>
      <c r="J16" s="164" t="s">
        <v>548</v>
      </c>
      <c r="K16" s="164" t="s">
        <v>549</v>
      </c>
    </row>
    <row r="17" spans="3:12" x14ac:dyDescent="0.25">
      <c r="C17" s="274" t="s">
        <v>579</v>
      </c>
      <c r="D17" s="275"/>
      <c r="E17" s="273">
        <f>HLOOKUP(C17,$AH$2:$BU$3,2,0)</f>
        <v>620</v>
      </c>
      <c r="F17" s="128">
        <f t="shared" ref="F17:F51" si="0">D17*E17</f>
        <v>0</v>
      </c>
      <c r="G17" s="192" t="s">
        <v>264</v>
      </c>
      <c r="H17" s="173" t="s">
        <v>392</v>
      </c>
      <c r="I17" s="161" t="str">
        <f>VLOOKUP(H17,Presupuesto!$B$11:$C$586,2,0)</f>
        <v>AGUINALDO Y DECIMOCUARTO MES (11500-00)</v>
      </c>
      <c r="J17" s="272" t="s">
        <v>259</v>
      </c>
      <c r="K17" s="129" t="s">
        <v>532</v>
      </c>
    </row>
    <row r="18" spans="3:12" x14ac:dyDescent="0.25">
      <c r="C18" s="130" t="s">
        <v>1820</v>
      </c>
      <c r="D18" s="182">
        <v>15</v>
      </c>
      <c r="E18" s="131">
        <v>500</v>
      </c>
      <c r="F18" s="128">
        <f t="shared" si="0"/>
        <v>7500</v>
      </c>
      <c r="G18" s="196" t="s">
        <v>264</v>
      </c>
      <c r="H18" s="132" t="s">
        <v>1120</v>
      </c>
      <c r="I18" s="132" t="str">
        <f>VLOOKUP(H18,Presupuesto!$B$11:$C$586,2,0)</f>
        <v>OTROS TEXTILES Y VESTUARIOS</v>
      </c>
      <c r="J18" s="129" t="str">
        <f>$J$17</f>
        <v>Docencia y Recursos Humanos</v>
      </c>
      <c r="K18" s="129" t="s">
        <v>532</v>
      </c>
      <c r="L18" s="129"/>
    </row>
    <row r="19" spans="3:12" x14ac:dyDescent="0.25">
      <c r="C19" s="172" t="s">
        <v>169</v>
      </c>
      <c r="D19" s="189"/>
      <c r="E19" s="154"/>
      <c r="F19" s="128">
        <f t="shared" ref="F19:F24" si="1">D19*E19</f>
        <v>0</v>
      </c>
      <c r="G19" s="192"/>
      <c r="H19" s="173">
        <v>42500</v>
      </c>
      <c r="I19" s="161" t="e">
        <f>VLOOKUP(H19,Presupuesto!$B$11:$C$586,2,0)</f>
        <v>#N/A</v>
      </c>
      <c r="J19" s="129" t="str">
        <f t="shared" ref="J19:J50" si="2">$J$17</f>
        <v>Docencia y Recursos Humanos</v>
      </c>
      <c r="K19" s="129" t="s">
        <v>550</v>
      </c>
    </row>
    <row r="20" spans="3:12" x14ac:dyDescent="0.25">
      <c r="C20" s="172" t="s">
        <v>170</v>
      </c>
      <c r="D20" s="189"/>
      <c r="E20" s="154"/>
      <c r="F20" s="128">
        <f t="shared" si="1"/>
        <v>0</v>
      </c>
      <c r="G20" s="192"/>
      <c r="H20" s="173">
        <v>42500</v>
      </c>
      <c r="I20" s="161" t="e">
        <f>VLOOKUP(H20,Presupuesto!$B$11:$C$586,2,0)</f>
        <v>#N/A</v>
      </c>
      <c r="J20" s="129" t="str">
        <f t="shared" si="2"/>
        <v>Docencia y Recursos Humanos</v>
      </c>
      <c r="K20" s="129" t="s">
        <v>550</v>
      </c>
    </row>
    <row r="21" spans="3:12" x14ac:dyDescent="0.25">
      <c r="C21" s="172" t="s">
        <v>171</v>
      </c>
      <c r="D21" s="189"/>
      <c r="E21" s="154"/>
      <c r="F21" s="128">
        <f t="shared" si="1"/>
        <v>0</v>
      </c>
      <c r="G21" s="192"/>
      <c r="H21" s="173">
        <v>42500</v>
      </c>
      <c r="I21" s="161" t="e">
        <f>VLOOKUP(H21,Presupuesto!$B$11:$C$586,2,0)</f>
        <v>#N/A</v>
      </c>
      <c r="J21" s="129" t="str">
        <f t="shared" si="2"/>
        <v>Docencia y Recursos Humanos</v>
      </c>
      <c r="K21" s="129" t="s">
        <v>550</v>
      </c>
    </row>
    <row r="22" spans="3:12" x14ac:dyDescent="0.25">
      <c r="C22" s="172" t="s">
        <v>172</v>
      </c>
      <c r="D22" s="189"/>
      <c r="E22" s="154"/>
      <c r="F22" s="128">
        <f t="shared" si="1"/>
        <v>0</v>
      </c>
      <c r="G22" s="192"/>
      <c r="H22" s="173">
        <v>42500</v>
      </c>
      <c r="I22" s="161" t="e">
        <f>VLOOKUP(H22,Presupuesto!$B$11:$C$586,2,0)</f>
        <v>#N/A</v>
      </c>
      <c r="J22" s="129" t="str">
        <f t="shared" si="2"/>
        <v>Docencia y Recursos Humanos</v>
      </c>
      <c r="K22" s="129" t="s">
        <v>539</v>
      </c>
    </row>
    <row r="23" spans="3:12" x14ac:dyDescent="0.25">
      <c r="C23" s="172" t="s">
        <v>173</v>
      </c>
      <c r="D23" s="189"/>
      <c r="E23" s="154"/>
      <c r="F23" s="128">
        <f t="shared" si="1"/>
        <v>0</v>
      </c>
      <c r="G23" s="192"/>
      <c r="H23" s="173">
        <v>42500</v>
      </c>
      <c r="I23" s="161" t="e">
        <f>VLOOKUP(H23,Presupuesto!$B$11:$C$586,2,0)</f>
        <v>#N/A</v>
      </c>
      <c r="J23" s="129" t="str">
        <f t="shared" si="2"/>
        <v>Docencia y Recursos Humanos</v>
      </c>
      <c r="K23" s="129" t="s">
        <v>550</v>
      </c>
    </row>
    <row r="24" spans="3:12" x14ac:dyDescent="0.25">
      <c r="C24" s="172" t="s">
        <v>174</v>
      </c>
      <c r="D24" s="189"/>
      <c r="E24" s="154"/>
      <c r="F24" s="128">
        <f t="shared" si="1"/>
        <v>0</v>
      </c>
      <c r="G24" s="192"/>
      <c r="H24" s="173">
        <v>35600</v>
      </c>
      <c r="I24" s="161" t="e">
        <f>VLOOKUP(H24,Presupuesto!$B$11:$C$586,2,0)</f>
        <v>#N/A</v>
      </c>
      <c r="J24" s="129" t="str">
        <f t="shared" si="2"/>
        <v>Docencia y Recursos Humanos</v>
      </c>
      <c r="K24" s="129" t="s">
        <v>550</v>
      </c>
    </row>
    <row r="25" spans="3:12" x14ac:dyDescent="0.25">
      <c r="C25" s="172"/>
      <c r="D25" s="189"/>
      <c r="E25" s="154"/>
      <c r="F25" s="128">
        <f t="shared" si="0"/>
        <v>0</v>
      </c>
      <c r="G25" s="192"/>
      <c r="H25" s="173"/>
      <c r="I25" s="161" t="e">
        <f>VLOOKUP(H25,Presupuesto!$B$11:$C$586,2,0)</f>
        <v>#N/A</v>
      </c>
      <c r="J25" s="129" t="str">
        <f t="shared" si="2"/>
        <v>Docencia y Recursos Humanos</v>
      </c>
      <c r="K25" s="129" t="s">
        <v>550</v>
      </c>
    </row>
    <row r="26" spans="3:12" x14ac:dyDescent="0.25">
      <c r="C26" s="172"/>
      <c r="D26" s="189"/>
      <c r="E26" s="154"/>
      <c r="F26" s="128">
        <f t="shared" si="0"/>
        <v>0</v>
      </c>
      <c r="G26" s="192"/>
      <c r="H26" s="173"/>
      <c r="I26" s="161" t="e">
        <f>VLOOKUP(H26,Presupuesto!$B$11:$C$586,2,0)</f>
        <v>#N/A</v>
      </c>
      <c r="J26" s="129" t="str">
        <f t="shared" si="2"/>
        <v>Docencia y Recursos Humanos</v>
      </c>
      <c r="K26" s="129" t="s">
        <v>550</v>
      </c>
    </row>
    <row r="27" spans="3:12" x14ac:dyDescent="0.25">
      <c r="C27" s="172"/>
      <c r="D27" s="189"/>
      <c r="E27" s="154"/>
      <c r="F27" s="128">
        <f t="shared" si="0"/>
        <v>0</v>
      </c>
      <c r="G27" s="192"/>
      <c r="H27" s="173"/>
      <c r="I27" s="161" t="e">
        <f>VLOOKUP(H27,Presupuesto!$B$11:$C$586,2,0)</f>
        <v>#N/A</v>
      </c>
      <c r="J27" s="129" t="str">
        <f t="shared" si="2"/>
        <v>Docencia y Recursos Humanos</v>
      </c>
      <c r="K27" s="129" t="s">
        <v>550</v>
      </c>
    </row>
    <row r="28" spans="3:12" x14ac:dyDescent="0.25">
      <c r="C28" s="172"/>
      <c r="D28" s="189"/>
      <c r="E28" s="154"/>
      <c r="F28" s="128">
        <f t="shared" si="0"/>
        <v>0</v>
      </c>
      <c r="G28" s="192"/>
      <c r="H28" s="173"/>
      <c r="I28" s="161" t="e">
        <f>VLOOKUP(H28,Presupuesto!$B$11:$C$586,2,0)</f>
        <v>#N/A</v>
      </c>
      <c r="J28" s="129" t="str">
        <f t="shared" si="2"/>
        <v>Docencia y Recursos Humanos</v>
      </c>
      <c r="K28" s="129" t="s">
        <v>550</v>
      </c>
    </row>
    <row r="29" spans="3:12" x14ac:dyDescent="0.25">
      <c r="C29" s="172"/>
      <c r="D29" s="189"/>
      <c r="E29" s="154"/>
      <c r="F29" s="128">
        <f t="shared" si="0"/>
        <v>0</v>
      </c>
      <c r="G29" s="192"/>
      <c r="H29" s="173"/>
      <c r="I29" s="161" t="e">
        <f>VLOOKUP(H29,Presupuesto!$B$11:$C$586,2,0)</f>
        <v>#N/A</v>
      </c>
      <c r="J29" s="129" t="str">
        <f t="shared" si="2"/>
        <v>Docencia y Recursos Humanos</v>
      </c>
      <c r="K29" s="129" t="s">
        <v>550</v>
      </c>
    </row>
    <row r="30" spans="3:12" x14ac:dyDescent="0.25">
      <c r="C30" s="172"/>
      <c r="D30" s="189"/>
      <c r="E30" s="154"/>
      <c r="F30" s="128">
        <f t="shared" si="0"/>
        <v>0</v>
      </c>
      <c r="G30" s="192"/>
      <c r="H30" s="173"/>
      <c r="I30" s="161" t="e">
        <f>VLOOKUP(H30,Presupuesto!$B$11:$C$586,2,0)</f>
        <v>#N/A</v>
      </c>
      <c r="J30" s="129" t="str">
        <f t="shared" si="2"/>
        <v>Docencia y Recursos Humanos</v>
      </c>
      <c r="K30" s="129" t="s">
        <v>550</v>
      </c>
    </row>
    <row r="31" spans="3:12" x14ac:dyDescent="0.25">
      <c r="C31" s="172"/>
      <c r="D31" s="189"/>
      <c r="E31" s="154"/>
      <c r="F31" s="128">
        <f t="shared" si="0"/>
        <v>0</v>
      </c>
      <c r="G31" s="192"/>
      <c r="H31" s="173"/>
      <c r="I31" s="161" t="e">
        <f>VLOOKUP(H31,Presupuesto!$B$11:$C$586,2,0)</f>
        <v>#N/A</v>
      </c>
      <c r="J31" s="129" t="str">
        <f t="shared" si="2"/>
        <v>Docencia y Recursos Humanos</v>
      </c>
      <c r="K31" s="129" t="s">
        <v>550</v>
      </c>
    </row>
    <row r="32" spans="3:12" x14ac:dyDescent="0.25">
      <c r="C32" s="172"/>
      <c r="D32" s="189"/>
      <c r="E32" s="154"/>
      <c r="F32" s="128">
        <f t="shared" si="0"/>
        <v>0</v>
      </c>
      <c r="G32" s="192"/>
      <c r="H32" s="173"/>
      <c r="I32" s="161" t="e">
        <f>VLOOKUP(H32,Presupuesto!$B$11:$C$586,2,0)</f>
        <v>#N/A</v>
      </c>
      <c r="J32" s="129" t="str">
        <f t="shared" si="2"/>
        <v>Docencia y Recursos Humanos</v>
      </c>
      <c r="K32" s="129" t="s">
        <v>550</v>
      </c>
    </row>
    <row r="33" spans="3:11" x14ac:dyDescent="0.25">
      <c r="C33" s="172"/>
      <c r="D33" s="189"/>
      <c r="E33" s="154"/>
      <c r="F33" s="128">
        <f t="shared" si="0"/>
        <v>0</v>
      </c>
      <c r="G33" s="192"/>
      <c r="H33" s="173"/>
      <c r="I33" s="161" t="e">
        <f>VLOOKUP(H33,Presupuesto!$B$11:$C$586,2,0)</f>
        <v>#N/A</v>
      </c>
      <c r="J33" s="129" t="str">
        <f t="shared" si="2"/>
        <v>Docencia y Recursos Humanos</v>
      </c>
      <c r="K33" s="129" t="s">
        <v>550</v>
      </c>
    </row>
    <row r="34" spans="3:11" x14ac:dyDescent="0.25">
      <c r="C34" s="172"/>
      <c r="D34" s="189"/>
      <c r="E34" s="154"/>
      <c r="F34" s="128">
        <f t="shared" si="0"/>
        <v>0</v>
      </c>
      <c r="G34" s="192"/>
      <c r="H34" s="173"/>
      <c r="I34" s="161" t="e">
        <f>VLOOKUP(H34,Presupuesto!$B$11:$C$586,2,0)</f>
        <v>#N/A</v>
      </c>
      <c r="J34" s="129" t="str">
        <f t="shared" si="2"/>
        <v>Docencia y Recursos Humanos</v>
      </c>
      <c r="K34" s="129" t="s">
        <v>550</v>
      </c>
    </row>
    <row r="35" spans="3:11" x14ac:dyDescent="0.25">
      <c r="C35" s="172"/>
      <c r="D35" s="189"/>
      <c r="E35" s="154"/>
      <c r="F35" s="128">
        <f t="shared" si="0"/>
        <v>0</v>
      </c>
      <c r="G35" s="192"/>
      <c r="H35" s="173"/>
      <c r="I35" s="161" t="e">
        <f>VLOOKUP(H35,Presupuesto!$B$11:$C$586,2,0)</f>
        <v>#N/A</v>
      </c>
      <c r="J35" s="129" t="str">
        <f t="shared" si="2"/>
        <v>Docencia y Recursos Humanos</v>
      </c>
      <c r="K35" s="129" t="s">
        <v>550</v>
      </c>
    </row>
    <row r="36" spans="3:11" x14ac:dyDescent="0.25">
      <c r="C36" s="172"/>
      <c r="D36" s="189"/>
      <c r="E36" s="154"/>
      <c r="F36" s="128">
        <f t="shared" si="0"/>
        <v>0</v>
      </c>
      <c r="G36" s="192"/>
      <c r="H36" s="173"/>
      <c r="I36" s="161" t="e">
        <f>VLOOKUP(H36,Presupuesto!$B$11:$C$586,2,0)</f>
        <v>#N/A</v>
      </c>
      <c r="J36" s="129" t="str">
        <f t="shared" si="2"/>
        <v>Docencia y Recursos Humanos</v>
      </c>
      <c r="K36" s="129" t="s">
        <v>550</v>
      </c>
    </row>
    <row r="37" spans="3:11" x14ac:dyDescent="0.25">
      <c r="C37" s="172"/>
      <c r="D37" s="189"/>
      <c r="E37" s="154"/>
      <c r="F37" s="128">
        <f t="shared" si="0"/>
        <v>0</v>
      </c>
      <c r="G37" s="192"/>
      <c r="H37" s="173"/>
      <c r="I37" s="161" t="e">
        <f>VLOOKUP(H37,Presupuesto!$B$11:$C$586,2,0)</f>
        <v>#N/A</v>
      </c>
      <c r="J37" s="129" t="str">
        <f t="shared" si="2"/>
        <v>Docencia y Recursos Humanos</v>
      </c>
      <c r="K37" s="129" t="s">
        <v>550</v>
      </c>
    </row>
    <row r="38" spans="3:11" x14ac:dyDescent="0.25">
      <c r="C38" s="172"/>
      <c r="D38" s="189"/>
      <c r="E38" s="154"/>
      <c r="F38" s="128">
        <f t="shared" si="0"/>
        <v>0</v>
      </c>
      <c r="G38" s="192"/>
      <c r="H38" s="173"/>
      <c r="I38" s="161" t="e">
        <f>VLOOKUP(H38,Presupuesto!$B$11:$C$586,2,0)</f>
        <v>#N/A</v>
      </c>
      <c r="J38" s="129" t="str">
        <f t="shared" si="2"/>
        <v>Docencia y Recursos Humanos</v>
      </c>
      <c r="K38" s="129" t="s">
        <v>550</v>
      </c>
    </row>
    <row r="39" spans="3:11" x14ac:dyDescent="0.25">
      <c r="C39" s="174"/>
      <c r="D39" s="182"/>
      <c r="E39" s="149"/>
      <c r="F39" s="128">
        <f t="shared" ref="F39:F45" si="3">D39*E39</f>
        <v>0</v>
      </c>
      <c r="G39" s="192"/>
      <c r="H39" s="175"/>
      <c r="I39" s="161" t="e">
        <f>VLOOKUP(H39,Presupuesto!$B$11:$C$586,2,0)</f>
        <v>#N/A</v>
      </c>
      <c r="J39" s="129" t="str">
        <f t="shared" si="2"/>
        <v>Docencia y Recursos Humanos</v>
      </c>
      <c r="K39" s="129" t="s">
        <v>550</v>
      </c>
    </row>
    <row r="40" spans="3:11" x14ac:dyDescent="0.25">
      <c r="C40" s="174"/>
      <c r="D40" s="182"/>
      <c r="E40" s="149"/>
      <c r="F40" s="128">
        <f t="shared" si="3"/>
        <v>0</v>
      </c>
      <c r="G40" s="192"/>
      <c r="H40" s="175"/>
      <c r="I40" s="161" t="e">
        <f>VLOOKUP(H40,Presupuesto!$B$11:$C$586,2,0)</f>
        <v>#N/A</v>
      </c>
      <c r="J40" s="129" t="str">
        <f t="shared" si="2"/>
        <v>Docencia y Recursos Humanos</v>
      </c>
      <c r="K40" s="129" t="s">
        <v>550</v>
      </c>
    </row>
    <row r="41" spans="3:11" x14ac:dyDescent="0.25">
      <c r="C41" s="174"/>
      <c r="D41" s="182"/>
      <c r="E41" s="149"/>
      <c r="F41" s="128">
        <f t="shared" si="3"/>
        <v>0</v>
      </c>
      <c r="G41" s="192"/>
      <c r="H41" s="175"/>
      <c r="I41" s="161" t="e">
        <f>VLOOKUP(H41,Presupuesto!$B$11:$C$586,2,0)</f>
        <v>#N/A</v>
      </c>
      <c r="J41" s="129" t="str">
        <f t="shared" si="2"/>
        <v>Docencia y Recursos Humanos</v>
      </c>
      <c r="K41" s="129" t="s">
        <v>550</v>
      </c>
    </row>
    <row r="42" spans="3:11" x14ac:dyDescent="0.25">
      <c r="C42" s="174"/>
      <c r="D42" s="182"/>
      <c r="E42" s="149"/>
      <c r="F42" s="128">
        <f t="shared" si="3"/>
        <v>0</v>
      </c>
      <c r="G42" s="192"/>
      <c r="H42" s="175"/>
      <c r="I42" s="161" t="e">
        <f>VLOOKUP(H42,Presupuesto!$B$11:$C$586,2,0)</f>
        <v>#N/A</v>
      </c>
      <c r="J42" s="129" t="str">
        <f t="shared" si="2"/>
        <v>Docencia y Recursos Humanos</v>
      </c>
      <c r="K42" s="129" t="s">
        <v>550</v>
      </c>
    </row>
    <row r="43" spans="3:11" x14ac:dyDescent="0.25">
      <c r="C43" s="174"/>
      <c r="D43" s="182"/>
      <c r="E43" s="149"/>
      <c r="F43" s="128">
        <f t="shared" si="3"/>
        <v>0</v>
      </c>
      <c r="G43" s="192"/>
      <c r="H43" s="175"/>
      <c r="I43" s="161" t="e">
        <f>VLOOKUP(H43,Presupuesto!$B$11:$C$586,2,0)</f>
        <v>#N/A</v>
      </c>
      <c r="J43" s="129" t="str">
        <f t="shared" si="2"/>
        <v>Docencia y Recursos Humanos</v>
      </c>
      <c r="K43" s="129" t="s">
        <v>550</v>
      </c>
    </row>
    <row r="44" spans="3:11" x14ac:dyDescent="0.25">
      <c r="C44" s="174"/>
      <c r="D44" s="182"/>
      <c r="E44" s="149"/>
      <c r="F44" s="128">
        <f t="shared" si="3"/>
        <v>0</v>
      </c>
      <c r="G44" s="192"/>
      <c r="H44" s="175"/>
      <c r="I44" s="161" t="e">
        <f>VLOOKUP(H44,Presupuesto!$B$11:$C$586,2,0)</f>
        <v>#N/A</v>
      </c>
      <c r="J44" s="129" t="str">
        <f t="shared" si="2"/>
        <v>Docencia y Recursos Humanos</v>
      </c>
      <c r="K44" s="129" t="s">
        <v>550</v>
      </c>
    </row>
    <row r="45" spans="3:11" x14ac:dyDescent="0.25">
      <c r="C45" s="174"/>
      <c r="D45" s="182"/>
      <c r="E45" s="149"/>
      <c r="F45" s="128">
        <f t="shared" si="3"/>
        <v>0</v>
      </c>
      <c r="G45" s="192"/>
      <c r="H45" s="175"/>
      <c r="I45" s="161" t="e">
        <f>VLOOKUP(H45,Presupuesto!$B$11:$C$586,2,0)</f>
        <v>#N/A</v>
      </c>
      <c r="J45" s="129" t="str">
        <f t="shared" si="2"/>
        <v>Docencia y Recursos Humanos</v>
      </c>
      <c r="K45" s="129" t="s">
        <v>550</v>
      </c>
    </row>
    <row r="46" spans="3:11" x14ac:dyDescent="0.25">
      <c r="C46" s="174"/>
      <c r="D46" s="182"/>
      <c r="E46" s="149"/>
      <c r="F46" s="128">
        <f t="shared" si="0"/>
        <v>0</v>
      </c>
      <c r="G46" s="192"/>
      <c r="H46" s="175"/>
      <c r="I46" s="161" t="e">
        <f>VLOOKUP(H46,Presupuesto!$B$11:$C$586,2,0)</f>
        <v>#N/A</v>
      </c>
      <c r="J46" s="129" t="str">
        <f t="shared" si="2"/>
        <v>Docencia y Recursos Humanos</v>
      </c>
      <c r="K46" s="129" t="s">
        <v>550</v>
      </c>
    </row>
    <row r="47" spans="3:11" x14ac:dyDescent="0.25">
      <c r="C47" s="176"/>
      <c r="D47" s="182"/>
      <c r="E47" s="149"/>
      <c r="F47" s="128">
        <f t="shared" si="0"/>
        <v>0</v>
      </c>
      <c r="G47" s="192"/>
      <c r="H47" s="177"/>
      <c r="I47" s="161" t="e">
        <f>VLOOKUP(H47,Presupuesto!$B$11:$C$586,2,0)</f>
        <v>#N/A</v>
      </c>
      <c r="J47" s="129" t="str">
        <f t="shared" si="2"/>
        <v>Docencia y Recursos Humanos</v>
      </c>
      <c r="K47" s="129" t="s">
        <v>541</v>
      </c>
    </row>
    <row r="48" spans="3:11" x14ac:dyDescent="0.25">
      <c r="C48" s="176"/>
      <c r="D48" s="182"/>
      <c r="E48" s="149"/>
      <c r="F48" s="128">
        <f t="shared" si="0"/>
        <v>0</v>
      </c>
      <c r="G48" s="192"/>
      <c r="H48" s="177"/>
      <c r="I48" s="161" t="e">
        <f>VLOOKUP(H48,Presupuesto!$B$11:$C$586,2,0)</f>
        <v>#N/A</v>
      </c>
      <c r="J48" s="129" t="str">
        <f t="shared" si="2"/>
        <v>Docencia y Recursos Humanos</v>
      </c>
      <c r="K48" s="129" t="s">
        <v>550</v>
      </c>
    </row>
    <row r="49" spans="3:11" x14ac:dyDescent="0.25">
      <c r="C49" s="176"/>
      <c r="D49" s="182"/>
      <c r="E49" s="149"/>
      <c r="F49" s="128">
        <f t="shared" si="0"/>
        <v>0</v>
      </c>
      <c r="G49" s="192"/>
      <c r="H49" s="177"/>
      <c r="I49" s="161" t="e">
        <f>VLOOKUP(H49,Presupuesto!$B$11:$C$586,2,0)</f>
        <v>#N/A</v>
      </c>
      <c r="J49" s="129" t="str">
        <f t="shared" si="2"/>
        <v>Docencia y Recursos Humanos</v>
      </c>
      <c r="K49" s="129" t="s">
        <v>550</v>
      </c>
    </row>
    <row r="50" spans="3:11" x14ac:dyDescent="0.25">
      <c r="C50" s="176"/>
      <c r="D50" s="182"/>
      <c r="E50" s="149"/>
      <c r="F50" s="128">
        <f t="shared" si="0"/>
        <v>0</v>
      </c>
      <c r="G50" s="192"/>
      <c r="H50" s="177"/>
      <c r="I50" s="161" t="e">
        <f>VLOOKUP(H50,Presupuesto!$B$11:$C$586,2,0)</f>
        <v>#N/A</v>
      </c>
      <c r="J50" s="129" t="str">
        <f t="shared" si="2"/>
        <v>Docencia y Recursos Humanos</v>
      </c>
      <c r="K50" s="129" t="s">
        <v>550</v>
      </c>
    </row>
    <row r="51" spans="3:11" ht="15.75" thickBot="1" x14ac:dyDescent="0.3">
      <c r="C51" s="178"/>
      <c r="D51" s="190"/>
      <c r="E51" s="134"/>
      <c r="F51" s="136">
        <f t="shared" si="0"/>
        <v>0</v>
      </c>
      <c r="G51" s="193"/>
      <c r="H51" s="179"/>
      <c r="I51" s="163" t="e">
        <f>VLOOKUP(H51,Presupuesto!$B$11:$C$586,2,0)</f>
        <v>#N/A</v>
      </c>
      <c r="J51" s="137" t="str">
        <f>$J$20</f>
        <v>Docencia y Recursos Humanos</v>
      </c>
      <c r="K51" s="155" t="s">
        <v>532</v>
      </c>
    </row>
    <row r="53" spans="3:11" x14ac:dyDescent="0.25">
      <c r="F53" s="121"/>
      <c r="G53" s="120"/>
      <c r="H53" s="121"/>
      <c r="I53" s="121"/>
    </row>
    <row r="54" spans="3:11" x14ac:dyDescent="0.25">
      <c r="F54" s="121"/>
      <c r="G54" s="120"/>
      <c r="H54" s="121"/>
      <c r="I54" s="121"/>
    </row>
  </sheetData>
  <dataValidations count="7">
    <dataValidation type="list" allowBlank="1" showInputMessage="1" showErrorMessage="1" errorTitle="¡Ingreso Inválido!" error="Seleccione una opción de la lista." promptTitle="Tipo de Presupuesto" prompt="Seleccione una opción de la lista." sqref="G17 G19: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 H19:H51">
      <formula1>#REF!</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Verifique el valor ingresado" promptTitle="Objeto de Gasto" prompt="Ingrese el Objeto de Gasto" sqref="H18">
      <formula1>#REF!</formula1>
    </dataValidation>
    <dataValidation type="list" allowBlank="1" showInputMessage="1" showErrorMessage="1" errorTitle="¡Ingreso Inválido!" error="Seleccione una opción de la lista._x000a_" promptTitle="Tipo de Presupuesto" prompt="Seleccione una opción de la lista." sqref="G18">
      <formula1>$R$2:$S$2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52"/>
  <sheetViews>
    <sheetView showGridLines="0" topLeftCell="A22" zoomScale="86" zoomScaleNormal="86" workbookViewId="0">
      <selection activeCell="C14" sqref="C14"/>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256" hidden="1" x14ac:dyDescent="0.25">
      <c r="A1" s="218"/>
      <c r="B1" s="221"/>
      <c r="C1" s="212" t="s">
        <v>389</v>
      </c>
      <c r="D1" s="212" t="s">
        <v>805</v>
      </c>
      <c r="E1" s="212" t="s">
        <v>807</v>
      </c>
      <c r="F1" s="212" t="s">
        <v>809</v>
      </c>
      <c r="G1" s="212" t="s">
        <v>811</v>
      </c>
      <c r="H1" s="212" t="s">
        <v>813</v>
      </c>
      <c r="I1" s="212" t="s">
        <v>815</v>
      </c>
      <c r="J1" s="212" t="s">
        <v>390</v>
      </c>
      <c r="K1" s="212" t="s">
        <v>818</v>
      </c>
      <c r="L1" s="212" t="s">
        <v>391</v>
      </c>
      <c r="M1" s="212" t="s">
        <v>820</v>
      </c>
      <c r="N1" s="212" t="s">
        <v>822</v>
      </c>
      <c r="O1" s="212" t="s">
        <v>824</v>
      </c>
      <c r="P1" s="212" t="s">
        <v>392</v>
      </c>
      <c r="Q1" s="212" t="s">
        <v>825</v>
      </c>
      <c r="R1" s="212" t="s">
        <v>828</v>
      </c>
      <c r="S1" s="212" t="s">
        <v>393</v>
      </c>
      <c r="T1" s="212" t="s">
        <v>830</v>
      </c>
      <c r="U1" s="212" t="s">
        <v>394</v>
      </c>
      <c r="V1" s="212" t="s">
        <v>831</v>
      </c>
      <c r="W1" s="212" t="s">
        <v>832</v>
      </c>
      <c r="X1" s="212" t="s">
        <v>836</v>
      </c>
      <c r="Y1" s="212" t="s">
        <v>386</v>
      </c>
      <c r="Z1" s="212" t="s">
        <v>851</v>
      </c>
      <c r="AA1" s="221"/>
      <c r="AB1" s="212" t="s">
        <v>853</v>
      </c>
      <c r="AC1" s="212" t="s">
        <v>396</v>
      </c>
      <c r="AD1" s="212" t="s">
        <v>855</v>
      </c>
      <c r="AE1" s="212" t="s">
        <v>857</v>
      </c>
      <c r="AF1" s="212" t="s">
        <v>397</v>
      </c>
      <c r="AG1" s="212" t="s">
        <v>859</v>
      </c>
      <c r="AH1" s="212" t="s">
        <v>861</v>
      </c>
      <c r="AI1" s="212" t="s">
        <v>398</v>
      </c>
      <c r="AJ1" s="212" t="s">
        <v>862</v>
      </c>
      <c r="AK1" s="212" t="s">
        <v>864</v>
      </c>
      <c r="AL1" s="212" t="s">
        <v>865</v>
      </c>
      <c r="AM1" s="212" t="s">
        <v>866</v>
      </c>
      <c r="AN1" s="212" t="s">
        <v>868</v>
      </c>
      <c r="AO1" s="212" t="s">
        <v>870</v>
      </c>
      <c r="AP1" s="212" t="s">
        <v>871</v>
      </c>
      <c r="AQ1" s="212" t="s">
        <v>399</v>
      </c>
      <c r="AR1" s="212" t="s">
        <v>873</v>
      </c>
      <c r="AS1" s="212" t="s">
        <v>875</v>
      </c>
      <c r="AT1" s="212" t="s">
        <v>877</v>
      </c>
      <c r="AU1" s="212" t="s">
        <v>879</v>
      </c>
      <c r="AV1" s="212" t="s">
        <v>881</v>
      </c>
      <c r="AW1" s="212" t="s">
        <v>883</v>
      </c>
      <c r="AX1" s="212" t="s">
        <v>885</v>
      </c>
      <c r="AY1" s="212" t="s">
        <v>887</v>
      </c>
      <c r="AZ1" s="221"/>
      <c r="BA1" s="212" t="s">
        <v>401</v>
      </c>
      <c r="BB1" s="212" t="s">
        <v>909</v>
      </c>
      <c r="BC1" s="212" t="s">
        <v>402</v>
      </c>
      <c r="BD1" s="212" t="s">
        <v>911</v>
      </c>
      <c r="BE1" s="212" t="s">
        <v>913</v>
      </c>
      <c r="BF1" s="221"/>
      <c r="BG1" s="212" t="s">
        <v>404</v>
      </c>
      <c r="BH1" s="212" t="s">
        <v>915</v>
      </c>
      <c r="BI1" s="212" t="s">
        <v>405</v>
      </c>
      <c r="BJ1" s="212" t="s">
        <v>917</v>
      </c>
      <c r="BK1" s="212" t="s">
        <v>919</v>
      </c>
      <c r="BL1" s="212" t="s">
        <v>921</v>
      </c>
      <c r="BM1" s="221"/>
      <c r="BN1" s="212" t="s">
        <v>927</v>
      </c>
      <c r="BO1" s="212" t="s">
        <v>929</v>
      </c>
      <c r="BP1" s="212" t="s">
        <v>407</v>
      </c>
      <c r="BQ1" s="212" t="s">
        <v>923</v>
      </c>
      <c r="BR1" s="212" t="s">
        <v>925</v>
      </c>
      <c r="BS1" s="212" t="s">
        <v>408</v>
      </c>
      <c r="BT1" s="212" t="s">
        <v>931</v>
      </c>
      <c r="BU1" s="212" t="s">
        <v>409</v>
      </c>
      <c r="BV1" s="212" t="s">
        <v>932</v>
      </c>
      <c r="BW1" s="209"/>
      <c r="BX1" s="221"/>
      <c r="BY1" s="212" t="s">
        <v>410</v>
      </c>
      <c r="BZ1" s="212" t="s">
        <v>837</v>
      </c>
      <c r="CA1" s="212" t="s">
        <v>839</v>
      </c>
      <c r="CB1" s="212" t="s">
        <v>841</v>
      </c>
      <c r="CC1" s="212" t="s">
        <v>411</v>
      </c>
      <c r="CD1" s="212" t="s">
        <v>843</v>
      </c>
      <c r="CE1" s="212" t="s">
        <v>845</v>
      </c>
      <c r="CF1" s="212" t="s">
        <v>847</v>
      </c>
      <c r="CG1" s="212" t="s">
        <v>849</v>
      </c>
      <c r="CH1" s="209"/>
      <c r="CI1" s="221"/>
      <c r="CJ1" s="212" t="s">
        <v>412</v>
      </c>
      <c r="CK1" s="212" t="s">
        <v>889</v>
      </c>
      <c r="CL1" s="212" t="s">
        <v>891</v>
      </c>
      <c r="CM1" s="212" t="s">
        <v>893</v>
      </c>
      <c r="CN1" s="212" t="s">
        <v>895</v>
      </c>
      <c r="CO1" s="212" t="s">
        <v>897</v>
      </c>
      <c r="CP1" s="212" t="s">
        <v>899</v>
      </c>
      <c r="CQ1" s="212" t="s">
        <v>901</v>
      </c>
      <c r="CR1" s="212" t="s">
        <v>903</v>
      </c>
      <c r="CS1" s="212" t="s">
        <v>905</v>
      </c>
      <c r="CT1" s="212" t="s">
        <v>907</v>
      </c>
      <c r="CU1" s="209"/>
      <c r="CV1" s="221"/>
      <c r="CW1" s="212" t="s">
        <v>933</v>
      </c>
      <c r="CX1" s="212" t="s">
        <v>934</v>
      </c>
      <c r="CY1" s="212" t="s">
        <v>936</v>
      </c>
      <c r="CZ1" s="212" t="s">
        <v>415</v>
      </c>
      <c r="DA1" s="212" t="s">
        <v>938</v>
      </c>
      <c r="DB1" s="212" t="s">
        <v>940</v>
      </c>
      <c r="DC1" s="212" t="s">
        <v>942</v>
      </c>
      <c r="DD1" s="212" t="s">
        <v>944</v>
      </c>
      <c r="DE1" s="212" t="s">
        <v>946</v>
      </c>
      <c r="DF1" s="212" t="s">
        <v>948</v>
      </c>
      <c r="DG1" s="221"/>
      <c r="DH1" s="212" t="s">
        <v>417</v>
      </c>
      <c r="DI1" s="212" t="s">
        <v>950</v>
      </c>
      <c r="DJ1" s="212" t="s">
        <v>418</v>
      </c>
      <c r="DK1" s="212" t="s">
        <v>952</v>
      </c>
      <c r="DL1" s="212" t="s">
        <v>954</v>
      </c>
      <c r="DM1" s="212" t="s">
        <v>956</v>
      </c>
      <c r="DN1" s="212" t="s">
        <v>958</v>
      </c>
      <c r="DO1" s="212" t="s">
        <v>960</v>
      </c>
      <c r="DP1" s="212" t="s">
        <v>962</v>
      </c>
      <c r="DQ1" s="212" t="s">
        <v>964</v>
      </c>
      <c r="DR1" s="212" t="s">
        <v>419</v>
      </c>
      <c r="DS1" s="212" t="s">
        <v>966</v>
      </c>
      <c r="DT1" s="212" t="s">
        <v>968</v>
      </c>
      <c r="DU1" s="212" t="s">
        <v>970</v>
      </c>
      <c r="DV1" s="221"/>
      <c r="DW1" s="212" t="s">
        <v>972</v>
      </c>
      <c r="DX1" s="212" t="s">
        <v>421</v>
      </c>
      <c r="DY1" s="212" t="s">
        <v>974</v>
      </c>
      <c r="DZ1" s="212" t="s">
        <v>422</v>
      </c>
      <c r="EA1" s="212" t="s">
        <v>976</v>
      </c>
      <c r="EB1" s="212" t="s">
        <v>978</v>
      </c>
      <c r="EC1" s="212" t="s">
        <v>980</v>
      </c>
      <c r="ED1" s="212" t="s">
        <v>982</v>
      </c>
      <c r="EE1" s="212" t="s">
        <v>984</v>
      </c>
      <c r="EF1" s="212" t="s">
        <v>986</v>
      </c>
      <c r="EG1" s="212" t="s">
        <v>988</v>
      </c>
      <c r="EH1" s="212" t="s">
        <v>990</v>
      </c>
      <c r="EI1" s="212" t="s">
        <v>992</v>
      </c>
      <c r="EJ1" s="212" t="s">
        <v>994</v>
      </c>
      <c r="EK1" s="212" t="s">
        <v>996</v>
      </c>
      <c r="EL1" s="221"/>
      <c r="EM1" s="212" t="s">
        <v>998</v>
      </c>
      <c r="EN1" s="212" t="s">
        <v>424</v>
      </c>
      <c r="EO1" s="212" t="s">
        <v>1000</v>
      </c>
      <c r="EP1" s="212" t="s">
        <v>1002</v>
      </c>
      <c r="EQ1" s="212" t="s">
        <v>425</v>
      </c>
      <c r="ER1" s="212" t="s">
        <v>1004</v>
      </c>
      <c r="ES1" s="212" t="s">
        <v>1006</v>
      </c>
      <c r="ET1" s="212" t="s">
        <v>426</v>
      </c>
      <c r="EU1" s="212" t="s">
        <v>1008</v>
      </c>
      <c r="EV1" s="212" t="s">
        <v>1010</v>
      </c>
      <c r="EW1" s="212" t="s">
        <v>1012</v>
      </c>
      <c r="EX1" s="212" t="s">
        <v>427</v>
      </c>
      <c r="EY1" s="212" t="s">
        <v>1014</v>
      </c>
      <c r="EZ1" s="212" t="s">
        <v>1016</v>
      </c>
      <c r="FA1" s="221"/>
      <c r="FB1" s="212" t="s">
        <v>429</v>
      </c>
      <c r="FC1" s="212" t="s">
        <v>1018</v>
      </c>
      <c r="FD1" s="212" t="s">
        <v>1020</v>
      </c>
      <c r="FE1" s="212" t="s">
        <v>1022</v>
      </c>
      <c r="FF1" s="212" t="s">
        <v>1024</v>
      </c>
      <c r="FG1" s="212" t="s">
        <v>430</v>
      </c>
      <c r="FH1" s="212" t="s">
        <v>1026</v>
      </c>
      <c r="FI1" s="212" t="s">
        <v>1028</v>
      </c>
      <c r="FJ1" s="212" t="s">
        <v>1030</v>
      </c>
      <c r="FK1" s="212" t="s">
        <v>1032</v>
      </c>
      <c r="FL1" s="212" t="s">
        <v>1034</v>
      </c>
      <c r="FM1" s="212" t="s">
        <v>431</v>
      </c>
      <c r="FN1" s="212" t="s">
        <v>1037</v>
      </c>
      <c r="FO1" s="212" t="s">
        <v>432</v>
      </c>
      <c r="FP1" s="212" t="s">
        <v>1040</v>
      </c>
      <c r="FQ1" s="212" t="s">
        <v>1041</v>
      </c>
      <c r="FR1" s="212" t="s">
        <v>1043</v>
      </c>
      <c r="FS1" s="212" t="s">
        <v>433</v>
      </c>
      <c r="FT1" s="212" t="s">
        <v>1046</v>
      </c>
      <c r="FU1" s="212" t="s">
        <v>1047</v>
      </c>
      <c r="FV1" s="212" t="s">
        <v>1049</v>
      </c>
      <c r="FW1" s="212" t="s">
        <v>434</v>
      </c>
      <c r="FX1" s="212" t="s">
        <v>1052</v>
      </c>
      <c r="FY1" s="212" t="s">
        <v>1054</v>
      </c>
      <c r="FZ1" s="212" t="s">
        <v>1056</v>
      </c>
      <c r="GA1" s="221"/>
      <c r="GB1" s="212" t="s">
        <v>436</v>
      </c>
      <c r="GC1" s="212" t="s">
        <v>437</v>
      </c>
      <c r="GD1" s="221"/>
      <c r="GE1" s="212" t="s">
        <v>439</v>
      </c>
      <c r="GF1" s="212" t="s">
        <v>1079</v>
      </c>
      <c r="GG1" s="212" t="s">
        <v>1081</v>
      </c>
      <c r="GH1" s="212" t="s">
        <v>1083</v>
      </c>
      <c r="GI1" s="212" t="s">
        <v>1085</v>
      </c>
      <c r="GJ1" s="212" t="s">
        <v>1087</v>
      </c>
      <c r="GK1" s="221"/>
      <c r="GL1" s="212" t="s">
        <v>441</v>
      </c>
      <c r="GM1" s="212" t="s">
        <v>1089</v>
      </c>
      <c r="GN1" s="212" t="s">
        <v>1091</v>
      </c>
      <c r="GO1" s="212" t="s">
        <v>1093</v>
      </c>
      <c r="GP1" s="212" t="s">
        <v>1095</v>
      </c>
      <c r="GQ1" s="212" t="s">
        <v>1097</v>
      </c>
      <c r="GR1" s="212" t="s">
        <v>1099</v>
      </c>
      <c r="GS1" s="209"/>
      <c r="GT1" s="221"/>
      <c r="GU1" s="212" t="s">
        <v>442</v>
      </c>
      <c r="GV1" s="212" t="s">
        <v>1058</v>
      </c>
      <c r="GW1" s="212" t="s">
        <v>1060</v>
      </c>
      <c r="GX1" s="212" t="s">
        <v>1062</v>
      </c>
      <c r="GY1" s="212" t="s">
        <v>1064</v>
      </c>
      <c r="GZ1" s="212" t="s">
        <v>1066</v>
      </c>
      <c r="HA1" s="212" t="s">
        <v>1068</v>
      </c>
      <c r="HB1" s="221"/>
      <c r="HC1" s="212" t="s">
        <v>443</v>
      </c>
      <c r="HD1" s="212" t="s">
        <v>1070</v>
      </c>
      <c r="HE1" s="212" t="s">
        <v>1072</v>
      </c>
      <c r="HF1" s="212" t="s">
        <v>1073</v>
      </c>
      <c r="HG1" s="212" t="s">
        <v>444</v>
      </c>
      <c r="HH1" s="212" t="s">
        <v>1076</v>
      </c>
      <c r="HI1" s="212" t="s">
        <v>1077</v>
      </c>
      <c r="HJ1" s="209"/>
      <c r="HK1" s="221"/>
      <c r="HL1" s="212" t="s">
        <v>447</v>
      </c>
      <c r="HM1" s="212" t="s">
        <v>1101</v>
      </c>
      <c r="HN1" s="212" t="s">
        <v>1103</v>
      </c>
      <c r="HO1" s="212" t="s">
        <v>1105</v>
      </c>
      <c r="HP1" s="212" t="s">
        <v>1107</v>
      </c>
      <c r="HQ1" s="212" t="s">
        <v>448</v>
      </c>
      <c r="HR1" s="212" t="s">
        <v>1110</v>
      </c>
      <c r="HS1" s="221"/>
      <c r="HT1" s="212" t="s">
        <v>1112</v>
      </c>
      <c r="HU1" s="212" t="s">
        <v>1114</v>
      </c>
      <c r="HV1" s="212" t="s">
        <v>450</v>
      </c>
      <c r="HW1" s="212" t="s">
        <v>1117</v>
      </c>
      <c r="HX1" s="212" t="s">
        <v>1119</v>
      </c>
      <c r="HY1" s="212" t="s">
        <v>1120</v>
      </c>
      <c r="HZ1" s="212" t="s">
        <v>1122</v>
      </c>
      <c r="IA1" s="221"/>
      <c r="IB1" s="212" t="s">
        <v>1124</v>
      </c>
      <c r="IC1" s="212" t="s">
        <v>1126</v>
      </c>
      <c r="ID1" s="212" t="s">
        <v>1128</v>
      </c>
      <c r="IE1" s="212" t="s">
        <v>452</v>
      </c>
      <c r="IF1" s="212" t="s">
        <v>1130</v>
      </c>
      <c r="IG1" s="212" t="s">
        <v>1132</v>
      </c>
      <c r="IH1" s="212" t="s">
        <v>453</v>
      </c>
      <c r="II1" s="212" t="s">
        <v>1134</v>
      </c>
      <c r="IJ1" s="212" t="s">
        <v>1136</v>
      </c>
      <c r="IK1" s="212" t="s">
        <v>454</v>
      </c>
      <c r="IL1" s="212" t="s">
        <v>1138</v>
      </c>
      <c r="IM1" s="212" t="s">
        <v>1140</v>
      </c>
      <c r="IN1" s="212" t="s">
        <v>1142</v>
      </c>
      <c r="IO1" s="212" t="s">
        <v>1144</v>
      </c>
      <c r="IP1" s="212" t="s">
        <v>455</v>
      </c>
      <c r="IQ1" s="212" t="s">
        <v>1146</v>
      </c>
      <c r="IR1" s="221"/>
      <c r="IS1" s="212" t="s">
        <v>1154</v>
      </c>
      <c r="IT1" s="212" t="s">
        <v>1156</v>
      </c>
      <c r="IU1" s="212" t="s">
        <v>457</v>
      </c>
      <c r="IV1" s="212" t="s">
        <v>1158</v>
      </c>
    </row>
    <row r="2" spans="1:256" s="153" customFormat="1" hidden="1" x14ac:dyDescent="0.25">
      <c r="A2" s="153" t="s">
        <v>258</v>
      </c>
      <c r="B2" s="153" t="s">
        <v>245</v>
      </c>
      <c r="C2" s="153" t="s">
        <v>612</v>
      </c>
      <c r="D2" s="153" t="s">
        <v>259</v>
      </c>
      <c r="E2" s="153" t="s">
        <v>179</v>
      </c>
      <c r="F2" s="153" t="s">
        <v>613</v>
      </c>
      <c r="G2" s="191" t="s">
        <v>260</v>
      </c>
      <c r="H2" s="153" t="s">
        <v>614</v>
      </c>
      <c r="I2" s="153" t="s">
        <v>615</v>
      </c>
      <c r="J2" s="153" t="s">
        <v>261</v>
      </c>
      <c r="K2" s="153" t="s">
        <v>616</v>
      </c>
      <c r="R2" s="153" t="s">
        <v>263</v>
      </c>
      <c r="S2" s="153" t="s">
        <v>264</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25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256" ht="15.75" thickBot="1" x14ac:dyDescent="0.3"/>
    <row r="5" spans="1:256" ht="27" thickBot="1" x14ac:dyDescent="0.3">
      <c r="C5" s="117" t="s">
        <v>524</v>
      </c>
      <c r="D5" s="233">
        <f>SUMIF(C:C,$C$10,D:D)</f>
        <v>0</v>
      </c>
    </row>
    <row r="6" spans="1:256" x14ac:dyDescent="0.25">
      <c r="C6" s="138"/>
      <c r="D6" s="138"/>
      <c r="E6" s="138"/>
      <c r="F6" s="138"/>
      <c r="G6" s="99"/>
      <c r="H6" s="138"/>
      <c r="I6" s="138"/>
    </row>
    <row r="7" spans="1:256" x14ac:dyDescent="0.25">
      <c r="C7" s="138"/>
      <c r="D7" s="138"/>
      <c r="E7" s="138"/>
      <c r="F7" s="138"/>
      <c r="G7" s="99"/>
      <c r="H7" s="138"/>
      <c r="I7" s="138"/>
    </row>
    <row r="8" spans="1:256" x14ac:dyDescent="0.25">
      <c r="C8" s="138"/>
      <c r="D8" s="138"/>
      <c r="E8" s="138"/>
      <c r="F8" s="138"/>
      <c r="G8" s="99"/>
      <c r="H8" s="138"/>
      <c r="I8" s="138"/>
    </row>
    <row r="9" spans="1:256" ht="15.75" thickBot="1" x14ac:dyDescent="0.3">
      <c r="C9" s="138"/>
      <c r="D9" s="138"/>
      <c r="E9" s="138"/>
      <c r="F9" s="138"/>
      <c r="G9" s="99"/>
      <c r="H9" s="138"/>
      <c r="I9" s="138"/>
      <c r="K9" s="207"/>
    </row>
    <row r="10" spans="1:256" ht="15.75" thickBot="1" x14ac:dyDescent="0.3">
      <c r="C10" s="188" t="s">
        <v>52</v>
      </c>
      <c r="D10" s="139">
        <f>SUM(F17:F51)</f>
        <v>0</v>
      </c>
      <c r="F10" s="72"/>
      <c r="G10" s="100"/>
      <c r="H10" s="72"/>
      <c r="I10" s="72"/>
    </row>
    <row r="11" spans="1:256" x14ac:dyDescent="0.25">
      <c r="B11" s="124"/>
      <c r="C11" s="72"/>
      <c r="D11" s="31"/>
      <c r="E11" s="124"/>
      <c r="F11" s="124"/>
      <c r="G11" s="124"/>
      <c r="H11" s="97"/>
      <c r="I11" s="97"/>
      <c r="J11" s="97"/>
      <c r="K11" s="143"/>
    </row>
    <row r="12" spans="1:256" x14ac:dyDescent="0.25">
      <c r="B12" s="124"/>
      <c r="C12" s="72"/>
      <c r="D12" s="31"/>
      <c r="E12" s="124"/>
      <c r="F12" s="124"/>
      <c r="G12" s="124"/>
      <c r="H12" s="97"/>
      <c r="I12" s="97"/>
      <c r="J12" s="97"/>
      <c r="K12" s="143"/>
    </row>
    <row r="13" spans="1:256" ht="15.75" x14ac:dyDescent="0.25">
      <c r="B13" s="124"/>
      <c r="C13" s="241" t="s">
        <v>528</v>
      </c>
      <c r="D13" s="242"/>
      <c r="E13" s="124"/>
      <c r="F13" s="124"/>
      <c r="G13" s="124"/>
      <c r="H13" s="97"/>
      <c r="I13" s="97"/>
      <c r="J13" s="97"/>
      <c r="K13" s="143"/>
    </row>
    <row r="14" spans="1:25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256" ht="15.75" thickBot="1" x14ac:dyDescent="0.3">
      <c r="F15" s="124"/>
      <c r="G15" s="97"/>
      <c r="H15" s="97"/>
      <c r="I15" s="97"/>
    </row>
    <row r="16" spans="1:256" ht="30.75" thickBot="1" x14ac:dyDescent="0.3">
      <c r="C16" s="160" t="s">
        <v>43</v>
      </c>
      <c r="D16" s="165" t="s">
        <v>54</v>
      </c>
      <c r="E16" s="167" t="s">
        <v>56</v>
      </c>
      <c r="F16" s="166" t="s">
        <v>27</v>
      </c>
      <c r="G16" s="164" t="s">
        <v>265</v>
      </c>
      <c r="H16" s="167" t="s">
        <v>45</v>
      </c>
      <c r="I16" s="164" t="s">
        <v>266</v>
      </c>
      <c r="J16" s="164" t="s">
        <v>548</v>
      </c>
      <c r="K16" s="164" t="s">
        <v>549</v>
      </c>
      <c r="L16" s="164" t="s">
        <v>605</v>
      </c>
    </row>
    <row r="17" spans="3:12" x14ac:dyDescent="0.25">
      <c r="C17" s="172" t="s">
        <v>183</v>
      </c>
      <c r="D17" s="189"/>
      <c r="E17" s="146">
        <v>784000</v>
      </c>
      <c r="F17" s="128">
        <f t="shared" ref="F17:F51" si="0">D17*E17</f>
        <v>0</v>
      </c>
      <c r="G17" s="192" t="s">
        <v>263</v>
      </c>
      <c r="H17" s="173" t="s">
        <v>394</v>
      </c>
      <c r="I17" s="161" t="str">
        <f>VLOOKUP(H17,Presupuesto!$B$11:$C$586,2,0)</f>
        <v>CONTRIBUCIONES PATRONALES (11700-00)</v>
      </c>
      <c r="J17" s="272" t="s">
        <v>260</v>
      </c>
      <c r="K17" s="129" t="s">
        <v>532</v>
      </c>
      <c r="L17" s="129"/>
    </row>
    <row r="18" spans="3:12" x14ac:dyDescent="0.25">
      <c r="C18" s="172" t="s">
        <v>84</v>
      </c>
      <c r="D18" s="189"/>
      <c r="E18" s="154">
        <v>100000</v>
      </c>
      <c r="F18" s="128">
        <f t="shared" si="0"/>
        <v>0</v>
      </c>
      <c r="G18" s="192"/>
      <c r="H18" s="173">
        <v>42500</v>
      </c>
      <c r="I18" s="161" t="e">
        <f>VLOOKUP(H18,Presupuesto!$B$11:$C$586,2,0)</f>
        <v>#N/A</v>
      </c>
      <c r="J18" s="129" t="str">
        <f>$J$17</f>
        <v>Graduados</v>
      </c>
      <c r="K18" s="129" t="s">
        <v>550</v>
      </c>
      <c r="L18" s="129"/>
    </row>
    <row r="19" spans="3:12" x14ac:dyDescent="0.25">
      <c r="C19" s="172" t="s">
        <v>85</v>
      </c>
      <c r="D19" s="189"/>
      <c r="E19" s="154">
        <v>50000</v>
      </c>
      <c r="F19" s="128">
        <f t="shared" si="0"/>
        <v>0</v>
      </c>
      <c r="G19" s="192"/>
      <c r="H19" s="173">
        <v>42500</v>
      </c>
      <c r="I19" s="161" t="e">
        <f>VLOOKUP(H19,Presupuesto!$B$11:$C$586,2,0)</f>
        <v>#N/A</v>
      </c>
      <c r="J19" s="129" t="str">
        <f t="shared" ref="J19:J50" si="1">$J$17</f>
        <v>Graduados</v>
      </c>
      <c r="K19" s="129" t="s">
        <v>550</v>
      </c>
      <c r="L19" s="129"/>
    </row>
    <row r="20" spans="3:12" x14ac:dyDescent="0.25">
      <c r="C20" s="172" t="s">
        <v>232</v>
      </c>
      <c r="D20" s="189"/>
      <c r="E20" s="154">
        <v>40</v>
      </c>
      <c r="F20" s="128">
        <f t="shared" si="0"/>
        <v>0</v>
      </c>
      <c r="G20" s="192"/>
      <c r="H20" s="173">
        <v>42500</v>
      </c>
      <c r="I20" s="161" t="e">
        <f>VLOOKUP(H20,Presupuesto!$B$11:$C$586,2,0)</f>
        <v>#N/A</v>
      </c>
      <c r="J20" s="129" t="str">
        <f t="shared" si="1"/>
        <v>Graduados</v>
      </c>
      <c r="K20" s="129" t="s">
        <v>550</v>
      </c>
      <c r="L20" s="129"/>
    </row>
    <row r="21" spans="3:12" x14ac:dyDescent="0.25">
      <c r="C21" s="172" t="s">
        <v>182</v>
      </c>
      <c r="D21" s="189"/>
      <c r="E21" s="154">
        <v>5745</v>
      </c>
      <c r="F21" s="128">
        <f t="shared" si="0"/>
        <v>0</v>
      </c>
      <c r="G21" s="192"/>
      <c r="H21" s="173">
        <v>42500</v>
      </c>
      <c r="I21" s="161" t="e">
        <f>VLOOKUP(H21,Presupuesto!$B$11:$C$586,2,0)</f>
        <v>#N/A</v>
      </c>
      <c r="J21" s="129" t="str">
        <f t="shared" si="1"/>
        <v>Graduados</v>
      </c>
      <c r="K21" s="129" t="s">
        <v>550</v>
      </c>
      <c r="L21" s="129"/>
    </row>
    <row r="22" spans="3:12" x14ac:dyDescent="0.25">
      <c r="C22" s="172" t="s">
        <v>243</v>
      </c>
      <c r="D22" s="189"/>
      <c r="E22" s="154">
        <v>30000</v>
      </c>
      <c r="F22" s="128">
        <f t="shared" si="0"/>
        <v>0</v>
      </c>
      <c r="G22" s="192"/>
      <c r="H22" s="173">
        <v>42500</v>
      </c>
      <c r="I22" s="161" t="e">
        <f>VLOOKUP(H22,Presupuesto!$B$11:$C$586,2,0)</f>
        <v>#N/A</v>
      </c>
      <c r="J22" s="129" t="str">
        <f t="shared" si="1"/>
        <v>Graduados</v>
      </c>
      <c r="K22" s="129" t="s">
        <v>539</v>
      </c>
      <c r="L22" s="129"/>
    </row>
    <row r="23" spans="3:12" x14ac:dyDescent="0.25">
      <c r="C23" s="172" t="s">
        <v>243</v>
      </c>
      <c r="D23" s="189"/>
      <c r="E23" s="154">
        <v>30000</v>
      </c>
      <c r="F23" s="128">
        <f t="shared" si="0"/>
        <v>0</v>
      </c>
      <c r="G23" s="192"/>
      <c r="H23" s="173">
        <v>42500</v>
      </c>
      <c r="I23" s="161" t="e">
        <f>VLOOKUP(H23,Presupuesto!$B$11:$C$586,2,0)</f>
        <v>#N/A</v>
      </c>
      <c r="J23" s="129" t="str">
        <f t="shared" si="1"/>
        <v>Graduados</v>
      </c>
      <c r="K23" s="129" t="s">
        <v>550</v>
      </c>
      <c r="L23" s="129"/>
    </row>
    <row r="24" spans="3:12" x14ac:dyDescent="0.25">
      <c r="C24" s="172"/>
      <c r="D24" s="189"/>
      <c r="E24" s="154"/>
      <c r="F24" s="128">
        <f t="shared" si="0"/>
        <v>0</v>
      </c>
      <c r="G24" s="192"/>
      <c r="H24" s="173">
        <v>35600</v>
      </c>
      <c r="I24" s="161" t="e">
        <f>VLOOKUP(H24,Presupuesto!$B$11:$C$586,2,0)</f>
        <v>#N/A</v>
      </c>
      <c r="J24" s="129" t="str">
        <f t="shared" si="1"/>
        <v>Graduados</v>
      </c>
      <c r="K24" s="129" t="s">
        <v>550</v>
      </c>
      <c r="L24" s="129"/>
    </row>
    <row r="25" spans="3:12" x14ac:dyDescent="0.25">
      <c r="C25" s="172"/>
      <c r="D25" s="189"/>
      <c r="E25" s="154"/>
      <c r="F25" s="128">
        <f t="shared" si="0"/>
        <v>0</v>
      </c>
      <c r="G25" s="192"/>
      <c r="H25" s="173"/>
      <c r="I25" s="161" t="e">
        <f>VLOOKUP(H25,Presupuesto!$B$11:$C$586,2,0)</f>
        <v>#N/A</v>
      </c>
      <c r="J25" s="129" t="str">
        <f t="shared" si="1"/>
        <v>Graduados</v>
      </c>
      <c r="K25" s="129" t="s">
        <v>550</v>
      </c>
      <c r="L25" s="129"/>
    </row>
    <row r="26" spans="3:12" x14ac:dyDescent="0.25">
      <c r="C26" s="172"/>
      <c r="D26" s="189"/>
      <c r="E26" s="154"/>
      <c r="F26" s="128">
        <f t="shared" si="0"/>
        <v>0</v>
      </c>
      <c r="G26" s="192"/>
      <c r="H26" s="173"/>
      <c r="I26" s="161" t="e">
        <f>VLOOKUP(H26,Presupuesto!$B$11:$C$586,2,0)</f>
        <v>#N/A</v>
      </c>
      <c r="J26" s="129" t="str">
        <f t="shared" si="1"/>
        <v>Graduados</v>
      </c>
      <c r="K26" s="129" t="s">
        <v>550</v>
      </c>
      <c r="L26" s="129"/>
    </row>
    <row r="27" spans="3:12" x14ac:dyDescent="0.25">
      <c r="C27" s="172"/>
      <c r="D27" s="189"/>
      <c r="E27" s="154"/>
      <c r="F27" s="128">
        <f t="shared" si="0"/>
        <v>0</v>
      </c>
      <c r="G27" s="192"/>
      <c r="H27" s="173"/>
      <c r="I27" s="161" t="e">
        <f>VLOOKUP(H27,Presupuesto!$B$11:$C$586,2,0)</f>
        <v>#N/A</v>
      </c>
      <c r="J27" s="129" t="str">
        <f t="shared" si="1"/>
        <v>Graduados</v>
      </c>
      <c r="K27" s="129" t="s">
        <v>550</v>
      </c>
      <c r="L27" s="129"/>
    </row>
    <row r="28" spans="3:12" x14ac:dyDescent="0.25">
      <c r="C28" s="172"/>
      <c r="D28" s="189"/>
      <c r="E28" s="154"/>
      <c r="F28" s="128">
        <f t="shared" si="0"/>
        <v>0</v>
      </c>
      <c r="G28" s="192"/>
      <c r="H28" s="173"/>
      <c r="I28" s="161" t="e">
        <f>VLOOKUP(H28,Presupuesto!$B$11:$C$586,2,0)</f>
        <v>#N/A</v>
      </c>
      <c r="J28" s="129" t="str">
        <f t="shared" si="1"/>
        <v>Graduados</v>
      </c>
      <c r="K28" s="129" t="s">
        <v>550</v>
      </c>
      <c r="L28" s="129"/>
    </row>
    <row r="29" spans="3:12" x14ac:dyDescent="0.25">
      <c r="C29" s="172"/>
      <c r="D29" s="189"/>
      <c r="E29" s="154"/>
      <c r="F29" s="128">
        <f t="shared" si="0"/>
        <v>0</v>
      </c>
      <c r="G29" s="192"/>
      <c r="H29" s="173"/>
      <c r="I29" s="161" t="e">
        <f>VLOOKUP(H29,Presupuesto!$B$11:$C$586,2,0)</f>
        <v>#N/A</v>
      </c>
      <c r="J29" s="129" t="str">
        <f t="shared" si="1"/>
        <v>Graduados</v>
      </c>
      <c r="K29" s="129" t="s">
        <v>550</v>
      </c>
      <c r="L29" s="129"/>
    </row>
    <row r="30" spans="3:12" x14ac:dyDescent="0.25">
      <c r="C30" s="172"/>
      <c r="D30" s="189"/>
      <c r="E30" s="154"/>
      <c r="F30" s="128">
        <f t="shared" si="0"/>
        <v>0</v>
      </c>
      <c r="G30" s="192"/>
      <c r="H30" s="173"/>
      <c r="I30" s="161" t="e">
        <f>VLOOKUP(H30,Presupuesto!$B$11:$C$586,2,0)</f>
        <v>#N/A</v>
      </c>
      <c r="J30" s="129" t="str">
        <f t="shared" si="1"/>
        <v>Graduados</v>
      </c>
      <c r="K30" s="129" t="s">
        <v>550</v>
      </c>
      <c r="L30" s="129"/>
    </row>
    <row r="31" spans="3:12" x14ac:dyDescent="0.25">
      <c r="C31" s="172"/>
      <c r="D31" s="189"/>
      <c r="E31" s="154"/>
      <c r="F31" s="128">
        <f t="shared" si="0"/>
        <v>0</v>
      </c>
      <c r="G31" s="192"/>
      <c r="H31" s="173"/>
      <c r="I31" s="161" t="e">
        <f>VLOOKUP(H31,Presupuesto!$B$11:$C$586,2,0)</f>
        <v>#N/A</v>
      </c>
      <c r="J31" s="129" t="str">
        <f t="shared" si="1"/>
        <v>Graduados</v>
      </c>
      <c r="K31" s="129" t="s">
        <v>550</v>
      </c>
      <c r="L31" s="129"/>
    </row>
    <row r="32" spans="3:12" x14ac:dyDescent="0.25">
      <c r="C32" s="172"/>
      <c r="D32" s="189"/>
      <c r="E32" s="154"/>
      <c r="F32" s="128">
        <f t="shared" si="0"/>
        <v>0</v>
      </c>
      <c r="G32" s="192"/>
      <c r="H32" s="173"/>
      <c r="I32" s="161" t="e">
        <f>VLOOKUP(H32,Presupuesto!$B$11:$C$586,2,0)</f>
        <v>#N/A</v>
      </c>
      <c r="J32" s="129" t="str">
        <f t="shared" si="1"/>
        <v>Graduados</v>
      </c>
      <c r="K32" s="129" t="s">
        <v>550</v>
      </c>
      <c r="L32" s="129"/>
    </row>
    <row r="33" spans="3:12" x14ac:dyDescent="0.25">
      <c r="C33" s="172"/>
      <c r="D33" s="189"/>
      <c r="E33" s="154"/>
      <c r="F33" s="128">
        <f t="shared" si="0"/>
        <v>0</v>
      </c>
      <c r="G33" s="192"/>
      <c r="H33" s="173"/>
      <c r="I33" s="161" t="e">
        <f>VLOOKUP(H33,Presupuesto!$B$11:$C$586,2,0)</f>
        <v>#N/A</v>
      </c>
      <c r="J33" s="129" t="str">
        <f t="shared" si="1"/>
        <v>Graduados</v>
      </c>
      <c r="K33" s="129" t="s">
        <v>550</v>
      </c>
      <c r="L33" s="129"/>
    </row>
    <row r="34" spans="3:12" x14ac:dyDescent="0.25">
      <c r="C34" s="172"/>
      <c r="D34" s="189"/>
      <c r="E34" s="154"/>
      <c r="F34" s="128">
        <f t="shared" si="0"/>
        <v>0</v>
      </c>
      <c r="G34" s="192"/>
      <c r="H34" s="173"/>
      <c r="I34" s="161" t="e">
        <f>VLOOKUP(H34,Presupuesto!$B$11:$C$586,2,0)</f>
        <v>#N/A</v>
      </c>
      <c r="J34" s="129" t="str">
        <f t="shared" si="1"/>
        <v>Graduados</v>
      </c>
      <c r="K34" s="129" t="s">
        <v>550</v>
      </c>
      <c r="L34" s="129"/>
    </row>
    <row r="35" spans="3:12" x14ac:dyDescent="0.25">
      <c r="C35" s="172"/>
      <c r="D35" s="189"/>
      <c r="E35" s="154"/>
      <c r="F35" s="128">
        <f t="shared" si="0"/>
        <v>0</v>
      </c>
      <c r="G35" s="192"/>
      <c r="H35" s="173"/>
      <c r="I35" s="161" t="e">
        <f>VLOOKUP(H35,Presupuesto!$B$11:$C$586,2,0)</f>
        <v>#N/A</v>
      </c>
      <c r="J35" s="129" t="str">
        <f t="shared" si="1"/>
        <v>Graduados</v>
      </c>
      <c r="K35" s="129" t="s">
        <v>550</v>
      </c>
      <c r="L35" s="129"/>
    </row>
    <row r="36" spans="3:12" x14ac:dyDescent="0.25">
      <c r="C36" s="172"/>
      <c r="D36" s="189"/>
      <c r="E36" s="154"/>
      <c r="F36" s="128">
        <f t="shared" si="0"/>
        <v>0</v>
      </c>
      <c r="G36" s="192"/>
      <c r="H36" s="173"/>
      <c r="I36" s="161" t="e">
        <f>VLOOKUP(H36,Presupuesto!$B$11:$C$586,2,0)</f>
        <v>#N/A</v>
      </c>
      <c r="J36" s="129" t="str">
        <f t="shared" si="1"/>
        <v>Graduados</v>
      </c>
      <c r="K36" s="129" t="s">
        <v>550</v>
      </c>
      <c r="L36" s="129"/>
    </row>
    <row r="37" spans="3:12" x14ac:dyDescent="0.25">
      <c r="C37" s="172"/>
      <c r="D37" s="189"/>
      <c r="E37" s="154"/>
      <c r="F37" s="128">
        <f t="shared" si="0"/>
        <v>0</v>
      </c>
      <c r="G37" s="192"/>
      <c r="H37" s="173"/>
      <c r="I37" s="161" t="e">
        <f>VLOOKUP(H37,Presupuesto!$B$11:$C$586,2,0)</f>
        <v>#N/A</v>
      </c>
      <c r="J37" s="129" t="str">
        <f t="shared" si="1"/>
        <v>Graduados</v>
      </c>
      <c r="K37" s="129" t="s">
        <v>550</v>
      </c>
      <c r="L37" s="129"/>
    </row>
    <row r="38" spans="3:12" x14ac:dyDescent="0.25">
      <c r="C38" s="172"/>
      <c r="D38" s="189"/>
      <c r="E38" s="154"/>
      <c r="F38" s="128">
        <f t="shared" si="0"/>
        <v>0</v>
      </c>
      <c r="G38" s="192"/>
      <c r="H38" s="173"/>
      <c r="I38" s="161" t="e">
        <f>VLOOKUP(H38,Presupuesto!$B$11:$C$586,2,0)</f>
        <v>#N/A</v>
      </c>
      <c r="J38" s="129" t="str">
        <f t="shared" si="1"/>
        <v>Graduados</v>
      </c>
      <c r="K38" s="129" t="s">
        <v>550</v>
      </c>
      <c r="L38" s="129"/>
    </row>
    <row r="39" spans="3:12" x14ac:dyDescent="0.25">
      <c r="C39" s="174"/>
      <c r="D39" s="189"/>
      <c r="E39" s="149"/>
      <c r="F39" s="128">
        <f t="shared" si="0"/>
        <v>0</v>
      </c>
      <c r="G39" s="192"/>
      <c r="H39" s="175"/>
      <c r="I39" s="161" t="e">
        <f>VLOOKUP(H39,Presupuesto!$B$11:$C$586,2,0)</f>
        <v>#N/A</v>
      </c>
      <c r="J39" s="129" t="str">
        <f t="shared" si="1"/>
        <v>Graduados</v>
      </c>
      <c r="K39" s="129" t="s">
        <v>550</v>
      </c>
      <c r="L39" s="129"/>
    </row>
    <row r="40" spans="3:12" x14ac:dyDescent="0.25">
      <c r="C40" s="174"/>
      <c r="D40" s="189"/>
      <c r="E40" s="149"/>
      <c r="F40" s="128">
        <f t="shared" si="0"/>
        <v>0</v>
      </c>
      <c r="G40" s="192"/>
      <c r="H40" s="175"/>
      <c r="I40" s="161" t="e">
        <f>VLOOKUP(H40,Presupuesto!$B$11:$C$586,2,0)</f>
        <v>#N/A</v>
      </c>
      <c r="J40" s="129" t="str">
        <f t="shared" si="1"/>
        <v>Graduados</v>
      </c>
      <c r="K40" s="129" t="s">
        <v>550</v>
      </c>
      <c r="L40" s="129"/>
    </row>
    <row r="41" spans="3:12" x14ac:dyDescent="0.25">
      <c r="C41" s="174"/>
      <c r="D41" s="189"/>
      <c r="E41" s="149"/>
      <c r="F41" s="128">
        <f t="shared" si="0"/>
        <v>0</v>
      </c>
      <c r="G41" s="192"/>
      <c r="H41" s="175"/>
      <c r="I41" s="161" t="e">
        <f>VLOOKUP(H41,Presupuesto!$B$11:$C$586,2,0)</f>
        <v>#N/A</v>
      </c>
      <c r="J41" s="129" t="str">
        <f t="shared" si="1"/>
        <v>Graduados</v>
      </c>
      <c r="K41" s="129" t="s">
        <v>550</v>
      </c>
      <c r="L41" s="129"/>
    </row>
    <row r="42" spans="3:12" x14ac:dyDescent="0.25">
      <c r="C42" s="174"/>
      <c r="D42" s="189"/>
      <c r="E42" s="149"/>
      <c r="F42" s="128">
        <f t="shared" si="0"/>
        <v>0</v>
      </c>
      <c r="G42" s="192"/>
      <c r="H42" s="175"/>
      <c r="I42" s="161" t="e">
        <f>VLOOKUP(H42,Presupuesto!$B$11:$C$586,2,0)</f>
        <v>#N/A</v>
      </c>
      <c r="J42" s="129" t="str">
        <f t="shared" si="1"/>
        <v>Graduados</v>
      </c>
      <c r="K42" s="129" t="s">
        <v>550</v>
      </c>
      <c r="L42" s="129"/>
    </row>
    <row r="43" spans="3:12" x14ac:dyDescent="0.25">
      <c r="C43" s="174"/>
      <c r="D43" s="189"/>
      <c r="E43" s="149"/>
      <c r="F43" s="128">
        <f t="shared" si="0"/>
        <v>0</v>
      </c>
      <c r="G43" s="192"/>
      <c r="H43" s="175"/>
      <c r="I43" s="161" t="e">
        <f>VLOOKUP(H43,Presupuesto!$B$11:$C$586,2,0)</f>
        <v>#N/A</v>
      </c>
      <c r="J43" s="129" t="str">
        <f t="shared" si="1"/>
        <v>Graduados</v>
      </c>
      <c r="K43" s="129" t="s">
        <v>550</v>
      </c>
      <c r="L43" s="129"/>
    </row>
    <row r="44" spans="3:12" x14ac:dyDescent="0.25">
      <c r="C44" s="174"/>
      <c r="D44" s="189"/>
      <c r="E44" s="149"/>
      <c r="F44" s="128">
        <f t="shared" si="0"/>
        <v>0</v>
      </c>
      <c r="G44" s="192"/>
      <c r="H44" s="175"/>
      <c r="I44" s="161" t="e">
        <f>VLOOKUP(H44,Presupuesto!$B$11:$C$586,2,0)</f>
        <v>#N/A</v>
      </c>
      <c r="J44" s="129" t="str">
        <f t="shared" si="1"/>
        <v>Graduados</v>
      </c>
      <c r="K44" s="129" t="s">
        <v>550</v>
      </c>
      <c r="L44" s="129"/>
    </row>
    <row r="45" spans="3:12" x14ac:dyDescent="0.25">
      <c r="C45" s="174"/>
      <c r="D45" s="189"/>
      <c r="E45" s="149"/>
      <c r="F45" s="128">
        <f t="shared" si="0"/>
        <v>0</v>
      </c>
      <c r="G45" s="192"/>
      <c r="H45" s="175"/>
      <c r="I45" s="161" t="e">
        <f>VLOOKUP(H45,Presupuesto!$B$11:$C$586,2,0)</f>
        <v>#N/A</v>
      </c>
      <c r="J45" s="129" t="str">
        <f t="shared" si="1"/>
        <v>Graduados</v>
      </c>
      <c r="K45" s="129" t="s">
        <v>550</v>
      </c>
      <c r="L45" s="129"/>
    </row>
    <row r="46" spans="3:12" x14ac:dyDescent="0.25">
      <c r="C46" s="174"/>
      <c r="D46" s="189"/>
      <c r="E46" s="149"/>
      <c r="F46" s="128">
        <f t="shared" si="0"/>
        <v>0</v>
      </c>
      <c r="G46" s="192"/>
      <c r="H46" s="175"/>
      <c r="I46" s="161" t="e">
        <f>VLOOKUP(H46,Presupuesto!$B$11:$C$586,2,0)</f>
        <v>#N/A</v>
      </c>
      <c r="J46" s="129" t="str">
        <f t="shared" si="1"/>
        <v>Graduados</v>
      </c>
      <c r="K46" s="129" t="s">
        <v>550</v>
      </c>
      <c r="L46" s="129"/>
    </row>
    <row r="47" spans="3:12" x14ac:dyDescent="0.25">
      <c r="C47" s="176"/>
      <c r="D47" s="189"/>
      <c r="E47" s="149"/>
      <c r="F47" s="128">
        <f t="shared" si="0"/>
        <v>0</v>
      </c>
      <c r="G47" s="192"/>
      <c r="H47" s="177"/>
      <c r="I47" s="161" t="e">
        <f>VLOOKUP(H47,Presupuesto!$B$11:$C$586,2,0)</f>
        <v>#N/A</v>
      </c>
      <c r="J47" s="129" t="str">
        <f t="shared" si="1"/>
        <v>Graduados</v>
      </c>
      <c r="K47" s="129" t="s">
        <v>541</v>
      </c>
      <c r="L47" s="129"/>
    </row>
    <row r="48" spans="3:12" x14ac:dyDescent="0.25">
      <c r="C48" s="176"/>
      <c r="D48" s="189"/>
      <c r="E48" s="149"/>
      <c r="F48" s="128">
        <f t="shared" si="0"/>
        <v>0</v>
      </c>
      <c r="G48" s="192"/>
      <c r="H48" s="177"/>
      <c r="I48" s="161" t="e">
        <f>VLOOKUP(H48,Presupuesto!$B$11:$C$586,2,0)</f>
        <v>#N/A</v>
      </c>
      <c r="J48" s="129" t="str">
        <f t="shared" si="1"/>
        <v>Graduados</v>
      </c>
      <c r="K48" s="129" t="s">
        <v>550</v>
      </c>
      <c r="L48" s="129"/>
    </row>
    <row r="49" spans="3:12" x14ac:dyDescent="0.25">
      <c r="C49" s="176"/>
      <c r="D49" s="189"/>
      <c r="E49" s="149"/>
      <c r="F49" s="128">
        <f t="shared" si="0"/>
        <v>0</v>
      </c>
      <c r="G49" s="192"/>
      <c r="H49" s="177"/>
      <c r="I49" s="161" t="e">
        <f>VLOOKUP(H49,Presupuesto!$B$11:$C$586,2,0)</f>
        <v>#N/A</v>
      </c>
      <c r="J49" s="129" t="str">
        <f t="shared" si="1"/>
        <v>Graduados</v>
      </c>
      <c r="K49" s="129" t="s">
        <v>550</v>
      </c>
      <c r="L49" s="129"/>
    </row>
    <row r="50" spans="3:12" x14ac:dyDescent="0.25">
      <c r="C50" s="176"/>
      <c r="D50" s="189"/>
      <c r="E50" s="149"/>
      <c r="F50" s="128">
        <f t="shared" si="0"/>
        <v>0</v>
      </c>
      <c r="G50" s="192"/>
      <c r="H50" s="177"/>
      <c r="I50" s="161" t="e">
        <f>VLOOKUP(H50,Presupuesto!$B$11:$C$586,2,0)</f>
        <v>#N/A</v>
      </c>
      <c r="J50" s="129" t="str">
        <f t="shared" si="1"/>
        <v>Graduados</v>
      </c>
      <c r="K50" s="129" t="s">
        <v>550</v>
      </c>
      <c r="L50" s="129"/>
    </row>
    <row r="51" spans="3:12" ht="15.75" thickBot="1" x14ac:dyDescent="0.3">
      <c r="C51" s="178"/>
      <c r="D51" s="276"/>
      <c r="E51" s="134"/>
      <c r="F51" s="136">
        <f t="shared" si="0"/>
        <v>0</v>
      </c>
      <c r="G51" s="193"/>
      <c r="H51" s="179"/>
      <c r="I51" s="163" t="e">
        <f>VLOOKUP(H51,Presupuesto!$B$11:$C$586,2,0)</f>
        <v>#N/A</v>
      </c>
      <c r="J51" s="137" t="str">
        <f>$J$20</f>
        <v>Graduados</v>
      </c>
      <c r="K51" s="155" t="s">
        <v>532</v>
      </c>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#REF!</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Hoja1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2013-10-01T21:43:03Z</cp:lastPrinted>
  <dcterms:created xsi:type="dcterms:W3CDTF">2010-05-02T01:28:32Z</dcterms:created>
  <dcterms:modified xsi:type="dcterms:W3CDTF">2014-05-14T20:53:49Z</dcterms:modified>
</cp:coreProperties>
</file>