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5360" windowHeight="8145"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Cultura de Inno. Insti..." sheetId="47" r:id="rId19"/>
    <sheet name="9. Asegura. de la Calid. y M" sheetId="33"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state="hidden" r:id="rId27"/>
    <sheet name="17. Gestión TIC" sheetId="50" r:id="rId28"/>
  </sheets>
  <definedNames>
    <definedName name="_xlnm._FilterDatabase" localSheetId="3" hidden="1">'1. TALLERES SEMINARIOS'!$E$12:$J$577</definedName>
    <definedName name="_xlnm._FilterDatabase" localSheetId="4" hidden="1">'2. CONTRATACION DE PERSONAL'!$G$8:$J$729</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ESPECIALES'!$E$8:$K$2252</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I1473" i="12" l="1"/>
  <c r="D98" i="12"/>
  <c r="C198" i="10"/>
  <c r="C175" i="10"/>
  <c r="C152" i="10"/>
  <c r="C129" i="10"/>
  <c r="C106" i="10"/>
  <c r="C83" i="10"/>
  <c r="C60" i="10"/>
  <c r="C37" i="10"/>
  <c r="Q20" i="28" l="1"/>
  <c r="Q9" i="28"/>
  <c r="D1859" i="12" l="1"/>
  <c r="Q13" i="28"/>
  <c r="E1822" i="12"/>
  <c r="F1822" i="12" s="1"/>
  <c r="D1815" i="12" s="1"/>
  <c r="F1823" i="12"/>
  <c r="F1824" i="12"/>
  <c r="F1825" i="12"/>
  <c r="F1826" i="12"/>
  <c r="F1827" i="12"/>
  <c r="F1828" i="12"/>
  <c r="F1829" i="12"/>
  <c r="F1830" i="12"/>
  <c r="F1831" i="12"/>
  <c r="F1832" i="12"/>
  <c r="F1833" i="12"/>
  <c r="F1834" i="12"/>
  <c r="F1835" i="12"/>
  <c r="F1836" i="12"/>
  <c r="F1837" i="12"/>
  <c r="F1838" i="12"/>
  <c r="F1839" i="12"/>
  <c r="F1840" i="12"/>
  <c r="F1841" i="12"/>
  <c r="F1842" i="12"/>
  <c r="F1843" i="12"/>
  <c r="F1844" i="12"/>
  <c r="F1845" i="12"/>
  <c r="F1846" i="12"/>
  <c r="F1847" i="12"/>
  <c r="F1848" i="12"/>
  <c r="F1849" i="12"/>
  <c r="F1850" i="12"/>
  <c r="F1851" i="12"/>
  <c r="F1852" i="12"/>
  <c r="F1853" i="12"/>
  <c r="F1854" i="12"/>
  <c r="F1855" i="12"/>
  <c r="F1856" i="12"/>
  <c r="K122" i="8"/>
  <c r="Q11" i="30"/>
  <c r="Q12" i="30"/>
  <c r="Q13" i="30"/>
  <c r="Q14" i="30"/>
  <c r="Q15" i="30"/>
  <c r="Q17" i="30"/>
  <c r="Q20" i="30"/>
  <c r="Q22" i="30"/>
  <c r="Q23" i="30"/>
  <c r="Q24" i="30"/>
  <c r="Q25" i="30"/>
  <c r="Q26" i="30"/>
  <c r="E1778" i="12"/>
  <c r="F1778" i="12"/>
  <c r="F1779" i="12"/>
  <c r="F1780" i="12"/>
  <c r="F1781" i="12"/>
  <c r="F1782" i="12"/>
  <c r="F1783" i="12"/>
  <c r="F1784" i="12"/>
  <c r="F1785" i="12"/>
  <c r="F1786" i="12"/>
  <c r="F1787" i="12"/>
  <c r="F1788" i="12"/>
  <c r="F1789" i="12"/>
  <c r="F1790" i="12"/>
  <c r="F1791" i="12"/>
  <c r="F1792" i="12"/>
  <c r="F1793" i="12"/>
  <c r="F1794" i="12"/>
  <c r="F1795" i="12"/>
  <c r="F1796" i="12"/>
  <c r="F1797" i="12"/>
  <c r="F1798" i="12"/>
  <c r="F1799" i="12"/>
  <c r="F1800" i="12"/>
  <c r="F1801" i="12"/>
  <c r="F1802" i="12"/>
  <c r="F1803" i="12"/>
  <c r="F1804" i="12"/>
  <c r="F1805" i="12"/>
  <c r="F1806" i="12"/>
  <c r="F1807" i="12"/>
  <c r="F1808" i="12"/>
  <c r="F1809" i="12"/>
  <c r="F1810" i="12"/>
  <c r="F1811" i="12"/>
  <c r="F1812" i="12"/>
  <c r="D1771" i="12"/>
  <c r="G119" i="8"/>
  <c r="F121" i="8" s="1"/>
  <c r="G121" i="8" s="1"/>
  <c r="F120" i="8"/>
  <c r="G120" i="8" s="1"/>
  <c r="F77" i="8"/>
  <c r="G77" i="8" s="1"/>
  <c r="F79" i="8"/>
  <c r="G79" i="8" s="1"/>
  <c r="F80" i="8"/>
  <c r="G80" i="8"/>
  <c r="F83" i="8"/>
  <c r="G83" i="8" s="1"/>
  <c r="F84" i="8" s="1"/>
  <c r="G84" i="8"/>
  <c r="F85" i="8"/>
  <c r="G85" i="8" s="1"/>
  <c r="F86" i="8"/>
  <c r="G86" i="8"/>
  <c r="F88" i="8" s="1"/>
  <c r="F87" i="8"/>
  <c r="G87" i="8" s="1"/>
  <c r="G88" i="8"/>
  <c r="F89" i="8"/>
  <c r="G89" i="8" s="1"/>
  <c r="F90" i="8" s="1"/>
  <c r="G90" i="8" s="1"/>
  <c r="F91" i="8"/>
  <c r="G91" i="8" s="1"/>
  <c r="F92" i="8"/>
  <c r="G92" i="8"/>
  <c r="F95" i="8"/>
  <c r="G95" i="8" s="1"/>
  <c r="F96" i="8" s="1"/>
  <c r="G96" i="8"/>
  <c r="F98" i="8"/>
  <c r="G98" i="8"/>
  <c r="F100" i="8" s="1"/>
  <c r="G100" i="8" s="1"/>
  <c r="F99" i="8"/>
  <c r="G99" i="8" s="1"/>
  <c r="F101" i="8"/>
  <c r="G101" i="8" s="1"/>
  <c r="F102" i="8" s="1"/>
  <c r="G102" i="8" s="1"/>
  <c r="F103" i="8"/>
  <c r="G103" i="8" s="1"/>
  <c r="F104" i="8"/>
  <c r="G104" i="8"/>
  <c r="F107" i="8"/>
  <c r="G107" i="8" s="1"/>
  <c r="F108" i="8" s="1"/>
  <c r="G108" i="8"/>
  <c r="F109" i="8"/>
  <c r="G109" i="8" s="1"/>
  <c r="F110" i="8"/>
  <c r="G110" i="8"/>
  <c r="F112" i="8" s="1"/>
  <c r="F111" i="8"/>
  <c r="G111" i="8" s="1"/>
  <c r="G112" i="8"/>
  <c r="F113" i="8"/>
  <c r="G113" i="8" s="1"/>
  <c r="F114" i="8" s="1"/>
  <c r="G114" i="8" s="1"/>
  <c r="F115" i="8"/>
  <c r="G115" i="8" s="1"/>
  <c r="F116" i="8"/>
  <c r="G116" i="8"/>
  <c r="G122" i="8"/>
  <c r="G123" i="8"/>
  <c r="G124" i="8"/>
  <c r="G125" i="8"/>
  <c r="P25" i="30"/>
  <c r="P24" i="30"/>
  <c r="P23" i="30"/>
  <c r="P18" i="30"/>
  <c r="P19" i="30"/>
  <c r="P17" i="30"/>
  <c r="P16" i="30"/>
  <c r="P11" i="30"/>
  <c r="Q11" i="50"/>
  <c r="Q12" i="50"/>
  <c r="Q13" i="50"/>
  <c r="Q14" i="50"/>
  <c r="Q15" i="50"/>
  <c r="Q16" i="50"/>
  <c r="Q17" i="50"/>
  <c r="Q18" i="50"/>
  <c r="Q19" i="50"/>
  <c r="Q21" i="50"/>
  <c r="Q22" i="50"/>
  <c r="Q23" i="50"/>
  <c r="Q24" i="50"/>
  <c r="Q25" i="50"/>
  <c r="Q26" i="50"/>
  <c r="Q27" i="50"/>
  <c r="Q28" i="50"/>
  <c r="Q29" i="50"/>
  <c r="Q30" i="50"/>
  <c r="Q31" i="50"/>
  <c r="Q32" i="50"/>
  <c r="Q33" i="50"/>
  <c r="Q34" i="50"/>
  <c r="Q35" i="50"/>
  <c r="Q37" i="50"/>
  <c r="Q38" i="50"/>
  <c r="Q39" i="50"/>
  <c r="Q40" i="50"/>
  <c r="Q41" i="50"/>
  <c r="E201" i="10"/>
  <c r="F201" i="10"/>
  <c r="E202" i="10"/>
  <c r="F202" i="10"/>
  <c r="F203" i="10"/>
  <c r="F204" i="10"/>
  <c r="F205" i="10"/>
  <c r="F206" i="10"/>
  <c r="F207" i="10"/>
  <c r="F208" i="10"/>
  <c r="F209" i="10"/>
  <c r="F210" i="10"/>
  <c r="F211" i="10"/>
  <c r="F212" i="10"/>
  <c r="F213" i="10"/>
  <c r="F214" i="10"/>
  <c r="D194" i="10"/>
  <c r="F112" i="9"/>
  <c r="F113" i="9"/>
  <c r="F114" i="9"/>
  <c r="F115" i="9"/>
  <c r="F116" i="9"/>
  <c r="F117" i="9"/>
  <c r="F118" i="9"/>
  <c r="F119" i="9"/>
  <c r="F120" i="9"/>
  <c r="F121" i="9"/>
  <c r="D105" i="9"/>
  <c r="E178" i="10"/>
  <c r="F178" i="10"/>
  <c r="E179" i="10"/>
  <c r="F179" i="10"/>
  <c r="F180" i="10"/>
  <c r="F181" i="10"/>
  <c r="F182" i="10"/>
  <c r="F183" i="10"/>
  <c r="F184" i="10"/>
  <c r="F185" i="10"/>
  <c r="F186" i="10"/>
  <c r="F187" i="10"/>
  <c r="F188" i="10"/>
  <c r="F189" i="10"/>
  <c r="F190" i="10"/>
  <c r="F191" i="10"/>
  <c r="D171" i="10"/>
  <c r="F93" i="9"/>
  <c r="F94" i="9"/>
  <c r="F95" i="9"/>
  <c r="F96" i="9"/>
  <c r="F97" i="9"/>
  <c r="F98" i="9"/>
  <c r="F99" i="9"/>
  <c r="F100" i="9"/>
  <c r="F101" i="9"/>
  <c r="F102" i="9"/>
  <c r="D86" i="9"/>
  <c r="E155" i="10"/>
  <c r="F155" i="10"/>
  <c r="E156" i="10"/>
  <c r="F156" i="10"/>
  <c r="F157" i="10"/>
  <c r="F158" i="10"/>
  <c r="F159" i="10"/>
  <c r="F160" i="10"/>
  <c r="F161" i="10"/>
  <c r="F162" i="10"/>
  <c r="F163" i="10"/>
  <c r="F164" i="10"/>
  <c r="F165" i="10"/>
  <c r="F166" i="10"/>
  <c r="F167" i="10"/>
  <c r="F168" i="10"/>
  <c r="D148" i="10"/>
  <c r="E132" i="10"/>
  <c r="F132" i="10"/>
  <c r="E133" i="10"/>
  <c r="F133" i="10"/>
  <c r="F134" i="10"/>
  <c r="F135" i="10"/>
  <c r="F136" i="10"/>
  <c r="F137" i="10"/>
  <c r="F138" i="10"/>
  <c r="F139" i="10"/>
  <c r="F140" i="10"/>
  <c r="F141" i="10"/>
  <c r="F142" i="10"/>
  <c r="F143" i="10"/>
  <c r="F144" i="10"/>
  <c r="F145" i="10"/>
  <c r="D125" i="10"/>
  <c r="E109" i="10"/>
  <c r="F109" i="10"/>
  <c r="E110" i="10"/>
  <c r="F110" i="10"/>
  <c r="F111" i="10"/>
  <c r="F112" i="10"/>
  <c r="F113" i="10"/>
  <c r="F114" i="10"/>
  <c r="F115" i="10"/>
  <c r="F116" i="10"/>
  <c r="F117" i="10"/>
  <c r="F118" i="10"/>
  <c r="F119" i="10"/>
  <c r="F120" i="10"/>
  <c r="F121" i="10"/>
  <c r="F122" i="10"/>
  <c r="D102" i="10"/>
  <c r="F74" i="9"/>
  <c r="F75" i="9"/>
  <c r="F76" i="9"/>
  <c r="F77" i="9"/>
  <c r="F78" i="9"/>
  <c r="F79" i="9"/>
  <c r="F80" i="9"/>
  <c r="F81" i="9"/>
  <c r="F82" i="9"/>
  <c r="F83" i="9"/>
  <c r="D67" i="9"/>
  <c r="E86" i="10"/>
  <c r="F86" i="10"/>
  <c r="E87" i="10"/>
  <c r="F87" i="10"/>
  <c r="F88" i="10"/>
  <c r="F89" i="10"/>
  <c r="F90" i="10"/>
  <c r="F91" i="10"/>
  <c r="F92" i="10"/>
  <c r="F93" i="10"/>
  <c r="F94" i="10"/>
  <c r="F95" i="10"/>
  <c r="F96" i="10"/>
  <c r="F97" i="10"/>
  <c r="F98" i="10"/>
  <c r="F99" i="10"/>
  <c r="D79" i="10"/>
  <c r="I86" i="10"/>
  <c r="E63" i="10"/>
  <c r="F63" i="10"/>
  <c r="E64" i="10"/>
  <c r="F64" i="10"/>
  <c r="F65" i="10"/>
  <c r="F66" i="10"/>
  <c r="F67" i="10"/>
  <c r="F68" i="10"/>
  <c r="F69" i="10"/>
  <c r="F70" i="10"/>
  <c r="F71" i="10"/>
  <c r="F72" i="10"/>
  <c r="F73" i="10"/>
  <c r="F74" i="10"/>
  <c r="F75" i="10"/>
  <c r="F76" i="10"/>
  <c r="D56" i="10"/>
  <c r="I65" i="10"/>
  <c r="P29" i="50"/>
  <c r="E17" i="10"/>
  <c r="F17" i="10"/>
  <c r="E18" i="10"/>
  <c r="F18" i="10"/>
  <c r="F19" i="10"/>
  <c r="F20" i="10"/>
  <c r="F21" i="10"/>
  <c r="F22" i="10"/>
  <c r="F23" i="10"/>
  <c r="F24" i="10"/>
  <c r="F25" i="10"/>
  <c r="F26" i="10"/>
  <c r="F27" i="10"/>
  <c r="F28" i="10"/>
  <c r="F29" i="10"/>
  <c r="F30" i="10"/>
  <c r="D10" i="10"/>
  <c r="Q10" i="34"/>
  <c r="Q14" i="34"/>
  <c r="Q15" i="34"/>
  <c r="Q16" i="34"/>
  <c r="Q10" i="46"/>
  <c r="Q11" i="46"/>
  <c r="Q12" i="46"/>
  <c r="Q13" i="46"/>
  <c r="Q14" i="46"/>
  <c r="Q15" i="46"/>
  <c r="Q16" i="46"/>
  <c r="Q17" i="46"/>
  <c r="Q18" i="46"/>
  <c r="Q19" i="46"/>
  <c r="Q8" i="46"/>
  <c r="Q9" i="46"/>
  <c r="Q20" i="46"/>
  <c r="Q9" i="31"/>
  <c r="Q10" i="31"/>
  <c r="Q11" i="31"/>
  <c r="Q12" i="31"/>
  <c r="Q13" i="31"/>
  <c r="Q14" i="31"/>
  <c r="Q15" i="31"/>
  <c r="Q16" i="31"/>
  <c r="Q17" i="31"/>
  <c r="Q9" i="44"/>
  <c r="Q10" i="44"/>
  <c r="Q11" i="44"/>
  <c r="Q12" i="44"/>
  <c r="Q13" i="44"/>
  <c r="Q14" i="44"/>
  <c r="Q15" i="44"/>
  <c r="Q16" i="44"/>
  <c r="Q8" i="44"/>
  <c r="Q17" i="44"/>
  <c r="Q18" i="44"/>
  <c r="Q19" i="44"/>
  <c r="Q20" i="44"/>
  <c r="Q21" i="44"/>
  <c r="Q22" i="44"/>
  <c r="Q21" i="24"/>
  <c r="Q12" i="24"/>
  <c r="Q9" i="24"/>
  <c r="Q10" i="24"/>
  <c r="Q11" i="24"/>
  <c r="Q13" i="24"/>
  <c r="Q14" i="24"/>
  <c r="Q15" i="24"/>
  <c r="Q16" i="24"/>
  <c r="Q17" i="24"/>
  <c r="Q18" i="24"/>
  <c r="Q19" i="24"/>
  <c r="Q20" i="24"/>
  <c r="Q22" i="24"/>
  <c r="Q23" i="24"/>
  <c r="Q25" i="24"/>
  <c r="Q26" i="24"/>
  <c r="Q28" i="24"/>
  <c r="Q29" i="24"/>
  <c r="Q30" i="24"/>
  <c r="G340" i="7"/>
  <c r="E341" i="7"/>
  <c r="G341" i="7" s="1"/>
  <c r="E342" i="7"/>
  <c r="G342" i="7"/>
  <c r="G343" i="7"/>
  <c r="G344" i="7"/>
  <c r="E345" i="7"/>
  <c r="G345" i="7"/>
  <c r="E346" i="7"/>
  <c r="G346" i="7" s="1"/>
  <c r="E347" i="7"/>
  <c r="G347" i="7"/>
  <c r="G348" i="7"/>
  <c r="F349" i="7"/>
  <c r="G349" i="7" s="1"/>
  <c r="G321" i="7"/>
  <c r="E322" i="7"/>
  <c r="G322" i="7" s="1"/>
  <c r="E323" i="7"/>
  <c r="G323" i="7" s="1"/>
  <c r="U225" i="38" s="1"/>
  <c r="G324" i="7"/>
  <c r="G325" i="7"/>
  <c r="E326" i="7"/>
  <c r="G326" i="7" s="1"/>
  <c r="U248" i="38" s="1"/>
  <c r="E327" i="7"/>
  <c r="G327" i="7" s="1"/>
  <c r="E328" i="7"/>
  <c r="G328" i="7" s="1"/>
  <c r="G329" i="7"/>
  <c r="F330" i="7"/>
  <c r="G330" i="7"/>
  <c r="E1690" i="12"/>
  <c r="F1690" i="12"/>
  <c r="F1691" i="12"/>
  <c r="F1692" i="12"/>
  <c r="F1693" i="12"/>
  <c r="F1694" i="12"/>
  <c r="F1695" i="12"/>
  <c r="F1696" i="12"/>
  <c r="F1697" i="12"/>
  <c r="F1698" i="12"/>
  <c r="F1699" i="12"/>
  <c r="F1700" i="12"/>
  <c r="F1701" i="12"/>
  <c r="F1702" i="12"/>
  <c r="F1703" i="12"/>
  <c r="F1704" i="12"/>
  <c r="F1705" i="12"/>
  <c r="F1706" i="12"/>
  <c r="F1707" i="12"/>
  <c r="F1708" i="12"/>
  <c r="F1709" i="12"/>
  <c r="F1710" i="12"/>
  <c r="F1711" i="12"/>
  <c r="F1712" i="12"/>
  <c r="F1713" i="12"/>
  <c r="F1714" i="12"/>
  <c r="F1715" i="12"/>
  <c r="F1716" i="12"/>
  <c r="F1717" i="12"/>
  <c r="F1718" i="12"/>
  <c r="F1719" i="12"/>
  <c r="F1720" i="12"/>
  <c r="F1721" i="12"/>
  <c r="F1722" i="12"/>
  <c r="F1723" i="12"/>
  <c r="F1724" i="12"/>
  <c r="D1683" i="12"/>
  <c r="I1695" i="12"/>
  <c r="I1694" i="12"/>
  <c r="I1693" i="12"/>
  <c r="I1692" i="12"/>
  <c r="I1691" i="12"/>
  <c r="F55" i="9"/>
  <c r="F56" i="9"/>
  <c r="F57" i="9"/>
  <c r="F58" i="9"/>
  <c r="F59" i="9"/>
  <c r="F60" i="9"/>
  <c r="F61" i="9"/>
  <c r="F62" i="9"/>
  <c r="F63" i="9"/>
  <c r="F64" i="9"/>
  <c r="D48" i="9"/>
  <c r="F1651" i="12"/>
  <c r="E1646" i="12"/>
  <c r="F1646" i="12" s="1"/>
  <c r="F1647" i="12"/>
  <c r="F1648" i="12"/>
  <c r="F1649" i="12"/>
  <c r="F1650" i="12"/>
  <c r="F1652" i="12"/>
  <c r="F1653" i="12"/>
  <c r="F1654" i="12"/>
  <c r="F1655" i="12"/>
  <c r="F1656" i="12"/>
  <c r="F1657" i="12"/>
  <c r="F1658" i="12"/>
  <c r="F1659" i="12"/>
  <c r="F1660" i="12"/>
  <c r="F1661" i="12"/>
  <c r="F1662" i="12"/>
  <c r="F1663" i="12"/>
  <c r="F1664" i="12"/>
  <c r="F1665" i="12"/>
  <c r="F1666" i="12"/>
  <c r="F1667" i="12"/>
  <c r="F1668" i="12"/>
  <c r="F1669" i="12"/>
  <c r="F1670" i="12"/>
  <c r="F1671" i="12"/>
  <c r="F1672" i="12"/>
  <c r="F1673" i="12"/>
  <c r="F1674" i="12"/>
  <c r="F1675" i="12"/>
  <c r="F1676" i="12"/>
  <c r="F1677" i="12"/>
  <c r="F1678" i="12"/>
  <c r="F1679" i="12"/>
  <c r="F1680" i="12"/>
  <c r="D1639" i="12"/>
  <c r="F36" i="9"/>
  <c r="F37" i="9"/>
  <c r="F38" i="9"/>
  <c r="F39" i="9"/>
  <c r="F40" i="9"/>
  <c r="F41" i="9"/>
  <c r="F42" i="9"/>
  <c r="F43" i="9"/>
  <c r="F44" i="9"/>
  <c r="F45" i="9"/>
  <c r="D29" i="9"/>
  <c r="E1602" i="12"/>
  <c r="F1602" i="12" s="1"/>
  <c r="F1603" i="12"/>
  <c r="F1604" i="12"/>
  <c r="F1605" i="12"/>
  <c r="F1606" i="12"/>
  <c r="F1607" i="12"/>
  <c r="F1608" i="12"/>
  <c r="F1609" i="12"/>
  <c r="F1610" i="12"/>
  <c r="F1611" i="12"/>
  <c r="F1612" i="12"/>
  <c r="F1613" i="12"/>
  <c r="F1614" i="12"/>
  <c r="F1615" i="12"/>
  <c r="F1616" i="12"/>
  <c r="F1617" i="12"/>
  <c r="F1618" i="12"/>
  <c r="F1619" i="12"/>
  <c r="F1620" i="12"/>
  <c r="F1621" i="12"/>
  <c r="F1622" i="12"/>
  <c r="F1623" i="12"/>
  <c r="F1624" i="12"/>
  <c r="F1625" i="12"/>
  <c r="F1626" i="12"/>
  <c r="F1627" i="12"/>
  <c r="F1628" i="12"/>
  <c r="F1629" i="12"/>
  <c r="F1630" i="12"/>
  <c r="F1631" i="12"/>
  <c r="F1632" i="12"/>
  <c r="F1633" i="12"/>
  <c r="F1634" i="12"/>
  <c r="F1635" i="12"/>
  <c r="F1636" i="12"/>
  <c r="D1595" i="12"/>
  <c r="F17" i="9"/>
  <c r="F18" i="9"/>
  <c r="F19" i="9"/>
  <c r="F20" i="9"/>
  <c r="F21" i="9"/>
  <c r="F22" i="9"/>
  <c r="F23" i="9"/>
  <c r="F24" i="9"/>
  <c r="F25" i="9"/>
  <c r="F26" i="9"/>
  <c r="D10" i="9"/>
  <c r="F1559" i="12"/>
  <c r="F1560" i="12"/>
  <c r="F1561" i="12"/>
  <c r="F1515" i="12"/>
  <c r="F56" i="8"/>
  <c r="G56" i="8"/>
  <c r="F48" i="10"/>
  <c r="J39" i="9"/>
  <c r="J40" i="9"/>
  <c r="J42" i="9"/>
  <c r="J43" i="9"/>
  <c r="J44" i="9"/>
  <c r="J45" i="9"/>
  <c r="J75" i="9"/>
  <c r="J76" i="9"/>
  <c r="J77" i="9"/>
  <c r="J78" i="9"/>
  <c r="J79" i="9"/>
  <c r="J80" i="9"/>
  <c r="J81" i="9"/>
  <c r="J82" i="9"/>
  <c r="J83" i="9"/>
  <c r="J94" i="9"/>
  <c r="J95" i="9"/>
  <c r="J96" i="9"/>
  <c r="J97" i="9"/>
  <c r="J98" i="9"/>
  <c r="J99" i="9"/>
  <c r="J100" i="9"/>
  <c r="J101" i="9"/>
  <c r="J102" i="9"/>
  <c r="J113" i="9"/>
  <c r="J114" i="9"/>
  <c r="J115" i="9"/>
  <c r="J116" i="9"/>
  <c r="J117" i="9"/>
  <c r="J118" i="9"/>
  <c r="J119" i="9"/>
  <c r="J120" i="9"/>
  <c r="J121" i="9"/>
  <c r="J73" i="10"/>
  <c r="J27" i="10"/>
  <c r="J50" i="10"/>
  <c r="J96" i="10"/>
  <c r="J142" i="10"/>
  <c r="J165" i="10"/>
  <c r="J188" i="10"/>
  <c r="J211" i="10"/>
  <c r="J75" i="10"/>
  <c r="J76" i="10"/>
  <c r="J29" i="10"/>
  <c r="J30" i="10"/>
  <c r="J52" i="10"/>
  <c r="J53" i="10"/>
  <c r="J98" i="10"/>
  <c r="J99" i="10"/>
  <c r="J144" i="10"/>
  <c r="J145" i="10"/>
  <c r="J167" i="10"/>
  <c r="J168" i="10"/>
  <c r="J190" i="10"/>
  <c r="J191" i="10"/>
  <c r="J213" i="10"/>
  <c r="J214" i="10"/>
  <c r="J65" i="10"/>
  <c r="J19" i="10"/>
  <c r="J42" i="10"/>
  <c r="J88" i="10"/>
  <c r="J134" i="10"/>
  <c r="J157" i="10"/>
  <c r="J180" i="10"/>
  <c r="J203" i="10"/>
  <c r="J68" i="10"/>
  <c r="J69" i="10"/>
  <c r="J70" i="10"/>
  <c r="J22" i="10"/>
  <c r="J23" i="10"/>
  <c r="J24" i="10"/>
  <c r="J45" i="10"/>
  <c r="J18" i="10"/>
  <c r="J20" i="10"/>
  <c r="J21" i="10"/>
  <c r="J28" i="10"/>
  <c r="J41" i="10"/>
  <c r="J43" i="10"/>
  <c r="J44" i="10"/>
  <c r="J46" i="10"/>
  <c r="J47" i="10"/>
  <c r="J49" i="10"/>
  <c r="J51" i="10"/>
  <c r="J91" i="10"/>
  <c r="J92" i="10"/>
  <c r="J93" i="10"/>
  <c r="J162" i="10"/>
  <c r="J206" i="10"/>
  <c r="J207" i="10"/>
  <c r="J208" i="10"/>
  <c r="J64" i="10"/>
  <c r="J66" i="10"/>
  <c r="J67" i="10"/>
  <c r="J72" i="10"/>
  <c r="J71" i="10"/>
  <c r="J74" i="10"/>
  <c r="J87" i="10"/>
  <c r="J89" i="10"/>
  <c r="J90" i="10"/>
  <c r="J95" i="10"/>
  <c r="J94" i="10"/>
  <c r="J97" i="10"/>
  <c r="J133" i="10"/>
  <c r="J135" i="10"/>
  <c r="J136" i="10"/>
  <c r="J137" i="10"/>
  <c r="J138" i="10"/>
  <c r="J139" i="10"/>
  <c r="J140" i="10"/>
  <c r="J141" i="10"/>
  <c r="J143" i="10"/>
  <c r="J156" i="10"/>
  <c r="J158" i="10"/>
  <c r="J159" i="10"/>
  <c r="J160" i="10"/>
  <c r="J161" i="10"/>
  <c r="J163" i="10"/>
  <c r="J164" i="10"/>
  <c r="J166" i="10"/>
  <c r="J179" i="10"/>
  <c r="J181" i="10"/>
  <c r="J182" i="10"/>
  <c r="J183" i="10"/>
  <c r="J184" i="10"/>
  <c r="J185" i="10"/>
  <c r="J186" i="10"/>
  <c r="J187" i="10"/>
  <c r="J189" i="10"/>
  <c r="J202" i="10"/>
  <c r="J204" i="10"/>
  <c r="J205" i="10"/>
  <c r="J210" i="10"/>
  <c r="J209" i="10"/>
  <c r="J212" i="10"/>
  <c r="F17" i="8"/>
  <c r="G17" i="8" s="1"/>
  <c r="F19" i="8" s="1"/>
  <c r="G19" i="8" s="1"/>
  <c r="F20" i="8"/>
  <c r="G20" i="8" s="1"/>
  <c r="F23" i="8"/>
  <c r="G23" i="8"/>
  <c r="F26" i="8"/>
  <c r="G26" i="8" s="1"/>
  <c r="F28" i="8" s="1"/>
  <c r="G28" i="8" s="1"/>
  <c r="F27" i="8"/>
  <c r="G27" i="8" s="1"/>
  <c r="F29" i="8"/>
  <c r="G29" i="8" s="1"/>
  <c r="F30" i="8" s="1"/>
  <c r="G30" i="8" s="1"/>
  <c r="F31" i="8"/>
  <c r="G31" i="8" s="1"/>
  <c r="F32" i="8"/>
  <c r="G32" i="8" s="1"/>
  <c r="F35" i="8"/>
  <c r="G35" i="8"/>
  <c r="F38" i="8"/>
  <c r="G38" i="8" s="1"/>
  <c r="F40" i="8" s="1"/>
  <c r="G40" i="8" s="1"/>
  <c r="F39" i="8"/>
  <c r="G39" i="8" s="1"/>
  <c r="F41" i="8"/>
  <c r="G41" i="8" s="1"/>
  <c r="F42" i="8" s="1"/>
  <c r="G42" i="8" s="1"/>
  <c r="F44" i="8"/>
  <c r="G44" i="8" s="1"/>
  <c r="F47" i="8"/>
  <c r="G47" i="8"/>
  <c r="F50" i="8"/>
  <c r="G50" i="8" s="1"/>
  <c r="F52" i="8" s="1"/>
  <c r="G52" i="8" s="1"/>
  <c r="F51" i="8"/>
  <c r="G51" i="8" s="1"/>
  <c r="F53" i="8"/>
  <c r="G53" i="8" s="1"/>
  <c r="F54" i="8" s="1"/>
  <c r="G54" i="8" s="1"/>
  <c r="F55" i="8"/>
  <c r="G55" i="8" s="1"/>
  <c r="G59" i="8"/>
  <c r="F60" i="8" s="1"/>
  <c r="G60" i="8" s="1"/>
  <c r="F61" i="8"/>
  <c r="G61" i="8" s="1"/>
  <c r="G62" i="8"/>
  <c r="G63" i="8"/>
  <c r="G64" i="8"/>
  <c r="G65" i="8"/>
  <c r="G66" i="8"/>
  <c r="G67" i="8"/>
  <c r="J2252" i="12"/>
  <c r="I2252" i="12"/>
  <c r="F2252" i="12"/>
  <c r="J2251" i="12"/>
  <c r="I2251" i="12"/>
  <c r="F2251" i="12"/>
  <c r="J2250" i="12"/>
  <c r="I2250" i="12"/>
  <c r="F2250" i="12"/>
  <c r="J2249" i="12"/>
  <c r="I2249" i="12"/>
  <c r="F2249" i="12"/>
  <c r="J2248" i="12"/>
  <c r="I2248" i="12"/>
  <c r="F2248" i="12"/>
  <c r="J2247" i="12"/>
  <c r="I2247" i="12"/>
  <c r="F2247" i="12"/>
  <c r="J2246" i="12"/>
  <c r="I2246" i="12"/>
  <c r="F2246" i="12"/>
  <c r="J2245" i="12"/>
  <c r="I2245" i="12"/>
  <c r="F2245" i="12"/>
  <c r="J2244" i="12"/>
  <c r="I2244" i="12"/>
  <c r="F2244" i="12"/>
  <c r="J2243" i="12"/>
  <c r="I2243" i="12"/>
  <c r="F2243" i="12"/>
  <c r="J2242" i="12"/>
  <c r="I2242" i="12"/>
  <c r="F2242" i="12"/>
  <c r="J2241" i="12"/>
  <c r="I2241" i="12"/>
  <c r="F2241" i="12"/>
  <c r="J2240" i="12"/>
  <c r="I2240" i="12"/>
  <c r="F2240" i="12"/>
  <c r="J2239" i="12"/>
  <c r="I2239" i="12"/>
  <c r="F2239" i="12"/>
  <c r="J2238" i="12"/>
  <c r="I2238" i="12"/>
  <c r="F2238" i="12"/>
  <c r="J2237" i="12"/>
  <c r="I2237" i="12"/>
  <c r="F2237" i="12"/>
  <c r="J2236" i="12"/>
  <c r="I2236" i="12"/>
  <c r="F2236" i="12"/>
  <c r="J2235" i="12"/>
  <c r="I2235" i="12"/>
  <c r="F2235" i="12"/>
  <c r="J2234" i="12"/>
  <c r="I2234" i="12"/>
  <c r="F2234" i="12"/>
  <c r="J2233" i="12"/>
  <c r="I2233" i="12"/>
  <c r="F2233" i="12"/>
  <c r="J2232" i="12"/>
  <c r="I2232" i="12"/>
  <c r="F2232" i="12"/>
  <c r="J2231" i="12"/>
  <c r="I2231" i="12"/>
  <c r="F2231" i="12"/>
  <c r="J2230" i="12"/>
  <c r="I2230" i="12"/>
  <c r="F2230" i="12"/>
  <c r="J2229" i="12"/>
  <c r="I2229" i="12"/>
  <c r="F2229" i="12"/>
  <c r="J2228" i="12"/>
  <c r="I2228" i="12"/>
  <c r="F2228" i="12"/>
  <c r="J2227" i="12"/>
  <c r="I2227" i="12"/>
  <c r="F2227" i="12"/>
  <c r="J2226" i="12"/>
  <c r="I2226" i="12"/>
  <c r="F2226" i="12"/>
  <c r="J2225" i="12"/>
  <c r="I2225" i="12"/>
  <c r="F2225" i="12"/>
  <c r="J2224" i="12"/>
  <c r="I2224" i="12"/>
  <c r="F2224" i="12"/>
  <c r="J2223" i="12"/>
  <c r="I2223" i="12"/>
  <c r="F2223" i="12"/>
  <c r="J2222" i="12"/>
  <c r="I2222" i="12"/>
  <c r="F2222" i="12"/>
  <c r="J2221" i="12"/>
  <c r="I2221" i="12"/>
  <c r="F2221" i="12"/>
  <c r="J2220" i="12"/>
  <c r="I2220" i="12"/>
  <c r="F2220" i="12"/>
  <c r="J2219" i="12"/>
  <c r="I2219" i="12"/>
  <c r="F2219" i="12"/>
  <c r="I2218" i="12"/>
  <c r="E2218" i="12"/>
  <c r="F2218" i="12"/>
  <c r="D2211" i="12" s="1"/>
  <c r="C2215" i="12"/>
  <c r="J2208" i="12"/>
  <c r="I2208" i="12"/>
  <c r="F2208" i="12"/>
  <c r="J2207" i="12"/>
  <c r="I2207" i="12"/>
  <c r="F2207" i="12"/>
  <c r="J2206" i="12"/>
  <c r="I2206" i="12"/>
  <c r="F2206" i="12"/>
  <c r="J2205" i="12"/>
  <c r="I2205" i="12"/>
  <c r="F2205" i="12"/>
  <c r="J2204" i="12"/>
  <c r="I2204" i="12"/>
  <c r="F2204" i="12"/>
  <c r="J2203" i="12"/>
  <c r="I2203" i="12"/>
  <c r="F2203" i="12"/>
  <c r="J2202" i="12"/>
  <c r="I2202" i="12"/>
  <c r="F2202" i="12"/>
  <c r="J2201" i="12"/>
  <c r="I2201" i="12"/>
  <c r="F2201" i="12"/>
  <c r="J2200" i="12"/>
  <c r="I2200" i="12"/>
  <c r="F2200" i="12"/>
  <c r="J2199" i="12"/>
  <c r="I2199" i="12"/>
  <c r="F2199" i="12"/>
  <c r="J2198" i="12"/>
  <c r="I2198" i="12"/>
  <c r="F2198" i="12"/>
  <c r="J2197" i="12"/>
  <c r="I2197" i="12"/>
  <c r="F2197" i="12"/>
  <c r="J2196" i="12"/>
  <c r="I2196" i="12"/>
  <c r="F2196" i="12"/>
  <c r="J2195" i="12"/>
  <c r="I2195" i="12"/>
  <c r="F2195" i="12"/>
  <c r="J2194" i="12"/>
  <c r="I2194" i="12"/>
  <c r="F2194" i="12"/>
  <c r="J2193" i="12"/>
  <c r="I2193" i="12"/>
  <c r="F2193" i="12"/>
  <c r="J2192" i="12"/>
  <c r="I2192" i="12"/>
  <c r="F2192" i="12"/>
  <c r="J2191" i="12"/>
  <c r="I2191" i="12"/>
  <c r="F2191" i="12"/>
  <c r="J2190" i="12"/>
  <c r="I2190" i="12"/>
  <c r="F2190" i="12"/>
  <c r="J2189" i="12"/>
  <c r="I2189" i="12"/>
  <c r="F2189" i="12"/>
  <c r="J2188" i="12"/>
  <c r="I2188" i="12"/>
  <c r="F2188" i="12"/>
  <c r="J2187" i="12"/>
  <c r="I2187" i="12"/>
  <c r="F2187" i="12"/>
  <c r="J2186" i="12"/>
  <c r="I2186" i="12"/>
  <c r="F2186" i="12"/>
  <c r="J2185" i="12"/>
  <c r="I2185" i="12"/>
  <c r="F2185" i="12"/>
  <c r="J2184" i="12"/>
  <c r="I2184" i="12"/>
  <c r="F2184" i="12"/>
  <c r="J2183" i="12"/>
  <c r="I2183" i="12"/>
  <c r="F2183" i="12"/>
  <c r="J2182" i="12"/>
  <c r="I2182" i="12"/>
  <c r="F2182" i="12"/>
  <c r="J2181" i="12"/>
  <c r="I2181" i="12"/>
  <c r="F2181" i="12"/>
  <c r="J2180" i="12"/>
  <c r="I2180" i="12"/>
  <c r="F2180" i="12"/>
  <c r="J2179" i="12"/>
  <c r="I2179" i="12"/>
  <c r="F2179" i="12"/>
  <c r="J2178" i="12"/>
  <c r="I2178" i="12"/>
  <c r="F2178" i="12"/>
  <c r="J2177" i="12"/>
  <c r="I2177" i="12"/>
  <c r="F2177" i="12"/>
  <c r="J2176" i="12"/>
  <c r="I2176" i="12"/>
  <c r="F2176" i="12"/>
  <c r="J2175" i="12"/>
  <c r="I2175" i="12"/>
  <c r="F2175" i="12"/>
  <c r="I2174" i="12"/>
  <c r="E2174" i="12"/>
  <c r="F2174" i="12" s="1"/>
  <c r="C2171" i="12"/>
  <c r="D2167" i="12"/>
  <c r="J2164" i="12"/>
  <c r="I2164" i="12"/>
  <c r="F2164" i="12"/>
  <c r="J2163" i="12"/>
  <c r="I2163" i="12"/>
  <c r="F2163" i="12"/>
  <c r="J2162" i="12"/>
  <c r="I2162" i="12"/>
  <c r="F2162" i="12"/>
  <c r="J2161" i="12"/>
  <c r="I2161" i="12"/>
  <c r="F2161" i="12"/>
  <c r="J2160" i="12"/>
  <c r="I2160" i="12"/>
  <c r="F2160" i="12"/>
  <c r="J2159" i="12"/>
  <c r="I2159" i="12"/>
  <c r="F2159" i="12"/>
  <c r="J2158" i="12"/>
  <c r="I2158" i="12"/>
  <c r="F2158" i="12"/>
  <c r="J2157" i="12"/>
  <c r="I2157" i="12"/>
  <c r="F2157" i="12"/>
  <c r="J2156" i="12"/>
  <c r="I2156" i="12"/>
  <c r="F2156" i="12"/>
  <c r="J2155" i="12"/>
  <c r="I2155" i="12"/>
  <c r="F2155" i="12"/>
  <c r="J2154" i="12"/>
  <c r="I2154" i="12"/>
  <c r="F2154" i="12"/>
  <c r="J2153" i="12"/>
  <c r="I2153" i="12"/>
  <c r="F2153" i="12"/>
  <c r="J2152" i="12"/>
  <c r="I2152" i="12"/>
  <c r="F2152" i="12"/>
  <c r="J2151" i="12"/>
  <c r="I2151" i="12"/>
  <c r="F2151" i="12"/>
  <c r="J2150" i="12"/>
  <c r="I2150" i="12"/>
  <c r="F2150" i="12"/>
  <c r="J2149" i="12"/>
  <c r="I2149" i="12"/>
  <c r="F2149" i="12"/>
  <c r="J2148" i="12"/>
  <c r="I2148" i="12"/>
  <c r="F2148" i="12"/>
  <c r="J2147" i="12"/>
  <c r="I2147" i="12"/>
  <c r="F2147" i="12"/>
  <c r="J2146" i="12"/>
  <c r="I2146" i="12"/>
  <c r="F2146" i="12"/>
  <c r="J2145" i="12"/>
  <c r="I2145" i="12"/>
  <c r="F2145" i="12"/>
  <c r="J2144" i="12"/>
  <c r="I2144" i="12"/>
  <c r="F2144" i="12"/>
  <c r="J2143" i="12"/>
  <c r="I2143" i="12"/>
  <c r="F2143" i="12"/>
  <c r="J2142" i="12"/>
  <c r="I2142" i="12"/>
  <c r="F2142" i="12"/>
  <c r="J2141" i="12"/>
  <c r="I2141" i="12"/>
  <c r="F2141" i="12"/>
  <c r="J2140" i="12"/>
  <c r="I2140" i="12"/>
  <c r="F2140" i="12"/>
  <c r="J2139" i="12"/>
  <c r="I2139" i="12"/>
  <c r="F2139" i="12"/>
  <c r="J2138" i="12"/>
  <c r="I2138" i="12"/>
  <c r="F2138" i="12"/>
  <c r="J2137" i="12"/>
  <c r="I2137" i="12"/>
  <c r="F2137" i="12"/>
  <c r="J2136" i="12"/>
  <c r="I2136" i="12"/>
  <c r="F2136" i="12"/>
  <c r="J2135" i="12"/>
  <c r="I2135" i="12"/>
  <c r="F2135" i="12"/>
  <c r="J2134" i="12"/>
  <c r="I2134" i="12"/>
  <c r="F2134" i="12"/>
  <c r="J2133" i="12"/>
  <c r="I2133" i="12"/>
  <c r="F2133" i="12"/>
  <c r="J2132" i="12"/>
  <c r="I2132" i="12"/>
  <c r="F2132" i="12"/>
  <c r="J2131" i="12"/>
  <c r="I2131" i="12"/>
  <c r="F2131" i="12"/>
  <c r="I2130" i="12"/>
  <c r="E2130" i="12"/>
  <c r="F2130" i="12" s="1"/>
  <c r="C2127" i="12"/>
  <c r="D2123" i="12"/>
  <c r="J2120" i="12"/>
  <c r="I2120" i="12"/>
  <c r="F2120" i="12"/>
  <c r="J2119" i="12"/>
  <c r="I2119" i="12"/>
  <c r="F2119" i="12"/>
  <c r="J2118" i="12"/>
  <c r="I2118" i="12"/>
  <c r="F2118" i="12"/>
  <c r="J2117" i="12"/>
  <c r="I2117" i="12"/>
  <c r="F2117" i="12"/>
  <c r="J2116" i="12"/>
  <c r="I2116" i="12"/>
  <c r="F2116" i="12"/>
  <c r="J2115" i="12"/>
  <c r="I2115" i="12"/>
  <c r="F2115" i="12"/>
  <c r="J2114" i="12"/>
  <c r="I2114" i="12"/>
  <c r="F2114" i="12"/>
  <c r="J2113" i="12"/>
  <c r="I2113" i="12"/>
  <c r="F2113" i="12"/>
  <c r="J2112" i="12"/>
  <c r="I2112" i="12"/>
  <c r="F2112" i="12"/>
  <c r="J2111" i="12"/>
  <c r="I2111" i="12"/>
  <c r="F2111" i="12"/>
  <c r="J2110" i="12"/>
  <c r="I2110" i="12"/>
  <c r="F2110" i="12"/>
  <c r="J2109" i="12"/>
  <c r="I2109" i="12"/>
  <c r="F2109" i="12"/>
  <c r="J2108" i="12"/>
  <c r="I2108" i="12"/>
  <c r="F2108" i="12"/>
  <c r="J2107" i="12"/>
  <c r="I2107" i="12"/>
  <c r="F2107" i="12"/>
  <c r="J2106" i="12"/>
  <c r="I2106" i="12"/>
  <c r="F2106" i="12"/>
  <c r="J2105" i="12"/>
  <c r="I2105" i="12"/>
  <c r="F2105" i="12"/>
  <c r="J2104" i="12"/>
  <c r="I2104" i="12"/>
  <c r="F2104" i="12"/>
  <c r="J2103" i="12"/>
  <c r="I2103" i="12"/>
  <c r="F2103" i="12"/>
  <c r="J2102" i="12"/>
  <c r="I2102" i="12"/>
  <c r="F2102" i="12"/>
  <c r="J2101" i="12"/>
  <c r="I2101" i="12"/>
  <c r="F2101" i="12"/>
  <c r="J2100" i="12"/>
  <c r="I2100" i="12"/>
  <c r="F2100" i="12"/>
  <c r="J2099" i="12"/>
  <c r="I2099" i="12"/>
  <c r="F2099" i="12"/>
  <c r="J2098" i="12"/>
  <c r="I2098" i="12"/>
  <c r="F2098" i="12"/>
  <c r="J2097" i="12"/>
  <c r="I2097" i="12"/>
  <c r="F2097" i="12"/>
  <c r="J2096" i="12"/>
  <c r="I2096" i="12"/>
  <c r="F2096" i="12"/>
  <c r="J2095" i="12"/>
  <c r="I2095" i="12"/>
  <c r="F2095" i="12"/>
  <c r="J2094" i="12"/>
  <c r="I2094" i="12"/>
  <c r="F2094" i="12"/>
  <c r="J2093" i="12"/>
  <c r="I2093" i="12"/>
  <c r="F2093" i="12"/>
  <c r="J2092" i="12"/>
  <c r="I2092" i="12"/>
  <c r="F2092" i="12"/>
  <c r="J2091" i="12"/>
  <c r="I2091" i="12"/>
  <c r="F2091" i="12"/>
  <c r="J2090" i="12"/>
  <c r="I2090" i="12"/>
  <c r="F2090" i="12"/>
  <c r="J2089" i="12"/>
  <c r="I2089" i="12"/>
  <c r="F2089" i="12"/>
  <c r="J2088" i="12"/>
  <c r="I2088" i="12"/>
  <c r="F2088" i="12"/>
  <c r="J2087" i="12"/>
  <c r="I2087" i="12"/>
  <c r="F2087" i="12"/>
  <c r="I2086" i="12"/>
  <c r="E2086" i="12"/>
  <c r="F2086" i="12"/>
  <c r="D2079" i="12" s="1"/>
  <c r="C2083" i="12"/>
  <c r="J2076" i="12"/>
  <c r="I2076" i="12"/>
  <c r="F2076" i="12"/>
  <c r="J2075" i="12"/>
  <c r="I2075" i="12"/>
  <c r="F2075" i="12"/>
  <c r="J2074" i="12"/>
  <c r="I2074" i="12"/>
  <c r="F2074" i="12"/>
  <c r="J2073" i="12"/>
  <c r="I2073" i="12"/>
  <c r="F2073" i="12"/>
  <c r="J2072" i="12"/>
  <c r="I2072" i="12"/>
  <c r="F2072" i="12"/>
  <c r="J2071" i="12"/>
  <c r="I2071" i="12"/>
  <c r="F2071" i="12"/>
  <c r="J2070" i="12"/>
  <c r="I2070" i="12"/>
  <c r="F2070" i="12"/>
  <c r="J2069" i="12"/>
  <c r="I2069" i="12"/>
  <c r="F2069" i="12"/>
  <c r="J2068" i="12"/>
  <c r="I2068" i="12"/>
  <c r="F2068" i="12"/>
  <c r="J2067" i="12"/>
  <c r="I2067" i="12"/>
  <c r="F2067" i="12"/>
  <c r="J2066" i="12"/>
  <c r="I2066" i="12"/>
  <c r="F2066" i="12"/>
  <c r="J2065" i="12"/>
  <c r="I2065" i="12"/>
  <c r="F2065" i="12"/>
  <c r="J2064" i="12"/>
  <c r="I2064" i="12"/>
  <c r="F2064" i="12"/>
  <c r="J2063" i="12"/>
  <c r="I2063" i="12"/>
  <c r="F2063" i="12"/>
  <c r="J2062" i="12"/>
  <c r="I2062" i="12"/>
  <c r="F2062" i="12"/>
  <c r="J2061" i="12"/>
  <c r="I2061" i="12"/>
  <c r="F2061" i="12"/>
  <c r="J2060" i="12"/>
  <c r="I2060" i="12"/>
  <c r="F2060" i="12"/>
  <c r="J2059" i="12"/>
  <c r="I2059" i="12"/>
  <c r="F2059" i="12"/>
  <c r="J2058" i="12"/>
  <c r="I2058" i="12"/>
  <c r="F2058" i="12"/>
  <c r="J2057" i="12"/>
  <c r="I2057" i="12"/>
  <c r="F2057" i="12"/>
  <c r="J2056" i="12"/>
  <c r="I2056" i="12"/>
  <c r="F2056" i="12"/>
  <c r="J2055" i="12"/>
  <c r="I2055" i="12"/>
  <c r="F2055" i="12"/>
  <c r="J2054" i="12"/>
  <c r="I2054" i="12"/>
  <c r="F2054" i="12"/>
  <c r="J2053" i="12"/>
  <c r="I2053" i="12"/>
  <c r="F2053" i="12"/>
  <c r="J2052" i="12"/>
  <c r="I2052" i="12"/>
  <c r="F2052" i="12"/>
  <c r="J2051" i="12"/>
  <c r="I2051" i="12"/>
  <c r="F2051" i="12"/>
  <c r="J2050" i="12"/>
  <c r="I2050" i="12"/>
  <c r="F2050" i="12"/>
  <c r="J2049" i="12"/>
  <c r="I2049" i="12"/>
  <c r="F2049" i="12"/>
  <c r="J2048" i="12"/>
  <c r="I2048" i="12"/>
  <c r="F2048" i="12"/>
  <c r="J2047" i="12"/>
  <c r="I2047" i="12"/>
  <c r="F2047" i="12"/>
  <c r="J2046" i="12"/>
  <c r="I2046" i="12"/>
  <c r="F2046" i="12"/>
  <c r="J2045" i="12"/>
  <c r="I2045" i="12"/>
  <c r="F2045" i="12"/>
  <c r="J2044" i="12"/>
  <c r="I2044" i="12"/>
  <c r="F2044" i="12"/>
  <c r="J2043" i="12"/>
  <c r="I2043" i="12"/>
  <c r="F2043" i="12"/>
  <c r="I2042" i="12"/>
  <c r="E2042" i="12"/>
  <c r="F2042" i="12"/>
  <c r="D2035" i="12" s="1"/>
  <c r="C2039" i="12"/>
  <c r="J2032" i="12"/>
  <c r="I2032" i="12"/>
  <c r="F2032" i="12"/>
  <c r="J2031" i="12"/>
  <c r="I2031" i="12"/>
  <c r="F2031" i="12"/>
  <c r="J2030" i="12"/>
  <c r="I2030" i="12"/>
  <c r="F2030" i="12"/>
  <c r="J2029" i="12"/>
  <c r="I2029" i="12"/>
  <c r="F2029" i="12"/>
  <c r="J2028" i="12"/>
  <c r="I2028" i="12"/>
  <c r="F2028" i="12"/>
  <c r="J2027" i="12"/>
  <c r="I2027" i="12"/>
  <c r="F2027" i="12"/>
  <c r="J2026" i="12"/>
  <c r="I2026" i="12"/>
  <c r="F2026" i="12"/>
  <c r="J2025" i="12"/>
  <c r="I2025" i="12"/>
  <c r="F2025" i="12"/>
  <c r="J2024" i="12"/>
  <c r="I2024" i="12"/>
  <c r="F2024" i="12"/>
  <c r="J2023" i="12"/>
  <c r="I2023" i="12"/>
  <c r="F2023" i="12"/>
  <c r="J2022" i="12"/>
  <c r="I2022" i="12"/>
  <c r="F2022" i="12"/>
  <c r="J2021" i="12"/>
  <c r="I2021" i="12"/>
  <c r="F2021" i="12"/>
  <c r="J2020" i="12"/>
  <c r="I2020" i="12"/>
  <c r="F2020" i="12"/>
  <c r="J2019" i="12"/>
  <c r="I2019" i="12"/>
  <c r="F2019" i="12"/>
  <c r="J2018" i="12"/>
  <c r="I2018" i="12"/>
  <c r="F2018" i="12"/>
  <c r="J2017" i="12"/>
  <c r="I2017" i="12"/>
  <c r="F2017" i="12"/>
  <c r="J2016" i="12"/>
  <c r="I2016" i="12"/>
  <c r="F2016" i="12"/>
  <c r="J2015" i="12"/>
  <c r="I2015" i="12"/>
  <c r="F2015" i="12"/>
  <c r="J2014" i="12"/>
  <c r="I2014" i="12"/>
  <c r="F2014" i="12"/>
  <c r="J2013" i="12"/>
  <c r="I2013" i="12"/>
  <c r="F2013" i="12"/>
  <c r="J2012" i="12"/>
  <c r="I2012" i="12"/>
  <c r="F2012" i="12"/>
  <c r="J2011" i="12"/>
  <c r="I2011" i="12"/>
  <c r="F2011" i="12"/>
  <c r="J2010" i="12"/>
  <c r="I2010" i="12"/>
  <c r="F2010" i="12"/>
  <c r="J2009" i="12"/>
  <c r="I2009" i="12"/>
  <c r="F2009" i="12"/>
  <c r="J2008" i="12"/>
  <c r="I2008" i="12"/>
  <c r="F2008" i="12"/>
  <c r="J2007" i="12"/>
  <c r="I2007" i="12"/>
  <c r="F2007" i="12"/>
  <c r="J2006" i="12"/>
  <c r="I2006" i="12"/>
  <c r="F2006" i="12"/>
  <c r="J2005" i="12"/>
  <c r="I2005" i="12"/>
  <c r="F2005" i="12"/>
  <c r="J2004" i="12"/>
  <c r="I2004" i="12"/>
  <c r="F2004" i="12"/>
  <c r="J2003" i="12"/>
  <c r="I2003" i="12"/>
  <c r="F2003" i="12"/>
  <c r="J2002" i="12"/>
  <c r="I2002" i="12"/>
  <c r="F2002" i="12"/>
  <c r="J2001" i="12"/>
  <c r="I2001" i="12"/>
  <c r="F2001" i="12"/>
  <c r="J2000" i="12"/>
  <c r="I2000" i="12"/>
  <c r="F2000" i="12"/>
  <c r="J1999" i="12"/>
  <c r="I1999" i="12"/>
  <c r="F1999" i="12"/>
  <c r="I1998" i="12"/>
  <c r="E1998" i="12"/>
  <c r="F1998" i="12"/>
  <c r="C1995" i="12"/>
  <c r="D1991" i="12"/>
  <c r="J1988" i="12"/>
  <c r="I1988" i="12"/>
  <c r="F1988" i="12"/>
  <c r="J1987" i="12"/>
  <c r="I1987" i="12"/>
  <c r="F1987" i="12"/>
  <c r="J1986" i="12"/>
  <c r="I1986" i="12"/>
  <c r="F1986" i="12"/>
  <c r="J1985" i="12"/>
  <c r="I1985" i="12"/>
  <c r="F1985" i="12"/>
  <c r="J1984" i="12"/>
  <c r="I1984" i="12"/>
  <c r="F1984" i="12"/>
  <c r="J1983" i="12"/>
  <c r="I1983" i="12"/>
  <c r="F1983" i="12"/>
  <c r="J1982" i="12"/>
  <c r="I1982" i="12"/>
  <c r="F1982" i="12"/>
  <c r="J1981" i="12"/>
  <c r="I1981" i="12"/>
  <c r="F1981" i="12"/>
  <c r="J1980" i="12"/>
  <c r="I1980" i="12"/>
  <c r="F1980" i="12"/>
  <c r="J1979" i="12"/>
  <c r="I1979" i="12"/>
  <c r="F1979" i="12"/>
  <c r="J1978" i="12"/>
  <c r="I1978" i="12"/>
  <c r="F1978" i="12"/>
  <c r="J1977" i="12"/>
  <c r="I1977" i="12"/>
  <c r="F1977" i="12"/>
  <c r="J1976" i="12"/>
  <c r="I1976" i="12"/>
  <c r="F1976" i="12"/>
  <c r="J1975" i="12"/>
  <c r="I1975" i="12"/>
  <c r="F1975" i="12"/>
  <c r="J1974" i="12"/>
  <c r="I1974" i="12"/>
  <c r="F1974" i="12"/>
  <c r="J1973" i="12"/>
  <c r="I1973" i="12"/>
  <c r="F1973" i="12"/>
  <c r="J1972" i="12"/>
  <c r="I1972" i="12"/>
  <c r="F1972" i="12"/>
  <c r="J1971" i="12"/>
  <c r="I1971" i="12"/>
  <c r="F1971" i="12"/>
  <c r="J1970" i="12"/>
  <c r="I1970" i="12"/>
  <c r="F1970" i="12"/>
  <c r="J1969" i="12"/>
  <c r="I1969" i="12"/>
  <c r="F1969" i="12"/>
  <c r="J1968" i="12"/>
  <c r="I1968" i="12"/>
  <c r="F1968" i="12"/>
  <c r="J1967" i="12"/>
  <c r="I1967" i="12"/>
  <c r="F1967" i="12"/>
  <c r="J1966" i="12"/>
  <c r="I1966" i="12"/>
  <c r="F1966" i="12"/>
  <c r="J1965" i="12"/>
  <c r="I1965" i="12"/>
  <c r="F1965" i="12"/>
  <c r="J1964" i="12"/>
  <c r="I1964" i="12"/>
  <c r="F1964" i="12"/>
  <c r="J1963" i="12"/>
  <c r="I1963" i="12"/>
  <c r="F1963" i="12"/>
  <c r="J1962" i="12"/>
  <c r="I1962" i="12"/>
  <c r="F1962" i="12"/>
  <c r="J1961" i="12"/>
  <c r="I1961" i="12"/>
  <c r="F1961" i="12"/>
  <c r="J1960" i="12"/>
  <c r="I1960" i="12"/>
  <c r="F1960" i="12"/>
  <c r="J1959" i="12"/>
  <c r="I1959" i="12"/>
  <c r="F1959" i="12"/>
  <c r="J1958" i="12"/>
  <c r="I1958" i="12"/>
  <c r="F1958" i="12"/>
  <c r="J1957" i="12"/>
  <c r="I1957" i="12"/>
  <c r="F1957" i="12"/>
  <c r="J1956" i="12"/>
  <c r="I1956" i="12"/>
  <c r="F1956" i="12"/>
  <c r="J1955" i="12"/>
  <c r="I1955" i="12"/>
  <c r="F1955" i="12"/>
  <c r="I1954" i="12"/>
  <c r="E1954" i="12"/>
  <c r="F1954" i="12" s="1"/>
  <c r="C1951" i="12"/>
  <c r="D1947" i="12"/>
  <c r="J1944" i="12"/>
  <c r="I1944" i="12"/>
  <c r="F1944" i="12"/>
  <c r="J1943" i="12"/>
  <c r="I1943" i="12"/>
  <c r="F1943" i="12"/>
  <c r="J1942" i="12"/>
  <c r="I1942" i="12"/>
  <c r="F1942" i="12"/>
  <c r="J1941" i="12"/>
  <c r="I1941" i="12"/>
  <c r="F1941" i="12"/>
  <c r="J1940" i="12"/>
  <c r="I1940" i="12"/>
  <c r="F1940" i="12"/>
  <c r="J1939" i="12"/>
  <c r="I1939" i="12"/>
  <c r="F1939" i="12"/>
  <c r="J1938" i="12"/>
  <c r="I1938" i="12"/>
  <c r="F1938" i="12"/>
  <c r="J1937" i="12"/>
  <c r="I1937" i="12"/>
  <c r="F1937" i="12"/>
  <c r="J1936" i="12"/>
  <c r="I1936" i="12"/>
  <c r="F1936" i="12"/>
  <c r="J1935" i="12"/>
  <c r="I1935" i="12"/>
  <c r="F1935" i="12"/>
  <c r="J1934" i="12"/>
  <c r="I1934" i="12"/>
  <c r="F1934" i="12"/>
  <c r="J1933" i="12"/>
  <c r="I1933" i="12"/>
  <c r="F1933" i="12"/>
  <c r="J1932" i="12"/>
  <c r="I1932" i="12"/>
  <c r="F1932" i="12"/>
  <c r="J1931" i="12"/>
  <c r="I1931" i="12"/>
  <c r="F1931" i="12"/>
  <c r="J1930" i="12"/>
  <c r="I1930" i="12"/>
  <c r="F1930" i="12"/>
  <c r="J1929" i="12"/>
  <c r="I1929" i="12"/>
  <c r="F1929" i="12"/>
  <c r="J1928" i="12"/>
  <c r="I1928" i="12"/>
  <c r="F1928" i="12"/>
  <c r="J1927" i="12"/>
  <c r="I1927" i="12"/>
  <c r="F1927" i="12"/>
  <c r="J1926" i="12"/>
  <c r="I1926" i="12"/>
  <c r="F1926" i="12"/>
  <c r="J1925" i="12"/>
  <c r="I1925" i="12"/>
  <c r="F1925" i="12"/>
  <c r="J1924" i="12"/>
  <c r="I1924" i="12"/>
  <c r="F1924" i="12"/>
  <c r="J1923" i="12"/>
  <c r="I1923" i="12"/>
  <c r="F1923" i="12"/>
  <c r="J1922" i="12"/>
  <c r="I1922" i="12"/>
  <c r="F1922" i="12"/>
  <c r="J1921" i="12"/>
  <c r="I1921" i="12"/>
  <c r="F1921" i="12"/>
  <c r="J1920" i="12"/>
  <c r="I1920" i="12"/>
  <c r="F1920" i="12"/>
  <c r="J1919" i="12"/>
  <c r="I1919" i="12"/>
  <c r="F1919" i="12"/>
  <c r="J1918" i="12"/>
  <c r="I1918" i="12"/>
  <c r="F1918" i="12"/>
  <c r="J1917" i="12"/>
  <c r="I1917" i="12"/>
  <c r="F1917" i="12"/>
  <c r="J1916" i="12"/>
  <c r="I1916" i="12"/>
  <c r="F1916" i="12"/>
  <c r="J1915" i="12"/>
  <c r="I1915" i="12"/>
  <c r="F1915" i="12"/>
  <c r="J1914" i="12"/>
  <c r="I1914" i="12"/>
  <c r="F1914" i="12"/>
  <c r="J1913" i="12"/>
  <c r="I1913" i="12"/>
  <c r="F1913" i="12"/>
  <c r="J1912" i="12"/>
  <c r="I1912" i="12"/>
  <c r="F1912" i="12"/>
  <c r="J1911" i="12"/>
  <c r="I1911" i="12"/>
  <c r="F1911" i="12"/>
  <c r="I1910" i="12"/>
  <c r="E1910" i="12"/>
  <c r="F1910" i="12"/>
  <c r="D1903" i="12" s="1"/>
  <c r="C1907" i="12"/>
  <c r="J1900" i="12"/>
  <c r="I1900" i="12"/>
  <c r="F1900" i="12"/>
  <c r="J1899" i="12"/>
  <c r="I1899" i="12"/>
  <c r="F1899" i="12"/>
  <c r="J1898" i="12"/>
  <c r="I1898" i="12"/>
  <c r="F1898" i="12"/>
  <c r="J1897" i="12"/>
  <c r="I1897" i="12"/>
  <c r="F1897" i="12"/>
  <c r="J1896" i="12"/>
  <c r="I1896" i="12"/>
  <c r="F1896" i="12"/>
  <c r="J1895" i="12"/>
  <c r="I1895" i="12"/>
  <c r="F1895" i="12"/>
  <c r="J1894" i="12"/>
  <c r="I1894" i="12"/>
  <c r="F1894" i="12"/>
  <c r="J1893" i="12"/>
  <c r="I1893" i="12"/>
  <c r="F1893" i="12"/>
  <c r="J1892" i="12"/>
  <c r="I1892" i="12"/>
  <c r="F1892" i="12"/>
  <c r="J1891" i="12"/>
  <c r="I1891" i="12"/>
  <c r="F1891" i="12"/>
  <c r="J1890" i="12"/>
  <c r="I1890" i="12"/>
  <c r="F1890" i="12"/>
  <c r="J1889" i="12"/>
  <c r="I1889" i="12"/>
  <c r="F1889" i="12"/>
  <c r="J1888" i="12"/>
  <c r="I1888" i="12"/>
  <c r="F1888" i="12"/>
  <c r="J1887" i="12"/>
  <c r="I1887" i="12"/>
  <c r="F1887" i="12"/>
  <c r="J1886" i="12"/>
  <c r="I1886" i="12"/>
  <c r="F1886" i="12"/>
  <c r="J1885" i="12"/>
  <c r="I1885" i="12"/>
  <c r="F1885" i="12"/>
  <c r="J1884" i="12"/>
  <c r="I1884" i="12"/>
  <c r="F1884" i="12"/>
  <c r="J1883" i="12"/>
  <c r="I1883" i="12"/>
  <c r="F1883" i="12"/>
  <c r="J1882" i="12"/>
  <c r="I1882" i="12"/>
  <c r="F1882" i="12"/>
  <c r="J1881" i="12"/>
  <c r="I1881" i="12"/>
  <c r="F1881" i="12"/>
  <c r="J1880" i="12"/>
  <c r="I1880" i="12"/>
  <c r="F1880" i="12"/>
  <c r="J1879" i="12"/>
  <c r="I1879" i="12"/>
  <c r="F1879" i="12"/>
  <c r="J1878" i="12"/>
  <c r="I1878" i="12"/>
  <c r="F1878" i="12"/>
  <c r="J1877" i="12"/>
  <c r="I1877" i="12"/>
  <c r="F1877" i="12"/>
  <c r="J1876" i="12"/>
  <c r="I1876" i="12"/>
  <c r="F1876" i="12"/>
  <c r="J1875" i="12"/>
  <c r="I1875" i="12"/>
  <c r="F1875" i="12"/>
  <c r="J1874" i="12"/>
  <c r="I1874" i="12"/>
  <c r="F1874" i="12"/>
  <c r="J1873" i="12"/>
  <c r="I1873" i="12"/>
  <c r="F1873" i="12"/>
  <c r="J1872" i="12"/>
  <c r="I1872" i="12"/>
  <c r="F1872" i="12"/>
  <c r="J1871" i="12"/>
  <c r="I1871" i="12"/>
  <c r="F1871" i="12"/>
  <c r="I1870" i="12"/>
  <c r="F1870" i="12"/>
  <c r="I1869" i="12"/>
  <c r="F1869" i="12"/>
  <c r="I1868" i="12"/>
  <c r="F1868" i="12"/>
  <c r="I1867" i="12"/>
  <c r="F1867" i="12"/>
  <c r="I1866" i="12"/>
  <c r="E1866" i="12"/>
  <c r="F1866" i="12"/>
  <c r="C1863" i="12"/>
  <c r="J1856" i="12"/>
  <c r="I1856" i="12"/>
  <c r="J1855" i="12"/>
  <c r="I1855" i="12"/>
  <c r="J1854" i="12"/>
  <c r="I1854" i="12"/>
  <c r="J1853" i="12"/>
  <c r="I1853" i="12"/>
  <c r="J1852" i="12"/>
  <c r="I1852" i="12"/>
  <c r="J1851" i="12"/>
  <c r="I1851" i="12"/>
  <c r="J1850" i="12"/>
  <c r="I1850" i="12"/>
  <c r="J1849" i="12"/>
  <c r="I1849" i="12"/>
  <c r="J1848" i="12"/>
  <c r="I1848" i="12"/>
  <c r="J1847" i="12"/>
  <c r="I1847" i="12"/>
  <c r="J1846" i="12"/>
  <c r="I1846" i="12"/>
  <c r="J1845" i="12"/>
  <c r="I1845" i="12"/>
  <c r="J1844" i="12"/>
  <c r="I1844" i="12"/>
  <c r="J1843" i="12"/>
  <c r="I1843" i="12"/>
  <c r="J1842" i="12"/>
  <c r="I1842" i="12"/>
  <c r="J1841" i="12"/>
  <c r="I1841" i="12"/>
  <c r="J1840" i="12"/>
  <c r="I1840" i="12"/>
  <c r="J1839" i="12"/>
  <c r="I1839" i="12"/>
  <c r="J1838" i="12"/>
  <c r="I1838" i="12"/>
  <c r="J1837" i="12"/>
  <c r="I1837" i="12"/>
  <c r="J1836" i="12"/>
  <c r="I1836" i="12"/>
  <c r="J1835" i="12"/>
  <c r="I1835" i="12"/>
  <c r="J1834" i="12"/>
  <c r="I1834" i="12"/>
  <c r="J1833" i="12"/>
  <c r="I1833" i="12"/>
  <c r="J1832" i="12"/>
  <c r="I1832" i="12"/>
  <c r="J1831" i="12"/>
  <c r="I1831" i="12"/>
  <c r="J1830" i="12"/>
  <c r="I1830" i="12"/>
  <c r="J1829" i="12"/>
  <c r="I1829" i="12"/>
  <c r="J1828" i="12"/>
  <c r="I1828" i="12"/>
  <c r="J1827" i="12"/>
  <c r="I1827" i="12"/>
  <c r="J1826" i="12"/>
  <c r="I1826" i="12"/>
  <c r="J1825" i="12"/>
  <c r="I1825" i="12"/>
  <c r="J1824" i="12"/>
  <c r="I1824" i="12"/>
  <c r="J1823" i="12"/>
  <c r="I1823" i="12"/>
  <c r="I1822" i="12"/>
  <c r="C1819" i="12"/>
  <c r="J1812" i="12"/>
  <c r="I1812" i="12"/>
  <c r="J1811" i="12"/>
  <c r="I1811" i="12"/>
  <c r="J1810" i="12"/>
  <c r="I1810" i="12"/>
  <c r="J1809" i="12"/>
  <c r="I1809" i="12"/>
  <c r="J1808" i="12"/>
  <c r="I1808" i="12"/>
  <c r="J1807" i="12"/>
  <c r="I1807" i="12"/>
  <c r="J1806" i="12"/>
  <c r="I1806" i="12"/>
  <c r="J1805" i="12"/>
  <c r="I1805" i="12"/>
  <c r="J1804" i="12"/>
  <c r="I1804" i="12"/>
  <c r="J1803" i="12"/>
  <c r="I1803" i="12"/>
  <c r="J1802" i="12"/>
  <c r="I1802" i="12"/>
  <c r="J1801" i="12"/>
  <c r="I1801" i="12"/>
  <c r="J1800" i="12"/>
  <c r="I1800" i="12"/>
  <c r="J1799" i="12"/>
  <c r="I1799" i="12"/>
  <c r="J1798" i="12"/>
  <c r="I1798" i="12"/>
  <c r="J1797" i="12"/>
  <c r="I1797" i="12"/>
  <c r="J1796" i="12"/>
  <c r="I1796" i="12"/>
  <c r="J1795" i="12"/>
  <c r="I1795" i="12"/>
  <c r="J1794" i="12"/>
  <c r="I1794" i="12"/>
  <c r="J1793" i="12"/>
  <c r="I1793" i="12"/>
  <c r="J1792" i="12"/>
  <c r="I1792" i="12"/>
  <c r="J1791" i="12"/>
  <c r="I1791" i="12"/>
  <c r="J1790" i="12"/>
  <c r="I1790" i="12"/>
  <c r="J1789" i="12"/>
  <c r="I1789" i="12"/>
  <c r="J1788" i="12"/>
  <c r="I1788" i="12"/>
  <c r="J1787" i="12"/>
  <c r="I1787" i="12"/>
  <c r="J1786" i="12"/>
  <c r="I1786" i="12"/>
  <c r="J1785" i="12"/>
  <c r="I1785" i="12"/>
  <c r="J1784" i="12"/>
  <c r="I1784" i="12"/>
  <c r="J1783" i="12"/>
  <c r="I1783" i="12"/>
  <c r="J1782" i="12"/>
  <c r="I1782" i="12"/>
  <c r="J1781" i="12"/>
  <c r="I1781" i="12"/>
  <c r="J1780" i="12"/>
  <c r="I1780" i="12"/>
  <c r="J1779" i="12"/>
  <c r="I1779" i="12"/>
  <c r="I1778" i="12"/>
  <c r="C1775" i="12"/>
  <c r="J1768" i="12"/>
  <c r="I1768" i="12"/>
  <c r="F1768" i="12"/>
  <c r="J1767" i="12"/>
  <c r="I1767" i="12"/>
  <c r="F1767" i="12"/>
  <c r="J1766" i="12"/>
  <c r="I1766" i="12"/>
  <c r="F1766" i="12"/>
  <c r="J1765" i="12"/>
  <c r="I1765" i="12"/>
  <c r="F1765" i="12"/>
  <c r="J1764" i="12"/>
  <c r="I1764" i="12"/>
  <c r="F1764" i="12"/>
  <c r="J1763" i="12"/>
  <c r="I1763" i="12"/>
  <c r="F1763" i="12"/>
  <c r="J1762" i="12"/>
  <c r="I1762" i="12"/>
  <c r="F1762" i="12"/>
  <c r="J1761" i="12"/>
  <c r="I1761" i="12"/>
  <c r="F1761" i="12"/>
  <c r="J1760" i="12"/>
  <c r="I1760" i="12"/>
  <c r="F1760" i="12"/>
  <c r="J1759" i="12"/>
  <c r="I1759" i="12"/>
  <c r="F1759" i="12"/>
  <c r="J1758" i="12"/>
  <c r="I1758" i="12"/>
  <c r="F1758" i="12"/>
  <c r="J1757" i="12"/>
  <c r="I1757" i="12"/>
  <c r="F1757" i="12"/>
  <c r="J1756" i="12"/>
  <c r="I1756" i="12"/>
  <c r="F1756" i="12"/>
  <c r="J1755" i="12"/>
  <c r="I1755" i="12"/>
  <c r="F1755" i="12"/>
  <c r="J1754" i="12"/>
  <c r="I1754" i="12"/>
  <c r="F1754" i="12"/>
  <c r="J1753" i="12"/>
  <c r="I1753" i="12"/>
  <c r="F1753" i="12"/>
  <c r="J1752" i="12"/>
  <c r="I1752" i="12"/>
  <c r="F1752" i="12"/>
  <c r="J1751" i="12"/>
  <c r="I1751" i="12"/>
  <c r="F1751" i="12"/>
  <c r="J1750" i="12"/>
  <c r="I1750" i="12"/>
  <c r="F1750" i="12"/>
  <c r="J1749" i="12"/>
  <c r="I1749" i="12"/>
  <c r="F1749" i="12"/>
  <c r="J1748" i="12"/>
  <c r="I1748" i="12"/>
  <c r="F1748" i="12"/>
  <c r="J1747" i="12"/>
  <c r="I1747" i="12"/>
  <c r="F1747" i="12"/>
  <c r="J1746" i="12"/>
  <c r="I1746" i="12"/>
  <c r="F1746" i="12"/>
  <c r="J1745" i="12"/>
  <c r="I1745" i="12"/>
  <c r="F1745" i="12"/>
  <c r="J1744" i="12"/>
  <c r="I1744" i="12"/>
  <c r="F1744" i="12"/>
  <c r="J1743" i="12"/>
  <c r="I1743" i="12"/>
  <c r="F1743" i="12"/>
  <c r="J1742" i="12"/>
  <c r="I1742" i="12"/>
  <c r="F1742" i="12"/>
  <c r="J1741" i="12"/>
  <c r="I1741" i="12"/>
  <c r="F1741" i="12"/>
  <c r="J1740" i="12"/>
  <c r="I1740" i="12"/>
  <c r="F1740" i="12"/>
  <c r="I1739" i="12"/>
  <c r="F1739" i="12"/>
  <c r="I1738" i="12"/>
  <c r="F1738" i="12"/>
  <c r="I1737" i="12"/>
  <c r="F1737" i="12"/>
  <c r="I1736" i="12"/>
  <c r="F1736" i="12"/>
  <c r="I1735" i="12"/>
  <c r="F1735" i="12"/>
  <c r="I1734" i="12"/>
  <c r="E1734" i="12"/>
  <c r="F1734" i="12"/>
  <c r="D1727" i="12" s="1"/>
  <c r="C1731" i="12"/>
  <c r="J1724" i="12"/>
  <c r="I1724" i="12"/>
  <c r="J1723" i="12"/>
  <c r="I1723" i="12"/>
  <c r="J1722" i="12"/>
  <c r="I1722" i="12"/>
  <c r="J1721" i="12"/>
  <c r="I1721" i="12"/>
  <c r="J1720" i="12"/>
  <c r="I1720" i="12"/>
  <c r="J1719" i="12"/>
  <c r="I1719" i="12"/>
  <c r="J1718" i="12"/>
  <c r="I1718" i="12"/>
  <c r="J1717" i="12"/>
  <c r="I1717" i="12"/>
  <c r="J1716" i="12"/>
  <c r="I1716" i="12"/>
  <c r="J1715" i="12"/>
  <c r="I1715" i="12"/>
  <c r="J1714" i="12"/>
  <c r="I1714" i="12"/>
  <c r="J1713" i="12"/>
  <c r="I1713" i="12"/>
  <c r="J1712" i="12"/>
  <c r="I1712" i="12"/>
  <c r="J1711" i="12"/>
  <c r="I1711" i="12"/>
  <c r="J1710" i="12"/>
  <c r="I1710" i="12"/>
  <c r="J1709" i="12"/>
  <c r="I1709" i="12"/>
  <c r="J1708" i="12"/>
  <c r="I1708" i="12"/>
  <c r="J1707" i="12"/>
  <c r="I1707" i="12"/>
  <c r="J1706" i="12"/>
  <c r="I1706" i="12"/>
  <c r="J1705" i="12"/>
  <c r="I1705" i="12"/>
  <c r="J1704" i="12"/>
  <c r="I1704" i="12"/>
  <c r="J1703" i="12"/>
  <c r="I1703" i="12"/>
  <c r="J1702" i="12"/>
  <c r="I1702" i="12"/>
  <c r="J1701" i="12"/>
  <c r="I1701" i="12"/>
  <c r="J1700" i="12"/>
  <c r="I1700" i="12"/>
  <c r="J1699" i="12"/>
  <c r="I1699" i="12"/>
  <c r="J1698" i="12"/>
  <c r="I1698" i="12"/>
  <c r="J1697" i="12"/>
  <c r="I1697" i="12"/>
  <c r="I1696" i="12"/>
  <c r="I1690" i="12"/>
  <c r="C1687" i="12"/>
  <c r="J1680" i="12"/>
  <c r="I1680" i="12"/>
  <c r="J1679" i="12"/>
  <c r="I1679" i="12"/>
  <c r="J1678" i="12"/>
  <c r="I1678" i="12"/>
  <c r="J1677" i="12"/>
  <c r="I1677" i="12"/>
  <c r="J1676" i="12"/>
  <c r="I1676" i="12"/>
  <c r="J1675" i="12"/>
  <c r="I1675" i="12"/>
  <c r="J1674" i="12"/>
  <c r="I1674" i="12"/>
  <c r="J1673" i="12"/>
  <c r="I1673" i="12"/>
  <c r="J1672" i="12"/>
  <c r="I1672" i="12"/>
  <c r="J1671" i="12"/>
  <c r="I1671" i="12"/>
  <c r="J1670" i="12"/>
  <c r="I1670" i="12"/>
  <c r="J1669" i="12"/>
  <c r="I1669" i="12"/>
  <c r="J1668" i="12"/>
  <c r="I1668" i="12"/>
  <c r="J1667" i="12"/>
  <c r="I1667" i="12"/>
  <c r="J1666" i="12"/>
  <c r="I1666" i="12"/>
  <c r="J1665" i="12"/>
  <c r="I1665" i="12"/>
  <c r="J1664" i="12"/>
  <c r="I1664" i="12"/>
  <c r="J1663" i="12"/>
  <c r="I1663" i="12"/>
  <c r="J1662" i="12"/>
  <c r="I1662" i="12"/>
  <c r="J1661" i="12"/>
  <c r="I1661" i="12"/>
  <c r="J1660" i="12"/>
  <c r="I1660" i="12"/>
  <c r="J1659" i="12"/>
  <c r="I1659" i="12"/>
  <c r="J1658" i="12"/>
  <c r="I1658" i="12"/>
  <c r="J1657" i="12"/>
  <c r="I1657" i="12"/>
  <c r="J1656" i="12"/>
  <c r="I1656" i="12"/>
  <c r="J1655" i="12"/>
  <c r="I1655" i="12"/>
  <c r="J1654" i="12"/>
  <c r="I1654" i="12"/>
  <c r="J1653" i="12"/>
  <c r="I1653" i="12"/>
  <c r="J1652" i="12"/>
  <c r="I1652" i="12"/>
  <c r="I1651" i="12"/>
  <c r="I1650" i="12"/>
  <c r="I1649" i="12"/>
  <c r="I1648" i="12"/>
  <c r="I1647" i="12"/>
  <c r="I1646" i="12"/>
  <c r="C1643" i="12"/>
  <c r="J1636" i="12"/>
  <c r="I1636" i="12"/>
  <c r="J1635" i="12"/>
  <c r="I1635" i="12"/>
  <c r="J1634" i="12"/>
  <c r="I1634" i="12"/>
  <c r="J1633" i="12"/>
  <c r="I1633" i="12"/>
  <c r="J1632" i="12"/>
  <c r="I1632" i="12"/>
  <c r="J1631" i="12"/>
  <c r="I1631" i="12"/>
  <c r="J1630" i="12"/>
  <c r="I1630" i="12"/>
  <c r="J1629" i="12"/>
  <c r="I1629" i="12"/>
  <c r="J1628" i="12"/>
  <c r="I1628" i="12"/>
  <c r="J1627" i="12"/>
  <c r="I1627" i="12"/>
  <c r="J1626" i="12"/>
  <c r="I1626" i="12"/>
  <c r="J1625" i="12"/>
  <c r="I1625" i="12"/>
  <c r="J1624" i="12"/>
  <c r="I1624" i="12"/>
  <c r="J1623" i="12"/>
  <c r="I1623" i="12"/>
  <c r="J1622" i="12"/>
  <c r="I1622" i="12"/>
  <c r="J1621" i="12"/>
  <c r="I1621" i="12"/>
  <c r="J1620" i="12"/>
  <c r="I1620" i="12"/>
  <c r="J1619" i="12"/>
  <c r="I1619" i="12"/>
  <c r="J1618" i="12"/>
  <c r="I1618" i="12"/>
  <c r="J1617" i="12"/>
  <c r="I1617" i="12"/>
  <c r="J1616" i="12"/>
  <c r="I1616" i="12"/>
  <c r="J1615" i="12"/>
  <c r="I1615" i="12"/>
  <c r="J1614" i="12"/>
  <c r="I1614" i="12"/>
  <c r="J1613" i="12"/>
  <c r="I1613" i="12"/>
  <c r="J1612" i="12"/>
  <c r="I1612" i="12"/>
  <c r="J1611" i="12"/>
  <c r="I1611" i="12"/>
  <c r="J1610" i="12"/>
  <c r="I1610" i="12"/>
  <c r="J1609" i="12"/>
  <c r="I1609" i="12"/>
  <c r="J1608" i="12"/>
  <c r="I1608" i="12"/>
  <c r="J1607" i="12"/>
  <c r="I1607" i="12"/>
  <c r="J1606" i="12"/>
  <c r="I1606" i="12"/>
  <c r="J1605" i="12"/>
  <c r="I1605" i="12"/>
  <c r="J1604" i="12"/>
  <c r="I1604" i="12"/>
  <c r="I1603" i="12"/>
  <c r="I1602" i="12"/>
  <c r="C1599" i="12"/>
  <c r="J1592" i="12"/>
  <c r="I1592" i="12"/>
  <c r="F1592" i="12"/>
  <c r="J1591" i="12"/>
  <c r="I1591" i="12"/>
  <c r="F1591" i="12"/>
  <c r="J1590" i="12"/>
  <c r="I1590" i="12"/>
  <c r="F1590" i="12"/>
  <c r="J1589" i="12"/>
  <c r="I1589" i="12"/>
  <c r="F1589" i="12"/>
  <c r="J1588" i="12"/>
  <c r="I1588" i="12"/>
  <c r="F1588" i="12"/>
  <c r="J1587" i="12"/>
  <c r="I1587" i="12"/>
  <c r="F1587" i="12"/>
  <c r="J1586" i="12"/>
  <c r="I1586" i="12"/>
  <c r="F1586" i="12"/>
  <c r="J1585" i="12"/>
  <c r="I1585" i="12"/>
  <c r="F1585" i="12"/>
  <c r="J1584" i="12"/>
  <c r="I1584" i="12"/>
  <c r="F1584" i="12"/>
  <c r="J1583" i="12"/>
  <c r="I1583" i="12"/>
  <c r="F1583" i="12"/>
  <c r="J1582" i="12"/>
  <c r="I1582" i="12"/>
  <c r="F1582" i="12"/>
  <c r="J1581" i="12"/>
  <c r="I1581" i="12"/>
  <c r="F1581" i="12"/>
  <c r="J1580" i="12"/>
  <c r="I1580" i="12"/>
  <c r="F1580" i="12"/>
  <c r="J1579" i="12"/>
  <c r="I1579" i="12"/>
  <c r="F1579" i="12"/>
  <c r="J1578" i="12"/>
  <c r="I1578" i="12"/>
  <c r="F1578" i="12"/>
  <c r="J1577" i="12"/>
  <c r="I1577" i="12"/>
  <c r="F1577" i="12"/>
  <c r="J1576" i="12"/>
  <c r="I1576" i="12"/>
  <c r="F1576" i="12"/>
  <c r="J1575" i="12"/>
  <c r="I1575" i="12"/>
  <c r="F1575" i="12"/>
  <c r="J1574" i="12"/>
  <c r="I1574" i="12"/>
  <c r="F1574" i="12"/>
  <c r="J1573" i="12"/>
  <c r="I1573" i="12"/>
  <c r="F1573" i="12"/>
  <c r="J1572" i="12"/>
  <c r="I1572" i="12"/>
  <c r="F1572" i="12"/>
  <c r="J1571" i="12"/>
  <c r="I1571" i="12"/>
  <c r="F1571" i="12"/>
  <c r="J1570" i="12"/>
  <c r="I1570" i="12"/>
  <c r="F1570" i="12"/>
  <c r="J1569" i="12"/>
  <c r="I1569" i="12"/>
  <c r="F1569" i="12"/>
  <c r="J1568" i="12"/>
  <c r="I1568" i="12"/>
  <c r="F1568" i="12"/>
  <c r="J1567" i="12"/>
  <c r="I1567" i="12"/>
  <c r="F1567" i="12"/>
  <c r="J1566" i="12"/>
  <c r="I1566" i="12"/>
  <c r="F1566" i="12"/>
  <c r="J1565" i="12"/>
  <c r="I1565" i="12"/>
  <c r="F1565" i="12"/>
  <c r="J1564" i="12"/>
  <c r="I1564" i="12"/>
  <c r="F1564" i="12"/>
  <c r="J1563" i="12"/>
  <c r="I1563" i="12"/>
  <c r="F1563" i="12"/>
  <c r="I1562" i="12"/>
  <c r="F1562" i="12"/>
  <c r="I1561" i="12"/>
  <c r="I1560" i="12"/>
  <c r="I1559" i="12"/>
  <c r="I1558" i="12"/>
  <c r="E1558" i="12"/>
  <c r="F1558" i="12" s="1"/>
  <c r="C1555" i="12"/>
  <c r="D1551" i="12"/>
  <c r="I1297" i="12"/>
  <c r="F1297" i="12"/>
  <c r="I1296" i="12"/>
  <c r="F1296" i="12"/>
  <c r="I1295" i="12"/>
  <c r="F1295" i="12"/>
  <c r="I1253" i="12"/>
  <c r="F1253" i="12"/>
  <c r="I1252" i="12"/>
  <c r="F1252" i="12"/>
  <c r="I1251" i="12"/>
  <c r="F1251" i="12"/>
  <c r="J1168" i="12"/>
  <c r="I1168" i="12"/>
  <c r="F1168" i="12"/>
  <c r="J1167" i="12"/>
  <c r="I1167" i="12"/>
  <c r="F1167" i="12"/>
  <c r="J1166" i="12"/>
  <c r="I1166" i="12"/>
  <c r="F1166" i="12"/>
  <c r="J1165" i="12"/>
  <c r="I1165" i="12"/>
  <c r="F1165" i="12"/>
  <c r="J1164" i="12"/>
  <c r="I1164" i="12"/>
  <c r="F1164" i="12"/>
  <c r="J1163" i="12"/>
  <c r="I1163" i="12"/>
  <c r="F1163" i="12"/>
  <c r="J1123" i="12"/>
  <c r="I1123" i="12"/>
  <c r="F1123" i="12"/>
  <c r="J1122" i="12"/>
  <c r="I1122" i="12"/>
  <c r="F1122" i="12"/>
  <c r="J1121" i="12"/>
  <c r="I1121" i="12"/>
  <c r="F1121" i="12"/>
  <c r="J1120" i="12"/>
  <c r="I1120" i="12"/>
  <c r="F1120" i="12"/>
  <c r="J1119" i="12"/>
  <c r="I1119" i="12"/>
  <c r="F1119" i="12"/>
  <c r="F987" i="12"/>
  <c r="Q47" i="45"/>
  <c r="E854" i="12"/>
  <c r="F854" i="12"/>
  <c r="E207" i="27"/>
  <c r="C215" i="27"/>
  <c r="BJ3" i="12"/>
  <c r="E855" i="12"/>
  <c r="F855" i="12" s="1"/>
  <c r="J1548" i="12"/>
  <c r="I1548" i="12"/>
  <c r="F1548" i="12"/>
  <c r="J1547" i="12"/>
  <c r="I1547" i="12"/>
  <c r="F1547" i="12"/>
  <c r="J1546" i="12"/>
  <c r="I1546" i="12"/>
  <c r="F1546" i="12"/>
  <c r="J1545" i="12"/>
  <c r="I1545" i="12"/>
  <c r="F1545" i="12"/>
  <c r="J1544" i="12"/>
  <c r="I1544" i="12"/>
  <c r="F1544" i="12"/>
  <c r="J1543" i="12"/>
  <c r="I1543" i="12"/>
  <c r="F1543" i="12"/>
  <c r="J1542" i="12"/>
  <c r="I1542" i="12"/>
  <c r="F1542" i="12"/>
  <c r="J1541" i="12"/>
  <c r="I1541" i="12"/>
  <c r="F1541" i="12"/>
  <c r="J1540" i="12"/>
  <c r="I1540" i="12"/>
  <c r="F1540" i="12"/>
  <c r="J1539" i="12"/>
  <c r="I1539" i="12"/>
  <c r="F1539" i="12"/>
  <c r="J1538" i="12"/>
  <c r="I1538" i="12"/>
  <c r="F1538" i="12"/>
  <c r="J1537" i="12"/>
  <c r="I1537" i="12"/>
  <c r="F1537" i="12"/>
  <c r="J1536" i="12"/>
  <c r="I1536" i="12"/>
  <c r="F1536" i="12"/>
  <c r="J1535" i="12"/>
  <c r="I1535" i="12"/>
  <c r="F1535" i="12"/>
  <c r="J1534" i="12"/>
  <c r="I1534" i="12"/>
  <c r="F1534" i="12"/>
  <c r="J1533" i="12"/>
  <c r="I1533" i="12"/>
  <c r="F1533" i="12"/>
  <c r="J1532" i="12"/>
  <c r="I1532" i="12"/>
  <c r="F1532" i="12"/>
  <c r="J1531" i="12"/>
  <c r="I1531" i="12"/>
  <c r="F1531" i="12"/>
  <c r="J1530" i="12"/>
  <c r="I1530" i="12"/>
  <c r="F1530" i="12"/>
  <c r="J1529" i="12"/>
  <c r="I1529" i="12"/>
  <c r="F1529" i="12"/>
  <c r="J1528" i="12"/>
  <c r="I1528" i="12"/>
  <c r="F1528" i="12"/>
  <c r="J1527" i="12"/>
  <c r="I1527" i="12"/>
  <c r="F1527" i="12"/>
  <c r="J1526" i="12"/>
  <c r="I1526" i="12"/>
  <c r="F1526" i="12"/>
  <c r="J1525" i="12"/>
  <c r="I1525" i="12"/>
  <c r="F1525" i="12"/>
  <c r="J1524" i="12"/>
  <c r="I1524" i="12"/>
  <c r="F1524" i="12"/>
  <c r="J1523" i="12"/>
  <c r="I1523" i="12"/>
  <c r="F1523" i="12"/>
  <c r="J1522" i="12"/>
  <c r="I1522" i="12"/>
  <c r="F1522" i="12"/>
  <c r="J1521" i="12"/>
  <c r="I1521" i="12"/>
  <c r="F1521" i="12"/>
  <c r="J1520" i="12"/>
  <c r="I1520" i="12"/>
  <c r="F1520" i="12"/>
  <c r="J1519" i="12"/>
  <c r="I1519" i="12"/>
  <c r="F1519" i="12"/>
  <c r="J1518" i="12"/>
  <c r="I1518" i="12"/>
  <c r="F1518" i="12"/>
  <c r="J1517" i="12"/>
  <c r="I1517" i="12"/>
  <c r="F1517" i="12"/>
  <c r="J1516" i="12"/>
  <c r="I1516" i="12"/>
  <c r="F1516" i="12"/>
  <c r="I1515" i="12"/>
  <c r="I1514" i="12"/>
  <c r="E1514" i="12"/>
  <c r="F1514" i="12"/>
  <c r="D1507" i="12" s="1"/>
  <c r="C1511" i="12"/>
  <c r="J1504" i="12"/>
  <c r="I1504" i="12"/>
  <c r="F1504" i="12"/>
  <c r="J1503" i="12"/>
  <c r="I1503" i="12"/>
  <c r="F1503" i="12"/>
  <c r="J1502" i="12"/>
  <c r="I1502" i="12"/>
  <c r="F1502" i="12"/>
  <c r="J1501" i="12"/>
  <c r="I1501" i="12"/>
  <c r="F1501" i="12"/>
  <c r="J1500" i="12"/>
  <c r="I1500" i="12"/>
  <c r="F1500" i="12"/>
  <c r="J1499" i="12"/>
  <c r="I1499" i="12"/>
  <c r="F1499" i="12"/>
  <c r="J1498" i="12"/>
  <c r="I1498" i="12"/>
  <c r="F1498" i="12"/>
  <c r="J1497" i="12"/>
  <c r="I1497" i="12"/>
  <c r="F1497" i="12"/>
  <c r="J1496" i="12"/>
  <c r="I1496" i="12"/>
  <c r="F1496" i="12"/>
  <c r="J1495" i="12"/>
  <c r="I1495" i="12"/>
  <c r="F1495" i="12"/>
  <c r="J1494" i="12"/>
  <c r="I1494" i="12"/>
  <c r="F1494" i="12"/>
  <c r="J1493" i="12"/>
  <c r="I1493" i="12"/>
  <c r="F1493" i="12"/>
  <c r="J1492" i="12"/>
  <c r="I1492" i="12"/>
  <c r="F1492" i="12"/>
  <c r="J1491" i="12"/>
  <c r="I1491" i="12"/>
  <c r="F1491" i="12"/>
  <c r="J1490" i="12"/>
  <c r="I1490" i="12"/>
  <c r="F1490" i="12"/>
  <c r="J1489" i="12"/>
  <c r="I1489" i="12"/>
  <c r="F1489" i="12"/>
  <c r="J1488" i="12"/>
  <c r="I1488" i="12"/>
  <c r="F1488" i="12"/>
  <c r="J1487" i="12"/>
  <c r="I1487" i="12"/>
  <c r="F1487" i="12"/>
  <c r="J1486" i="12"/>
  <c r="I1486" i="12"/>
  <c r="F1486" i="12"/>
  <c r="J1485" i="12"/>
  <c r="I1485" i="12"/>
  <c r="F1485" i="12"/>
  <c r="J1484" i="12"/>
  <c r="I1484" i="12"/>
  <c r="F1484" i="12"/>
  <c r="J1483" i="12"/>
  <c r="I1483" i="12"/>
  <c r="F1483" i="12"/>
  <c r="J1482" i="12"/>
  <c r="I1482" i="12"/>
  <c r="F1482" i="12"/>
  <c r="J1481" i="12"/>
  <c r="I1481" i="12"/>
  <c r="F1481" i="12"/>
  <c r="J1480" i="12"/>
  <c r="I1480" i="12"/>
  <c r="F1480" i="12"/>
  <c r="J1479" i="12"/>
  <c r="I1479" i="12"/>
  <c r="F1479" i="12"/>
  <c r="J1478" i="12"/>
  <c r="I1478" i="12"/>
  <c r="F1478" i="12"/>
  <c r="J1477" i="12"/>
  <c r="I1477" i="12"/>
  <c r="F1477" i="12"/>
  <c r="J1476" i="12"/>
  <c r="I1476" i="12"/>
  <c r="F1476" i="12"/>
  <c r="J1475" i="12"/>
  <c r="I1475" i="12"/>
  <c r="F1475" i="12"/>
  <c r="J1474" i="12"/>
  <c r="I1474" i="12"/>
  <c r="F1474" i="12"/>
  <c r="F1473" i="12"/>
  <c r="I1472" i="12"/>
  <c r="F1472" i="12"/>
  <c r="I1471" i="12"/>
  <c r="F1471" i="12"/>
  <c r="I1470" i="12"/>
  <c r="E1470" i="12"/>
  <c r="F1470" i="12"/>
  <c r="D1463" i="12" s="1"/>
  <c r="C1467" i="12"/>
  <c r="J1460" i="12"/>
  <c r="I1460" i="12"/>
  <c r="F1460" i="12"/>
  <c r="J1459" i="12"/>
  <c r="I1459" i="12"/>
  <c r="F1459" i="12"/>
  <c r="J1458" i="12"/>
  <c r="I1458" i="12"/>
  <c r="F1458" i="12"/>
  <c r="J1457" i="12"/>
  <c r="I1457" i="12"/>
  <c r="F1457" i="12"/>
  <c r="J1456" i="12"/>
  <c r="I1456" i="12"/>
  <c r="F1456" i="12"/>
  <c r="J1455" i="12"/>
  <c r="I1455" i="12"/>
  <c r="F1455" i="12"/>
  <c r="J1454" i="12"/>
  <c r="I1454" i="12"/>
  <c r="F1454" i="12"/>
  <c r="J1453" i="12"/>
  <c r="I1453" i="12"/>
  <c r="F1453" i="12"/>
  <c r="J1452" i="12"/>
  <c r="I1452" i="12"/>
  <c r="F1452" i="12"/>
  <c r="J1451" i="12"/>
  <c r="I1451" i="12"/>
  <c r="F1451" i="12"/>
  <c r="J1450" i="12"/>
  <c r="I1450" i="12"/>
  <c r="F1450" i="12"/>
  <c r="J1449" i="12"/>
  <c r="I1449" i="12"/>
  <c r="F1449" i="12"/>
  <c r="J1448" i="12"/>
  <c r="I1448" i="12"/>
  <c r="F1448" i="12"/>
  <c r="J1447" i="12"/>
  <c r="I1447" i="12"/>
  <c r="F1447" i="12"/>
  <c r="J1446" i="12"/>
  <c r="I1446" i="12"/>
  <c r="F1446" i="12"/>
  <c r="J1445" i="12"/>
  <c r="I1445" i="12"/>
  <c r="F1445" i="12"/>
  <c r="J1444" i="12"/>
  <c r="I1444" i="12"/>
  <c r="F1444" i="12"/>
  <c r="J1443" i="12"/>
  <c r="I1443" i="12"/>
  <c r="F1443" i="12"/>
  <c r="J1442" i="12"/>
  <c r="I1442" i="12"/>
  <c r="F1442" i="12"/>
  <c r="J1441" i="12"/>
  <c r="I1441" i="12"/>
  <c r="F1441" i="12"/>
  <c r="J1440" i="12"/>
  <c r="I1440" i="12"/>
  <c r="F1440" i="12"/>
  <c r="J1439" i="12"/>
  <c r="I1439" i="12"/>
  <c r="F1439" i="12"/>
  <c r="J1438" i="12"/>
  <c r="I1438" i="12"/>
  <c r="F1438" i="12"/>
  <c r="J1437" i="12"/>
  <c r="I1437" i="12"/>
  <c r="F1437" i="12"/>
  <c r="J1436" i="12"/>
  <c r="I1436" i="12"/>
  <c r="F1436" i="12"/>
  <c r="J1435" i="12"/>
  <c r="I1435" i="12"/>
  <c r="F1435" i="12"/>
  <c r="J1434" i="12"/>
  <c r="I1434" i="12"/>
  <c r="F1434" i="12"/>
  <c r="J1433" i="12"/>
  <c r="I1433" i="12"/>
  <c r="F1433" i="12"/>
  <c r="J1432" i="12"/>
  <c r="I1432" i="12"/>
  <c r="F1432" i="12"/>
  <c r="J1431" i="12"/>
  <c r="I1431" i="12"/>
  <c r="F1431" i="12"/>
  <c r="J1430" i="12"/>
  <c r="I1430" i="12"/>
  <c r="F1430" i="12"/>
  <c r="J1429" i="12"/>
  <c r="I1429" i="12"/>
  <c r="F1429" i="12"/>
  <c r="J1428" i="12"/>
  <c r="I1428" i="12"/>
  <c r="F1428" i="12"/>
  <c r="I1427" i="12"/>
  <c r="F1427" i="12"/>
  <c r="I1426" i="12"/>
  <c r="E1426" i="12"/>
  <c r="F1426" i="12"/>
  <c r="C1423" i="12"/>
  <c r="D1419" i="12"/>
  <c r="J1416" i="12"/>
  <c r="I1416" i="12"/>
  <c r="F1416" i="12"/>
  <c r="J1415" i="12"/>
  <c r="I1415" i="12"/>
  <c r="F1415" i="12"/>
  <c r="J1414" i="12"/>
  <c r="I1414" i="12"/>
  <c r="F1414" i="12"/>
  <c r="J1413" i="12"/>
  <c r="I1413" i="12"/>
  <c r="F1413" i="12"/>
  <c r="J1412" i="12"/>
  <c r="I1412" i="12"/>
  <c r="F1412" i="12"/>
  <c r="J1411" i="12"/>
  <c r="I1411" i="12"/>
  <c r="F1411" i="12"/>
  <c r="J1410" i="12"/>
  <c r="I1410" i="12"/>
  <c r="F1410" i="12"/>
  <c r="J1409" i="12"/>
  <c r="I1409" i="12"/>
  <c r="F1409" i="12"/>
  <c r="J1408" i="12"/>
  <c r="I1408" i="12"/>
  <c r="F1408" i="12"/>
  <c r="J1407" i="12"/>
  <c r="I1407" i="12"/>
  <c r="F1407" i="12"/>
  <c r="J1406" i="12"/>
  <c r="I1406" i="12"/>
  <c r="F1406" i="12"/>
  <c r="J1405" i="12"/>
  <c r="I1405" i="12"/>
  <c r="F1405" i="12"/>
  <c r="J1404" i="12"/>
  <c r="I1404" i="12"/>
  <c r="F1404" i="12"/>
  <c r="J1403" i="12"/>
  <c r="I1403" i="12"/>
  <c r="F1403" i="12"/>
  <c r="J1402" i="12"/>
  <c r="I1402" i="12"/>
  <c r="F1402" i="12"/>
  <c r="J1401" i="12"/>
  <c r="I1401" i="12"/>
  <c r="F1401" i="12"/>
  <c r="J1400" i="12"/>
  <c r="I1400" i="12"/>
  <c r="F1400" i="12"/>
  <c r="J1399" i="12"/>
  <c r="I1399" i="12"/>
  <c r="F1399" i="12"/>
  <c r="J1398" i="12"/>
  <c r="I1398" i="12"/>
  <c r="F1398" i="12"/>
  <c r="J1397" i="12"/>
  <c r="I1397" i="12"/>
  <c r="F1397" i="12"/>
  <c r="J1396" i="12"/>
  <c r="I1396" i="12"/>
  <c r="F1396" i="12"/>
  <c r="J1395" i="12"/>
  <c r="I1395" i="12"/>
  <c r="F1395" i="12"/>
  <c r="J1394" i="12"/>
  <c r="I1394" i="12"/>
  <c r="F1394" i="12"/>
  <c r="J1393" i="12"/>
  <c r="I1393" i="12"/>
  <c r="F1393" i="12"/>
  <c r="J1392" i="12"/>
  <c r="I1392" i="12"/>
  <c r="F1392" i="12"/>
  <c r="J1391" i="12"/>
  <c r="I1391" i="12"/>
  <c r="F1391" i="12"/>
  <c r="J1390" i="12"/>
  <c r="I1390" i="12"/>
  <c r="F1390" i="12"/>
  <c r="J1389" i="12"/>
  <c r="I1389" i="12"/>
  <c r="F1389" i="12"/>
  <c r="J1388" i="12"/>
  <c r="I1388" i="12"/>
  <c r="F1388" i="12"/>
  <c r="J1387" i="12"/>
  <c r="I1387" i="12"/>
  <c r="F1387" i="12"/>
  <c r="J1386" i="12"/>
  <c r="I1386" i="12"/>
  <c r="F1386" i="12"/>
  <c r="J1385" i="12"/>
  <c r="I1385" i="12"/>
  <c r="F1385" i="12"/>
  <c r="J1384" i="12"/>
  <c r="I1384" i="12"/>
  <c r="F1384" i="12"/>
  <c r="J1383" i="12"/>
  <c r="I1383" i="12"/>
  <c r="F1383" i="12"/>
  <c r="I1382" i="12"/>
  <c r="E1382" i="12"/>
  <c r="F1382" i="12" s="1"/>
  <c r="C1379" i="12"/>
  <c r="D1375" i="12"/>
  <c r="J1372" i="12"/>
  <c r="I1372" i="12"/>
  <c r="F1372" i="12"/>
  <c r="J1371" i="12"/>
  <c r="I1371" i="12"/>
  <c r="F1371" i="12"/>
  <c r="J1370" i="12"/>
  <c r="I1370" i="12"/>
  <c r="F1370" i="12"/>
  <c r="J1369" i="12"/>
  <c r="I1369" i="12"/>
  <c r="F1369" i="12"/>
  <c r="J1368" i="12"/>
  <c r="I1368" i="12"/>
  <c r="F1368" i="12"/>
  <c r="J1367" i="12"/>
  <c r="I1367" i="12"/>
  <c r="F1367" i="12"/>
  <c r="J1366" i="12"/>
  <c r="I1366" i="12"/>
  <c r="F1366" i="12"/>
  <c r="J1365" i="12"/>
  <c r="I1365" i="12"/>
  <c r="F1365" i="12"/>
  <c r="J1364" i="12"/>
  <c r="I1364" i="12"/>
  <c r="F1364" i="12"/>
  <c r="J1363" i="12"/>
  <c r="I1363" i="12"/>
  <c r="F1363" i="12"/>
  <c r="J1362" i="12"/>
  <c r="I1362" i="12"/>
  <c r="F1362" i="12"/>
  <c r="J1361" i="12"/>
  <c r="I1361" i="12"/>
  <c r="F1361" i="12"/>
  <c r="J1360" i="12"/>
  <c r="I1360" i="12"/>
  <c r="F1360" i="12"/>
  <c r="J1359" i="12"/>
  <c r="I1359" i="12"/>
  <c r="F1359" i="12"/>
  <c r="J1358" i="12"/>
  <c r="I1358" i="12"/>
  <c r="F1358" i="12"/>
  <c r="J1357" i="12"/>
  <c r="I1357" i="12"/>
  <c r="F1357" i="12"/>
  <c r="J1356" i="12"/>
  <c r="I1356" i="12"/>
  <c r="F1356" i="12"/>
  <c r="J1355" i="12"/>
  <c r="I1355" i="12"/>
  <c r="F1355" i="12"/>
  <c r="J1354" i="12"/>
  <c r="I1354" i="12"/>
  <c r="F1354" i="12"/>
  <c r="J1353" i="12"/>
  <c r="I1353" i="12"/>
  <c r="F1353" i="12"/>
  <c r="J1352" i="12"/>
  <c r="I1352" i="12"/>
  <c r="F1352" i="12"/>
  <c r="J1351" i="12"/>
  <c r="I1351" i="12"/>
  <c r="F1351" i="12"/>
  <c r="J1350" i="12"/>
  <c r="I1350" i="12"/>
  <c r="F1350" i="12"/>
  <c r="J1349" i="12"/>
  <c r="I1349" i="12"/>
  <c r="F1349" i="12"/>
  <c r="J1348" i="12"/>
  <c r="I1348" i="12"/>
  <c r="F1348" i="12"/>
  <c r="J1347" i="12"/>
  <c r="I1347" i="12"/>
  <c r="F1347" i="12"/>
  <c r="J1346" i="12"/>
  <c r="I1346" i="12"/>
  <c r="F1346" i="12"/>
  <c r="J1345" i="12"/>
  <c r="I1345" i="12"/>
  <c r="F1345" i="12"/>
  <c r="J1344" i="12"/>
  <c r="I1344" i="12"/>
  <c r="F1344" i="12"/>
  <c r="J1343" i="12"/>
  <c r="I1343" i="12"/>
  <c r="F1343" i="12"/>
  <c r="J1342" i="12"/>
  <c r="I1342" i="12"/>
  <c r="F1342" i="12"/>
  <c r="J1341" i="12"/>
  <c r="I1341" i="12"/>
  <c r="F1341" i="12"/>
  <c r="J1340" i="12"/>
  <c r="I1340" i="12"/>
  <c r="F1340" i="12"/>
  <c r="J1339" i="12"/>
  <c r="I1339" i="12"/>
  <c r="F1339" i="12"/>
  <c r="I1338" i="12"/>
  <c r="E1338" i="12"/>
  <c r="F1338" i="12"/>
  <c r="D1331" i="12" s="1"/>
  <c r="C1335" i="12"/>
  <c r="J1328" i="12"/>
  <c r="I1328" i="12"/>
  <c r="F1328" i="12"/>
  <c r="J1327" i="12"/>
  <c r="I1327" i="12"/>
  <c r="F1327" i="12"/>
  <c r="J1326" i="12"/>
  <c r="I1326" i="12"/>
  <c r="F1326" i="12"/>
  <c r="J1325" i="12"/>
  <c r="I1325" i="12"/>
  <c r="F1325" i="12"/>
  <c r="J1324" i="12"/>
  <c r="I1324" i="12"/>
  <c r="F1324" i="12"/>
  <c r="J1323" i="12"/>
  <c r="I1323" i="12"/>
  <c r="F1323" i="12"/>
  <c r="J1322" i="12"/>
  <c r="I1322" i="12"/>
  <c r="F1322" i="12"/>
  <c r="J1321" i="12"/>
  <c r="I1321" i="12"/>
  <c r="F1321" i="12"/>
  <c r="J1320" i="12"/>
  <c r="I1320" i="12"/>
  <c r="F1320" i="12"/>
  <c r="J1319" i="12"/>
  <c r="I1319" i="12"/>
  <c r="F1319" i="12"/>
  <c r="J1318" i="12"/>
  <c r="I1318" i="12"/>
  <c r="F1318" i="12"/>
  <c r="J1317" i="12"/>
  <c r="I1317" i="12"/>
  <c r="F1317" i="12"/>
  <c r="J1316" i="12"/>
  <c r="I1316" i="12"/>
  <c r="F1316" i="12"/>
  <c r="J1315" i="12"/>
  <c r="I1315" i="12"/>
  <c r="F1315" i="12"/>
  <c r="J1314" i="12"/>
  <c r="I1314" i="12"/>
  <c r="F1314" i="12"/>
  <c r="J1313" i="12"/>
  <c r="I1313" i="12"/>
  <c r="F1313" i="12"/>
  <c r="J1312" i="12"/>
  <c r="I1312" i="12"/>
  <c r="F1312" i="12"/>
  <c r="J1311" i="12"/>
  <c r="I1311" i="12"/>
  <c r="F1311" i="12"/>
  <c r="J1310" i="12"/>
  <c r="I1310" i="12"/>
  <c r="F1310" i="12"/>
  <c r="J1309" i="12"/>
  <c r="I1309" i="12"/>
  <c r="F1309" i="12"/>
  <c r="J1308" i="12"/>
  <c r="I1308" i="12"/>
  <c r="F1308" i="12"/>
  <c r="J1307" i="12"/>
  <c r="I1307" i="12"/>
  <c r="F1307" i="12"/>
  <c r="J1306" i="12"/>
  <c r="I1306" i="12"/>
  <c r="F1306" i="12"/>
  <c r="J1305" i="12"/>
  <c r="I1305" i="12"/>
  <c r="F1305" i="12"/>
  <c r="J1304" i="12"/>
  <c r="I1304" i="12"/>
  <c r="F1304" i="12"/>
  <c r="J1303" i="12"/>
  <c r="I1303" i="12"/>
  <c r="F1303" i="12"/>
  <c r="J1302" i="12"/>
  <c r="I1302" i="12"/>
  <c r="F1302" i="12"/>
  <c r="J1301" i="12"/>
  <c r="I1301" i="12"/>
  <c r="F1301" i="12"/>
  <c r="J1300" i="12"/>
  <c r="I1300" i="12"/>
  <c r="F1300" i="12"/>
  <c r="J1299" i="12"/>
  <c r="I1299" i="12"/>
  <c r="F1299" i="12"/>
  <c r="J1298" i="12"/>
  <c r="I1298" i="12"/>
  <c r="F1298" i="12"/>
  <c r="J1297" i="12"/>
  <c r="J1296" i="12"/>
  <c r="J1295" i="12"/>
  <c r="I1294" i="12"/>
  <c r="E1294" i="12"/>
  <c r="F1294" i="12" s="1"/>
  <c r="C1291" i="12"/>
  <c r="D1287" i="12"/>
  <c r="J1284" i="12"/>
  <c r="I1284" i="12"/>
  <c r="F1284" i="12"/>
  <c r="J1283" i="12"/>
  <c r="I1283" i="12"/>
  <c r="F1283" i="12"/>
  <c r="J1282" i="12"/>
  <c r="I1282" i="12"/>
  <c r="F1282" i="12"/>
  <c r="J1281" i="12"/>
  <c r="I1281" i="12"/>
  <c r="F1281" i="12"/>
  <c r="J1280" i="12"/>
  <c r="I1280" i="12"/>
  <c r="F1280" i="12"/>
  <c r="J1279" i="12"/>
  <c r="I1279" i="12"/>
  <c r="F1279" i="12"/>
  <c r="J1278" i="12"/>
  <c r="I1278" i="12"/>
  <c r="F1278" i="12"/>
  <c r="J1277" i="12"/>
  <c r="I1277" i="12"/>
  <c r="F1277" i="12"/>
  <c r="J1276" i="12"/>
  <c r="I1276" i="12"/>
  <c r="F1276" i="12"/>
  <c r="J1275" i="12"/>
  <c r="I1275" i="12"/>
  <c r="F1275" i="12"/>
  <c r="J1274" i="12"/>
  <c r="I1274" i="12"/>
  <c r="F1274" i="12"/>
  <c r="J1273" i="12"/>
  <c r="I1273" i="12"/>
  <c r="F1273" i="12"/>
  <c r="J1272" i="12"/>
  <c r="I1272" i="12"/>
  <c r="F1272" i="12"/>
  <c r="J1271" i="12"/>
  <c r="I1271" i="12"/>
  <c r="F1271" i="12"/>
  <c r="J1270" i="12"/>
  <c r="I1270" i="12"/>
  <c r="F1270" i="12"/>
  <c r="J1269" i="12"/>
  <c r="I1269" i="12"/>
  <c r="F1269" i="12"/>
  <c r="J1268" i="12"/>
  <c r="I1268" i="12"/>
  <c r="F1268" i="12"/>
  <c r="J1267" i="12"/>
  <c r="I1267" i="12"/>
  <c r="F1267" i="12"/>
  <c r="J1266" i="12"/>
  <c r="I1266" i="12"/>
  <c r="F1266" i="12"/>
  <c r="J1265" i="12"/>
  <c r="I1265" i="12"/>
  <c r="F1265" i="12"/>
  <c r="J1264" i="12"/>
  <c r="I1264" i="12"/>
  <c r="F1264" i="12"/>
  <c r="J1263" i="12"/>
  <c r="I1263" i="12"/>
  <c r="F1263" i="12"/>
  <c r="J1262" i="12"/>
  <c r="I1262" i="12"/>
  <c r="F1262" i="12"/>
  <c r="J1261" i="12"/>
  <c r="I1261" i="12"/>
  <c r="F1261" i="12"/>
  <c r="J1260" i="12"/>
  <c r="I1260" i="12"/>
  <c r="F1260" i="12"/>
  <c r="J1259" i="12"/>
  <c r="I1259" i="12"/>
  <c r="F1259" i="12"/>
  <c r="J1258" i="12"/>
  <c r="I1258" i="12"/>
  <c r="F1258" i="12"/>
  <c r="J1257" i="12"/>
  <c r="I1257" i="12"/>
  <c r="F1257" i="12"/>
  <c r="J1256" i="12"/>
  <c r="I1256" i="12"/>
  <c r="F1256" i="12"/>
  <c r="J1255" i="12"/>
  <c r="I1255" i="12"/>
  <c r="F1255" i="12"/>
  <c r="J1254" i="12"/>
  <c r="I1254" i="12"/>
  <c r="F1254" i="12"/>
  <c r="J1253" i="12"/>
  <c r="J1252" i="12"/>
  <c r="J1251" i="12"/>
  <c r="I1250" i="12"/>
  <c r="E1250" i="12"/>
  <c r="F1250" i="12"/>
  <c r="C1247" i="12"/>
  <c r="D1243" i="12"/>
  <c r="J1240" i="12"/>
  <c r="I1240" i="12"/>
  <c r="F1240" i="12"/>
  <c r="J1239" i="12"/>
  <c r="I1239" i="12"/>
  <c r="F1239" i="12"/>
  <c r="J1238" i="12"/>
  <c r="I1238" i="12"/>
  <c r="F1238" i="12"/>
  <c r="J1237" i="12"/>
  <c r="I1237" i="12"/>
  <c r="F1237" i="12"/>
  <c r="J1236" i="12"/>
  <c r="I1236" i="12"/>
  <c r="F1236" i="12"/>
  <c r="J1235" i="12"/>
  <c r="I1235" i="12"/>
  <c r="F1235" i="12"/>
  <c r="J1234" i="12"/>
  <c r="I1234" i="12"/>
  <c r="F1234" i="12"/>
  <c r="J1233" i="12"/>
  <c r="I1233" i="12"/>
  <c r="F1233" i="12"/>
  <c r="J1232" i="12"/>
  <c r="I1232" i="12"/>
  <c r="F1232" i="12"/>
  <c r="J1231" i="12"/>
  <c r="I1231" i="12"/>
  <c r="F1231" i="12"/>
  <c r="J1230" i="12"/>
  <c r="I1230" i="12"/>
  <c r="F1230" i="12"/>
  <c r="J1229" i="12"/>
  <c r="I1229" i="12"/>
  <c r="F1229" i="12"/>
  <c r="J1228" i="12"/>
  <c r="I1228" i="12"/>
  <c r="F1228" i="12"/>
  <c r="J1227" i="12"/>
  <c r="I1227" i="12"/>
  <c r="F1227" i="12"/>
  <c r="J1226" i="12"/>
  <c r="I1226" i="12"/>
  <c r="F1226" i="12"/>
  <c r="J1225" i="12"/>
  <c r="I1225" i="12"/>
  <c r="F1225" i="12"/>
  <c r="J1224" i="12"/>
  <c r="I1224" i="12"/>
  <c r="F1224" i="12"/>
  <c r="J1223" i="12"/>
  <c r="I1223" i="12"/>
  <c r="F1223" i="12"/>
  <c r="J1222" i="12"/>
  <c r="I1222" i="12"/>
  <c r="F1222" i="12"/>
  <c r="J1221" i="12"/>
  <c r="I1221" i="12"/>
  <c r="F1221" i="12"/>
  <c r="J1220" i="12"/>
  <c r="I1220" i="12"/>
  <c r="F1220" i="12"/>
  <c r="J1219" i="12"/>
  <c r="I1219" i="12"/>
  <c r="F1219" i="12"/>
  <c r="J1218" i="12"/>
  <c r="I1218" i="12"/>
  <c r="F1218" i="12"/>
  <c r="J1217" i="12"/>
  <c r="I1217" i="12"/>
  <c r="F1217" i="12"/>
  <c r="J1216" i="12"/>
  <c r="I1216" i="12"/>
  <c r="F1216" i="12"/>
  <c r="J1215" i="12"/>
  <c r="I1215" i="12"/>
  <c r="F1215" i="12"/>
  <c r="J1214" i="12"/>
  <c r="I1214" i="12"/>
  <c r="F1214" i="12"/>
  <c r="J1213" i="12"/>
  <c r="I1213" i="12"/>
  <c r="F1213" i="12"/>
  <c r="J1212" i="12"/>
  <c r="I1212" i="12"/>
  <c r="F1212" i="12"/>
  <c r="J1211" i="12"/>
  <c r="I1211" i="12"/>
  <c r="F1211" i="12"/>
  <c r="J1210" i="12"/>
  <c r="I1210" i="12"/>
  <c r="F1210" i="12"/>
  <c r="J1209" i="12"/>
  <c r="I1209" i="12"/>
  <c r="F1209" i="12"/>
  <c r="J1208" i="12"/>
  <c r="I1208" i="12"/>
  <c r="F1208" i="12"/>
  <c r="J1207" i="12"/>
  <c r="I1207" i="12"/>
  <c r="F1207" i="12"/>
  <c r="I1206" i="12"/>
  <c r="E1206" i="12"/>
  <c r="F1206" i="12" s="1"/>
  <c r="C1203" i="12"/>
  <c r="D1199" i="12"/>
  <c r="J1196" i="12"/>
  <c r="I1196" i="12"/>
  <c r="F1196" i="12"/>
  <c r="J1195" i="12"/>
  <c r="I1195" i="12"/>
  <c r="F1195" i="12"/>
  <c r="J1194" i="12"/>
  <c r="I1194" i="12"/>
  <c r="F1194" i="12"/>
  <c r="J1193" i="12"/>
  <c r="I1193" i="12"/>
  <c r="F1193" i="12"/>
  <c r="J1192" i="12"/>
  <c r="I1192" i="12"/>
  <c r="F1192" i="12"/>
  <c r="J1191" i="12"/>
  <c r="I1191" i="12"/>
  <c r="F1191" i="12"/>
  <c r="J1190" i="12"/>
  <c r="I1190" i="12"/>
  <c r="F1190" i="12"/>
  <c r="J1189" i="12"/>
  <c r="I1189" i="12"/>
  <c r="F1189" i="12"/>
  <c r="J1188" i="12"/>
  <c r="I1188" i="12"/>
  <c r="F1188" i="12"/>
  <c r="J1187" i="12"/>
  <c r="I1187" i="12"/>
  <c r="F1187" i="12"/>
  <c r="J1186" i="12"/>
  <c r="I1186" i="12"/>
  <c r="F1186" i="12"/>
  <c r="J1185" i="12"/>
  <c r="I1185" i="12"/>
  <c r="F1185" i="12"/>
  <c r="J1184" i="12"/>
  <c r="I1184" i="12"/>
  <c r="F1184" i="12"/>
  <c r="J1183" i="12"/>
  <c r="I1183" i="12"/>
  <c r="F1183" i="12"/>
  <c r="J1182" i="12"/>
  <c r="I1182" i="12"/>
  <c r="F1182" i="12"/>
  <c r="J1181" i="12"/>
  <c r="I1181" i="12"/>
  <c r="F1181" i="12"/>
  <c r="J1180" i="12"/>
  <c r="I1180" i="12"/>
  <c r="F1180" i="12"/>
  <c r="J1179" i="12"/>
  <c r="I1179" i="12"/>
  <c r="F1179" i="12"/>
  <c r="J1178" i="12"/>
  <c r="I1178" i="12"/>
  <c r="F1178" i="12"/>
  <c r="J1177" i="12"/>
  <c r="I1177" i="12"/>
  <c r="F1177" i="12"/>
  <c r="J1176" i="12"/>
  <c r="I1176" i="12"/>
  <c r="F1176" i="12"/>
  <c r="J1175" i="12"/>
  <c r="I1175" i="12"/>
  <c r="F1175" i="12"/>
  <c r="J1174" i="12"/>
  <c r="I1174" i="12"/>
  <c r="F1174" i="12"/>
  <c r="J1173" i="12"/>
  <c r="I1173" i="12"/>
  <c r="F1173" i="12"/>
  <c r="J1172" i="12"/>
  <c r="I1172" i="12"/>
  <c r="F1172" i="12"/>
  <c r="J1171" i="12"/>
  <c r="I1171" i="12"/>
  <c r="F1171" i="12"/>
  <c r="J1170" i="12"/>
  <c r="I1170" i="12"/>
  <c r="F1170" i="12"/>
  <c r="J1169" i="12"/>
  <c r="I1169" i="12"/>
  <c r="F1169" i="12"/>
  <c r="I1162" i="12"/>
  <c r="E1162" i="12"/>
  <c r="F1162" i="12"/>
  <c r="C1159" i="12"/>
  <c r="D1155" i="12"/>
  <c r="J1152" i="12"/>
  <c r="I1152" i="12"/>
  <c r="F1152" i="12"/>
  <c r="J1151" i="12"/>
  <c r="I1151" i="12"/>
  <c r="F1151" i="12"/>
  <c r="J1150" i="12"/>
  <c r="I1150" i="12"/>
  <c r="F1150" i="12"/>
  <c r="J1149" i="12"/>
  <c r="I1149" i="12"/>
  <c r="F1149" i="12"/>
  <c r="J1148" i="12"/>
  <c r="I1148" i="12"/>
  <c r="F1148" i="12"/>
  <c r="J1147" i="12"/>
  <c r="I1147" i="12"/>
  <c r="F1147" i="12"/>
  <c r="J1146" i="12"/>
  <c r="I1146" i="12"/>
  <c r="F1146" i="12"/>
  <c r="J1145" i="12"/>
  <c r="I1145" i="12"/>
  <c r="F1145" i="12"/>
  <c r="J1144" i="12"/>
  <c r="I1144" i="12"/>
  <c r="F1144" i="12"/>
  <c r="J1143" i="12"/>
  <c r="I1143" i="12"/>
  <c r="F1143" i="12"/>
  <c r="J1142" i="12"/>
  <c r="I1142" i="12"/>
  <c r="F1142" i="12"/>
  <c r="J1141" i="12"/>
  <c r="I1141" i="12"/>
  <c r="F1141" i="12"/>
  <c r="J1140" i="12"/>
  <c r="I1140" i="12"/>
  <c r="F1140" i="12"/>
  <c r="J1139" i="12"/>
  <c r="I1139" i="12"/>
  <c r="F1139" i="12"/>
  <c r="J1138" i="12"/>
  <c r="I1138" i="12"/>
  <c r="F1138" i="12"/>
  <c r="J1137" i="12"/>
  <c r="I1137" i="12"/>
  <c r="F1137" i="12"/>
  <c r="J1136" i="12"/>
  <c r="I1136" i="12"/>
  <c r="F1136" i="12"/>
  <c r="J1135" i="12"/>
  <c r="I1135" i="12"/>
  <c r="F1135" i="12"/>
  <c r="J1134" i="12"/>
  <c r="I1134" i="12"/>
  <c r="F1134" i="12"/>
  <c r="J1133" i="12"/>
  <c r="I1133" i="12"/>
  <c r="F1133" i="12"/>
  <c r="J1132" i="12"/>
  <c r="I1132" i="12"/>
  <c r="F1132" i="12"/>
  <c r="J1131" i="12"/>
  <c r="I1131" i="12"/>
  <c r="F1131" i="12"/>
  <c r="J1130" i="12"/>
  <c r="I1130" i="12"/>
  <c r="F1130" i="12"/>
  <c r="J1129" i="12"/>
  <c r="I1129" i="12"/>
  <c r="F1129" i="12"/>
  <c r="J1128" i="12"/>
  <c r="I1128" i="12"/>
  <c r="F1128" i="12"/>
  <c r="J1127" i="12"/>
  <c r="I1127" i="12"/>
  <c r="F1127" i="12"/>
  <c r="J1126" i="12"/>
  <c r="I1126" i="12"/>
  <c r="F1126" i="12"/>
  <c r="J1125" i="12"/>
  <c r="I1125" i="12"/>
  <c r="F1125" i="12"/>
  <c r="J1124" i="12"/>
  <c r="I1124" i="12"/>
  <c r="F1124" i="12"/>
  <c r="I1118" i="12"/>
  <c r="E1118" i="12"/>
  <c r="F1118" i="12"/>
  <c r="C1115" i="12"/>
  <c r="D1111" i="12"/>
  <c r="J1108" i="12"/>
  <c r="I1108" i="12"/>
  <c r="F1108" i="12"/>
  <c r="J1107" i="12"/>
  <c r="I1107" i="12"/>
  <c r="F1107" i="12"/>
  <c r="J1106" i="12"/>
  <c r="I1106" i="12"/>
  <c r="F1106" i="12"/>
  <c r="J1105" i="12"/>
  <c r="I1105" i="12"/>
  <c r="F1105" i="12"/>
  <c r="J1104" i="12"/>
  <c r="I1104" i="12"/>
  <c r="F1104" i="12"/>
  <c r="J1103" i="12"/>
  <c r="I1103" i="12"/>
  <c r="F1103" i="12"/>
  <c r="J1102" i="12"/>
  <c r="I1102" i="12"/>
  <c r="F1102" i="12"/>
  <c r="J1101" i="12"/>
  <c r="I1101" i="12"/>
  <c r="F1101" i="12"/>
  <c r="J1100" i="12"/>
  <c r="I1100" i="12"/>
  <c r="F1100" i="12"/>
  <c r="J1099" i="12"/>
  <c r="I1099" i="12"/>
  <c r="F1099" i="12"/>
  <c r="J1098" i="12"/>
  <c r="I1098" i="12"/>
  <c r="F1098" i="12"/>
  <c r="J1097" i="12"/>
  <c r="I1097" i="12"/>
  <c r="F1097" i="12"/>
  <c r="J1096" i="12"/>
  <c r="I1096" i="12"/>
  <c r="F1096" i="12"/>
  <c r="J1095" i="12"/>
  <c r="I1095" i="12"/>
  <c r="F1095" i="12"/>
  <c r="J1094" i="12"/>
  <c r="I1094" i="12"/>
  <c r="F1094" i="12"/>
  <c r="J1093" i="12"/>
  <c r="I1093" i="12"/>
  <c r="F1093" i="12"/>
  <c r="J1092" i="12"/>
  <c r="I1092" i="12"/>
  <c r="F1092" i="12"/>
  <c r="J1091" i="12"/>
  <c r="I1091" i="12"/>
  <c r="F1091" i="12"/>
  <c r="J1090" i="12"/>
  <c r="I1090" i="12"/>
  <c r="F1090" i="12"/>
  <c r="J1089" i="12"/>
  <c r="I1089" i="12"/>
  <c r="F1089" i="12"/>
  <c r="J1088" i="12"/>
  <c r="I1088" i="12"/>
  <c r="F1088" i="12"/>
  <c r="J1087" i="12"/>
  <c r="I1087" i="12"/>
  <c r="F1087" i="12"/>
  <c r="J1086" i="12"/>
  <c r="I1086" i="12"/>
  <c r="F1086" i="12"/>
  <c r="J1085" i="12"/>
  <c r="I1085" i="12"/>
  <c r="F1085" i="12"/>
  <c r="J1084" i="12"/>
  <c r="I1084" i="12"/>
  <c r="F1084" i="12"/>
  <c r="J1083" i="12"/>
  <c r="I1083" i="12"/>
  <c r="F1083" i="12"/>
  <c r="J1082" i="12"/>
  <c r="I1082" i="12"/>
  <c r="F1082" i="12"/>
  <c r="J1081" i="12"/>
  <c r="I1081" i="12"/>
  <c r="F1081" i="12"/>
  <c r="J1080" i="12"/>
  <c r="I1080" i="12"/>
  <c r="F1080" i="12"/>
  <c r="J1079" i="12"/>
  <c r="I1079" i="12"/>
  <c r="F1079" i="12"/>
  <c r="J1078" i="12"/>
  <c r="I1078" i="12"/>
  <c r="F1078" i="12"/>
  <c r="J1077" i="12"/>
  <c r="I1077" i="12"/>
  <c r="F1077" i="12"/>
  <c r="J1076" i="12"/>
  <c r="I1076" i="12"/>
  <c r="F1076" i="12"/>
  <c r="J1075" i="12"/>
  <c r="I1075" i="12"/>
  <c r="F1075" i="12"/>
  <c r="I1074" i="12"/>
  <c r="E1074" i="12"/>
  <c r="F1074" i="12" s="1"/>
  <c r="C1071" i="12"/>
  <c r="D1067" i="12"/>
  <c r="J1064" i="12"/>
  <c r="I1064" i="12"/>
  <c r="F1064" i="12"/>
  <c r="J1063" i="12"/>
  <c r="I1063" i="12"/>
  <c r="F1063" i="12"/>
  <c r="J1062" i="12"/>
  <c r="I1062" i="12"/>
  <c r="F1062" i="12"/>
  <c r="J1061" i="12"/>
  <c r="I1061" i="12"/>
  <c r="F1061" i="12"/>
  <c r="J1060" i="12"/>
  <c r="I1060" i="12"/>
  <c r="F1060" i="12"/>
  <c r="J1059" i="12"/>
  <c r="I1059" i="12"/>
  <c r="F1059" i="12"/>
  <c r="J1058" i="12"/>
  <c r="I1058" i="12"/>
  <c r="F1058" i="12"/>
  <c r="J1057" i="12"/>
  <c r="I1057" i="12"/>
  <c r="F1057" i="12"/>
  <c r="J1056" i="12"/>
  <c r="I1056" i="12"/>
  <c r="F1056" i="12"/>
  <c r="J1055" i="12"/>
  <c r="I1055" i="12"/>
  <c r="F1055" i="12"/>
  <c r="J1054" i="12"/>
  <c r="I1054" i="12"/>
  <c r="F1054" i="12"/>
  <c r="J1053" i="12"/>
  <c r="I1053" i="12"/>
  <c r="F1053" i="12"/>
  <c r="J1052" i="12"/>
  <c r="I1052" i="12"/>
  <c r="F1052" i="12"/>
  <c r="J1051" i="12"/>
  <c r="I1051" i="12"/>
  <c r="F1051" i="12"/>
  <c r="J1050" i="12"/>
  <c r="I1050" i="12"/>
  <c r="F1050" i="12"/>
  <c r="J1049" i="12"/>
  <c r="I1049" i="12"/>
  <c r="F1049" i="12"/>
  <c r="J1048" i="12"/>
  <c r="I1048" i="12"/>
  <c r="F1048" i="12"/>
  <c r="J1047" i="12"/>
  <c r="I1047" i="12"/>
  <c r="F1047" i="12"/>
  <c r="J1046" i="12"/>
  <c r="I1046" i="12"/>
  <c r="F1046" i="12"/>
  <c r="J1045" i="12"/>
  <c r="I1045" i="12"/>
  <c r="F1045" i="12"/>
  <c r="J1044" i="12"/>
  <c r="I1044" i="12"/>
  <c r="F1044" i="12"/>
  <c r="J1043" i="12"/>
  <c r="I1043" i="12"/>
  <c r="F1043" i="12"/>
  <c r="J1042" i="12"/>
  <c r="I1042" i="12"/>
  <c r="F1042" i="12"/>
  <c r="J1041" i="12"/>
  <c r="I1041" i="12"/>
  <c r="F1041" i="12"/>
  <c r="J1040" i="12"/>
  <c r="I1040" i="12"/>
  <c r="F1040" i="12"/>
  <c r="J1039" i="12"/>
  <c r="I1039" i="12"/>
  <c r="F1039" i="12"/>
  <c r="J1038" i="12"/>
  <c r="I1038" i="12"/>
  <c r="F1038" i="12"/>
  <c r="J1037" i="12"/>
  <c r="I1037" i="12"/>
  <c r="F1037" i="12"/>
  <c r="J1036" i="12"/>
  <c r="I1036" i="12"/>
  <c r="F1036" i="12"/>
  <c r="J1035" i="12"/>
  <c r="I1035" i="12"/>
  <c r="F1035" i="12"/>
  <c r="J1034" i="12"/>
  <c r="I1034" i="12"/>
  <c r="F1034" i="12"/>
  <c r="J1033" i="12"/>
  <c r="I1033" i="12"/>
  <c r="F1033" i="12"/>
  <c r="J1032" i="12"/>
  <c r="I1032" i="12"/>
  <c r="F1032" i="12"/>
  <c r="J1031" i="12"/>
  <c r="I1031" i="12"/>
  <c r="F1031" i="12"/>
  <c r="I1030" i="12"/>
  <c r="E1030" i="12"/>
  <c r="F1030" i="12"/>
  <c r="D1023" i="12" s="1"/>
  <c r="C1027" i="12"/>
  <c r="J1020" i="12"/>
  <c r="I1020" i="12"/>
  <c r="F1020" i="12"/>
  <c r="J1019" i="12"/>
  <c r="I1019" i="12"/>
  <c r="F1019" i="12"/>
  <c r="J1018" i="12"/>
  <c r="I1018" i="12"/>
  <c r="F1018" i="12"/>
  <c r="J1017" i="12"/>
  <c r="I1017" i="12"/>
  <c r="F1017" i="12"/>
  <c r="J1016" i="12"/>
  <c r="I1016" i="12"/>
  <c r="F1016" i="12"/>
  <c r="J1015" i="12"/>
  <c r="I1015" i="12"/>
  <c r="F1015" i="12"/>
  <c r="J1014" i="12"/>
  <c r="I1014" i="12"/>
  <c r="F1014" i="12"/>
  <c r="J1013" i="12"/>
  <c r="I1013" i="12"/>
  <c r="F1013" i="12"/>
  <c r="J1012" i="12"/>
  <c r="I1012" i="12"/>
  <c r="F1012" i="12"/>
  <c r="J1011" i="12"/>
  <c r="I1011" i="12"/>
  <c r="F1011" i="12"/>
  <c r="J1010" i="12"/>
  <c r="I1010" i="12"/>
  <c r="F1010" i="12"/>
  <c r="J1009" i="12"/>
  <c r="I1009" i="12"/>
  <c r="F1009" i="12"/>
  <c r="J1008" i="12"/>
  <c r="I1008" i="12"/>
  <c r="F1008" i="12"/>
  <c r="J1007" i="12"/>
  <c r="I1007" i="12"/>
  <c r="F1007" i="12"/>
  <c r="J1006" i="12"/>
  <c r="I1006" i="12"/>
  <c r="F1006" i="12"/>
  <c r="J1005" i="12"/>
  <c r="I1005" i="12"/>
  <c r="F1005" i="12"/>
  <c r="J1004" i="12"/>
  <c r="I1004" i="12"/>
  <c r="F1004" i="12"/>
  <c r="J1003" i="12"/>
  <c r="I1003" i="12"/>
  <c r="F1003" i="12"/>
  <c r="J1002" i="12"/>
  <c r="I1002" i="12"/>
  <c r="F1002" i="12"/>
  <c r="J1001" i="12"/>
  <c r="I1001" i="12"/>
  <c r="F1001" i="12"/>
  <c r="J1000" i="12"/>
  <c r="I1000" i="12"/>
  <c r="F1000" i="12"/>
  <c r="J999" i="12"/>
  <c r="I999" i="12"/>
  <c r="F999" i="12"/>
  <c r="J998" i="12"/>
  <c r="I998" i="12"/>
  <c r="F998" i="12"/>
  <c r="J997" i="12"/>
  <c r="I997" i="12"/>
  <c r="F997" i="12"/>
  <c r="J996" i="12"/>
  <c r="I996" i="12"/>
  <c r="F996" i="12"/>
  <c r="J995" i="12"/>
  <c r="I995" i="12"/>
  <c r="F995" i="12"/>
  <c r="J994" i="12"/>
  <c r="I994" i="12"/>
  <c r="F994" i="12"/>
  <c r="J993" i="12"/>
  <c r="I993" i="12"/>
  <c r="F993" i="12"/>
  <c r="J992" i="12"/>
  <c r="I992" i="12"/>
  <c r="F992" i="12"/>
  <c r="J991" i="12"/>
  <c r="I991" i="12"/>
  <c r="F991" i="12"/>
  <c r="J990" i="12"/>
  <c r="I990" i="12"/>
  <c r="F990" i="12"/>
  <c r="J989" i="12"/>
  <c r="I989" i="12"/>
  <c r="F989" i="12"/>
  <c r="J988" i="12"/>
  <c r="I988" i="12"/>
  <c r="F988" i="12"/>
  <c r="J987" i="12"/>
  <c r="I987" i="12"/>
  <c r="I986" i="12"/>
  <c r="E986" i="12"/>
  <c r="F986" i="12"/>
  <c r="C983" i="12"/>
  <c r="D979" i="12"/>
  <c r="J976" i="12"/>
  <c r="I976" i="12"/>
  <c r="F976" i="12"/>
  <c r="J975" i="12"/>
  <c r="I975" i="12"/>
  <c r="F975" i="12"/>
  <c r="J974" i="12"/>
  <c r="I974" i="12"/>
  <c r="F974" i="12"/>
  <c r="J973" i="12"/>
  <c r="I973" i="12"/>
  <c r="F973" i="12"/>
  <c r="J972" i="12"/>
  <c r="I972" i="12"/>
  <c r="F972" i="12"/>
  <c r="J971" i="12"/>
  <c r="I971" i="12"/>
  <c r="F971" i="12"/>
  <c r="J970" i="12"/>
  <c r="I970" i="12"/>
  <c r="F970" i="12"/>
  <c r="J969" i="12"/>
  <c r="I969" i="12"/>
  <c r="F969" i="12"/>
  <c r="J968" i="12"/>
  <c r="I968" i="12"/>
  <c r="F968" i="12"/>
  <c r="J967" i="12"/>
  <c r="I967" i="12"/>
  <c r="F967" i="12"/>
  <c r="J966" i="12"/>
  <c r="I966" i="12"/>
  <c r="F966" i="12"/>
  <c r="J965" i="12"/>
  <c r="I965" i="12"/>
  <c r="F965" i="12"/>
  <c r="J964" i="12"/>
  <c r="I964" i="12"/>
  <c r="F964" i="12"/>
  <c r="J963" i="12"/>
  <c r="I963" i="12"/>
  <c r="F963" i="12"/>
  <c r="J962" i="12"/>
  <c r="I962" i="12"/>
  <c r="F962" i="12"/>
  <c r="J961" i="12"/>
  <c r="I961" i="12"/>
  <c r="F961" i="12"/>
  <c r="J960" i="12"/>
  <c r="I960" i="12"/>
  <c r="F960" i="12"/>
  <c r="J959" i="12"/>
  <c r="I959" i="12"/>
  <c r="F959" i="12"/>
  <c r="J958" i="12"/>
  <c r="I958" i="12"/>
  <c r="F958" i="12"/>
  <c r="J957" i="12"/>
  <c r="I957" i="12"/>
  <c r="F957" i="12"/>
  <c r="J956" i="12"/>
  <c r="I956" i="12"/>
  <c r="F956" i="12"/>
  <c r="J955" i="12"/>
  <c r="I955" i="12"/>
  <c r="F955" i="12"/>
  <c r="J954" i="12"/>
  <c r="I954" i="12"/>
  <c r="F954" i="12"/>
  <c r="J953" i="12"/>
  <c r="I953" i="12"/>
  <c r="F953" i="12"/>
  <c r="J952" i="12"/>
  <c r="I952" i="12"/>
  <c r="F952" i="12"/>
  <c r="J951" i="12"/>
  <c r="I951" i="12"/>
  <c r="F951" i="12"/>
  <c r="J950" i="12"/>
  <c r="I950" i="12"/>
  <c r="F950" i="12"/>
  <c r="J949" i="12"/>
  <c r="I949" i="12"/>
  <c r="F949" i="12"/>
  <c r="J948" i="12"/>
  <c r="I948" i="12"/>
  <c r="F948" i="12"/>
  <c r="J947" i="12"/>
  <c r="I947" i="12"/>
  <c r="F947" i="12"/>
  <c r="J946" i="12"/>
  <c r="I946" i="12"/>
  <c r="F946" i="12"/>
  <c r="J945" i="12"/>
  <c r="I945" i="12"/>
  <c r="F945" i="12"/>
  <c r="J944" i="12"/>
  <c r="I944" i="12"/>
  <c r="F944" i="12"/>
  <c r="J943" i="12"/>
  <c r="I943" i="12"/>
  <c r="F943" i="12"/>
  <c r="I942" i="12"/>
  <c r="E942" i="12"/>
  <c r="F942" i="12" s="1"/>
  <c r="C939" i="12"/>
  <c r="D935" i="12"/>
  <c r="J932" i="12"/>
  <c r="I932" i="12"/>
  <c r="F932" i="12"/>
  <c r="J931" i="12"/>
  <c r="I931" i="12"/>
  <c r="F931" i="12"/>
  <c r="J930" i="12"/>
  <c r="I930" i="12"/>
  <c r="F930" i="12"/>
  <c r="J929" i="12"/>
  <c r="I929" i="12"/>
  <c r="F929" i="12"/>
  <c r="J928" i="12"/>
  <c r="I928" i="12"/>
  <c r="F928" i="12"/>
  <c r="J927" i="12"/>
  <c r="I927" i="12"/>
  <c r="F927" i="12"/>
  <c r="J926" i="12"/>
  <c r="I926" i="12"/>
  <c r="F926" i="12"/>
  <c r="J925" i="12"/>
  <c r="I925" i="12"/>
  <c r="F925" i="12"/>
  <c r="J924" i="12"/>
  <c r="I924" i="12"/>
  <c r="F924" i="12"/>
  <c r="J923" i="12"/>
  <c r="I923" i="12"/>
  <c r="F923" i="12"/>
  <c r="J922" i="12"/>
  <c r="I922" i="12"/>
  <c r="F922" i="12"/>
  <c r="J921" i="12"/>
  <c r="I921" i="12"/>
  <c r="F921" i="12"/>
  <c r="J920" i="12"/>
  <c r="I920" i="12"/>
  <c r="F920" i="12"/>
  <c r="J919" i="12"/>
  <c r="I919" i="12"/>
  <c r="F919" i="12"/>
  <c r="J918" i="12"/>
  <c r="I918" i="12"/>
  <c r="F918" i="12"/>
  <c r="J917" i="12"/>
  <c r="I917" i="12"/>
  <c r="F917" i="12"/>
  <c r="J916" i="12"/>
  <c r="I916" i="12"/>
  <c r="F916" i="12"/>
  <c r="J915" i="12"/>
  <c r="I915" i="12"/>
  <c r="F915" i="12"/>
  <c r="J914" i="12"/>
  <c r="I914" i="12"/>
  <c r="F914" i="12"/>
  <c r="J913" i="12"/>
  <c r="I913" i="12"/>
  <c r="F913" i="12"/>
  <c r="J912" i="12"/>
  <c r="I912" i="12"/>
  <c r="F912" i="12"/>
  <c r="J911" i="12"/>
  <c r="I911" i="12"/>
  <c r="F911" i="12"/>
  <c r="J910" i="12"/>
  <c r="I910" i="12"/>
  <c r="F910" i="12"/>
  <c r="J909" i="12"/>
  <c r="I909" i="12"/>
  <c r="F909" i="12"/>
  <c r="J908" i="12"/>
  <c r="I908" i="12"/>
  <c r="F908" i="12"/>
  <c r="J907" i="12"/>
  <c r="I907" i="12"/>
  <c r="F907" i="12"/>
  <c r="J906" i="12"/>
  <c r="I906" i="12"/>
  <c r="F906" i="12"/>
  <c r="J905" i="12"/>
  <c r="I905" i="12"/>
  <c r="F905" i="12"/>
  <c r="J904" i="12"/>
  <c r="I904" i="12"/>
  <c r="F904" i="12"/>
  <c r="J903" i="12"/>
  <c r="I903" i="12"/>
  <c r="F903" i="12"/>
  <c r="J902" i="12"/>
  <c r="I902" i="12"/>
  <c r="F902" i="12"/>
  <c r="J901" i="12"/>
  <c r="I901" i="12"/>
  <c r="F901" i="12"/>
  <c r="J900" i="12"/>
  <c r="I900" i="12"/>
  <c r="F900" i="12"/>
  <c r="J899" i="12"/>
  <c r="I899" i="12"/>
  <c r="F899" i="12"/>
  <c r="I898" i="12"/>
  <c r="E898" i="12"/>
  <c r="F898" i="12"/>
  <c r="D891" i="12" s="1"/>
  <c r="C895" i="12"/>
  <c r="G226" i="7"/>
  <c r="E227" i="7"/>
  <c r="G227" i="7" s="1"/>
  <c r="E228" i="7"/>
  <c r="G228" i="7"/>
  <c r="G229" i="7"/>
  <c r="G230" i="7"/>
  <c r="E231" i="7"/>
  <c r="G231" i="7"/>
  <c r="E232" i="7"/>
  <c r="G232" i="7" s="1"/>
  <c r="E233" i="7"/>
  <c r="G233" i="7"/>
  <c r="G234" i="7"/>
  <c r="F235" i="7"/>
  <c r="G235" i="7" s="1"/>
  <c r="K577" i="7"/>
  <c r="J577" i="7"/>
  <c r="F577" i="7"/>
  <c r="G577" i="7" s="1"/>
  <c r="K576" i="7"/>
  <c r="J576" i="7"/>
  <c r="G576" i="7"/>
  <c r="K575" i="7"/>
  <c r="J575" i="7"/>
  <c r="E575" i="7"/>
  <c r="G575" i="7" s="1"/>
  <c r="K574" i="7"/>
  <c r="J574" i="7"/>
  <c r="E574" i="7"/>
  <c r="G574" i="7" s="1"/>
  <c r="K573" i="7"/>
  <c r="J573" i="7"/>
  <c r="E573" i="7"/>
  <c r="G573" i="7" s="1"/>
  <c r="K572" i="7"/>
  <c r="J572" i="7"/>
  <c r="G572" i="7"/>
  <c r="K571" i="7"/>
  <c r="J571" i="7"/>
  <c r="G571" i="7"/>
  <c r="K570" i="7"/>
  <c r="J570" i="7"/>
  <c r="E570" i="7"/>
  <c r="G570" i="7"/>
  <c r="K569" i="7"/>
  <c r="J569" i="7"/>
  <c r="E569" i="7"/>
  <c r="G569" i="7"/>
  <c r="J568" i="7"/>
  <c r="G568" i="7"/>
  <c r="D561" i="7" s="1"/>
  <c r="C565" i="7"/>
  <c r="K558" i="7"/>
  <c r="J558" i="7"/>
  <c r="F558" i="7"/>
  <c r="G558" i="7"/>
  <c r="K557" i="7"/>
  <c r="J557" i="7"/>
  <c r="G557" i="7"/>
  <c r="K556" i="7"/>
  <c r="J556" i="7"/>
  <c r="E556" i="7"/>
  <c r="G556" i="7" s="1"/>
  <c r="K555" i="7"/>
  <c r="J555" i="7"/>
  <c r="E555" i="7"/>
  <c r="G555" i="7" s="1"/>
  <c r="K554" i="7"/>
  <c r="J554" i="7"/>
  <c r="E554" i="7"/>
  <c r="G554" i="7" s="1"/>
  <c r="K553" i="7"/>
  <c r="J553" i="7"/>
  <c r="G553" i="7"/>
  <c r="K552" i="7"/>
  <c r="J552" i="7"/>
  <c r="G552" i="7"/>
  <c r="K551" i="7"/>
  <c r="J551" i="7"/>
  <c r="E551" i="7"/>
  <c r="G551" i="7"/>
  <c r="K550" i="7"/>
  <c r="J550" i="7"/>
  <c r="E550" i="7"/>
  <c r="G550" i="7"/>
  <c r="J549" i="7"/>
  <c r="G549" i="7"/>
  <c r="C546" i="7"/>
  <c r="K539" i="7"/>
  <c r="J539" i="7"/>
  <c r="F539" i="7"/>
  <c r="G539" i="7"/>
  <c r="K538" i="7"/>
  <c r="J538" i="7"/>
  <c r="G538" i="7"/>
  <c r="K537" i="7"/>
  <c r="J537" i="7"/>
  <c r="E537" i="7"/>
  <c r="G537" i="7"/>
  <c r="K536" i="7"/>
  <c r="J536" i="7"/>
  <c r="E536" i="7"/>
  <c r="G536" i="7"/>
  <c r="K535" i="7"/>
  <c r="J535" i="7"/>
  <c r="E535" i="7"/>
  <c r="G535" i="7"/>
  <c r="K534" i="7"/>
  <c r="J534" i="7"/>
  <c r="G534" i="7"/>
  <c r="K533" i="7"/>
  <c r="J533" i="7"/>
  <c r="G533" i="7"/>
  <c r="K532" i="7"/>
  <c r="J532" i="7"/>
  <c r="E532" i="7"/>
  <c r="G532" i="7" s="1"/>
  <c r="K531" i="7"/>
  <c r="J531" i="7"/>
  <c r="E531" i="7"/>
  <c r="G531" i="7" s="1"/>
  <c r="J530" i="7"/>
  <c r="G530" i="7"/>
  <c r="C527" i="7"/>
  <c r="K520" i="7"/>
  <c r="J520" i="7"/>
  <c r="F520" i="7"/>
  <c r="G520" i="7" s="1"/>
  <c r="K519" i="7"/>
  <c r="J519" i="7"/>
  <c r="G519" i="7"/>
  <c r="K518" i="7"/>
  <c r="J518" i="7"/>
  <c r="E518" i="7"/>
  <c r="G518" i="7"/>
  <c r="K517" i="7"/>
  <c r="J517" i="7"/>
  <c r="E517" i="7"/>
  <c r="G517" i="7"/>
  <c r="K516" i="7"/>
  <c r="J516" i="7"/>
  <c r="E516" i="7"/>
  <c r="G516" i="7"/>
  <c r="K515" i="7"/>
  <c r="J515" i="7"/>
  <c r="G515" i="7"/>
  <c r="K514" i="7"/>
  <c r="J514" i="7"/>
  <c r="G514" i="7"/>
  <c r="K513" i="7"/>
  <c r="J513" i="7"/>
  <c r="E513" i="7"/>
  <c r="G513" i="7" s="1"/>
  <c r="K512" i="7"/>
  <c r="J512" i="7"/>
  <c r="E512" i="7"/>
  <c r="G512" i="7" s="1"/>
  <c r="J511" i="7"/>
  <c r="G511" i="7"/>
  <c r="D504" i="7" s="1"/>
  <c r="C508" i="7"/>
  <c r="K501" i="7"/>
  <c r="J501" i="7"/>
  <c r="F501" i="7"/>
  <c r="G501" i="7" s="1"/>
  <c r="K500" i="7"/>
  <c r="J500" i="7"/>
  <c r="G500" i="7"/>
  <c r="K499" i="7"/>
  <c r="J499" i="7"/>
  <c r="E499" i="7"/>
  <c r="G499" i="7" s="1"/>
  <c r="K498" i="7"/>
  <c r="J498" i="7"/>
  <c r="E498" i="7"/>
  <c r="G498" i="7" s="1"/>
  <c r="K497" i="7"/>
  <c r="J497" i="7"/>
  <c r="E497" i="7"/>
  <c r="G497" i="7" s="1"/>
  <c r="K496" i="7"/>
  <c r="J496" i="7"/>
  <c r="G496" i="7"/>
  <c r="K495" i="7"/>
  <c r="J495" i="7"/>
  <c r="G495" i="7"/>
  <c r="K494" i="7"/>
  <c r="J494" i="7"/>
  <c r="E494" i="7"/>
  <c r="G494" i="7"/>
  <c r="K493" i="7"/>
  <c r="J493" i="7"/>
  <c r="E493" i="7"/>
  <c r="G493" i="7"/>
  <c r="J492" i="7"/>
  <c r="G492" i="7"/>
  <c r="D485" i="7" s="1"/>
  <c r="C489" i="7"/>
  <c r="K482" i="7"/>
  <c r="J482" i="7"/>
  <c r="F482" i="7"/>
  <c r="G482" i="7"/>
  <c r="K481" i="7"/>
  <c r="J481" i="7"/>
  <c r="G481" i="7"/>
  <c r="K480" i="7"/>
  <c r="J480" i="7"/>
  <c r="E480" i="7"/>
  <c r="G480" i="7" s="1"/>
  <c r="K479" i="7"/>
  <c r="J479" i="7"/>
  <c r="E479" i="7"/>
  <c r="G479" i="7" s="1"/>
  <c r="K478" i="7"/>
  <c r="J478" i="7"/>
  <c r="E478" i="7"/>
  <c r="G478" i="7" s="1"/>
  <c r="K477" i="7"/>
  <c r="J477" i="7"/>
  <c r="G477" i="7"/>
  <c r="K476" i="7"/>
  <c r="J476" i="7"/>
  <c r="G476" i="7"/>
  <c r="K475" i="7"/>
  <c r="J475" i="7"/>
  <c r="E475" i="7"/>
  <c r="G475" i="7"/>
  <c r="K474" i="7"/>
  <c r="J474" i="7"/>
  <c r="E474" i="7"/>
  <c r="G474" i="7"/>
  <c r="J473" i="7"/>
  <c r="G473" i="7"/>
  <c r="C470" i="7"/>
  <c r="K463" i="7"/>
  <c r="J463" i="7"/>
  <c r="F463" i="7"/>
  <c r="G463" i="7"/>
  <c r="K462" i="7"/>
  <c r="J462" i="7"/>
  <c r="G462" i="7"/>
  <c r="K461" i="7"/>
  <c r="J461" i="7"/>
  <c r="E461" i="7"/>
  <c r="G461" i="7"/>
  <c r="K460" i="7"/>
  <c r="J460" i="7"/>
  <c r="E460" i="7"/>
  <c r="G460" i="7"/>
  <c r="K459" i="7"/>
  <c r="J459" i="7"/>
  <c r="E459" i="7"/>
  <c r="G459" i="7"/>
  <c r="K458" i="7"/>
  <c r="J458" i="7"/>
  <c r="G458" i="7"/>
  <c r="K457" i="7"/>
  <c r="J457" i="7"/>
  <c r="G457" i="7"/>
  <c r="K456" i="7"/>
  <c r="J456" i="7"/>
  <c r="E456" i="7"/>
  <c r="G456" i="7" s="1"/>
  <c r="K455" i="7"/>
  <c r="J455" i="7"/>
  <c r="E455" i="7"/>
  <c r="G455" i="7" s="1"/>
  <c r="J454" i="7"/>
  <c r="G454" i="7"/>
  <c r="C451" i="7"/>
  <c r="K444" i="7"/>
  <c r="J444" i="7"/>
  <c r="F444" i="7"/>
  <c r="G444" i="7" s="1"/>
  <c r="K443" i="7"/>
  <c r="J443" i="7"/>
  <c r="G443" i="7"/>
  <c r="K442" i="7"/>
  <c r="J442" i="7"/>
  <c r="E442" i="7"/>
  <c r="G442" i="7"/>
  <c r="K441" i="7"/>
  <c r="J441" i="7"/>
  <c r="E441" i="7"/>
  <c r="G441" i="7"/>
  <c r="K440" i="7"/>
  <c r="J440" i="7"/>
  <c r="E440" i="7"/>
  <c r="G440" i="7"/>
  <c r="K439" i="7"/>
  <c r="J439" i="7"/>
  <c r="G439" i="7"/>
  <c r="K438" i="7"/>
  <c r="J438" i="7"/>
  <c r="G438" i="7"/>
  <c r="K437" i="7"/>
  <c r="J437" i="7"/>
  <c r="E437" i="7"/>
  <c r="G437" i="7" s="1"/>
  <c r="K436" i="7"/>
  <c r="J436" i="7"/>
  <c r="E436" i="7"/>
  <c r="G436" i="7" s="1"/>
  <c r="J435" i="7"/>
  <c r="G435" i="7"/>
  <c r="D428" i="7" s="1"/>
  <c r="C432" i="7"/>
  <c r="K425" i="7"/>
  <c r="J425" i="7"/>
  <c r="F425" i="7"/>
  <c r="G425" i="7" s="1"/>
  <c r="K424" i="7"/>
  <c r="J424" i="7"/>
  <c r="G424" i="7"/>
  <c r="K423" i="7"/>
  <c r="J423" i="7"/>
  <c r="E423" i="7"/>
  <c r="G423" i="7" s="1"/>
  <c r="K422" i="7"/>
  <c r="J422" i="7"/>
  <c r="E422" i="7"/>
  <c r="G422" i="7" s="1"/>
  <c r="K421" i="7"/>
  <c r="J421" i="7"/>
  <c r="E421" i="7"/>
  <c r="G421" i="7" s="1"/>
  <c r="K420" i="7"/>
  <c r="J420" i="7"/>
  <c r="G420" i="7"/>
  <c r="K419" i="7"/>
  <c r="J419" i="7"/>
  <c r="G419" i="7"/>
  <c r="K418" i="7"/>
  <c r="J418" i="7"/>
  <c r="E418" i="7"/>
  <c r="G418" i="7"/>
  <c r="K417" i="7"/>
  <c r="J417" i="7"/>
  <c r="E417" i="7"/>
  <c r="G417" i="7"/>
  <c r="J416" i="7"/>
  <c r="G416" i="7"/>
  <c r="D409" i="7" s="1"/>
  <c r="C413" i="7"/>
  <c r="K406" i="7"/>
  <c r="J406" i="7"/>
  <c r="F406" i="7"/>
  <c r="G406" i="7"/>
  <c r="K405" i="7"/>
  <c r="J405" i="7"/>
  <c r="G405" i="7"/>
  <c r="K404" i="7"/>
  <c r="J404" i="7"/>
  <c r="E404" i="7"/>
  <c r="G404" i="7" s="1"/>
  <c r="K403" i="7"/>
  <c r="J403" i="7"/>
  <c r="E403" i="7"/>
  <c r="G403" i="7" s="1"/>
  <c r="K402" i="7"/>
  <c r="J402" i="7"/>
  <c r="E402" i="7"/>
  <c r="G402" i="7" s="1"/>
  <c r="K401" i="7"/>
  <c r="J401" i="7"/>
  <c r="G401" i="7"/>
  <c r="K400" i="7"/>
  <c r="J400" i="7"/>
  <c r="G400" i="7"/>
  <c r="K399" i="7"/>
  <c r="J399" i="7"/>
  <c r="E399" i="7"/>
  <c r="G399" i="7"/>
  <c r="K398" i="7"/>
  <c r="J398" i="7"/>
  <c r="E398" i="7"/>
  <c r="G398" i="7"/>
  <c r="J397" i="7"/>
  <c r="G397" i="7"/>
  <c r="C394" i="7"/>
  <c r="K387" i="7"/>
  <c r="J387" i="7"/>
  <c r="F387" i="7"/>
  <c r="G387" i="7"/>
  <c r="K386" i="7"/>
  <c r="J386" i="7"/>
  <c r="G386" i="7"/>
  <c r="K385" i="7"/>
  <c r="J385" i="7"/>
  <c r="E385" i="7"/>
  <c r="G385" i="7"/>
  <c r="K384" i="7"/>
  <c r="J384" i="7"/>
  <c r="E384" i="7"/>
  <c r="G384" i="7"/>
  <c r="K383" i="7"/>
  <c r="J383" i="7"/>
  <c r="E383" i="7"/>
  <c r="G383" i="7"/>
  <c r="K382" i="7"/>
  <c r="J382" i="7"/>
  <c r="G382" i="7"/>
  <c r="K381" i="7"/>
  <c r="J381" i="7"/>
  <c r="G381" i="7"/>
  <c r="K380" i="7"/>
  <c r="J380" i="7"/>
  <c r="E380" i="7"/>
  <c r="G380" i="7" s="1"/>
  <c r="K379" i="7"/>
  <c r="J379" i="7"/>
  <c r="E379" i="7"/>
  <c r="G379" i="7" s="1"/>
  <c r="J378" i="7"/>
  <c r="G378" i="7"/>
  <c r="C375" i="7"/>
  <c r="K368" i="7"/>
  <c r="J368" i="7"/>
  <c r="F368" i="7"/>
  <c r="G368" i="7" s="1"/>
  <c r="K367" i="7"/>
  <c r="J367" i="7"/>
  <c r="G367" i="7"/>
  <c r="K366" i="7"/>
  <c r="J366" i="7"/>
  <c r="E366" i="7"/>
  <c r="G366" i="7"/>
  <c r="K365" i="7"/>
  <c r="J365" i="7"/>
  <c r="E365" i="7"/>
  <c r="G365" i="7"/>
  <c r="K364" i="7"/>
  <c r="J364" i="7"/>
  <c r="E364" i="7"/>
  <c r="G364" i="7"/>
  <c r="K363" i="7"/>
  <c r="J363" i="7"/>
  <c r="G363" i="7"/>
  <c r="K362" i="7"/>
  <c r="J362" i="7"/>
  <c r="G362" i="7"/>
  <c r="K361" i="7"/>
  <c r="J361" i="7"/>
  <c r="E361" i="7"/>
  <c r="G361" i="7" s="1"/>
  <c r="K360" i="7"/>
  <c r="J360" i="7"/>
  <c r="E360" i="7"/>
  <c r="G360" i="7" s="1"/>
  <c r="J359" i="7"/>
  <c r="G359" i="7"/>
  <c r="D352" i="7" s="1"/>
  <c r="C356" i="7"/>
  <c r="K349" i="7"/>
  <c r="J349" i="7"/>
  <c r="K348" i="7"/>
  <c r="J348" i="7"/>
  <c r="J347" i="7"/>
  <c r="J346" i="7"/>
  <c r="J345" i="7"/>
  <c r="K344" i="7"/>
  <c r="J344" i="7"/>
  <c r="K343" i="7"/>
  <c r="J343" i="7"/>
  <c r="J342" i="7"/>
  <c r="J341" i="7"/>
  <c r="J340" i="7"/>
  <c r="C337" i="7"/>
  <c r="K330" i="7"/>
  <c r="J330" i="7"/>
  <c r="K329" i="7"/>
  <c r="J329" i="7"/>
  <c r="J328" i="7"/>
  <c r="J327" i="7"/>
  <c r="J326" i="7"/>
  <c r="K325" i="7"/>
  <c r="J325" i="7"/>
  <c r="K324" i="7"/>
  <c r="J324" i="7"/>
  <c r="J323" i="7"/>
  <c r="J322" i="7"/>
  <c r="J321" i="7"/>
  <c r="C318" i="7"/>
  <c r="K311" i="7"/>
  <c r="J311" i="7"/>
  <c r="F311" i="7"/>
  <c r="G311" i="7"/>
  <c r="K310" i="7"/>
  <c r="J310" i="7"/>
  <c r="G310" i="7"/>
  <c r="K309" i="7"/>
  <c r="J309" i="7"/>
  <c r="E309" i="7"/>
  <c r="G309" i="7" s="1"/>
  <c r="K308" i="7"/>
  <c r="J308" i="7"/>
  <c r="E308" i="7"/>
  <c r="G308" i="7" s="1"/>
  <c r="AF315" i="38" s="1"/>
  <c r="K307" i="7"/>
  <c r="J307" i="7"/>
  <c r="E307" i="7"/>
  <c r="G307" i="7" s="1"/>
  <c r="K306" i="7"/>
  <c r="J306" i="7"/>
  <c r="G306" i="7"/>
  <c r="K305" i="7"/>
  <c r="J305" i="7"/>
  <c r="G305" i="7"/>
  <c r="K304" i="7"/>
  <c r="J304" i="7"/>
  <c r="E304" i="7"/>
  <c r="G304" i="7" s="1"/>
  <c r="K303" i="7"/>
  <c r="J303" i="7"/>
  <c r="E303" i="7"/>
  <c r="G303" i="7" s="1"/>
  <c r="J302" i="7"/>
  <c r="G302" i="7"/>
  <c r="C299" i="7"/>
  <c r="K292" i="7"/>
  <c r="J292" i="7"/>
  <c r="F292" i="7"/>
  <c r="G292" i="7"/>
  <c r="K291" i="7"/>
  <c r="J291" i="7"/>
  <c r="G291" i="7"/>
  <c r="K290" i="7"/>
  <c r="J290" i="7"/>
  <c r="E290" i="7"/>
  <c r="G290" i="7" s="1"/>
  <c r="K289" i="7"/>
  <c r="J289" i="7"/>
  <c r="E289" i="7"/>
  <c r="G289" i="7" s="1"/>
  <c r="K288" i="7"/>
  <c r="J288" i="7"/>
  <c r="E288" i="7"/>
  <c r="G288" i="7" s="1"/>
  <c r="K287" i="7"/>
  <c r="J287" i="7"/>
  <c r="G287" i="7"/>
  <c r="K286" i="7"/>
  <c r="J286" i="7"/>
  <c r="G286" i="7"/>
  <c r="K285" i="7"/>
  <c r="J285" i="7"/>
  <c r="E285" i="7"/>
  <c r="G285" i="7" s="1"/>
  <c r="AN225" i="38" s="1"/>
  <c r="K284" i="7"/>
  <c r="J284" i="7"/>
  <c r="E284" i="7"/>
  <c r="G284" i="7" s="1"/>
  <c r="J283" i="7"/>
  <c r="G283" i="7"/>
  <c r="C280" i="7"/>
  <c r="K273" i="7"/>
  <c r="J273" i="7"/>
  <c r="F273" i="7"/>
  <c r="G273" i="7"/>
  <c r="K272" i="7"/>
  <c r="J272" i="7"/>
  <c r="G272" i="7"/>
  <c r="K271" i="7"/>
  <c r="J271" i="7"/>
  <c r="E271" i="7"/>
  <c r="G271" i="7" s="1"/>
  <c r="K270" i="7"/>
  <c r="J270" i="7"/>
  <c r="E270" i="7"/>
  <c r="G270" i="7" s="1"/>
  <c r="K269" i="7"/>
  <c r="J269" i="7"/>
  <c r="E269" i="7"/>
  <c r="G269" i="7" s="1"/>
  <c r="K268" i="7"/>
  <c r="J268" i="7"/>
  <c r="G268" i="7"/>
  <c r="K267" i="7"/>
  <c r="J267" i="7"/>
  <c r="G267" i="7"/>
  <c r="K266" i="7"/>
  <c r="J266" i="7"/>
  <c r="E266" i="7"/>
  <c r="G266" i="7" s="1"/>
  <c r="K265" i="7"/>
  <c r="J265" i="7"/>
  <c r="E265" i="7"/>
  <c r="G265" i="7" s="1"/>
  <c r="J264" i="7"/>
  <c r="G264" i="7"/>
  <c r="C261" i="7"/>
  <c r="K254" i="7"/>
  <c r="J254" i="7"/>
  <c r="F254" i="7"/>
  <c r="G254" i="7" s="1"/>
  <c r="K253" i="7"/>
  <c r="J253" i="7"/>
  <c r="G253" i="7"/>
  <c r="K252" i="7"/>
  <c r="J252" i="7"/>
  <c r="E252" i="7"/>
  <c r="G252" i="7"/>
  <c r="K251" i="7"/>
  <c r="J251" i="7"/>
  <c r="E251" i="7"/>
  <c r="G251" i="7"/>
  <c r="K250" i="7"/>
  <c r="J250" i="7"/>
  <c r="E250" i="7"/>
  <c r="G250" i="7"/>
  <c r="K249" i="7"/>
  <c r="J249" i="7"/>
  <c r="G249" i="7"/>
  <c r="K248" i="7"/>
  <c r="J248" i="7"/>
  <c r="G248" i="7"/>
  <c r="K247" i="7"/>
  <c r="J247" i="7"/>
  <c r="E247" i="7"/>
  <c r="G247" i="7" s="1"/>
  <c r="K246" i="7"/>
  <c r="J246" i="7"/>
  <c r="E246" i="7"/>
  <c r="G246" i="7" s="1"/>
  <c r="J245" i="7"/>
  <c r="G245" i="7"/>
  <c r="D238" i="7" s="1"/>
  <c r="C242" i="7"/>
  <c r="G150" i="7"/>
  <c r="E151" i="7"/>
  <c r="G151" i="7" s="1"/>
  <c r="E152" i="7"/>
  <c r="G152" i="7" s="1"/>
  <c r="AH225" i="38" s="1"/>
  <c r="G153" i="7"/>
  <c r="G154" i="7"/>
  <c r="E155" i="7"/>
  <c r="G155" i="7" s="1"/>
  <c r="E156" i="7"/>
  <c r="G156" i="7" s="1"/>
  <c r="E157" i="7"/>
  <c r="G157" i="7" s="1"/>
  <c r="G158" i="7"/>
  <c r="F159" i="7"/>
  <c r="G159" i="7" s="1"/>
  <c r="G112" i="7"/>
  <c r="E113" i="7"/>
  <c r="G113" i="7" s="1"/>
  <c r="E114" i="7"/>
  <c r="G114" i="7" s="1"/>
  <c r="G115" i="7"/>
  <c r="G116" i="7"/>
  <c r="E117" i="7"/>
  <c r="G117" i="7" s="1"/>
  <c r="E118" i="7"/>
  <c r="G118" i="7" s="1"/>
  <c r="E119" i="7"/>
  <c r="G119" i="7" s="1"/>
  <c r="G120" i="7"/>
  <c r="F121" i="7"/>
  <c r="G121" i="7" s="1"/>
  <c r="G74" i="7"/>
  <c r="E75" i="7"/>
  <c r="G75" i="7" s="1"/>
  <c r="E76" i="7"/>
  <c r="G76" i="7" s="1"/>
  <c r="G77" i="7"/>
  <c r="G78" i="7"/>
  <c r="E79" i="7"/>
  <c r="G79" i="7" s="1"/>
  <c r="E80" i="7"/>
  <c r="G80" i="7" s="1"/>
  <c r="E81" i="7"/>
  <c r="G81" i="7" s="1"/>
  <c r="G82" i="7"/>
  <c r="F83" i="7"/>
  <c r="G83" i="7" s="1"/>
  <c r="Q8" i="45"/>
  <c r="Q9" i="45"/>
  <c r="Q14" i="45"/>
  <c r="Q15" i="45"/>
  <c r="Q16" i="45"/>
  <c r="Q17" i="45"/>
  <c r="Q18" i="45"/>
  <c r="Q19" i="45"/>
  <c r="Q22" i="45"/>
  <c r="Q23" i="45"/>
  <c r="Q24" i="45"/>
  <c r="Q25" i="45"/>
  <c r="Q26" i="45"/>
  <c r="Q27" i="45"/>
  <c r="Q33" i="45"/>
  <c r="Q34" i="45"/>
  <c r="Q35" i="45"/>
  <c r="Q38" i="45"/>
  <c r="Q39" i="45"/>
  <c r="Q48" i="45"/>
  <c r="Q57" i="45"/>
  <c r="Q59" i="45"/>
  <c r="Q60" i="45"/>
  <c r="Q61" i="45"/>
  <c r="Q62" i="45"/>
  <c r="Q63" i="45"/>
  <c r="Q64" i="45"/>
  <c r="Q65" i="45"/>
  <c r="Q7" i="45"/>
  <c r="Q10" i="45"/>
  <c r="Q11" i="45"/>
  <c r="Q12" i="45"/>
  <c r="Q13" i="45"/>
  <c r="Q20" i="45"/>
  <c r="Q21" i="45"/>
  <c r="Q28" i="45"/>
  <c r="Q29" i="45"/>
  <c r="Q30" i="45"/>
  <c r="Q31" i="45"/>
  <c r="Q32" i="45"/>
  <c r="Q36" i="45"/>
  <c r="Q37" i="45"/>
  <c r="Q40" i="45"/>
  <c r="Q41" i="45"/>
  <c r="Q42" i="45"/>
  <c r="Q43" i="45"/>
  <c r="Q44" i="45"/>
  <c r="Q45" i="45"/>
  <c r="Q46" i="45"/>
  <c r="Q49" i="45"/>
  <c r="Q50" i="45"/>
  <c r="Q51" i="45"/>
  <c r="Q52" i="45"/>
  <c r="Q53" i="45"/>
  <c r="Q54" i="45"/>
  <c r="Q55" i="45"/>
  <c r="Q56" i="45"/>
  <c r="Q58" i="45"/>
  <c r="Q66" i="45"/>
  <c r="Q67" i="45"/>
  <c r="Q8" i="23"/>
  <c r="Q10" i="23"/>
  <c r="Q13" i="23"/>
  <c r="Q16" i="23"/>
  <c r="Q9" i="23"/>
  <c r="Q11" i="23"/>
  <c r="Q12" i="23"/>
  <c r="Q15" i="23"/>
  <c r="Q17" i="23"/>
  <c r="Q8" i="29"/>
  <c r="Q9" i="29"/>
  <c r="Q10" i="29"/>
  <c r="Q11" i="29"/>
  <c r="Q12" i="29"/>
  <c r="Q13" i="29"/>
  <c r="Q14" i="29"/>
  <c r="Q15" i="29"/>
  <c r="Q16" i="29"/>
  <c r="Q17" i="29"/>
  <c r="E152" i="12"/>
  <c r="E150" i="12"/>
  <c r="Q11" i="21"/>
  <c r="Q12" i="21"/>
  <c r="Q14" i="21"/>
  <c r="Q8" i="21"/>
  <c r="Q10" i="21"/>
  <c r="Q13" i="21"/>
  <c r="Q16" i="21"/>
  <c r="Q17" i="21"/>
  <c r="Q18" i="21"/>
  <c r="Q19" i="21"/>
  <c r="Q20" i="21"/>
  <c r="Q21" i="21"/>
  <c r="C14" i="12"/>
  <c r="C58" i="12"/>
  <c r="C102" i="12"/>
  <c r="C146" i="12"/>
  <c r="C190" i="12"/>
  <c r="C234" i="12"/>
  <c r="C278" i="12"/>
  <c r="C322" i="12"/>
  <c r="C367" i="12"/>
  <c r="C411" i="12"/>
  <c r="C455" i="12"/>
  <c r="C499" i="12"/>
  <c r="C543" i="12"/>
  <c r="C587" i="12"/>
  <c r="C631" i="12"/>
  <c r="C675" i="12"/>
  <c r="C719" i="12"/>
  <c r="C763" i="12"/>
  <c r="C807" i="12"/>
  <c r="C851" i="12"/>
  <c r="F62" i="12"/>
  <c r="E61" i="12"/>
  <c r="F61" i="12"/>
  <c r="D54" i="12" s="1"/>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106" i="12"/>
  <c r="F107" i="12"/>
  <c r="F108" i="12"/>
  <c r="F109" i="12"/>
  <c r="E105" i="12"/>
  <c r="F105"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E149" i="12"/>
  <c r="F149" i="12" s="1"/>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D142" i="12"/>
  <c r="E215" i="27"/>
  <c r="BL3" i="12"/>
  <c r="E193"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D186" i="12"/>
  <c r="E237" i="12"/>
  <c r="F237" i="12" s="1"/>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D230" i="12"/>
  <c r="E281" i="12"/>
  <c r="F281" i="12"/>
  <c r="D274" i="12" s="1"/>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E325" i="12"/>
  <c r="F325" i="12"/>
  <c r="D318" i="12" s="1"/>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71" i="12"/>
  <c r="F372" i="12"/>
  <c r="E370" i="12"/>
  <c r="F370"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D363" i="12"/>
  <c r="F415" i="12"/>
  <c r="E414" i="12"/>
  <c r="F414"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D407" i="12"/>
  <c r="F459" i="12"/>
  <c r="E458" i="12"/>
  <c r="F458" i="12"/>
  <c r="D451" i="12" s="1"/>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503" i="12"/>
  <c r="E502" i="12"/>
  <c r="F502" i="12"/>
  <c r="D495" i="12" s="1"/>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47" i="12"/>
  <c r="E546" i="12"/>
  <c r="F546" i="12" s="1"/>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D539" i="12"/>
  <c r="E590" i="12"/>
  <c r="F590" i="12" s="1"/>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D583" i="12"/>
  <c r="E634" i="12"/>
  <c r="F634" i="12"/>
  <c r="D627" i="12" s="1"/>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79" i="12"/>
  <c r="F680" i="12"/>
  <c r="E678" i="12"/>
  <c r="F678" i="12" s="1"/>
  <c r="D671" i="12" s="1"/>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23" i="12"/>
  <c r="E722" i="12"/>
  <c r="F722" i="12" s="1"/>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D715" i="12"/>
  <c r="F767" i="12"/>
  <c r="F768" i="12"/>
  <c r="F769" i="12"/>
  <c r="F770" i="12"/>
  <c r="F771" i="12"/>
  <c r="E766" i="12"/>
  <c r="F766"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D759" i="12"/>
  <c r="F811" i="12"/>
  <c r="F812" i="12"/>
  <c r="F813" i="12"/>
  <c r="F814" i="12"/>
  <c r="F815" i="12"/>
  <c r="E810" i="12"/>
  <c r="F810" i="12"/>
  <c r="D803" i="12" s="1"/>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D847" i="12"/>
  <c r="E17" i="12"/>
  <c r="F17" i="12" s="1"/>
  <c r="D10" i="12" s="1"/>
  <c r="E18"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Q10" i="28"/>
  <c r="Q11" i="28"/>
  <c r="Q12" i="28"/>
  <c r="Q14" i="28"/>
  <c r="Q15" i="28"/>
  <c r="Q16" i="28"/>
  <c r="Q17" i="28"/>
  <c r="Q18" i="28"/>
  <c r="Q19" i="28"/>
  <c r="Q21" i="28"/>
  <c r="Q22" i="28"/>
  <c r="Q23" i="28"/>
  <c r="Q24" i="28"/>
  <c r="Q25" i="28"/>
  <c r="P24" i="28"/>
  <c r="P26" i="48"/>
  <c r="Q26" i="48"/>
  <c r="P34" i="50"/>
  <c r="P40" i="50"/>
  <c r="P39" i="50"/>
  <c r="P38" i="50"/>
  <c r="P37" i="50"/>
  <c r="P33" i="50"/>
  <c r="P32" i="50"/>
  <c r="P31" i="50"/>
  <c r="P30" i="50"/>
  <c r="P28" i="50"/>
  <c r="P26" i="50"/>
  <c r="P25" i="50"/>
  <c r="P24" i="50"/>
  <c r="P23" i="50"/>
  <c r="P22" i="50"/>
  <c r="P21" i="50"/>
  <c r="P19" i="50"/>
  <c r="P18" i="5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25" i="49"/>
  <c r="P25" i="49"/>
  <c r="Q24" i="49"/>
  <c r="P24" i="49"/>
  <c r="Q23" i="49"/>
  <c r="P23" i="49"/>
  <c r="Q18" i="49"/>
  <c r="P18" i="49"/>
  <c r="Q17" i="49"/>
  <c r="P17" i="49"/>
  <c r="Q16" i="49"/>
  <c r="P16" i="49"/>
  <c r="Q15" i="49"/>
  <c r="P15" i="49"/>
  <c r="Q14" i="49"/>
  <c r="P14" i="49"/>
  <c r="Q13" i="49"/>
  <c r="P13" i="49"/>
  <c r="Q12" i="49"/>
  <c r="P12" i="49"/>
  <c r="Q11" i="49"/>
  <c r="P11" i="49"/>
  <c r="Q10" i="49"/>
  <c r="Q70" i="49"/>
  <c r="P10" i="49"/>
  <c r="P70" i="49"/>
  <c r="P15" i="34"/>
  <c r="P14" i="34"/>
  <c r="P10" i="34"/>
  <c r="P19" i="46"/>
  <c r="P14" i="46"/>
  <c r="P13" i="46"/>
  <c r="P12" i="46"/>
  <c r="P11" i="46"/>
  <c r="P10" i="46"/>
  <c r="P9" i="46"/>
  <c r="P8" i="46"/>
  <c r="P16" i="31"/>
  <c r="P15" i="31"/>
  <c r="P14" i="31"/>
  <c r="P13" i="31"/>
  <c r="P12" i="31"/>
  <c r="P11" i="31"/>
  <c r="P10" i="31"/>
  <c r="P9" i="31"/>
  <c r="P21" i="44"/>
  <c r="P20" i="44"/>
  <c r="P19" i="44"/>
  <c r="P18" i="44"/>
  <c r="P17" i="44"/>
  <c r="P16" i="44"/>
  <c r="P9" i="44"/>
  <c r="P8" i="44"/>
  <c r="P29" i="24"/>
  <c r="P28" i="24"/>
  <c r="P26" i="24"/>
  <c r="P25" i="24"/>
  <c r="P23" i="24"/>
  <c r="P22" i="24"/>
  <c r="P19" i="24"/>
  <c r="P16" i="24"/>
  <c r="P15" i="24"/>
  <c r="P14" i="24"/>
  <c r="P13" i="24"/>
  <c r="P12" i="24"/>
  <c r="P11" i="24"/>
  <c r="P10" i="24"/>
  <c r="P9" i="24"/>
  <c r="O28" i="48"/>
  <c r="M28" i="48"/>
  <c r="K28" i="48"/>
  <c r="I28" i="48"/>
  <c r="Q27" i="48"/>
  <c r="P27" i="48"/>
  <c r="Q24" i="48"/>
  <c r="P24" i="48"/>
  <c r="Q22" i="48"/>
  <c r="P22" i="48"/>
  <c r="Q21" i="48"/>
  <c r="P21" i="48"/>
  <c r="Q17" i="48"/>
  <c r="P17" i="48"/>
  <c r="Q16" i="48"/>
  <c r="P16" i="48"/>
  <c r="Q15" i="48"/>
  <c r="P15" i="48"/>
  <c r="Q11" i="48"/>
  <c r="P11" i="48"/>
  <c r="Q10" i="48"/>
  <c r="P10" i="48"/>
  <c r="Q9" i="48"/>
  <c r="Q8" i="48"/>
  <c r="Q28" i="48"/>
  <c r="P9" i="48"/>
  <c r="P8" i="48"/>
  <c r="P28" i="48"/>
  <c r="Q19" i="33"/>
  <c r="P19" i="33"/>
  <c r="Q18" i="33"/>
  <c r="P18" i="33"/>
  <c r="Q17" i="33"/>
  <c r="P17" i="33"/>
  <c r="Q16" i="33"/>
  <c r="P16" i="33"/>
  <c r="Q15" i="33"/>
  <c r="P15" i="33"/>
  <c r="Q14" i="33"/>
  <c r="P14" i="33"/>
  <c r="Q13" i="33"/>
  <c r="P13" i="33"/>
  <c r="Q12" i="33"/>
  <c r="P12" i="33"/>
  <c r="Q11" i="33"/>
  <c r="P11" i="33"/>
  <c r="Q10" i="33"/>
  <c r="Q20" i="33"/>
  <c r="P10" i="33"/>
  <c r="Q9" i="47"/>
  <c r="P9" i="47"/>
  <c r="Q8" i="47"/>
  <c r="Q10" i="47"/>
  <c r="P8" i="47"/>
  <c r="P66" i="45"/>
  <c r="P39" i="45"/>
  <c r="P32" i="45"/>
  <c r="P31" i="45"/>
  <c r="P30" i="45"/>
  <c r="P29" i="45"/>
  <c r="P28" i="45"/>
  <c r="P27" i="45"/>
  <c r="P26" i="45"/>
  <c r="P25" i="45"/>
  <c r="P24" i="45"/>
  <c r="P18" i="45"/>
  <c r="P8" i="45"/>
  <c r="P7" i="45"/>
  <c r="P16" i="23"/>
  <c r="P15" i="23"/>
  <c r="P13" i="23"/>
  <c r="P12" i="23"/>
  <c r="P11" i="23"/>
  <c r="P10" i="23"/>
  <c r="P9" i="23"/>
  <c r="P8" i="23"/>
  <c r="P22" i="30"/>
  <c r="P20" i="30"/>
  <c r="P15" i="30"/>
  <c r="P14" i="30"/>
  <c r="P13" i="30"/>
  <c r="P12" i="30"/>
  <c r="P16" i="29"/>
  <c r="P15" i="29"/>
  <c r="P14" i="29"/>
  <c r="P13" i="29"/>
  <c r="P12" i="29"/>
  <c r="P11" i="29"/>
  <c r="P10" i="29"/>
  <c r="P9" i="29"/>
  <c r="P8" i="29"/>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38" i="22"/>
  <c r="P38" i="22"/>
  <c r="Q37" i="22"/>
  <c r="P37" i="22"/>
  <c r="Q35" i="22"/>
  <c r="P35" i="22"/>
  <c r="Q34" i="22"/>
  <c r="P34" i="22"/>
  <c r="Q33" i="22"/>
  <c r="P33" i="22"/>
  <c r="Q32" i="22"/>
  <c r="P32" i="22"/>
  <c r="Q31" i="22"/>
  <c r="P31" i="22"/>
  <c r="Q30" i="22"/>
  <c r="P30" i="22"/>
  <c r="Q29" i="22"/>
  <c r="P29" i="22"/>
  <c r="Q28" i="22"/>
  <c r="P28" i="22"/>
  <c r="Q27" i="22"/>
  <c r="P27" i="22"/>
  <c r="Q26" i="22"/>
  <c r="P26" i="22"/>
  <c r="Q25" i="22"/>
  <c r="P25" i="22"/>
  <c r="Q24" i="22"/>
  <c r="P24" i="22"/>
  <c r="Q23" i="22"/>
  <c r="P23" i="22"/>
  <c r="Q22" i="22"/>
  <c r="P22" i="22"/>
  <c r="Q16" i="22"/>
  <c r="P16" i="22"/>
  <c r="Q15" i="22"/>
  <c r="P15" i="22"/>
  <c r="Q14" i="22"/>
  <c r="P14" i="22"/>
  <c r="Q13" i="22"/>
  <c r="P13" i="22"/>
  <c r="Q12" i="22"/>
  <c r="P12" i="22"/>
  <c r="Q11" i="22"/>
  <c r="P11" i="22"/>
  <c r="Q10" i="22"/>
  <c r="Q9" i="22"/>
  <c r="Q56" i="22"/>
  <c r="P10" i="22"/>
  <c r="P9" i="22"/>
  <c r="P20" i="21"/>
  <c r="P19" i="21"/>
  <c r="P18" i="21"/>
  <c r="P17" i="21"/>
  <c r="P16" i="21"/>
  <c r="P14" i="21"/>
  <c r="P13" i="21"/>
  <c r="P12" i="21"/>
  <c r="P10" i="21"/>
  <c r="P8" i="21"/>
  <c r="P23" i="28"/>
  <c r="P22" i="28"/>
  <c r="P20" i="28"/>
  <c r="P19" i="28"/>
  <c r="P17" i="28"/>
  <c r="J187" i="42"/>
  <c r="I187" i="42"/>
  <c r="F187" i="42"/>
  <c r="J186" i="42"/>
  <c r="I186" i="42"/>
  <c r="F186" i="42"/>
  <c r="J185" i="42"/>
  <c r="I185" i="42"/>
  <c r="F185" i="42"/>
  <c r="J184" i="42"/>
  <c r="I184" i="42"/>
  <c r="F184" i="42"/>
  <c r="J183" i="42"/>
  <c r="I183" i="42"/>
  <c r="F183" i="42"/>
  <c r="J182" i="42"/>
  <c r="I182" i="42"/>
  <c r="F182" i="42"/>
  <c r="J181" i="42"/>
  <c r="I181" i="42"/>
  <c r="F181" i="42"/>
  <c r="J180" i="42"/>
  <c r="I180" i="42"/>
  <c r="F180" i="42"/>
  <c r="J179" i="42"/>
  <c r="I179" i="42"/>
  <c r="F179" i="42"/>
  <c r="J178" i="42"/>
  <c r="I178" i="42"/>
  <c r="F178" i="42"/>
  <c r="J177" i="42"/>
  <c r="I177" i="42"/>
  <c r="F177" i="42"/>
  <c r="J176" i="42"/>
  <c r="I176" i="42"/>
  <c r="F176" i="42"/>
  <c r="J175" i="42"/>
  <c r="I175" i="42"/>
  <c r="F175" i="42"/>
  <c r="J174" i="42"/>
  <c r="I174" i="42"/>
  <c r="F174" i="42"/>
  <c r="J173" i="42"/>
  <c r="I173" i="42"/>
  <c r="F173" i="42"/>
  <c r="J172" i="42"/>
  <c r="I172" i="42"/>
  <c r="F172" i="42"/>
  <c r="J171" i="42"/>
  <c r="I171" i="42"/>
  <c r="F171" i="42"/>
  <c r="J170" i="42"/>
  <c r="I170" i="42"/>
  <c r="F170" i="42"/>
  <c r="J169" i="42"/>
  <c r="I169" i="42"/>
  <c r="F169" i="42"/>
  <c r="I168" i="42"/>
  <c r="F168" i="42"/>
  <c r="I167" i="42"/>
  <c r="F167" i="42"/>
  <c r="D160" i="42"/>
  <c r="C163" i="42"/>
  <c r="J157" i="42"/>
  <c r="I157" i="42"/>
  <c r="F157" i="42"/>
  <c r="J156" i="42"/>
  <c r="I156" i="42"/>
  <c r="F156" i="42"/>
  <c r="J155" i="42"/>
  <c r="I155" i="42"/>
  <c r="F155" i="42"/>
  <c r="J154" i="42"/>
  <c r="I154" i="42"/>
  <c r="F154" i="42"/>
  <c r="J153" i="42"/>
  <c r="I153" i="42"/>
  <c r="F153" i="42"/>
  <c r="J152" i="42"/>
  <c r="I152" i="42"/>
  <c r="F152" i="42"/>
  <c r="J151" i="42"/>
  <c r="I151" i="42"/>
  <c r="F151" i="42"/>
  <c r="J150" i="42"/>
  <c r="I150" i="42"/>
  <c r="F150" i="42"/>
  <c r="J149" i="42"/>
  <c r="I149" i="42"/>
  <c r="F149" i="42"/>
  <c r="J148" i="42"/>
  <c r="I148" i="42"/>
  <c r="F148" i="42"/>
  <c r="J147" i="42"/>
  <c r="I147" i="42"/>
  <c r="F147" i="42"/>
  <c r="J146" i="42"/>
  <c r="I146" i="42"/>
  <c r="F146" i="42"/>
  <c r="J145" i="42"/>
  <c r="I145" i="42"/>
  <c r="F145" i="42"/>
  <c r="J144" i="42"/>
  <c r="I144" i="42"/>
  <c r="F144" i="42"/>
  <c r="J143" i="42"/>
  <c r="I143" i="42"/>
  <c r="F143" i="42"/>
  <c r="J142" i="42"/>
  <c r="I142" i="42"/>
  <c r="F142" i="42"/>
  <c r="J141" i="42"/>
  <c r="I141" i="42"/>
  <c r="F141" i="42"/>
  <c r="J140" i="42"/>
  <c r="I140" i="42"/>
  <c r="F140" i="42"/>
  <c r="J139" i="42"/>
  <c r="I139" i="42"/>
  <c r="F139" i="42"/>
  <c r="J138" i="42"/>
  <c r="I138" i="42"/>
  <c r="F138" i="42"/>
  <c r="I137" i="42"/>
  <c r="F137" i="42"/>
  <c r="D130" i="42"/>
  <c r="C133" i="42"/>
  <c r="J127" i="42"/>
  <c r="I127" i="42"/>
  <c r="F127" i="42"/>
  <c r="J126" i="42"/>
  <c r="I126" i="42"/>
  <c r="F126" i="42"/>
  <c r="J125" i="42"/>
  <c r="I125" i="42"/>
  <c r="F125" i="42"/>
  <c r="J124" i="42"/>
  <c r="I124" i="42"/>
  <c r="F124" i="42"/>
  <c r="J123" i="42"/>
  <c r="I123" i="42"/>
  <c r="F123" i="42"/>
  <c r="J122" i="42"/>
  <c r="I122" i="42"/>
  <c r="F122" i="42"/>
  <c r="J121" i="42"/>
  <c r="I121" i="42"/>
  <c r="F121" i="42"/>
  <c r="J120" i="42"/>
  <c r="I120" i="42"/>
  <c r="F120" i="42"/>
  <c r="J119" i="42"/>
  <c r="I119" i="42"/>
  <c r="F119" i="42"/>
  <c r="J118" i="42"/>
  <c r="I118" i="42"/>
  <c r="F118" i="42"/>
  <c r="J117" i="42"/>
  <c r="I117" i="42"/>
  <c r="F117" i="42"/>
  <c r="J116" i="42"/>
  <c r="I116" i="42"/>
  <c r="F116" i="42"/>
  <c r="J115" i="42"/>
  <c r="I115" i="42"/>
  <c r="F115" i="42"/>
  <c r="J114" i="42"/>
  <c r="I114" i="42"/>
  <c r="F114" i="42"/>
  <c r="J113" i="42"/>
  <c r="I113" i="42"/>
  <c r="F113" i="42"/>
  <c r="J112" i="42"/>
  <c r="I112" i="42"/>
  <c r="F112" i="42"/>
  <c r="J111" i="42"/>
  <c r="I111" i="42"/>
  <c r="F111" i="42"/>
  <c r="J110" i="42"/>
  <c r="I110" i="42"/>
  <c r="F110" i="42"/>
  <c r="J109" i="42"/>
  <c r="I109" i="42"/>
  <c r="F109" i="42"/>
  <c r="J108" i="42"/>
  <c r="I108" i="42"/>
  <c r="F108" i="42"/>
  <c r="I107" i="42"/>
  <c r="F107" i="42"/>
  <c r="D100" i="42"/>
  <c r="C103" i="42"/>
  <c r="J97" i="42"/>
  <c r="I97" i="42"/>
  <c r="F97" i="42"/>
  <c r="J96" i="42"/>
  <c r="I96" i="42"/>
  <c r="F96" i="42"/>
  <c r="J95" i="42"/>
  <c r="I95" i="42"/>
  <c r="F95" i="42"/>
  <c r="J94" i="42"/>
  <c r="I94" i="42"/>
  <c r="F94" i="42"/>
  <c r="J93" i="42"/>
  <c r="I93" i="42"/>
  <c r="F93" i="42"/>
  <c r="J92" i="42"/>
  <c r="I92" i="42"/>
  <c r="F92" i="42"/>
  <c r="J91" i="42"/>
  <c r="I91" i="42"/>
  <c r="F91" i="42"/>
  <c r="J90" i="42"/>
  <c r="I90" i="42"/>
  <c r="F90" i="42"/>
  <c r="J89" i="42"/>
  <c r="I89" i="42"/>
  <c r="F89" i="42"/>
  <c r="J88" i="42"/>
  <c r="I88" i="42"/>
  <c r="F88" i="42"/>
  <c r="J87" i="42"/>
  <c r="I87" i="42"/>
  <c r="F87" i="42"/>
  <c r="J86" i="42"/>
  <c r="I86" i="42"/>
  <c r="F86" i="42"/>
  <c r="J85" i="42"/>
  <c r="I85" i="42"/>
  <c r="F85" i="42"/>
  <c r="J84" i="42"/>
  <c r="I84" i="42"/>
  <c r="F84" i="42"/>
  <c r="J83" i="42"/>
  <c r="I83" i="42"/>
  <c r="F83" i="42"/>
  <c r="J82" i="42"/>
  <c r="I82" i="42"/>
  <c r="F82" i="42"/>
  <c r="J81" i="42"/>
  <c r="I81" i="42"/>
  <c r="F81" i="42"/>
  <c r="J80" i="42"/>
  <c r="I80" i="42"/>
  <c r="F80" i="42"/>
  <c r="J79" i="42"/>
  <c r="I79" i="42"/>
  <c r="F79" i="42"/>
  <c r="J78" i="42"/>
  <c r="I78" i="42"/>
  <c r="F78" i="42"/>
  <c r="I77" i="42"/>
  <c r="F77" i="42"/>
  <c r="D70" i="42"/>
  <c r="C73" i="42"/>
  <c r="J67" i="42"/>
  <c r="I67" i="42"/>
  <c r="F67" i="42"/>
  <c r="J66" i="42"/>
  <c r="I66" i="42"/>
  <c r="F66" i="42"/>
  <c r="J65" i="42"/>
  <c r="I65" i="42"/>
  <c r="F65" i="42"/>
  <c r="J64" i="42"/>
  <c r="I64" i="42"/>
  <c r="F64" i="42"/>
  <c r="J63" i="42"/>
  <c r="I63" i="42"/>
  <c r="F63" i="42"/>
  <c r="J62" i="42"/>
  <c r="I62" i="42"/>
  <c r="F62" i="42"/>
  <c r="J61" i="42"/>
  <c r="I61" i="42"/>
  <c r="F61" i="42"/>
  <c r="J60" i="42"/>
  <c r="I60" i="42"/>
  <c r="F60" i="42"/>
  <c r="J59" i="42"/>
  <c r="I59" i="42"/>
  <c r="F59" i="42"/>
  <c r="J58" i="42"/>
  <c r="I58" i="42"/>
  <c r="F58" i="42"/>
  <c r="J57" i="42"/>
  <c r="I57" i="42"/>
  <c r="F57" i="42"/>
  <c r="J56" i="42"/>
  <c r="I56" i="42"/>
  <c r="F56" i="42"/>
  <c r="J55" i="42"/>
  <c r="I55" i="42"/>
  <c r="F55" i="42"/>
  <c r="J54" i="42"/>
  <c r="I54" i="42"/>
  <c r="F54" i="42"/>
  <c r="J53" i="42"/>
  <c r="I53" i="42"/>
  <c r="F53" i="42"/>
  <c r="J52" i="42"/>
  <c r="I52" i="42"/>
  <c r="F52" i="42"/>
  <c r="J51" i="42"/>
  <c r="I51" i="42"/>
  <c r="F51" i="42"/>
  <c r="J50" i="42"/>
  <c r="I50" i="42"/>
  <c r="F50" i="42"/>
  <c r="J49" i="42"/>
  <c r="I49" i="42"/>
  <c r="F49" i="42"/>
  <c r="J48" i="42"/>
  <c r="I48" i="42"/>
  <c r="F48" i="42"/>
  <c r="I47" i="42"/>
  <c r="F47" i="42"/>
  <c r="D40" i="42"/>
  <c r="C43" i="42"/>
  <c r="J20"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I20" i="42"/>
  <c r="F20" i="42"/>
  <c r="J19" i="42"/>
  <c r="I19" i="42"/>
  <c r="F19" i="42"/>
  <c r="J18" i="42"/>
  <c r="I18" i="42"/>
  <c r="F18" i="42"/>
  <c r="I17" i="42"/>
  <c r="F17" i="42"/>
  <c r="D10" i="42"/>
  <c r="C13" i="42"/>
  <c r="S2" i="42"/>
  <c r="R2" i="42"/>
  <c r="J131" i="40"/>
  <c r="I131" i="40"/>
  <c r="F131" i="40"/>
  <c r="J130" i="40"/>
  <c r="I130" i="40"/>
  <c r="F130" i="40"/>
  <c r="J129" i="40"/>
  <c r="I129" i="40"/>
  <c r="F129" i="40"/>
  <c r="J128" i="40"/>
  <c r="I128" i="40"/>
  <c r="F128" i="40"/>
  <c r="J127" i="40"/>
  <c r="I127" i="40"/>
  <c r="F127" i="40"/>
  <c r="J126" i="40"/>
  <c r="I126" i="40"/>
  <c r="F126" i="40"/>
  <c r="J125" i="40"/>
  <c r="I125" i="40"/>
  <c r="F125" i="40"/>
  <c r="J124" i="40"/>
  <c r="I124" i="40"/>
  <c r="F124" i="40"/>
  <c r="J123" i="40"/>
  <c r="I123" i="40"/>
  <c r="F123" i="40"/>
  <c r="J122" i="40"/>
  <c r="I122" i="40"/>
  <c r="F122" i="40"/>
  <c r="J121" i="40"/>
  <c r="I121" i="40"/>
  <c r="F121" i="40"/>
  <c r="J120" i="40"/>
  <c r="I120" i="40"/>
  <c r="F120" i="40"/>
  <c r="J119" i="40"/>
  <c r="I119" i="40"/>
  <c r="F119" i="40"/>
  <c r="J118" i="40"/>
  <c r="I118" i="40"/>
  <c r="F118" i="40"/>
  <c r="J117" i="40"/>
  <c r="I117" i="40"/>
  <c r="F117" i="40"/>
  <c r="J116" i="40"/>
  <c r="I116" i="40"/>
  <c r="F116" i="40"/>
  <c r="J115" i="40"/>
  <c r="I115" i="40"/>
  <c r="F115" i="40"/>
  <c r="J114" i="40"/>
  <c r="I114" i="40"/>
  <c r="F114" i="40"/>
  <c r="J113" i="40"/>
  <c r="I113" i="40"/>
  <c r="F113" i="40"/>
  <c r="J112" i="40"/>
  <c r="I112" i="40"/>
  <c r="F112" i="40"/>
  <c r="J111" i="40"/>
  <c r="I111" i="40"/>
  <c r="F111" i="40"/>
  <c r="I110" i="40"/>
  <c r="F110" i="40"/>
  <c r="D103" i="40"/>
  <c r="C107" i="40"/>
  <c r="J100" i="40"/>
  <c r="I100" i="40"/>
  <c r="F100" i="40"/>
  <c r="J99" i="40"/>
  <c r="I99" i="40"/>
  <c r="F99" i="40"/>
  <c r="J98" i="40"/>
  <c r="I98" i="40"/>
  <c r="F98" i="40"/>
  <c r="J97" i="40"/>
  <c r="I97" i="40"/>
  <c r="F97" i="40"/>
  <c r="J96" i="40"/>
  <c r="I96" i="40"/>
  <c r="F96" i="40"/>
  <c r="J95" i="40"/>
  <c r="I95" i="40"/>
  <c r="F95" i="40"/>
  <c r="J94" i="40"/>
  <c r="I94" i="40"/>
  <c r="F94" i="40"/>
  <c r="J93" i="40"/>
  <c r="I93" i="40"/>
  <c r="F93" i="40"/>
  <c r="J92" i="40"/>
  <c r="I92" i="40"/>
  <c r="F92" i="40"/>
  <c r="J91" i="40"/>
  <c r="I91" i="40"/>
  <c r="F91" i="40"/>
  <c r="J90" i="40"/>
  <c r="I90" i="40"/>
  <c r="F90" i="40"/>
  <c r="J89" i="40"/>
  <c r="I89" i="40"/>
  <c r="F89" i="40"/>
  <c r="J88" i="40"/>
  <c r="I88" i="40"/>
  <c r="F88" i="40"/>
  <c r="J87" i="40"/>
  <c r="I87" i="40"/>
  <c r="F87" i="40"/>
  <c r="J86" i="40"/>
  <c r="I86" i="40"/>
  <c r="F86" i="40"/>
  <c r="J85" i="40"/>
  <c r="I85" i="40"/>
  <c r="F85" i="40"/>
  <c r="J84" i="40"/>
  <c r="I84" i="40"/>
  <c r="F84" i="40"/>
  <c r="J83" i="40"/>
  <c r="I83" i="40"/>
  <c r="F83" i="40"/>
  <c r="J82" i="40"/>
  <c r="I82" i="40"/>
  <c r="F82" i="40"/>
  <c r="J81" i="40"/>
  <c r="I81" i="40"/>
  <c r="F81" i="40"/>
  <c r="J80" i="40"/>
  <c r="I80" i="40"/>
  <c r="F80" i="40"/>
  <c r="I79" i="40"/>
  <c r="F79" i="40"/>
  <c r="C76" i="40"/>
  <c r="D72" i="40"/>
  <c r="J69" i="40"/>
  <c r="I69" i="40"/>
  <c r="F69" i="40"/>
  <c r="J68" i="40"/>
  <c r="I68" i="40"/>
  <c r="F68" i="40"/>
  <c r="J67" i="40"/>
  <c r="I67" i="40"/>
  <c r="F67" i="40"/>
  <c r="J66" i="40"/>
  <c r="I66" i="40"/>
  <c r="F66" i="40"/>
  <c r="J65" i="40"/>
  <c r="I65" i="40"/>
  <c r="F65" i="40"/>
  <c r="J64" i="40"/>
  <c r="I64" i="40"/>
  <c r="F64" i="40"/>
  <c r="J63" i="40"/>
  <c r="I63" i="40"/>
  <c r="F63" i="40"/>
  <c r="J62" i="40"/>
  <c r="I62" i="40"/>
  <c r="F62" i="40"/>
  <c r="J61" i="40"/>
  <c r="I61" i="40"/>
  <c r="F61" i="40"/>
  <c r="J60" i="40"/>
  <c r="I60" i="40"/>
  <c r="F60" i="40"/>
  <c r="J59" i="40"/>
  <c r="I59" i="40"/>
  <c r="F59" i="40"/>
  <c r="J58" i="40"/>
  <c r="I58" i="40"/>
  <c r="F58" i="40"/>
  <c r="J57" i="40"/>
  <c r="I57" i="40"/>
  <c r="F57" i="40"/>
  <c r="J56" i="40"/>
  <c r="I56" i="40"/>
  <c r="F56" i="40"/>
  <c r="J55" i="40"/>
  <c r="I55" i="40"/>
  <c r="F55" i="40"/>
  <c r="J54" i="40"/>
  <c r="I54" i="40"/>
  <c r="F54" i="40"/>
  <c r="J53" i="40"/>
  <c r="I53" i="40"/>
  <c r="F53" i="40"/>
  <c r="J52" i="40"/>
  <c r="I52" i="40"/>
  <c r="F52" i="40"/>
  <c r="J51" i="40"/>
  <c r="I51" i="40"/>
  <c r="F51" i="40"/>
  <c r="J50" i="40"/>
  <c r="I50" i="40"/>
  <c r="F50" i="40"/>
  <c r="F48" i="40"/>
  <c r="F49" i="40"/>
  <c r="D41" i="40"/>
  <c r="J49" i="40"/>
  <c r="I49" i="40"/>
  <c r="I48" i="40"/>
  <c r="C45"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I20" i="40"/>
  <c r="F20" i="40"/>
  <c r="J19" i="40"/>
  <c r="I19" i="40"/>
  <c r="F19" i="40"/>
  <c r="J18" i="40"/>
  <c r="I18" i="40"/>
  <c r="F18" i="40"/>
  <c r="I17" i="40"/>
  <c r="F17" i="40"/>
  <c r="D10" i="40"/>
  <c r="C14" i="40"/>
  <c r="S2" i="40"/>
  <c r="R2" i="40"/>
  <c r="J888" i="12"/>
  <c r="I888" i="12"/>
  <c r="J887" i="12"/>
  <c r="I887" i="12"/>
  <c r="J886" i="12"/>
  <c r="I886" i="12"/>
  <c r="J885" i="12"/>
  <c r="I885" i="12"/>
  <c r="J884" i="12"/>
  <c r="I884" i="12"/>
  <c r="J883" i="12"/>
  <c r="I883" i="12"/>
  <c r="J882" i="12"/>
  <c r="I882" i="12"/>
  <c r="J881" i="12"/>
  <c r="I881" i="12"/>
  <c r="J880" i="12"/>
  <c r="I880" i="12"/>
  <c r="J879" i="12"/>
  <c r="I879" i="12"/>
  <c r="J878" i="12"/>
  <c r="I878" i="12"/>
  <c r="J877" i="12"/>
  <c r="I877" i="12"/>
  <c r="J876" i="12"/>
  <c r="I876" i="12"/>
  <c r="J875" i="12"/>
  <c r="I875" i="12"/>
  <c r="J874" i="12"/>
  <c r="I874" i="12"/>
  <c r="J873" i="12"/>
  <c r="I873" i="12"/>
  <c r="J872" i="12"/>
  <c r="I872" i="12"/>
  <c r="J871" i="12"/>
  <c r="I871" i="12"/>
  <c r="J870" i="12"/>
  <c r="I870" i="12"/>
  <c r="J869" i="12"/>
  <c r="I869" i="12"/>
  <c r="J868" i="12"/>
  <c r="I868" i="12"/>
  <c r="J867" i="12"/>
  <c r="I867" i="12"/>
  <c r="J866" i="12"/>
  <c r="I866" i="12"/>
  <c r="J865" i="12"/>
  <c r="I865" i="12"/>
  <c r="J864" i="12"/>
  <c r="I864" i="12"/>
  <c r="J863" i="12"/>
  <c r="I863" i="12"/>
  <c r="J862" i="12"/>
  <c r="I862" i="12"/>
  <c r="J861" i="12"/>
  <c r="I861" i="12"/>
  <c r="J860" i="12"/>
  <c r="I860" i="12"/>
  <c r="J859" i="12"/>
  <c r="I859" i="12"/>
  <c r="J858" i="12"/>
  <c r="I858" i="12"/>
  <c r="J857" i="12"/>
  <c r="I857" i="12"/>
  <c r="J856" i="12"/>
  <c r="I856" i="12"/>
  <c r="J855" i="12"/>
  <c r="I855" i="12"/>
  <c r="I854" i="12"/>
  <c r="J844" i="12"/>
  <c r="I844" i="12"/>
  <c r="J843" i="12"/>
  <c r="I843" i="12"/>
  <c r="J842" i="12"/>
  <c r="I842" i="12"/>
  <c r="J841" i="12"/>
  <c r="I841" i="12"/>
  <c r="J840" i="12"/>
  <c r="I840" i="12"/>
  <c r="J839" i="12"/>
  <c r="I839" i="12"/>
  <c r="J838" i="12"/>
  <c r="I838" i="12"/>
  <c r="J837" i="12"/>
  <c r="I837" i="12"/>
  <c r="J836" i="12"/>
  <c r="I836" i="12"/>
  <c r="J835" i="12"/>
  <c r="I835" i="12"/>
  <c r="J834" i="12"/>
  <c r="I834" i="12"/>
  <c r="J833" i="12"/>
  <c r="I833" i="12"/>
  <c r="J832" i="12"/>
  <c r="I832" i="12"/>
  <c r="J831" i="12"/>
  <c r="I831" i="12"/>
  <c r="J830" i="12"/>
  <c r="I830" i="12"/>
  <c r="J829" i="12"/>
  <c r="I829" i="12"/>
  <c r="J828" i="12"/>
  <c r="I828" i="12"/>
  <c r="J827" i="12"/>
  <c r="I827" i="12"/>
  <c r="J826" i="12"/>
  <c r="I826" i="12"/>
  <c r="J825" i="12"/>
  <c r="I825" i="12"/>
  <c r="J824" i="12"/>
  <c r="I824" i="12"/>
  <c r="J823" i="12"/>
  <c r="I823" i="12"/>
  <c r="J822" i="12"/>
  <c r="I822" i="12"/>
  <c r="J821" i="12"/>
  <c r="I821" i="12"/>
  <c r="J820" i="12"/>
  <c r="I820" i="12"/>
  <c r="J819" i="12"/>
  <c r="I819" i="12"/>
  <c r="J818" i="12"/>
  <c r="I818" i="12"/>
  <c r="J817" i="12"/>
  <c r="I817" i="12"/>
  <c r="J816" i="12"/>
  <c r="I816" i="12"/>
  <c r="J815" i="12"/>
  <c r="I815" i="12"/>
  <c r="J814" i="12"/>
  <c r="I814" i="12"/>
  <c r="J813" i="12"/>
  <c r="I813" i="12"/>
  <c r="J812" i="12"/>
  <c r="I812" i="12"/>
  <c r="J811" i="12"/>
  <c r="I811" i="12"/>
  <c r="I810" i="12"/>
  <c r="J800" i="12"/>
  <c r="I800" i="12"/>
  <c r="J799" i="12"/>
  <c r="I799" i="12"/>
  <c r="J798" i="12"/>
  <c r="I798" i="12"/>
  <c r="J797" i="12"/>
  <c r="I797" i="12"/>
  <c r="J796" i="12"/>
  <c r="I796" i="12"/>
  <c r="J795" i="12"/>
  <c r="I795" i="12"/>
  <c r="J794" i="12"/>
  <c r="I794" i="12"/>
  <c r="J793" i="12"/>
  <c r="I793" i="12"/>
  <c r="J792" i="12"/>
  <c r="I792" i="12"/>
  <c r="J791" i="12"/>
  <c r="I791" i="12"/>
  <c r="J790" i="12"/>
  <c r="I790" i="12"/>
  <c r="J789" i="12"/>
  <c r="I789" i="12"/>
  <c r="J788" i="12"/>
  <c r="I788" i="12"/>
  <c r="J787" i="12"/>
  <c r="I787" i="12"/>
  <c r="J786" i="12"/>
  <c r="I786" i="12"/>
  <c r="J785" i="12"/>
  <c r="I785" i="12"/>
  <c r="J784" i="12"/>
  <c r="I784" i="12"/>
  <c r="J783" i="12"/>
  <c r="I783" i="12"/>
  <c r="J782" i="12"/>
  <c r="I782" i="12"/>
  <c r="J781" i="12"/>
  <c r="I781" i="12"/>
  <c r="J780" i="12"/>
  <c r="I780" i="12"/>
  <c r="J779" i="12"/>
  <c r="I779" i="12"/>
  <c r="J778" i="12"/>
  <c r="I778" i="12"/>
  <c r="J777" i="12"/>
  <c r="I777" i="12"/>
  <c r="J776" i="12"/>
  <c r="I776" i="12"/>
  <c r="J775" i="12"/>
  <c r="I775" i="12"/>
  <c r="J774" i="12"/>
  <c r="I774" i="12"/>
  <c r="J773" i="12"/>
  <c r="I773" i="12"/>
  <c r="J772" i="12"/>
  <c r="I772" i="12"/>
  <c r="J771" i="12"/>
  <c r="I771" i="12"/>
  <c r="J770" i="12"/>
  <c r="I770" i="12"/>
  <c r="J769" i="12"/>
  <c r="I769" i="12"/>
  <c r="J768" i="12"/>
  <c r="I768" i="12"/>
  <c r="J767" i="12"/>
  <c r="I767" i="12"/>
  <c r="I766" i="12"/>
  <c r="J756" i="12"/>
  <c r="I756" i="12"/>
  <c r="J755" i="12"/>
  <c r="I755" i="12"/>
  <c r="J754" i="12"/>
  <c r="I754" i="12"/>
  <c r="J753" i="12"/>
  <c r="I753" i="12"/>
  <c r="J752" i="12"/>
  <c r="I752" i="12"/>
  <c r="J751" i="12"/>
  <c r="I751" i="12"/>
  <c r="J750" i="12"/>
  <c r="I750" i="12"/>
  <c r="J749" i="12"/>
  <c r="I749" i="12"/>
  <c r="J748" i="12"/>
  <c r="I748" i="12"/>
  <c r="J747" i="12"/>
  <c r="I747" i="12"/>
  <c r="J746" i="12"/>
  <c r="I746" i="12"/>
  <c r="J745" i="12"/>
  <c r="I745" i="12"/>
  <c r="J744" i="12"/>
  <c r="I744" i="12"/>
  <c r="J743" i="12"/>
  <c r="I743" i="12"/>
  <c r="J742" i="12"/>
  <c r="I742" i="12"/>
  <c r="J741" i="12"/>
  <c r="I741" i="12"/>
  <c r="J740" i="12"/>
  <c r="I740" i="12"/>
  <c r="J739" i="12"/>
  <c r="I739" i="12"/>
  <c r="J738" i="12"/>
  <c r="I738" i="12"/>
  <c r="J737" i="12"/>
  <c r="I737" i="12"/>
  <c r="J736" i="12"/>
  <c r="I736" i="12"/>
  <c r="J735" i="12"/>
  <c r="I735" i="12"/>
  <c r="J734" i="12"/>
  <c r="I734" i="12"/>
  <c r="J733" i="12"/>
  <c r="I733" i="12"/>
  <c r="J732" i="12"/>
  <c r="I732" i="12"/>
  <c r="J731" i="12"/>
  <c r="I731" i="12"/>
  <c r="J730" i="12"/>
  <c r="I730" i="12"/>
  <c r="J729" i="12"/>
  <c r="I729" i="12"/>
  <c r="J728" i="12"/>
  <c r="I728" i="12"/>
  <c r="J727" i="12"/>
  <c r="I727" i="12"/>
  <c r="J726" i="12"/>
  <c r="I726" i="12"/>
  <c r="J725" i="12"/>
  <c r="I725" i="12"/>
  <c r="J724" i="12"/>
  <c r="I724" i="12"/>
  <c r="J723" i="12"/>
  <c r="I723" i="12"/>
  <c r="I722" i="12"/>
  <c r="J712" i="12"/>
  <c r="I712" i="12"/>
  <c r="J711" i="12"/>
  <c r="I711" i="12"/>
  <c r="J710" i="12"/>
  <c r="I710" i="12"/>
  <c r="J709" i="12"/>
  <c r="I709" i="12"/>
  <c r="J708" i="12"/>
  <c r="I708" i="12"/>
  <c r="J707" i="12"/>
  <c r="I707" i="12"/>
  <c r="J706" i="12"/>
  <c r="I706" i="12"/>
  <c r="J705" i="12"/>
  <c r="I705" i="12"/>
  <c r="J704" i="12"/>
  <c r="I704" i="12"/>
  <c r="J703" i="12"/>
  <c r="I703" i="12"/>
  <c r="J702" i="12"/>
  <c r="I702" i="12"/>
  <c r="J701" i="12"/>
  <c r="I701" i="12"/>
  <c r="J700" i="12"/>
  <c r="I700" i="12"/>
  <c r="J699" i="12"/>
  <c r="I699" i="12"/>
  <c r="J698" i="12"/>
  <c r="I698" i="12"/>
  <c r="J697" i="12"/>
  <c r="I697" i="12"/>
  <c r="J696" i="12"/>
  <c r="I696" i="12"/>
  <c r="J695" i="12"/>
  <c r="I695" i="12"/>
  <c r="J694" i="12"/>
  <c r="I694" i="12"/>
  <c r="J693" i="12"/>
  <c r="I693" i="12"/>
  <c r="J692" i="12"/>
  <c r="I692" i="12"/>
  <c r="J691" i="12"/>
  <c r="I691" i="12"/>
  <c r="J690" i="12"/>
  <c r="I690" i="12"/>
  <c r="J689" i="12"/>
  <c r="I689" i="12"/>
  <c r="J688" i="12"/>
  <c r="I688" i="12"/>
  <c r="J687" i="12"/>
  <c r="I687" i="12"/>
  <c r="J686" i="12"/>
  <c r="I686" i="12"/>
  <c r="J685" i="12"/>
  <c r="I685" i="12"/>
  <c r="J684" i="12"/>
  <c r="I684" i="12"/>
  <c r="J683" i="12"/>
  <c r="I683" i="12"/>
  <c r="J682" i="12"/>
  <c r="I682" i="12"/>
  <c r="J681" i="12"/>
  <c r="I681" i="12"/>
  <c r="J680" i="12"/>
  <c r="I680" i="12"/>
  <c r="J679" i="12"/>
  <c r="I679" i="12"/>
  <c r="I678" i="12"/>
  <c r="J668" i="12"/>
  <c r="I668" i="12"/>
  <c r="J667" i="12"/>
  <c r="I667" i="12"/>
  <c r="J666" i="12"/>
  <c r="I666" i="12"/>
  <c r="J665" i="12"/>
  <c r="I665" i="12"/>
  <c r="J664" i="12"/>
  <c r="I664" i="12"/>
  <c r="J663" i="12"/>
  <c r="I663" i="12"/>
  <c r="J662" i="12"/>
  <c r="I662" i="12"/>
  <c r="J661" i="12"/>
  <c r="I661" i="12"/>
  <c r="J660" i="12"/>
  <c r="I660" i="12"/>
  <c r="J659" i="12"/>
  <c r="I659" i="12"/>
  <c r="J658" i="12"/>
  <c r="I658" i="12"/>
  <c r="J657" i="12"/>
  <c r="I657" i="12"/>
  <c r="J656" i="12"/>
  <c r="I656" i="12"/>
  <c r="J655" i="12"/>
  <c r="I655" i="12"/>
  <c r="J654" i="12"/>
  <c r="I654" i="12"/>
  <c r="J653" i="12"/>
  <c r="I653" i="12"/>
  <c r="J652" i="12"/>
  <c r="I652" i="12"/>
  <c r="J651" i="12"/>
  <c r="I651" i="12"/>
  <c r="J650" i="12"/>
  <c r="I650" i="12"/>
  <c r="J649" i="12"/>
  <c r="I649" i="12"/>
  <c r="J648" i="12"/>
  <c r="I648" i="12"/>
  <c r="J647" i="12"/>
  <c r="I647" i="12"/>
  <c r="J646" i="12"/>
  <c r="I646" i="12"/>
  <c r="J645" i="12"/>
  <c r="I645" i="12"/>
  <c r="J644" i="12"/>
  <c r="I644" i="12"/>
  <c r="J643" i="12"/>
  <c r="I643" i="12"/>
  <c r="J642" i="12"/>
  <c r="I642" i="12"/>
  <c r="J641" i="12"/>
  <c r="I641" i="12"/>
  <c r="J640" i="12"/>
  <c r="I640" i="12"/>
  <c r="J639" i="12"/>
  <c r="I639" i="12"/>
  <c r="J638" i="12"/>
  <c r="I638" i="12"/>
  <c r="J637" i="12"/>
  <c r="I637" i="12"/>
  <c r="J636" i="12"/>
  <c r="I636" i="12"/>
  <c r="J635" i="12"/>
  <c r="I635" i="12"/>
  <c r="I634" i="12"/>
  <c r="J624" i="12"/>
  <c r="I624" i="12"/>
  <c r="J623" i="12"/>
  <c r="I623" i="12"/>
  <c r="J622" i="12"/>
  <c r="I622" i="12"/>
  <c r="J621" i="12"/>
  <c r="I621" i="12"/>
  <c r="J620" i="12"/>
  <c r="I620" i="12"/>
  <c r="J619" i="12"/>
  <c r="I619" i="12"/>
  <c r="J618" i="12"/>
  <c r="I618" i="12"/>
  <c r="J617" i="12"/>
  <c r="I617" i="12"/>
  <c r="J616" i="12"/>
  <c r="I616" i="12"/>
  <c r="J615" i="12"/>
  <c r="I615" i="12"/>
  <c r="J614" i="12"/>
  <c r="I614" i="12"/>
  <c r="J613" i="12"/>
  <c r="I613" i="12"/>
  <c r="J612" i="12"/>
  <c r="I612" i="12"/>
  <c r="J611" i="12"/>
  <c r="I611" i="12"/>
  <c r="J610" i="12"/>
  <c r="I610" i="12"/>
  <c r="J609" i="12"/>
  <c r="I609" i="12"/>
  <c r="J608" i="12"/>
  <c r="I608" i="12"/>
  <c r="J607" i="12"/>
  <c r="I607" i="12"/>
  <c r="J606" i="12"/>
  <c r="I606" i="12"/>
  <c r="J605" i="12"/>
  <c r="I605" i="12"/>
  <c r="J604" i="12"/>
  <c r="I604" i="12"/>
  <c r="J603" i="12"/>
  <c r="I603" i="12"/>
  <c r="J602" i="12"/>
  <c r="I602" i="12"/>
  <c r="J601" i="12"/>
  <c r="I601" i="12"/>
  <c r="J600" i="12"/>
  <c r="I600" i="12"/>
  <c r="J599" i="12"/>
  <c r="I599" i="12"/>
  <c r="J598" i="12"/>
  <c r="I598" i="12"/>
  <c r="J597" i="12"/>
  <c r="I597" i="12"/>
  <c r="J596" i="12"/>
  <c r="I596" i="12"/>
  <c r="J595" i="12"/>
  <c r="I595" i="12"/>
  <c r="J594" i="12"/>
  <c r="I594" i="12"/>
  <c r="J593" i="12"/>
  <c r="I593" i="12"/>
  <c r="J592" i="12"/>
  <c r="I592" i="12"/>
  <c r="J591" i="12"/>
  <c r="I591" i="12"/>
  <c r="I590" i="12"/>
  <c r="J580" i="12"/>
  <c r="I580" i="12"/>
  <c r="J579" i="12"/>
  <c r="I579" i="12"/>
  <c r="J578" i="12"/>
  <c r="I578" i="12"/>
  <c r="J577" i="12"/>
  <c r="I577" i="12"/>
  <c r="J576" i="12"/>
  <c r="I576" i="12"/>
  <c r="J575" i="12"/>
  <c r="I575" i="12"/>
  <c r="J574" i="12"/>
  <c r="I574" i="12"/>
  <c r="J573" i="12"/>
  <c r="I573" i="12"/>
  <c r="J572" i="12"/>
  <c r="I572" i="12"/>
  <c r="J571" i="12"/>
  <c r="I571" i="12"/>
  <c r="J570" i="12"/>
  <c r="I570" i="12"/>
  <c r="J569" i="12"/>
  <c r="I569" i="12"/>
  <c r="J568" i="12"/>
  <c r="I568" i="12"/>
  <c r="J567" i="12"/>
  <c r="I567" i="12"/>
  <c r="J566" i="12"/>
  <c r="I566" i="12"/>
  <c r="J565" i="12"/>
  <c r="I565" i="12"/>
  <c r="J564" i="12"/>
  <c r="I564" i="12"/>
  <c r="J563" i="12"/>
  <c r="I563" i="12"/>
  <c r="J562" i="12"/>
  <c r="I562" i="12"/>
  <c r="J561" i="12"/>
  <c r="I561" i="12"/>
  <c r="J560" i="12"/>
  <c r="I560" i="12"/>
  <c r="J559" i="12"/>
  <c r="I559" i="12"/>
  <c r="J558" i="12"/>
  <c r="I558" i="12"/>
  <c r="J557" i="12"/>
  <c r="I557" i="12"/>
  <c r="J556" i="12"/>
  <c r="I556" i="12"/>
  <c r="J555" i="12"/>
  <c r="I555" i="12"/>
  <c r="J554" i="12"/>
  <c r="I554" i="12"/>
  <c r="J553" i="12"/>
  <c r="I553" i="12"/>
  <c r="J552" i="12"/>
  <c r="I552" i="12"/>
  <c r="J551" i="12"/>
  <c r="I551" i="12"/>
  <c r="J550" i="12"/>
  <c r="I550" i="12"/>
  <c r="J549" i="12"/>
  <c r="I549" i="12"/>
  <c r="J548" i="12"/>
  <c r="I548" i="12"/>
  <c r="J547" i="12"/>
  <c r="I547" i="12"/>
  <c r="I546"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I503" i="12"/>
  <c r="I502"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I459" i="12"/>
  <c r="I458"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I415" i="12"/>
  <c r="I414"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I372" i="12"/>
  <c r="I371" i="12"/>
  <c r="I37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I325"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I281"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I237"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I193"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I149"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I110" i="12"/>
  <c r="I109" i="12"/>
  <c r="I108" i="12"/>
  <c r="I107" i="12"/>
  <c r="I106" i="12"/>
  <c r="I105"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I62" i="12"/>
  <c r="I61"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I17" i="12"/>
  <c r="S2" i="12"/>
  <c r="R2" i="12"/>
  <c r="J283" i="10"/>
  <c r="I283" i="10"/>
  <c r="F283" i="10"/>
  <c r="J282" i="10"/>
  <c r="I282" i="10"/>
  <c r="F282" i="10"/>
  <c r="J281" i="10"/>
  <c r="I281" i="10"/>
  <c r="F281" i="10"/>
  <c r="J280" i="10"/>
  <c r="I280" i="10"/>
  <c r="F280" i="10"/>
  <c r="J279" i="10"/>
  <c r="I279" i="10"/>
  <c r="F279" i="10"/>
  <c r="J278" i="10"/>
  <c r="I278" i="10"/>
  <c r="F278" i="10"/>
  <c r="J277" i="10"/>
  <c r="I277" i="10"/>
  <c r="F277" i="10"/>
  <c r="J276" i="10"/>
  <c r="I276" i="10"/>
  <c r="F276" i="10"/>
  <c r="J275" i="10"/>
  <c r="I275" i="10"/>
  <c r="F275" i="10"/>
  <c r="J274" i="10"/>
  <c r="I274" i="10"/>
  <c r="F274" i="10"/>
  <c r="J273" i="10"/>
  <c r="I273" i="10"/>
  <c r="F273" i="10"/>
  <c r="J272" i="10"/>
  <c r="I272" i="10"/>
  <c r="F272" i="10"/>
  <c r="J271" i="10"/>
  <c r="I271" i="10"/>
  <c r="E271" i="10"/>
  <c r="F271" i="10"/>
  <c r="I270" i="10"/>
  <c r="E270" i="10"/>
  <c r="F270" i="10"/>
  <c r="C267" i="10"/>
  <c r="J260" i="10"/>
  <c r="I260" i="10"/>
  <c r="F260" i="10"/>
  <c r="J259" i="10"/>
  <c r="I259" i="10"/>
  <c r="F259" i="10"/>
  <c r="J258" i="10"/>
  <c r="I258" i="10"/>
  <c r="F258" i="10"/>
  <c r="J257" i="10"/>
  <c r="I257" i="10"/>
  <c r="F257" i="10"/>
  <c r="J256" i="10"/>
  <c r="I256" i="10"/>
  <c r="F256" i="10"/>
  <c r="J255" i="10"/>
  <c r="I255" i="10"/>
  <c r="F255" i="10"/>
  <c r="J254" i="10"/>
  <c r="I254" i="10"/>
  <c r="F254" i="10"/>
  <c r="J253" i="10"/>
  <c r="I253" i="10"/>
  <c r="F253" i="10"/>
  <c r="J252" i="10"/>
  <c r="I252" i="10"/>
  <c r="F252" i="10"/>
  <c r="J251" i="10"/>
  <c r="I251" i="10"/>
  <c r="F251" i="10"/>
  <c r="J250" i="10"/>
  <c r="I250" i="10"/>
  <c r="F250" i="10"/>
  <c r="J249" i="10"/>
  <c r="I249" i="10"/>
  <c r="F249" i="10"/>
  <c r="J248" i="10"/>
  <c r="I248" i="10"/>
  <c r="E248" i="10"/>
  <c r="F248" i="10"/>
  <c r="I247" i="10"/>
  <c r="E247" i="10"/>
  <c r="F247" i="10"/>
  <c r="C244" i="10"/>
  <c r="D240" i="10"/>
  <c r="J237" i="10"/>
  <c r="I237" i="10"/>
  <c r="F237" i="10"/>
  <c r="J236" i="10"/>
  <c r="I236" i="10"/>
  <c r="F236" i="10"/>
  <c r="J235" i="10"/>
  <c r="I235" i="10"/>
  <c r="F235" i="10"/>
  <c r="J234" i="10"/>
  <c r="I234" i="10"/>
  <c r="F234" i="10"/>
  <c r="J233" i="10"/>
  <c r="I233" i="10"/>
  <c r="F233" i="10"/>
  <c r="J232" i="10"/>
  <c r="I232" i="10"/>
  <c r="F232" i="10"/>
  <c r="J231" i="10"/>
  <c r="I231" i="10"/>
  <c r="F231" i="10"/>
  <c r="J230" i="10"/>
  <c r="I230" i="10"/>
  <c r="F230" i="10"/>
  <c r="J229" i="10"/>
  <c r="I229" i="10"/>
  <c r="F229" i="10"/>
  <c r="J228" i="10"/>
  <c r="I228" i="10"/>
  <c r="F228" i="10"/>
  <c r="J227" i="10"/>
  <c r="I227" i="10"/>
  <c r="F227" i="10"/>
  <c r="J226" i="10"/>
  <c r="I226" i="10"/>
  <c r="F226" i="10"/>
  <c r="J225" i="10"/>
  <c r="I225" i="10"/>
  <c r="E225" i="10"/>
  <c r="F225" i="10"/>
  <c r="I224" i="10"/>
  <c r="E224" i="10"/>
  <c r="F224" i="10"/>
  <c r="C221" i="10"/>
  <c r="D217" i="10"/>
  <c r="I214" i="10"/>
  <c r="I213" i="10"/>
  <c r="I212" i="10"/>
  <c r="I211" i="10"/>
  <c r="I210" i="10"/>
  <c r="I209" i="10"/>
  <c r="I208" i="10"/>
  <c r="I207" i="10"/>
  <c r="I206" i="10"/>
  <c r="I205" i="10"/>
  <c r="I204" i="10"/>
  <c r="I203" i="10"/>
  <c r="I202" i="10"/>
  <c r="I201" i="10"/>
  <c r="I191" i="10"/>
  <c r="I190" i="10"/>
  <c r="I189" i="10"/>
  <c r="I188" i="10"/>
  <c r="I187" i="10"/>
  <c r="I186" i="10"/>
  <c r="I185" i="10"/>
  <c r="I184" i="10"/>
  <c r="I183" i="10"/>
  <c r="I182" i="10"/>
  <c r="I181" i="10"/>
  <c r="I180" i="10"/>
  <c r="I179" i="10"/>
  <c r="I178" i="10"/>
  <c r="I168" i="10"/>
  <c r="I167" i="10"/>
  <c r="I166" i="10"/>
  <c r="I165" i="10"/>
  <c r="I164" i="10"/>
  <c r="I163" i="10"/>
  <c r="I162" i="10"/>
  <c r="I161" i="10"/>
  <c r="I160" i="10"/>
  <c r="I159" i="10"/>
  <c r="I158" i="10"/>
  <c r="I157" i="10"/>
  <c r="I156" i="10"/>
  <c r="I155" i="10"/>
  <c r="I145" i="10"/>
  <c r="I144" i="10"/>
  <c r="I143" i="10"/>
  <c r="I142" i="10"/>
  <c r="I141" i="10"/>
  <c r="I140" i="10"/>
  <c r="I139" i="10"/>
  <c r="I138" i="10"/>
  <c r="I137" i="10"/>
  <c r="I136" i="10"/>
  <c r="I135" i="10"/>
  <c r="I134" i="10"/>
  <c r="I133" i="10"/>
  <c r="I132" i="10"/>
  <c r="J122" i="10"/>
  <c r="I122" i="10"/>
  <c r="J121" i="10"/>
  <c r="I121" i="10"/>
  <c r="J120" i="10"/>
  <c r="I120" i="10"/>
  <c r="J119" i="10"/>
  <c r="I119" i="10"/>
  <c r="J118" i="10"/>
  <c r="I118" i="10"/>
  <c r="J117" i="10"/>
  <c r="I117" i="10"/>
  <c r="J116" i="10"/>
  <c r="I116" i="10"/>
  <c r="J115" i="10"/>
  <c r="I115" i="10"/>
  <c r="J114" i="10"/>
  <c r="I114" i="10"/>
  <c r="J113" i="10"/>
  <c r="I113" i="10"/>
  <c r="J112" i="10"/>
  <c r="I112" i="10"/>
  <c r="J111" i="10"/>
  <c r="I111" i="10"/>
  <c r="J110" i="10"/>
  <c r="I110" i="10"/>
  <c r="I109" i="10"/>
  <c r="I99" i="10"/>
  <c r="I98" i="10"/>
  <c r="I97" i="10"/>
  <c r="I96" i="10"/>
  <c r="I95" i="10"/>
  <c r="I94" i="10"/>
  <c r="I93" i="10"/>
  <c r="I92" i="10"/>
  <c r="I91" i="10"/>
  <c r="I90" i="10"/>
  <c r="I89" i="10"/>
  <c r="I88" i="10"/>
  <c r="I87" i="10"/>
  <c r="I76" i="10"/>
  <c r="I75" i="10"/>
  <c r="I74" i="10"/>
  <c r="I73" i="10"/>
  <c r="I72" i="10"/>
  <c r="I71" i="10"/>
  <c r="I70" i="10"/>
  <c r="I69" i="10"/>
  <c r="I68" i="10"/>
  <c r="I67" i="10"/>
  <c r="I66" i="10"/>
  <c r="I64" i="10"/>
  <c r="I63" i="10"/>
  <c r="I53" i="10"/>
  <c r="F53" i="10"/>
  <c r="I52" i="10"/>
  <c r="F52" i="10"/>
  <c r="I51" i="10"/>
  <c r="F51" i="10"/>
  <c r="I50" i="10"/>
  <c r="F50" i="10"/>
  <c r="I49" i="10"/>
  <c r="F49" i="10"/>
  <c r="I48" i="10"/>
  <c r="I47" i="10"/>
  <c r="F47" i="10"/>
  <c r="I46" i="10"/>
  <c r="F46" i="10"/>
  <c r="I45" i="10"/>
  <c r="F45" i="10"/>
  <c r="I44" i="10"/>
  <c r="F44" i="10"/>
  <c r="I43" i="10"/>
  <c r="F43" i="10"/>
  <c r="I42" i="10"/>
  <c r="F42" i="10"/>
  <c r="I41" i="10"/>
  <c r="E41" i="10"/>
  <c r="F41" i="10"/>
  <c r="I40" i="10"/>
  <c r="E40" i="10"/>
  <c r="F40" i="10"/>
  <c r="D33" i="10"/>
  <c r="I30" i="10"/>
  <c r="I29" i="10"/>
  <c r="I28" i="10"/>
  <c r="I27" i="10"/>
  <c r="I26" i="10"/>
  <c r="I25" i="10"/>
  <c r="I24" i="10"/>
  <c r="I23" i="10"/>
  <c r="I22" i="10"/>
  <c r="I21" i="10"/>
  <c r="I20" i="10"/>
  <c r="I19" i="10"/>
  <c r="I18" i="10"/>
  <c r="I17" i="10"/>
  <c r="C14" i="10"/>
  <c r="S2" i="10"/>
  <c r="R2" i="10"/>
  <c r="J235" i="9"/>
  <c r="I235" i="9"/>
  <c r="F235" i="9"/>
  <c r="J234" i="9"/>
  <c r="I234" i="9"/>
  <c r="F234" i="9"/>
  <c r="J233" i="9"/>
  <c r="I233" i="9"/>
  <c r="F233" i="9"/>
  <c r="J232" i="9"/>
  <c r="I232" i="9"/>
  <c r="F232" i="9"/>
  <c r="J231" i="9"/>
  <c r="I231" i="9"/>
  <c r="F231" i="9"/>
  <c r="J230" i="9"/>
  <c r="I230" i="9"/>
  <c r="F230" i="9"/>
  <c r="J229" i="9"/>
  <c r="I229" i="9"/>
  <c r="F229" i="9"/>
  <c r="J228" i="9"/>
  <c r="I228" i="9"/>
  <c r="F228" i="9"/>
  <c r="J227" i="9"/>
  <c r="I227" i="9"/>
  <c r="F227" i="9"/>
  <c r="I226" i="9"/>
  <c r="F226" i="9"/>
  <c r="C223" i="9"/>
  <c r="J216" i="9"/>
  <c r="I216" i="9"/>
  <c r="F216" i="9"/>
  <c r="J215" i="9"/>
  <c r="I215" i="9"/>
  <c r="F215" i="9"/>
  <c r="J214" i="9"/>
  <c r="I214" i="9"/>
  <c r="F214" i="9"/>
  <c r="J213" i="9"/>
  <c r="I213" i="9"/>
  <c r="F213" i="9"/>
  <c r="J212" i="9"/>
  <c r="I212" i="9"/>
  <c r="F212" i="9"/>
  <c r="J211" i="9"/>
  <c r="I211" i="9"/>
  <c r="F211" i="9"/>
  <c r="J210" i="9"/>
  <c r="I210" i="9"/>
  <c r="F210" i="9"/>
  <c r="J209" i="9"/>
  <c r="I209" i="9"/>
  <c r="F209" i="9"/>
  <c r="J208" i="9"/>
  <c r="I208" i="9"/>
  <c r="F208" i="9"/>
  <c r="I207" i="9"/>
  <c r="F207" i="9"/>
  <c r="C204" i="9"/>
  <c r="J197" i="9"/>
  <c r="I197" i="9"/>
  <c r="F197" i="9"/>
  <c r="J196" i="9"/>
  <c r="I196" i="9"/>
  <c r="F196" i="9"/>
  <c r="J195" i="9"/>
  <c r="I195" i="9"/>
  <c r="F195" i="9"/>
  <c r="J194" i="9"/>
  <c r="I194" i="9"/>
  <c r="F194" i="9"/>
  <c r="J193" i="9"/>
  <c r="I193" i="9"/>
  <c r="F193" i="9"/>
  <c r="J192" i="9"/>
  <c r="I192" i="9"/>
  <c r="F192" i="9"/>
  <c r="J191" i="9"/>
  <c r="I191" i="9"/>
  <c r="F191" i="9"/>
  <c r="J190" i="9"/>
  <c r="I190" i="9"/>
  <c r="F190" i="9"/>
  <c r="J189" i="9"/>
  <c r="I189" i="9"/>
  <c r="F189" i="9"/>
  <c r="I188" i="9"/>
  <c r="F188" i="9"/>
  <c r="C185" i="9"/>
  <c r="D181" i="9"/>
  <c r="J178" i="9"/>
  <c r="I178" i="9"/>
  <c r="F178" i="9"/>
  <c r="J177" i="9"/>
  <c r="I177" i="9"/>
  <c r="F177" i="9"/>
  <c r="J176" i="9"/>
  <c r="I176" i="9"/>
  <c r="F176" i="9"/>
  <c r="J175" i="9"/>
  <c r="I175" i="9"/>
  <c r="F175" i="9"/>
  <c r="J174" i="9"/>
  <c r="I174" i="9"/>
  <c r="F174" i="9"/>
  <c r="J173" i="9"/>
  <c r="I173" i="9"/>
  <c r="F173" i="9"/>
  <c r="J172" i="9"/>
  <c r="I172" i="9"/>
  <c r="F172" i="9"/>
  <c r="J171" i="9"/>
  <c r="I171" i="9"/>
  <c r="F171" i="9"/>
  <c r="F169" i="9"/>
  <c r="F170" i="9"/>
  <c r="D162" i="9"/>
  <c r="J170" i="9"/>
  <c r="I170" i="9"/>
  <c r="I169" i="9"/>
  <c r="C166" i="9"/>
  <c r="J159" i="9"/>
  <c r="I159" i="9"/>
  <c r="F159" i="9"/>
  <c r="J158" i="9"/>
  <c r="I158" i="9"/>
  <c r="F158" i="9"/>
  <c r="J157" i="9"/>
  <c r="I157" i="9"/>
  <c r="F157" i="9"/>
  <c r="J156" i="9"/>
  <c r="I156" i="9"/>
  <c r="F156" i="9"/>
  <c r="J155" i="9"/>
  <c r="I155" i="9"/>
  <c r="F155" i="9"/>
  <c r="J154" i="9"/>
  <c r="I154" i="9"/>
  <c r="F154" i="9"/>
  <c r="J153" i="9"/>
  <c r="I153" i="9"/>
  <c r="F153" i="9"/>
  <c r="J152" i="9"/>
  <c r="I152" i="9"/>
  <c r="F152" i="9"/>
  <c r="J151" i="9"/>
  <c r="I151" i="9"/>
  <c r="F151" i="9"/>
  <c r="I150" i="9"/>
  <c r="F150" i="9"/>
  <c r="D143" i="9"/>
  <c r="C147" i="9"/>
  <c r="J140" i="9"/>
  <c r="I140" i="9"/>
  <c r="F140" i="9"/>
  <c r="J139" i="9"/>
  <c r="I139" i="9"/>
  <c r="F139" i="9"/>
  <c r="J138" i="9"/>
  <c r="I138" i="9"/>
  <c r="F138" i="9"/>
  <c r="J137" i="9"/>
  <c r="I137" i="9"/>
  <c r="F137" i="9"/>
  <c r="J136" i="9"/>
  <c r="I136" i="9"/>
  <c r="F136" i="9"/>
  <c r="J135" i="9"/>
  <c r="I135" i="9"/>
  <c r="F135" i="9"/>
  <c r="J134" i="9"/>
  <c r="I134" i="9"/>
  <c r="F134" i="9"/>
  <c r="J133" i="9"/>
  <c r="I133" i="9"/>
  <c r="F133" i="9"/>
  <c r="J132" i="9"/>
  <c r="I132" i="9"/>
  <c r="F132" i="9"/>
  <c r="I131" i="9"/>
  <c r="F131" i="9"/>
  <c r="C128" i="9"/>
  <c r="I121" i="9"/>
  <c r="I120" i="9"/>
  <c r="I119" i="9"/>
  <c r="I118" i="9"/>
  <c r="I117" i="9"/>
  <c r="I116" i="9"/>
  <c r="I115" i="9"/>
  <c r="I114" i="9"/>
  <c r="I113" i="9"/>
  <c r="I112" i="9"/>
  <c r="C109" i="9"/>
  <c r="I102" i="9"/>
  <c r="I101" i="9"/>
  <c r="I100" i="9"/>
  <c r="I99" i="9"/>
  <c r="I98" i="9"/>
  <c r="I97" i="9"/>
  <c r="I96" i="9"/>
  <c r="I95" i="9"/>
  <c r="I94" i="9"/>
  <c r="I93" i="9"/>
  <c r="C90" i="9"/>
  <c r="I83" i="9"/>
  <c r="I82" i="9"/>
  <c r="I81" i="9"/>
  <c r="I80" i="9"/>
  <c r="I79" i="9"/>
  <c r="I78" i="9"/>
  <c r="I77" i="9"/>
  <c r="I76" i="9"/>
  <c r="I75" i="9"/>
  <c r="I74" i="9"/>
  <c r="C71" i="9"/>
  <c r="J64" i="9"/>
  <c r="I64" i="9"/>
  <c r="J63" i="9"/>
  <c r="I63" i="9"/>
  <c r="J62" i="9"/>
  <c r="I62" i="9"/>
  <c r="J61" i="9"/>
  <c r="I61" i="9"/>
  <c r="J60" i="9"/>
  <c r="I60" i="9"/>
  <c r="I59" i="9"/>
  <c r="J58" i="9"/>
  <c r="I58" i="9"/>
  <c r="J57" i="9"/>
  <c r="I57" i="9"/>
  <c r="I56" i="9"/>
  <c r="I55" i="9"/>
  <c r="C52" i="9"/>
  <c r="I45" i="9"/>
  <c r="I44" i="9"/>
  <c r="I43" i="9"/>
  <c r="I42" i="9"/>
  <c r="I41" i="9"/>
  <c r="I40" i="9"/>
  <c r="I39" i="9"/>
  <c r="I38" i="9"/>
  <c r="I37" i="9"/>
  <c r="I36" i="9"/>
  <c r="C33" i="9"/>
  <c r="J26" i="9"/>
  <c r="I26" i="9"/>
  <c r="J25" i="9"/>
  <c r="I25" i="9"/>
  <c r="J24" i="9"/>
  <c r="I24" i="9"/>
  <c r="J23" i="9"/>
  <c r="I23" i="9"/>
  <c r="J22" i="9"/>
  <c r="I22" i="9"/>
  <c r="I21" i="9"/>
  <c r="J20" i="9"/>
  <c r="I20" i="9"/>
  <c r="J19" i="9"/>
  <c r="I19" i="9"/>
  <c r="I18" i="9"/>
  <c r="I17" i="9"/>
  <c r="C14" i="9"/>
  <c r="S2" i="9"/>
  <c r="R2" i="9"/>
  <c r="K967" i="8"/>
  <c r="J967" i="8"/>
  <c r="G965" i="8"/>
  <c r="F967" i="8"/>
  <c r="G967" i="8"/>
  <c r="K966" i="8"/>
  <c r="J966" i="8"/>
  <c r="F966" i="8"/>
  <c r="G966" i="8"/>
  <c r="K965" i="8"/>
  <c r="J965" i="8"/>
  <c r="K964" i="8"/>
  <c r="J964" i="8"/>
  <c r="G964" i="8"/>
  <c r="K963" i="8"/>
  <c r="J963" i="8"/>
  <c r="G963" i="8"/>
  <c r="K962" i="8"/>
  <c r="J962" i="8"/>
  <c r="G962" i="8"/>
  <c r="K961" i="8"/>
  <c r="J961" i="8"/>
  <c r="G959" i="8"/>
  <c r="F961" i="8"/>
  <c r="G961" i="8"/>
  <c r="K960" i="8"/>
  <c r="J960" i="8"/>
  <c r="F960" i="8"/>
  <c r="G960" i="8"/>
  <c r="K959" i="8"/>
  <c r="J959" i="8"/>
  <c r="K958" i="8"/>
  <c r="J958" i="8"/>
  <c r="K957" i="8"/>
  <c r="J957" i="8"/>
  <c r="K956" i="8"/>
  <c r="J956" i="8"/>
  <c r="F956" i="8"/>
  <c r="G956" i="8"/>
  <c r="K955" i="8"/>
  <c r="J955" i="8"/>
  <c r="K954" i="8"/>
  <c r="J954" i="8"/>
  <c r="K953" i="8"/>
  <c r="J953" i="8"/>
  <c r="F953" i="8"/>
  <c r="G953" i="8"/>
  <c r="K952" i="8"/>
  <c r="J952" i="8"/>
  <c r="K951" i="8"/>
  <c r="J951" i="8"/>
  <c r="K950" i="8"/>
  <c r="J950" i="8"/>
  <c r="F950" i="8"/>
  <c r="G950" i="8"/>
  <c r="K949" i="8"/>
  <c r="J949" i="8"/>
  <c r="K948" i="8"/>
  <c r="J948" i="8"/>
  <c r="K947" i="8"/>
  <c r="J947" i="8"/>
  <c r="F947" i="8"/>
  <c r="G947" i="8"/>
  <c r="K946" i="8"/>
  <c r="J946" i="8"/>
  <c r="K945" i="8"/>
  <c r="J945" i="8"/>
  <c r="K944" i="8"/>
  <c r="J944" i="8"/>
  <c r="F944" i="8"/>
  <c r="G944" i="8"/>
  <c r="K943" i="8"/>
  <c r="J943" i="8"/>
  <c r="K942" i="8"/>
  <c r="J942" i="8"/>
  <c r="K941" i="8"/>
  <c r="J941" i="8"/>
  <c r="F941" i="8"/>
  <c r="G941" i="8"/>
  <c r="K940" i="8"/>
  <c r="J940" i="8"/>
  <c r="K939" i="8"/>
  <c r="J939" i="8"/>
  <c r="K938" i="8"/>
  <c r="J938" i="8"/>
  <c r="F938" i="8"/>
  <c r="G938" i="8"/>
  <c r="K937" i="8"/>
  <c r="J937" i="8"/>
  <c r="K936" i="8"/>
  <c r="J936" i="8"/>
  <c r="K935" i="8"/>
  <c r="J935" i="8"/>
  <c r="F935" i="8"/>
  <c r="G935" i="8"/>
  <c r="K934" i="8"/>
  <c r="J934" i="8"/>
  <c r="K933" i="8"/>
  <c r="J933" i="8"/>
  <c r="K932" i="8"/>
  <c r="J932" i="8"/>
  <c r="F932" i="8"/>
  <c r="G932" i="8"/>
  <c r="K931" i="8"/>
  <c r="J931" i="8"/>
  <c r="K930" i="8"/>
  <c r="J930" i="8"/>
  <c r="K929" i="8"/>
  <c r="J929" i="8"/>
  <c r="F929" i="8"/>
  <c r="G929" i="8"/>
  <c r="K928" i="8"/>
  <c r="J928" i="8"/>
  <c r="K927" i="8"/>
  <c r="J927" i="8"/>
  <c r="K926" i="8"/>
  <c r="J926" i="8"/>
  <c r="F926" i="8"/>
  <c r="G926" i="8"/>
  <c r="K925" i="8"/>
  <c r="J925" i="8"/>
  <c r="K924" i="8"/>
  <c r="J924" i="8"/>
  <c r="K923" i="8"/>
  <c r="J923" i="8"/>
  <c r="F923" i="8"/>
  <c r="G923" i="8"/>
  <c r="K922" i="8"/>
  <c r="J922" i="8"/>
  <c r="K921" i="8"/>
  <c r="J921" i="8"/>
  <c r="K920" i="8"/>
  <c r="J920" i="8"/>
  <c r="F920" i="8"/>
  <c r="G920" i="8"/>
  <c r="K919" i="8"/>
  <c r="J919" i="8"/>
  <c r="K918" i="8"/>
  <c r="J918" i="8"/>
  <c r="J917" i="8"/>
  <c r="F917" i="8"/>
  <c r="G917" i="8"/>
  <c r="C914" i="8"/>
  <c r="K907" i="8"/>
  <c r="J907" i="8"/>
  <c r="K906" i="8"/>
  <c r="J906" i="8"/>
  <c r="K905" i="8"/>
  <c r="J905" i="8"/>
  <c r="G905" i="8"/>
  <c r="F907" i="8"/>
  <c r="G907" i="8"/>
  <c r="K904" i="8"/>
  <c r="J904" i="8"/>
  <c r="G904" i="8"/>
  <c r="K903" i="8"/>
  <c r="J903" i="8"/>
  <c r="G903" i="8"/>
  <c r="K902" i="8"/>
  <c r="J902" i="8"/>
  <c r="G902" i="8"/>
  <c r="K901" i="8"/>
  <c r="J901" i="8"/>
  <c r="K900" i="8"/>
  <c r="J900" i="8"/>
  <c r="K899" i="8"/>
  <c r="J899" i="8"/>
  <c r="G899" i="8"/>
  <c r="F901" i="8"/>
  <c r="G901" i="8"/>
  <c r="K898" i="8"/>
  <c r="J898" i="8"/>
  <c r="K897" i="8"/>
  <c r="J897" i="8"/>
  <c r="K896" i="8"/>
  <c r="J896" i="8"/>
  <c r="F896" i="8"/>
  <c r="G896" i="8"/>
  <c r="K895" i="8"/>
  <c r="J895" i="8"/>
  <c r="K894" i="8"/>
  <c r="J894" i="8"/>
  <c r="K893" i="8"/>
  <c r="J893" i="8"/>
  <c r="F893" i="8"/>
  <c r="G893" i="8"/>
  <c r="K892" i="8"/>
  <c r="J892" i="8"/>
  <c r="K891" i="8"/>
  <c r="J891" i="8"/>
  <c r="K890" i="8"/>
  <c r="J890" i="8"/>
  <c r="F890" i="8"/>
  <c r="G890" i="8"/>
  <c r="K889" i="8"/>
  <c r="J889" i="8"/>
  <c r="K888" i="8"/>
  <c r="J888" i="8"/>
  <c r="K887" i="8"/>
  <c r="J887" i="8"/>
  <c r="F887" i="8"/>
  <c r="G887" i="8"/>
  <c r="K886" i="8"/>
  <c r="J886" i="8"/>
  <c r="K885" i="8"/>
  <c r="J885" i="8"/>
  <c r="K884" i="8"/>
  <c r="J884" i="8"/>
  <c r="F884" i="8"/>
  <c r="G884" i="8"/>
  <c r="K883" i="8"/>
  <c r="J883" i="8"/>
  <c r="K882" i="8"/>
  <c r="J882" i="8"/>
  <c r="K881" i="8"/>
  <c r="J881" i="8"/>
  <c r="F881" i="8"/>
  <c r="G881" i="8"/>
  <c r="K880" i="8"/>
  <c r="J880" i="8"/>
  <c r="K879" i="8"/>
  <c r="J879" i="8"/>
  <c r="K878" i="8"/>
  <c r="J878" i="8"/>
  <c r="F878" i="8"/>
  <c r="G878" i="8"/>
  <c r="K877" i="8"/>
  <c r="J877" i="8"/>
  <c r="K876" i="8"/>
  <c r="J876" i="8"/>
  <c r="K875" i="8"/>
  <c r="J875" i="8"/>
  <c r="F875" i="8"/>
  <c r="G875" i="8"/>
  <c r="K874" i="8"/>
  <c r="J874" i="8"/>
  <c r="K873" i="8"/>
  <c r="J873" i="8"/>
  <c r="K872" i="8"/>
  <c r="J872" i="8"/>
  <c r="F872" i="8"/>
  <c r="G872" i="8"/>
  <c r="K871" i="8"/>
  <c r="J871" i="8"/>
  <c r="K870" i="8"/>
  <c r="J870" i="8"/>
  <c r="K869" i="8"/>
  <c r="J869" i="8"/>
  <c r="F869" i="8"/>
  <c r="G869" i="8"/>
  <c r="K868" i="8"/>
  <c r="J868" i="8"/>
  <c r="K867" i="8"/>
  <c r="J867" i="8"/>
  <c r="K866" i="8"/>
  <c r="J866" i="8"/>
  <c r="F866" i="8"/>
  <c r="G866" i="8"/>
  <c r="K865" i="8"/>
  <c r="J865" i="8"/>
  <c r="K864" i="8"/>
  <c r="J864" i="8"/>
  <c r="K863" i="8"/>
  <c r="J863" i="8"/>
  <c r="F863" i="8"/>
  <c r="G863" i="8"/>
  <c r="K862" i="8"/>
  <c r="J862" i="8"/>
  <c r="K861" i="8"/>
  <c r="J861" i="8"/>
  <c r="K860" i="8"/>
  <c r="J860" i="8"/>
  <c r="F860" i="8"/>
  <c r="G860" i="8"/>
  <c r="K859" i="8"/>
  <c r="J859" i="8"/>
  <c r="K858" i="8"/>
  <c r="J858" i="8"/>
  <c r="J857" i="8"/>
  <c r="F857" i="8"/>
  <c r="G857" i="8"/>
  <c r="C854" i="8"/>
  <c r="K847" i="8"/>
  <c r="J847" i="8"/>
  <c r="K846" i="8"/>
  <c r="J846" i="8"/>
  <c r="K845" i="8"/>
  <c r="J845" i="8"/>
  <c r="G845" i="8"/>
  <c r="F847" i="8"/>
  <c r="G847" i="8"/>
  <c r="K844" i="8"/>
  <c r="J844" i="8"/>
  <c r="G844" i="8"/>
  <c r="K843" i="8"/>
  <c r="J843" i="8"/>
  <c r="G843" i="8"/>
  <c r="K842" i="8"/>
  <c r="J842" i="8"/>
  <c r="G842" i="8"/>
  <c r="K841" i="8"/>
  <c r="J841" i="8"/>
  <c r="K840" i="8"/>
  <c r="J840" i="8"/>
  <c r="K839" i="8"/>
  <c r="J839" i="8"/>
  <c r="G839" i="8"/>
  <c r="F841" i="8"/>
  <c r="G841" i="8"/>
  <c r="K838" i="8"/>
  <c r="J838" i="8"/>
  <c r="K837" i="8"/>
  <c r="J837" i="8"/>
  <c r="K836" i="8"/>
  <c r="J836" i="8"/>
  <c r="F836" i="8"/>
  <c r="G836" i="8"/>
  <c r="K835" i="8"/>
  <c r="J835" i="8"/>
  <c r="K834" i="8"/>
  <c r="J834" i="8"/>
  <c r="K833" i="8"/>
  <c r="J833" i="8"/>
  <c r="F833" i="8"/>
  <c r="G833" i="8"/>
  <c r="K832" i="8"/>
  <c r="J832" i="8"/>
  <c r="K831" i="8"/>
  <c r="J831" i="8"/>
  <c r="K830" i="8"/>
  <c r="J830" i="8"/>
  <c r="F830" i="8"/>
  <c r="G830" i="8"/>
  <c r="K829" i="8"/>
  <c r="J829" i="8"/>
  <c r="K828" i="8"/>
  <c r="J828" i="8"/>
  <c r="K827" i="8"/>
  <c r="J827" i="8"/>
  <c r="F827" i="8"/>
  <c r="G827" i="8"/>
  <c r="K826" i="8"/>
  <c r="J826" i="8"/>
  <c r="K825" i="8"/>
  <c r="J825" i="8"/>
  <c r="K824" i="8"/>
  <c r="J824" i="8"/>
  <c r="F824" i="8"/>
  <c r="G824" i="8"/>
  <c r="K823" i="8"/>
  <c r="J823" i="8"/>
  <c r="K822" i="8"/>
  <c r="J822" i="8"/>
  <c r="K821" i="8"/>
  <c r="J821" i="8"/>
  <c r="F821" i="8"/>
  <c r="G821" i="8"/>
  <c r="K820" i="8"/>
  <c r="J820" i="8"/>
  <c r="K819" i="8"/>
  <c r="J819" i="8"/>
  <c r="K818" i="8"/>
  <c r="J818" i="8"/>
  <c r="F818" i="8"/>
  <c r="G818" i="8"/>
  <c r="F820" i="8"/>
  <c r="G820" i="8"/>
  <c r="K817" i="8"/>
  <c r="J817" i="8"/>
  <c r="K816" i="8"/>
  <c r="J816" i="8"/>
  <c r="K815" i="8"/>
  <c r="J815" i="8"/>
  <c r="F815" i="8"/>
  <c r="G815" i="8"/>
  <c r="F817" i="8"/>
  <c r="G817" i="8"/>
  <c r="K814" i="8"/>
  <c r="J814" i="8"/>
  <c r="K813" i="8"/>
  <c r="J813" i="8"/>
  <c r="K812" i="8"/>
  <c r="J812" i="8"/>
  <c r="F812" i="8"/>
  <c r="G812" i="8"/>
  <c r="F814" i="8"/>
  <c r="G814" i="8"/>
  <c r="K811" i="8"/>
  <c r="J811" i="8"/>
  <c r="K810" i="8"/>
  <c r="J810" i="8"/>
  <c r="K809" i="8"/>
  <c r="J809" i="8"/>
  <c r="F809" i="8"/>
  <c r="G809" i="8"/>
  <c r="F811" i="8"/>
  <c r="G811" i="8"/>
  <c r="K808" i="8"/>
  <c r="J808" i="8"/>
  <c r="K807" i="8"/>
  <c r="J807" i="8"/>
  <c r="K806" i="8"/>
  <c r="J806" i="8"/>
  <c r="F806" i="8"/>
  <c r="G806" i="8"/>
  <c r="F808" i="8"/>
  <c r="G808" i="8"/>
  <c r="K805" i="8"/>
  <c r="J805" i="8"/>
  <c r="K804" i="8"/>
  <c r="J804" i="8"/>
  <c r="K803" i="8"/>
  <c r="J803" i="8"/>
  <c r="F803" i="8"/>
  <c r="G803" i="8"/>
  <c r="F805" i="8"/>
  <c r="G805" i="8"/>
  <c r="K802" i="8"/>
  <c r="J802" i="8"/>
  <c r="K801" i="8"/>
  <c r="J801" i="8"/>
  <c r="K800" i="8"/>
  <c r="J800" i="8"/>
  <c r="F800" i="8"/>
  <c r="G800" i="8"/>
  <c r="F802" i="8"/>
  <c r="G802" i="8"/>
  <c r="K799" i="8"/>
  <c r="J799" i="8"/>
  <c r="K798" i="8"/>
  <c r="J798" i="8"/>
  <c r="J797" i="8"/>
  <c r="F797" i="8"/>
  <c r="G797" i="8"/>
  <c r="C794" i="8"/>
  <c r="K787" i="8"/>
  <c r="J787" i="8"/>
  <c r="K786" i="8"/>
  <c r="J786" i="8"/>
  <c r="K785" i="8"/>
  <c r="J785" i="8"/>
  <c r="G785" i="8"/>
  <c r="K784" i="8"/>
  <c r="J784" i="8"/>
  <c r="G784" i="8"/>
  <c r="K783" i="8"/>
  <c r="J783" i="8"/>
  <c r="G783" i="8"/>
  <c r="K782" i="8"/>
  <c r="J782" i="8"/>
  <c r="G782" i="8"/>
  <c r="K781" i="8"/>
  <c r="J781" i="8"/>
  <c r="K780" i="8"/>
  <c r="J780" i="8"/>
  <c r="K779" i="8"/>
  <c r="J779" i="8"/>
  <c r="G779" i="8"/>
  <c r="K778" i="8"/>
  <c r="J778" i="8"/>
  <c r="K777" i="8"/>
  <c r="J777" i="8"/>
  <c r="K776" i="8"/>
  <c r="J776" i="8"/>
  <c r="F776" i="8"/>
  <c r="G776" i="8"/>
  <c r="K775" i="8"/>
  <c r="J775" i="8"/>
  <c r="K774" i="8"/>
  <c r="J774" i="8"/>
  <c r="K773" i="8"/>
  <c r="J773" i="8"/>
  <c r="F773" i="8"/>
  <c r="G773" i="8"/>
  <c r="K772" i="8"/>
  <c r="J772" i="8"/>
  <c r="K771" i="8"/>
  <c r="J771" i="8"/>
  <c r="K770" i="8"/>
  <c r="J770" i="8"/>
  <c r="F770" i="8"/>
  <c r="G770" i="8"/>
  <c r="K769" i="8"/>
  <c r="J769" i="8"/>
  <c r="K768" i="8"/>
  <c r="J768" i="8"/>
  <c r="K767" i="8"/>
  <c r="J767" i="8"/>
  <c r="F767" i="8"/>
  <c r="G767" i="8"/>
  <c r="K766" i="8"/>
  <c r="J766" i="8"/>
  <c r="K765" i="8"/>
  <c r="J765" i="8"/>
  <c r="K764" i="8"/>
  <c r="J764" i="8"/>
  <c r="F764" i="8"/>
  <c r="G764" i="8"/>
  <c r="K763" i="8"/>
  <c r="J763" i="8"/>
  <c r="K762" i="8"/>
  <c r="J762" i="8"/>
  <c r="K761" i="8"/>
  <c r="J761" i="8"/>
  <c r="F761" i="8"/>
  <c r="G761" i="8"/>
  <c r="K760" i="8"/>
  <c r="J760" i="8"/>
  <c r="K759" i="8"/>
  <c r="J759" i="8"/>
  <c r="K758" i="8"/>
  <c r="J758" i="8"/>
  <c r="F758" i="8"/>
  <c r="G758" i="8"/>
  <c r="K757" i="8"/>
  <c r="J757" i="8"/>
  <c r="K756" i="8"/>
  <c r="J756" i="8"/>
  <c r="K755" i="8"/>
  <c r="J755" i="8"/>
  <c r="F755" i="8"/>
  <c r="G755" i="8"/>
  <c r="K754" i="8"/>
  <c r="J754" i="8"/>
  <c r="K753" i="8"/>
  <c r="J753" i="8"/>
  <c r="K752" i="8"/>
  <c r="J752" i="8"/>
  <c r="F752" i="8"/>
  <c r="G752" i="8"/>
  <c r="K751" i="8"/>
  <c r="J751" i="8"/>
  <c r="K750" i="8"/>
  <c r="J750" i="8"/>
  <c r="K749" i="8"/>
  <c r="J749" i="8"/>
  <c r="F749" i="8"/>
  <c r="G749" i="8"/>
  <c r="K748" i="8"/>
  <c r="J748" i="8"/>
  <c r="K747" i="8"/>
  <c r="J747" i="8"/>
  <c r="K746" i="8"/>
  <c r="J746" i="8"/>
  <c r="F746" i="8"/>
  <c r="G746" i="8"/>
  <c r="K745" i="8"/>
  <c r="J745" i="8"/>
  <c r="K744" i="8"/>
  <c r="J744" i="8"/>
  <c r="K743" i="8"/>
  <c r="J743" i="8"/>
  <c r="F743" i="8"/>
  <c r="G743" i="8"/>
  <c r="K742" i="8"/>
  <c r="J742" i="8"/>
  <c r="K741" i="8"/>
  <c r="J741" i="8"/>
  <c r="K740" i="8"/>
  <c r="J740" i="8"/>
  <c r="F740" i="8"/>
  <c r="G740" i="8"/>
  <c r="K739" i="8"/>
  <c r="J739" i="8"/>
  <c r="K738" i="8"/>
  <c r="J738" i="8"/>
  <c r="J737" i="8"/>
  <c r="F737" i="8"/>
  <c r="G737" i="8"/>
  <c r="C734" i="8"/>
  <c r="K727" i="8"/>
  <c r="J727" i="8"/>
  <c r="K726" i="8"/>
  <c r="J726" i="8"/>
  <c r="K725" i="8"/>
  <c r="J725" i="8"/>
  <c r="G725" i="8"/>
  <c r="K724" i="8"/>
  <c r="J724" i="8"/>
  <c r="G724" i="8"/>
  <c r="K723" i="8"/>
  <c r="J723" i="8"/>
  <c r="G723" i="8"/>
  <c r="K722" i="8"/>
  <c r="J722" i="8"/>
  <c r="G722" i="8"/>
  <c r="K721" i="8"/>
  <c r="J721" i="8"/>
  <c r="K720" i="8"/>
  <c r="J720" i="8"/>
  <c r="K719" i="8"/>
  <c r="J719" i="8"/>
  <c r="G719" i="8"/>
  <c r="K718" i="8"/>
  <c r="J718" i="8"/>
  <c r="K717" i="8"/>
  <c r="J717" i="8"/>
  <c r="K716" i="8"/>
  <c r="J716" i="8"/>
  <c r="F716" i="8"/>
  <c r="G716" i="8"/>
  <c r="K715" i="8"/>
  <c r="J715" i="8"/>
  <c r="F713" i="8"/>
  <c r="G713" i="8"/>
  <c r="F714" i="8" s="1"/>
  <c r="G714" i="8" s="1"/>
  <c r="F715" i="8"/>
  <c r="G715" i="8" s="1"/>
  <c r="K714" i="8"/>
  <c r="J714" i="8"/>
  <c r="K713" i="8"/>
  <c r="J713" i="8"/>
  <c r="K712" i="8"/>
  <c r="J712" i="8"/>
  <c r="F710" i="8"/>
  <c r="G710" i="8"/>
  <c r="F712" i="8"/>
  <c r="G712" i="8" s="1"/>
  <c r="K711" i="8"/>
  <c r="J711" i="8"/>
  <c r="F711" i="8"/>
  <c r="G711" i="8" s="1"/>
  <c r="K710" i="8"/>
  <c r="J710" i="8"/>
  <c r="K709" i="8"/>
  <c r="J709" i="8"/>
  <c r="K708" i="8"/>
  <c r="J708" i="8"/>
  <c r="F707" i="8"/>
  <c r="G707" i="8" s="1"/>
  <c r="K707" i="8"/>
  <c r="J707" i="8"/>
  <c r="K706" i="8"/>
  <c r="J706" i="8"/>
  <c r="K705" i="8"/>
  <c r="J705" i="8"/>
  <c r="K704" i="8"/>
  <c r="J704" i="8"/>
  <c r="F704" i="8"/>
  <c r="G704" i="8"/>
  <c r="K703" i="8"/>
  <c r="J703" i="8"/>
  <c r="F701" i="8"/>
  <c r="G701" i="8"/>
  <c r="F702" i="8" s="1"/>
  <c r="G702" i="8" s="1"/>
  <c r="F703" i="8"/>
  <c r="G703" i="8" s="1"/>
  <c r="K702" i="8"/>
  <c r="J702" i="8"/>
  <c r="K701" i="8"/>
  <c r="J701" i="8"/>
  <c r="K700" i="8"/>
  <c r="J700" i="8"/>
  <c r="F698" i="8"/>
  <c r="G698" i="8"/>
  <c r="F700" i="8"/>
  <c r="G700" i="8" s="1"/>
  <c r="K699" i="8"/>
  <c r="J699" i="8"/>
  <c r="F699" i="8"/>
  <c r="G699" i="8" s="1"/>
  <c r="K698" i="8"/>
  <c r="J698" i="8"/>
  <c r="K697" i="8"/>
  <c r="J697" i="8"/>
  <c r="K696" i="8"/>
  <c r="J696" i="8"/>
  <c r="F695" i="8"/>
  <c r="G695" i="8" s="1"/>
  <c r="K695" i="8"/>
  <c r="J695" i="8"/>
  <c r="K694" i="8"/>
  <c r="J694" i="8"/>
  <c r="K693" i="8"/>
  <c r="J693" i="8"/>
  <c r="K692" i="8"/>
  <c r="J692" i="8"/>
  <c r="F692" i="8"/>
  <c r="G692" i="8"/>
  <c r="K691" i="8"/>
  <c r="J691" i="8"/>
  <c r="F689" i="8"/>
  <c r="G689" i="8"/>
  <c r="F690" i="8" s="1"/>
  <c r="G690" i="8" s="1"/>
  <c r="F691" i="8"/>
  <c r="G691" i="8" s="1"/>
  <c r="K690" i="8"/>
  <c r="J690" i="8"/>
  <c r="K689" i="8"/>
  <c r="J689" i="8"/>
  <c r="K688" i="8"/>
  <c r="J688" i="8"/>
  <c r="F686" i="8"/>
  <c r="G686" i="8"/>
  <c r="F688" i="8"/>
  <c r="G688" i="8" s="1"/>
  <c r="K687" i="8"/>
  <c r="J687" i="8"/>
  <c r="F687" i="8"/>
  <c r="G687" i="8" s="1"/>
  <c r="K686" i="8"/>
  <c r="J686" i="8"/>
  <c r="K685" i="8"/>
  <c r="J685" i="8"/>
  <c r="K684" i="8"/>
  <c r="J684" i="8"/>
  <c r="F683" i="8"/>
  <c r="G683" i="8" s="1"/>
  <c r="K683" i="8"/>
  <c r="J683" i="8"/>
  <c r="K682" i="8"/>
  <c r="J682" i="8"/>
  <c r="K681" i="8"/>
  <c r="J681" i="8"/>
  <c r="K680" i="8"/>
  <c r="J680" i="8"/>
  <c r="F680" i="8"/>
  <c r="G680" i="8"/>
  <c r="K679" i="8"/>
  <c r="J679" i="8"/>
  <c r="F677" i="8"/>
  <c r="G677" i="8"/>
  <c r="F679" i="8"/>
  <c r="G679" i="8" s="1"/>
  <c r="K678" i="8"/>
  <c r="J678" i="8"/>
  <c r="F678" i="8"/>
  <c r="G678" i="8" s="1"/>
  <c r="J677" i="8"/>
  <c r="C674" i="8"/>
  <c r="K667" i="8"/>
  <c r="J667" i="8"/>
  <c r="K666" i="8"/>
  <c r="J666" i="8"/>
  <c r="K665" i="8"/>
  <c r="J665" i="8"/>
  <c r="G665" i="8"/>
  <c r="K664" i="8"/>
  <c r="J664" i="8"/>
  <c r="G664" i="8"/>
  <c r="K663" i="8"/>
  <c r="J663" i="8"/>
  <c r="G663" i="8"/>
  <c r="K662" i="8"/>
  <c r="J662" i="8"/>
  <c r="G662" i="8"/>
  <c r="K661" i="8"/>
  <c r="J661" i="8"/>
  <c r="K660" i="8"/>
  <c r="J660" i="8"/>
  <c r="K659" i="8"/>
  <c r="J659" i="8"/>
  <c r="G659" i="8"/>
  <c r="K658" i="8"/>
  <c r="J658" i="8"/>
  <c r="K657" i="8"/>
  <c r="J657" i="8"/>
  <c r="K656" i="8"/>
  <c r="J656" i="8"/>
  <c r="F656" i="8"/>
  <c r="G656" i="8" s="1"/>
  <c r="K655" i="8"/>
  <c r="J655" i="8"/>
  <c r="F653" i="8"/>
  <c r="G653" i="8" s="1"/>
  <c r="K654" i="8"/>
  <c r="J654" i="8"/>
  <c r="K653" i="8"/>
  <c r="J653" i="8"/>
  <c r="K652" i="8"/>
  <c r="J652" i="8"/>
  <c r="F650" i="8"/>
  <c r="G650" i="8" s="1"/>
  <c r="F652" i="8"/>
  <c r="G652" i="8" s="1"/>
  <c r="K651" i="8"/>
  <c r="J651" i="8"/>
  <c r="F651" i="8"/>
  <c r="G651" i="8" s="1"/>
  <c r="K650" i="8"/>
  <c r="J650" i="8"/>
  <c r="K649" i="8"/>
  <c r="J649" i="8"/>
  <c r="K648" i="8"/>
  <c r="J648" i="8"/>
  <c r="F647" i="8"/>
  <c r="G647" i="8" s="1"/>
  <c r="F649" i="8" s="1"/>
  <c r="G649" i="8" s="1"/>
  <c r="F648" i="8"/>
  <c r="G648" i="8" s="1"/>
  <c r="K647" i="8"/>
  <c r="J647" i="8"/>
  <c r="K646" i="8"/>
  <c r="J646" i="8"/>
  <c r="K645" i="8"/>
  <c r="J645" i="8"/>
  <c r="K644" i="8"/>
  <c r="J644" i="8"/>
  <c r="F644" i="8"/>
  <c r="G644" i="8" s="1"/>
  <c r="K643" i="8"/>
  <c r="J643" i="8"/>
  <c r="F641" i="8"/>
  <c r="G641" i="8" s="1"/>
  <c r="F643" i="8"/>
  <c r="G643" i="8" s="1"/>
  <c r="K642" i="8"/>
  <c r="J642" i="8"/>
  <c r="F642" i="8"/>
  <c r="G642" i="8" s="1"/>
  <c r="K641" i="8"/>
  <c r="J641" i="8"/>
  <c r="K640" i="8"/>
  <c r="J640" i="8"/>
  <c r="F638" i="8"/>
  <c r="G638" i="8" s="1"/>
  <c r="K639" i="8"/>
  <c r="J639" i="8"/>
  <c r="K638" i="8"/>
  <c r="J638" i="8"/>
  <c r="K637" i="8"/>
  <c r="J637" i="8"/>
  <c r="K636" i="8"/>
  <c r="J636" i="8"/>
  <c r="F635" i="8"/>
  <c r="G635" i="8"/>
  <c r="F636" i="8" s="1"/>
  <c r="G636" i="8" s="1"/>
  <c r="K635" i="8"/>
  <c r="J635" i="8"/>
  <c r="F637" i="8"/>
  <c r="G637" i="8" s="1"/>
  <c r="K634" i="8"/>
  <c r="J634" i="8"/>
  <c r="K633" i="8"/>
  <c r="J633" i="8"/>
  <c r="K632" i="8"/>
  <c r="J632" i="8"/>
  <c r="F632" i="8"/>
  <c r="G632" i="8" s="1"/>
  <c r="K631" i="8"/>
  <c r="J631" i="8"/>
  <c r="F629" i="8"/>
  <c r="G629" i="8" s="1"/>
  <c r="K630" i="8"/>
  <c r="J630" i="8"/>
  <c r="K629" i="8"/>
  <c r="J629" i="8"/>
  <c r="K628" i="8"/>
  <c r="J628" i="8"/>
  <c r="F626" i="8"/>
  <c r="G626" i="8" s="1"/>
  <c r="F628" i="8"/>
  <c r="G628" i="8" s="1"/>
  <c r="K627" i="8"/>
  <c r="J627" i="8"/>
  <c r="F627" i="8"/>
  <c r="G627" i="8" s="1"/>
  <c r="K626" i="8"/>
  <c r="J626" i="8"/>
  <c r="K625" i="8"/>
  <c r="J625" i="8"/>
  <c r="K624" i="8"/>
  <c r="J624" i="8"/>
  <c r="K623" i="8"/>
  <c r="J623" i="8"/>
  <c r="F623" i="8"/>
  <c r="G623" i="8" s="1"/>
  <c r="K622" i="8"/>
  <c r="J622" i="8"/>
  <c r="K621" i="8"/>
  <c r="J621" i="8"/>
  <c r="K620" i="8"/>
  <c r="J620" i="8"/>
  <c r="F620" i="8"/>
  <c r="G620" i="8" s="1"/>
  <c r="K619" i="8"/>
  <c r="J619" i="8"/>
  <c r="F617" i="8"/>
  <c r="G617" i="8" s="1"/>
  <c r="K618" i="8"/>
  <c r="J618" i="8"/>
  <c r="J617" i="8"/>
  <c r="C614" i="8"/>
  <c r="K607" i="8"/>
  <c r="J607" i="8"/>
  <c r="K606" i="8"/>
  <c r="J606" i="8"/>
  <c r="K605" i="8"/>
  <c r="J605" i="8"/>
  <c r="G605" i="8"/>
  <c r="K604" i="8"/>
  <c r="J604" i="8"/>
  <c r="G604" i="8"/>
  <c r="K603" i="8"/>
  <c r="J603" i="8"/>
  <c r="G603" i="8"/>
  <c r="K602" i="8"/>
  <c r="J602" i="8"/>
  <c r="G602" i="8"/>
  <c r="K601" i="8"/>
  <c r="J601" i="8"/>
  <c r="K600" i="8"/>
  <c r="J600" i="8"/>
  <c r="K599" i="8"/>
  <c r="J599" i="8"/>
  <c r="G599" i="8"/>
  <c r="K598" i="8"/>
  <c r="J598" i="8"/>
  <c r="K597" i="8"/>
  <c r="J597" i="8"/>
  <c r="K596" i="8"/>
  <c r="J596" i="8"/>
  <c r="F596" i="8"/>
  <c r="G596" i="8" s="1"/>
  <c r="F598" i="8" s="1"/>
  <c r="G598" i="8" s="1"/>
  <c r="K595" i="8"/>
  <c r="J595" i="8"/>
  <c r="K594" i="8"/>
  <c r="J594" i="8"/>
  <c r="K593" i="8"/>
  <c r="J593" i="8"/>
  <c r="F593" i="8"/>
  <c r="G593" i="8"/>
  <c r="F595" i="8" s="1"/>
  <c r="G595" i="8"/>
  <c r="K592" i="8"/>
  <c r="J592" i="8"/>
  <c r="K591" i="8"/>
  <c r="J591" i="8"/>
  <c r="K590" i="8"/>
  <c r="J590" i="8"/>
  <c r="F590" i="8"/>
  <c r="G590" i="8"/>
  <c r="F592" i="8" s="1"/>
  <c r="G592" i="8" s="1"/>
  <c r="K589" i="8"/>
  <c r="J589" i="8"/>
  <c r="K588" i="8"/>
  <c r="J588" i="8"/>
  <c r="K587" i="8"/>
  <c r="J587" i="8"/>
  <c r="F587" i="8"/>
  <c r="G587" i="8"/>
  <c r="K586" i="8"/>
  <c r="J586" i="8"/>
  <c r="K585" i="8"/>
  <c r="J585" i="8"/>
  <c r="K584" i="8"/>
  <c r="J584" i="8"/>
  <c r="F584" i="8"/>
  <c r="G584" i="8"/>
  <c r="K583" i="8"/>
  <c r="J583" i="8"/>
  <c r="K582" i="8"/>
  <c r="J582" i="8"/>
  <c r="K581" i="8"/>
  <c r="J581" i="8"/>
  <c r="F581" i="8"/>
  <c r="G581" i="8"/>
  <c r="K580" i="8"/>
  <c r="J580" i="8"/>
  <c r="K579" i="8"/>
  <c r="J579" i="8"/>
  <c r="K578" i="8"/>
  <c r="J578" i="8"/>
  <c r="F578" i="8"/>
  <c r="G578" i="8"/>
  <c r="K577" i="8"/>
  <c r="J577" i="8"/>
  <c r="K576" i="8"/>
  <c r="J576" i="8"/>
  <c r="K575" i="8"/>
  <c r="J575" i="8"/>
  <c r="F575" i="8"/>
  <c r="G575" i="8"/>
  <c r="K574" i="8"/>
  <c r="J574" i="8"/>
  <c r="K573" i="8"/>
  <c r="J573" i="8"/>
  <c r="K572" i="8"/>
  <c r="J572" i="8"/>
  <c r="F572" i="8"/>
  <c r="G572" i="8"/>
  <c r="K571" i="8"/>
  <c r="J571" i="8"/>
  <c r="K570" i="8"/>
  <c r="J570" i="8"/>
  <c r="K569" i="8"/>
  <c r="J569" i="8"/>
  <c r="F569" i="8"/>
  <c r="G569" i="8"/>
  <c r="K568" i="8"/>
  <c r="J568" i="8"/>
  <c r="K567" i="8"/>
  <c r="J567" i="8"/>
  <c r="K566" i="8"/>
  <c r="J566" i="8"/>
  <c r="F566" i="8"/>
  <c r="G566" i="8"/>
  <c r="K565" i="8"/>
  <c r="J565" i="8"/>
  <c r="K564" i="8"/>
  <c r="J564" i="8"/>
  <c r="K563" i="8"/>
  <c r="J563" i="8"/>
  <c r="F563" i="8"/>
  <c r="G563" i="8"/>
  <c r="K562" i="8"/>
  <c r="J562" i="8"/>
  <c r="K561" i="8"/>
  <c r="J561" i="8"/>
  <c r="K560" i="8"/>
  <c r="J560" i="8"/>
  <c r="F560" i="8"/>
  <c r="G560" i="8"/>
  <c r="K559" i="8"/>
  <c r="J559" i="8"/>
  <c r="K558" i="8"/>
  <c r="J558" i="8"/>
  <c r="J557" i="8"/>
  <c r="F557" i="8"/>
  <c r="G557" i="8" s="1"/>
  <c r="C554" i="8"/>
  <c r="K547" i="8"/>
  <c r="J547" i="8"/>
  <c r="K546" i="8"/>
  <c r="J546" i="8"/>
  <c r="K545" i="8"/>
  <c r="J545" i="8"/>
  <c r="G545" i="8"/>
  <c r="K544" i="8"/>
  <c r="J544" i="8"/>
  <c r="G544" i="8"/>
  <c r="K543" i="8"/>
  <c r="J543" i="8"/>
  <c r="G543" i="8"/>
  <c r="K542" i="8"/>
  <c r="J542" i="8"/>
  <c r="G542" i="8"/>
  <c r="K541" i="8"/>
  <c r="J541" i="8"/>
  <c r="K540" i="8"/>
  <c r="J540" i="8"/>
  <c r="K539" i="8"/>
  <c r="J539" i="8"/>
  <c r="G539" i="8"/>
  <c r="K538" i="8"/>
  <c r="J538" i="8"/>
  <c r="K537" i="8"/>
  <c r="J537" i="8"/>
  <c r="K536" i="8"/>
  <c r="J536" i="8"/>
  <c r="F536" i="8"/>
  <c r="G536" i="8" s="1"/>
  <c r="K535" i="8"/>
  <c r="J535" i="8"/>
  <c r="K534" i="8"/>
  <c r="J534" i="8"/>
  <c r="K533" i="8"/>
  <c r="J533" i="8"/>
  <c r="F533" i="8"/>
  <c r="G533" i="8" s="1"/>
  <c r="K532" i="8"/>
  <c r="J532" i="8"/>
  <c r="K531" i="8"/>
  <c r="J531" i="8"/>
  <c r="K530" i="8"/>
  <c r="J530" i="8"/>
  <c r="F530" i="8"/>
  <c r="G530" i="8" s="1"/>
  <c r="K529" i="8"/>
  <c r="J529" i="8"/>
  <c r="K528" i="8"/>
  <c r="J528" i="8"/>
  <c r="K527" i="8"/>
  <c r="J527" i="8"/>
  <c r="F527" i="8"/>
  <c r="G527" i="8" s="1"/>
  <c r="K526" i="8"/>
  <c r="J526" i="8"/>
  <c r="K525" i="8"/>
  <c r="J525" i="8"/>
  <c r="K524" i="8"/>
  <c r="J524" i="8"/>
  <c r="F524" i="8"/>
  <c r="G524" i="8" s="1"/>
  <c r="K523" i="8"/>
  <c r="J523" i="8"/>
  <c r="K522" i="8"/>
  <c r="J522" i="8"/>
  <c r="K521" i="8"/>
  <c r="J521" i="8"/>
  <c r="F521" i="8"/>
  <c r="G521" i="8" s="1"/>
  <c r="K520" i="8"/>
  <c r="J520" i="8"/>
  <c r="K519" i="8"/>
  <c r="J519" i="8"/>
  <c r="K518" i="8"/>
  <c r="J518" i="8"/>
  <c r="F518" i="8"/>
  <c r="G518" i="8" s="1"/>
  <c r="K517" i="8"/>
  <c r="J517" i="8"/>
  <c r="K516" i="8"/>
  <c r="J516" i="8"/>
  <c r="K515" i="8"/>
  <c r="J515" i="8"/>
  <c r="F515" i="8"/>
  <c r="G515" i="8" s="1"/>
  <c r="K514" i="8"/>
  <c r="J514" i="8"/>
  <c r="K513" i="8"/>
  <c r="J513" i="8"/>
  <c r="K512" i="8"/>
  <c r="J512" i="8"/>
  <c r="F512" i="8"/>
  <c r="G512" i="8" s="1"/>
  <c r="K511" i="8"/>
  <c r="J511" i="8"/>
  <c r="K510" i="8"/>
  <c r="J510" i="8"/>
  <c r="K509" i="8"/>
  <c r="J509" i="8"/>
  <c r="F509" i="8"/>
  <c r="G509" i="8" s="1"/>
  <c r="K508" i="8"/>
  <c r="J508" i="8"/>
  <c r="K507" i="8"/>
  <c r="J507" i="8"/>
  <c r="K506" i="8"/>
  <c r="J506" i="8"/>
  <c r="F506" i="8"/>
  <c r="G506" i="8" s="1"/>
  <c r="K505" i="8"/>
  <c r="J505" i="8"/>
  <c r="K504" i="8"/>
  <c r="J504" i="8"/>
  <c r="K503" i="8"/>
  <c r="J503" i="8"/>
  <c r="F503" i="8"/>
  <c r="G503" i="8" s="1"/>
  <c r="K502" i="8"/>
  <c r="J502" i="8"/>
  <c r="K501" i="8"/>
  <c r="J501" i="8"/>
  <c r="K500" i="8"/>
  <c r="J500" i="8"/>
  <c r="F500" i="8"/>
  <c r="G500" i="8" s="1"/>
  <c r="K499" i="8"/>
  <c r="J499" i="8"/>
  <c r="K498" i="8"/>
  <c r="J498" i="8"/>
  <c r="J497" i="8"/>
  <c r="F497" i="8"/>
  <c r="G497" i="8" s="1"/>
  <c r="C494" i="8"/>
  <c r="K487" i="8"/>
  <c r="J487" i="8"/>
  <c r="K486" i="8"/>
  <c r="J486" i="8"/>
  <c r="K485" i="8"/>
  <c r="J485" i="8"/>
  <c r="G485" i="8"/>
  <c r="K484" i="8"/>
  <c r="J484" i="8"/>
  <c r="G484" i="8"/>
  <c r="K483" i="8"/>
  <c r="J483" i="8"/>
  <c r="G483" i="8"/>
  <c r="K482" i="8"/>
  <c r="J482" i="8"/>
  <c r="G482" i="8"/>
  <c r="K481" i="8"/>
  <c r="J481" i="8"/>
  <c r="K480" i="8"/>
  <c r="J480" i="8"/>
  <c r="K479" i="8"/>
  <c r="J479" i="8"/>
  <c r="G479" i="8"/>
  <c r="K478" i="8"/>
  <c r="J478" i="8"/>
  <c r="F476" i="8"/>
  <c r="G476" i="8" s="1"/>
  <c r="K477" i="8"/>
  <c r="J477" i="8"/>
  <c r="K476" i="8"/>
  <c r="J476" i="8"/>
  <c r="K475" i="8"/>
  <c r="J475" i="8"/>
  <c r="F473" i="8"/>
  <c r="G473" i="8"/>
  <c r="K474" i="8"/>
  <c r="J474" i="8"/>
  <c r="K473" i="8"/>
  <c r="J473" i="8"/>
  <c r="K472" i="8"/>
  <c r="J472" i="8"/>
  <c r="K471" i="8"/>
  <c r="J471" i="8"/>
  <c r="F470" i="8"/>
  <c r="G470" i="8"/>
  <c r="K470" i="8"/>
  <c r="J470" i="8"/>
  <c r="K469" i="8"/>
  <c r="J469" i="8"/>
  <c r="K468" i="8"/>
  <c r="J468" i="8"/>
  <c r="K467" i="8"/>
  <c r="J467" i="8"/>
  <c r="F467" i="8"/>
  <c r="G467" i="8"/>
  <c r="K466" i="8"/>
  <c r="J466" i="8"/>
  <c r="F464" i="8"/>
  <c r="G464" i="8"/>
  <c r="F466" i="8" s="1"/>
  <c r="G466" i="8" s="1"/>
  <c r="K465" i="8"/>
  <c r="J465" i="8"/>
  <c r="K464" i="8"/>
  <c r="J464" i="8"/>
  <c r="F465" i="8"/>
  <c r="G465" i="8" s="1"/>
  <c r="K463" i="8"/>
  <c r="J463" i="8"/>
  <c r="F461" i="8"/>
  <c r="G461" i="8" s="1"/>
  <c r="F463" i="8"/>
  <c r="G463" i="8" s="1"/>
  <c r="K462" i="8"/>
  <c r="J462" i="8"/>
  <c r="F462" i="8"/>
  <c r="G462" i="8" s="1"/>
  <c r="K461" i="8"/>
  <c r="J461" i="8"/>
  <c r="K460" i="8"/>
  <c r="J460" i="8"/>
  <c r="K459" i="8"/>
  <c r="J459" i="8"/>
  <c r="F458" i="8"/>
  <c r="G458" i="8" s="1"/>
  <c r="F459" i="8" s="1"/>
  <c r="G459" i="8" s="1"/>
  <c r="K458" i="8"/>
  <c r="J458" i="8"/>
  <c r="F460" i="8"/>
  <c r="G460" i="8" s="1"/>
  <c r="K457" i="8"/>
  <c r="J457" i="8"/>
  <c r="K456" i="8"/>
  <c r="J456" i="8"/>
  <c r="K455" i="8"/>
  <c r="J455" i="8"/>
  <c r="F455" i="8"/>
  <c r="G455" i="8" s="1"/>
  <c r="K454" i="8"/>
  <c r="J454" i="8"/>
  <c r="F452" i="8"/>
  <c r="G452" i="8" s="1"/>
  <c r="F454" i="8" s="1"/>
  <c r="G454" i="8" s="1"/>
  <c r="K453" i="8"/>
  <c r="J453" i="8"/>
  <c r="K452" i="8"/>
  <c r="J452" i="8"/>
  <c r="F453" i="8"/>
  <c r="G453" i="8" s="1"/>
  <c r="K451" i="8"/>
  <c r="J451" i="8"/>
  <c r="F449" i="8"/>
  <c r="G449" i="8" s="1"/>
  <c r="F451" i="8"/>
  <c r="G451" i="8" s="1"/>
  <c r="K450" i="8"/>
  <c r="J450" i="8"/>
  <c r="F450" i="8"/>
  <c r="G450" i="8" s="1"/>
  <c r="K449" i="8"/>
  <c r="J449" i="8"/>
  <c r="K448" i="8"/>
  <c r="J448" i="8"/>
  <c r="K447" i="8"/>
  <c r="J447" i="8"/>
  <c r="F446" i="8"/>
  <c r="G446" i="8" s="1"/>
  <c r="F447" i="8" s="1"/>
  <c r="G447" i="8" s="1"/>
  <c r="K446" i="8"/>
  <c r="J446" i="8"/>
  <c r="F448" i="8"/>
  <c r="G448" i="8" s="1"/>
  <c r="K445" i="8"/>
  <c r="J445" i="8"/>
  <c r="K444" i="8"/>
  <c r="J444" i="8"/>
  <c r="K443" i="8"/>
  <c r="J443" i="8"/>
  <c r="F443" i="8"/>
  <c r="G443" i="8" s="1"/>
  <c r="K442" i="8"/>
  <c r="J442" i="8"/>
  <c r="F440" i="8"/>
  <c r="G440" i="8" s="1"/>
  <c r="F442" i="8" s="1"/>
  <c r="G442" i="8" s="1"/>
  <c r="K441" i="8"/>
  <c r="J441" i="8"/>
  <c r="K440" i="8"/>
  <c r="J440" i="8"/>
  <c r="K439" i="8"/>
  <c r="J439" i="8"/>
  <c r="F437" i="8"/>
  <c r="G437" i="8" s="1"/>
  <c r="F439" i="8"/>
  <c r="G439" i="8" s="1"/>
  <c r="K438" i="8"/>
  <c r="J438" i="8"/>
  <c r="F438" i="8"/>
  <c r="G438" i="8" s="1"/>
  <c r="J437" i="8"/>
  <c r="C434" i="8"/>
  <c r="K427" i="8"/>
  <c r="J427" i="8"/>
  <c r="K426" i="8"/>
  <c r="J426" i="8"/>
  <c r="K425" i="8"/>
  <c r="J425" i="8"/>
  <c r="G425" i="8"/>
  <c r="K424" i="8"/>
  <c r="J424" i="8"/>
  <c r="G424" i="8"/>
  <c r="K423" i="8"/>
  <c r="J423" i="8"/>
  <c r="G423" i="8"/>
  <c r="K422" i="8"/>
  <c r="J422" i="8"/>
  <c r="G422" i="8"/>
  <c r="K421" i="8"/>
  <c r="J421" i="8"/>
  <c r="K420" i="8"/>
  <c r="J420" i="8"/>
  <c r="K419" i="8"/>
  <c r="J419" i="8"/>
  <c r="G419" i="8"/>
  <c r="K418" i="8"/>
  <c r="J418" i="8"/>
  <c r="K417" i="8"/>
  <c r="J417" i="8"/>
  <c r="K416" i="8"/>
  <c r="J416" i="8"/>
  <c r="F416" i="8"/>
  <c r="G416" i="8"/>
  <c r="K415" i="8"/>
  <c r="J415" i="8"/>
  <c r="K414" i="8"/>
  <c r="J414" i="8"/>
  <c r="K413" i="8"/>
  <c r="J413" i="8"/>
  <c r="F413" i="8"/>
  <c r="G413" i="8"/>
  <c r="K412" i="8"/>
  <c r="J412" i="8"/>
  <c r="K411" i="8"/>
  <c r="J411" i="8"/>
  <c r="K410" i="8"/>
  <c r="J410" i="8"/>
  <c r="F410" i="8"/>
  <c r="G410" i="8"/>
  <c r="K409" i="8"/>
  <c r="J409" i="8"/>
  <c r="K408" i="8"/>
  <c r="J408" i="8"/>
  <c r="K407" i="8"/>
  <c r="J407" i="8"/>
  <c r="F407" i="8"/>
  <c r="G407" i="8"/>
  <c r="K406" i="8"/>
  <c r="J406" i="8"/>
  <c r="K405" i="8"/>
  <c r="J405" i="8"/>
  <c r="K404" i="8"/>
  <c r="J404" i="8"/>
  <c r="F404" i="8"/>
  <c r="G404" i="8"/>
  <c r="K403" i="8"/>
  <c r="J403" i="8"/>
  <c r="K402" i="8"/>
  <c r="J402" i="8"/>
  <c r="K401" i="8"/>
  <c r="J401" i="8"/>
  <c r="F401" i="8"/>
  <c r="G401" i="8"/>
  <c r="K400" i="8"/>
  <c r="J400" i="8"/>
  <c r="K399" i="8"/>
  <c r="J399" i="8"/>
  <c r="K398" i="8"/>
  <c r="J398" i="8"/>
  <c r="F398" i="8"/>
  <c r="G398" i="8"/>
  <c r="K397" i="8"/>
  <c r="J397" i="8"/>
  <c r="K396" i="8"/>
  <c r="J396" i="8"/>
  <c r="K395" i="8"/>
  <c r="J395" i="8"/>
  <c r="F395" i="8"/>
  <c r="G395" i="8"/>
  <c r="K394" i="8"/>
  <c r="J394" i="8"/>
  <c r="K393" i="8"/>
  <c r="J393" i="8"/>
  <c r="K392" i="8"/>
  <c r="J392" i="8"/>
  <c r="F392" i="8"/>
  <c r="G392" i="8"/>
  <c r="K391" i="8"/>
  <c r="J391" i="8"/>
  <c r="K390" i="8"/>
  <c r="J390" i="8"/>
  <c r="K389" i="8"/>
  <c r="J389" i="8"/>
  <c r="F389" i="8"/>
  <c r="G389" i="8"/>
  <c r="K388" i="8"/>
  <c r="J388" i="8"/>
  <c r="K387" i="8"/>
  <c r="J387" i="8"/>
  <c r="K386" i="8"/>
  <c r="J386" i="8"/>
  <c r="F386" i="8"/>
  <c r="G386" i="8"/>
  <c r="K385" i="8"/>
  <c r="J385" i="8"/>
  <c r="K384" i="8"/>
  <c r="J384" i="8"/>
  <c r="K383" i="8"/>
  <c r="J383" i="8"/>
  <c r="F383" i="8"/>
  <c r="G383" i="8"/>
  <c r="K382" i="8"/>
  <c r="J382" i="8"/>
  <c r="K381" i="8"/>
  <c r="J381" i="8"/>
  <c r="K380" i="8"/>
  <c r="J380" i="8"/>
  <c r="F380" i="8"/>
  <c r="G380" i="8"/>
  <c r="K379" i="8"/>
  <c r="J379" i="8"/>
  <c r="K378" i="8"/>
  <c r="J378" i="8"/>
  <c r="J377" i="8"/>
  <c r="F377" i="8"/>
  <c r="G377" i="8" s="1"/>
  <c r="C374" i="8"/>
  <c r="K367" i="8"/>
  <c r="J367" i="8"/>
  <c r="K366" i="8"/>
  <c r="J366" i="8"/>
  <c r="K365" i="8"/>
  <c r="J365" i="8"/>
  <c r="G365" i="8"/>
  <c r="K364" i="8"/>
  <c r="J364" i="8"/>
  <c r="G364" i="8"/>
  <c r="K363" i="8"/>
  <c r="J363" i="8"/>
  <c r="G363" i="8"/>
  <c r="K362" i="8"/>
  <c r="J362" i="8"/>
  <c r="G362" i="8"/>
  <c r="K361" i="8"/>
  <c r="J361" i="8"/>
  <c r="K360" i="8"/>
  <c r="J360" i="8"/>
  <c r="K359" i="8"/>
  <c r="J359" i="8"/>
  <c r="G359" i="8"/>
  <c r="K358" i="8"/>
  <c r="J358" i="8"/>
  <c r="K357" i="8"/>
  <c r="J357" i="8"/>
  <c r="K356" i="8"/>
  <c r="J356" i="8"/>
  <c r="F356" i="8"/>
  <c r="G356" i="8" s="1"/>
  <c r="K355" i="8"/>
  <c r="J355" i="8"/>
  <c r="K354" i="8"/>
  <c r="J354" i="8"/>
  <c r="K353" i="8"/>
  <c r="J353" i="8"/>
  <c r="F353" i="8"/>
  <c r="G353" i="8" s="1"/>
  <c r="K352" i="8"/>
  <c r="J352" i="8"/>
  <c r="K351" i="8"/>
  <c r="J351" i="8"/>
  <c r="K350" i="8"/>
  <c r="J350" i="8"/>
  <c r="F350" i="8"/>
  <c r="G350" i="8" s="1"/>
  <c r="K349" i="8"/>
  <c r="J349" i="8"/>
  <c r="K348" i="8"/>
  <c r="J348" i="8"/>
  <c r="K347" i="8"/>
  <c r="J347" i="8"/>
  <c r="F347" i="8"/>
  <c r="G347" i="8" s="1"/>
  <c r="K346" i="8"/>
  <c r="J346" i="8"/>
  <c r="K345" i="8"/>
  <c r="J345" i="8"/>
  <c r="K344" i="8"/>
  <c r="J344" i="8"/>
  <c r="F344" i="8"/>
  <c r="G344" i="8" s="1"/>
  <c r="K343" i="8"/>
  <c r="J343" i="8"/>
  <c r="K342" i="8"/>
  <c r="J342" i="8"/>
  <c r="K341" i="8"/>
  <c r="J341" i="8"/>
  <c r="F341" i="8"/>
  <c r="G341" i="8" s="1"/>
  <c r="K340" i="8"/>
  <c r="J340" i="8"/>
  <c r="K339" i="8"/>
  <c r="J339" i="8"/>
  <c r="K338" i="8"/>
  <c r="J338" i="8"/>
  <c r="F338" i="8"/>
  <c r="G338" i="8" s="1"/>
  <c r="K337" i="8"/>
  <c r="J337" i="8"/>
  <c r="K336" i="8"/>
  <c r="J336" i="8"/>
  <c r="K335" i="8"/>
  <c r="J335" i="8"/>
  <c r="F335" i="8"/>
  <c r="G335" i="8" s="1"/>
  <c r="K334" i="8"/>
  <c r="J334" i="8"/>
  <c r="K333" i="8"/>
  <c r="J333" i="8"/>
  <c r="K332" i="8"/>
  <c r="J332" i="8"/>
  <c r="F332" i="8"/>
  <c r="G332" i="8" s="1"/>
  <c r="K331" i="8"/>
  <c r="J331" i="8"/>
  <c r="K330" i="8"/>
  <c r="J330" i="8"/>
  <c r="K329" i="8"/>
  <c r="J329" i="8"/>
  <c r="F329" i="8"/>
  <c r="G329" i="8" s="1"/>
  <c r="K328" i="8"/>
  <c r="J328" i="8"/>
  <c r="K327" i="8"/>
  <c r="J327" i="8"/>
  <c r="K326" i="8"/>
  <c r="J326" i="8"/>
  <c r="F326" i="8"/>
  <c r="G326" i="8" s="1"/>
  <c r="K325" i="8"/>
  <c r="J325" i="8"/>
  <c r="K324" i="8"/>
  <c r="J324" i="8"/>
  <c r="K323" i="8"/>
  <c r="J323" i="8"/>
  <c r="F323" i="8"/>
  <c r="G323" i="8" s="1"/>
  <c r="K322" i="8"/>
  <c r="J322" i="8"/>
  <c r="K321" i="8"/>
  <c r="J321" i="8"/>
  <c r="K320" i="8"/>
  <c r="J320" i="8"/>
  <c r="F320" i="8"/>
  <c r="G320" i="8" s="1"/>
  <c r="K319" i="8"/>
  <c r="J319" i="8"/>
  <c r="K318" i="8"/>
  <c r="J318" i="8"/>
  <c r="J317" i="8"/>
  <c r="F317" i="8"/>
  <c r="G317" i="8"/>
  <c r="C314" i="8"/>
  <c r="K307" i="8"/>
  <c r="J307" i="8"/>
  <c r="K306" i="8"/>
  <c r="J306" i="8"/>
  <c r="K305" i="8"/>
  <c r="J305" i="8"/>
  <c r="G305" i="8"/>
  <c r="K304" i="8"/>
  <c r="J304" i="8"/>
  <c r="G304" i="8"/>
  <c r="K303" i="8"/>
  <c r="J303" i="8"/>
  <c r="G303" i="8"/>
  <c r="K302" i="8"/>
  <c r="J302" i="8"/>
  <c r="G302" i="8"/>
  <c r="K301" i="8"/>
  <c r="J301" i="8"/>
  <c r="K300" i="8"/>
  <c r="J300" i="8"/>
  <c r="K299" i="8"/>
  <c r="J299" i="8"/>
  <c r="G299" i="8"/>
  <c r="K298" i="8"/>
  <c r="J298" i="8"/>
  <c r="K297" i="8"/>
  <c r="J297" i="8"/>
  <c r="F296" i="8"/>
  <c r="G296" i="8"/>
  <c r="K296" i="8"/>
  <c r="J296" i="8"/>
  <c r="K295" i="8"/>
  <c r="J295" i="8"/>
  <c r="F293" i="8"/>
  <c r="G293" i="8"/>
  <c r="K294" i="8"/>
  <c r="J294" i="8"/>
  <c r="K293" i="8"/>
  <c r="J293" i="8"/>
  <c r="K292" i="8"/>
  <c r="J292" i="8"/>
  <c r="K291" i="8"/>
  <c r="J291" i="8"/>
  <c r="F290" i="8"/>
  <c r="G290" i="8"/>
  <c r="K290" i="8"/>
  <c r="J290" i="8"/>
  <c r="K289" i="8"/>
  <c r="J289" i="8"/>
  <c r="K288" i="8"/>
  <c r="J288" i="8"/>
  <c r="K287" i="8"/>
  <c r="J287" i="8"/>
  <c r="F287" i="8"/>
  <c r="G287" i="8"/>
  <c r="F288" i="8" s="1"/>
  <c r="G288" i="8" s="1"/>
  <c r="K286" i="8"/>
  <c r="J286" i="8"/>
  <c r="K285" i="8"/>
  <c r="J285" i="8"/>
  <c r="F284" i="8"/>
  <c r="G284" i="8"/>
  <c r="K284" i="8"/>
  <c r="J284" i="8"/>
  <c r="K283" i="8"/>
  <c r="J283" i="8"/>
  <c r="F281" i="8"/>
  <c r="G281" i="8"/>
  <c r="K282" i="8"/>
  <c r="J282" i="8"/>
  <c r="K281" i="8"/>
  <c r="J281" i="8"/>
  <c r="K280" i="8"/>
  <c r="J280" i="8"/>
  <c r="K279" i="8"/>
  <c r="J279" i="8"/>
  <c r="F278" i="8"/>
  <c r="G278" i="8"/>
  <c r="K278" i="8"/>
  <c r="J278" i="8"/>
  <c r="K277" i="8"/>
  <c r="J277" i="8"/>
  <c r="K276" i="8"/>
  <c r="J276" i="8"/>
  <c r="K275" i="8"/>
  <c r="J275" i="8"/>
  <c r="F275" i="8"/>
  <c r="G275" i="8"/>
  <c r="F276" i="8" s="1"/>
  <c r="G276" i="8"/>
  <c r="J274" i="8"/>
  <c r="J273" i="8"/>
  <c r="F272" i="8"/>
  <c r="G272" i="8"/>
  <c r="F273" i="8" s="1"/>
  <c r="G273" i="8" s="1"/>
  <c r="J272" i="8"/>
  <c r="K271" i="8"/>
  <c r="J271" i="8"/>
  <c r="F269" i="8"/>
  <c r="G269" i="8" s="1"/>
  <c r="F271" i="8" s="1"/>
  <c r="G271" i="8" s="1"/>
  <c r="K270" i="8"/>
  <c r="J270" i="8"/>
  <c r="K269" i="8"/>
  <c r="J269" i="8"/>
  <c r="F270" i="8"/>
  <c r="G270" i="8" s="1"/>
  <c r="K268" i="8"/>
  <c r="J268" i="8"/>
  <c r="K267" i="8"/>
  <c r="J267" i="8"/>
  <c r="F266" i="8"/>
  <c r="G266" i="8" s="1"/>
  <c r="F267" i="8"/>
  <c r="G267" i="8" s="1"/>
  <c r="K266" i="8"/>
  <c r="J266" i="8"/>
  <c r="F268" i="8"/>
  <c r="G268" i="8" s="1"/>
  <c r="K265" i="8"/>
  <c r="J265" i="8"/>
  <c r="K264" i="8"/>
  <c r="J264" i="8"/>
  <c r="K263" i="8"/>
  <c r="J263" i="8"/>
  <c r="F263" i="8"/>
  <c r="G263" i="8" s="1"/>
  <c r="F264" i="8" s="1"/>
  <c r="G264" i="8" s="1"/>
  <c r="K262" i="8"/>
  <c r="J262" i="8"/>
  <c r="K261" i="8"/>
  <c r="J261" i="8"/>
  <c r="F260" i="8"/>
  <c r="G260" i="8" s="1"/>
  <c r="F261" i="8" s="1"/>
  <c r="G261" i="8" s="1"/>
  <c r="K260" i="8"/>
  <c r="J260" i="8"/>
  <c r="F262" i="8"/>
  <c r="G262" i="8" s="1"/>
  <c r="K259" i="8"/>
  <c r="J259" i="8"/>
  <c r="F257" i="8"/>
  <c r="G257" i="8" s="1"/>
  <c r="F259" i="8"/>
  <c r="G259" i="8" s="1"/>
  <c r="K258" i="8"/>
  <c r="J258" i="8"/>
  <c r="F258" i="8"/>
  <c r="G258" i="8" s="1"/>
  <c r="J257" i="8"/>
  <c r="C254" i="8"/>
  <c r="J247" i="8"/>
  <c r="J246" i="8"/>
  <c r="J245" i="8"/>
  <c r="G245" i="8"/>
  <c r="K244" i="8"/>
  <c r="J244" i="8"/>
  <c r="G244" i="8"/>
  <c r="K243" i="8"/>
  <c r="J243" i="8"/>
  <c r="G243" i="8"/>
  <c r="K242" i="8"/>
  <c r="J242" i="8"/>
  <c r="G242" i="8"/>
  <c r="K241" i="8"/>
  <c r="J241" i="8"/>
  <c r="K240" i="8"/>
  <c r="J240" i="8"/>
  <c r="K239" i="8"/>
  <c r="J239" i="8"/>
  <c r="G239" i="8"/>
  <c r="K238" i="8"/>
  <c r="J238" i="8"/>
  <c r="K237" i="8"/>
  <c r="J237" i="8"/>
  <c r="K236" i="8"/>
  <c r="J236" i="8"/>
  <c r="F236" i="8"/>
  <c r="G236" i="8" s="1"/>
  <c r="F237" i="8" s="1"/>
  <c r="G237" i="8" s="1"/>
  <c r="K235" i="8"/>
  <c r="J235" i="8"/>
  <c r="F233" i="8"/>
  <c r="G233" i="8" s="1"/>
  <c r="F235" i="8" s="1"/>
  <c r="G235" i="8" s="1"/>
  <c r="K234" i="8"/>
  <c r="J234" i="8"/>
  <c r="F234" i="8"/>
  <c r="G234" i="8" s="1"/>
  <c r="K233" i="8"/>
  <c r="J233" i="8"/>
  <c r="K232" i="8"/>
  <c r="J232" i="8"/>
  <c r="F230" i="8"/>
  <c r="G230" i="8" s="1"/>
  <c r="F232" i="8"/>
  <c r="G232" i="8" s="1"/>
  <c r="K231" i="8"/>
  <c r="J231" i="8"/>
  <c r="K230" i="8"/>
  <c r="J230" i="8"/>
  <c r="F231" i="8"/>
  <c r="G231" i="8" s="1"/>
  <c r="K229" i="8"/>
  <c r="J229" i="8"/>
  <c r="K228" i="8"/>
  <c r="J228" i="8"/>
  <c r="F227" i="8"/>
  <c r="G227" i="8" s="1"/>
  <c r="F228" i="8" s="1"/>
  <c r="G228" i="8" s="1"/>
  <c r="K227" i="8"/>
  <c r="J227" i="8"/>
  <c r="F229" i="8"/>
  <c r="G229" i="8" s="1"/>
  <c r="K226" i="8"/>
  <c r="J226" i="8"/>
  <c r="K225" i="8"/>
  <c r="J225" i="8"/>
  <c r="K224" i="8"/>
  <c r="J224" i="8"/>
  <c r="F224" i="8"/>
  <c r="G224" i="8" s="1"/>
  <c r="F225" i="8"/>
  <c r="G225" i="8" s="1"/>
  <c r="K223" i="8"/>
  <c r="J223" i="8"/>
  <c r="F221" i="8"/>
  <c r="G221" i="8" s="1"/>
  <c r="F223" i="8"/>
  <c r="G223" i="8" s="1"/>
  <c r="K222" i="8"/>
  <c r="J222" i="8"/>
  <c r="F222" i="8"/>
  <c r="G222" i="8" s="1"/>
  <c r="K221" i="8"/>
  <c r="J221" i="8"/>
  <c r="K220" i="8"/>
  <c r="J220" i="8"/>
  <c r="F218" i="8"/>
  <c r="G218" i="8" s="1"/>
  <c r="F220" i="8" s="1"/>
  <c r="G220" i="8" s="1"/>
  <c r="K219" i="8"/>
  <c r="J219" i="8"/>
  <c r="K218" i="8"/>
  <c r="J218" i="8"/>
  <c r="F219" i="8"/>
  <c r="G219" i="8" s="1"/>
  <c r="K217" i="8"/>
  <c r="J217" i="8"/>
  <c r="K216" i="8"/>
  <c r="J216" i="8"/>
  <c r="F215" i="8"/>
  <c r="G215" i="8" s="1"/>
  <c r="F216" i="8"/>
  <c r="G216" i="8" s="1"/>
  <c r="K215" i="8"/>
  <c r="J215" i="8"/>
  <c r="F217" i="8"/>
  <c r="G217" i="8" s="1"/>
  <c r="K214" i="8"/>
  <c r="J214" i="8"/>
  <c r="K213" i="8"/>
  <c r="J213" i="8"/>
  <c r="K212" i="8"/>
  <c r="J212" i="8"/>
  <c r="F212" i="8"/>
  <c r="G212" i="8" s="1"/>
  <c r="F213" i="8" s="1"/>
  <c r="G213" i="8" s="1"/>
  <c r="K211" i="8"/>
  <c r="J211" i="8"/>
  <c r="F209" i="8"/>
  <c r="G209" i="8" s="1"/>
  <c r="F211" i="8" s="1"/>
  <c r="G211" i="8" s="1"/>
  <c r="K210" i="8"/>
  <c r="J210" i="8"/>
  <c r="F210" i="8"/>
  <c r="G210" i="8" s="1"/>
  <c r="K209" i="8"/>
  <c r="J209" i="8"/>
  <c r="K208" i="8"/>
  <c r="J208" i="8"/>
  <c r="F206" i="8"/>
  <c r="G206" i="8" s="1"/>
  <c r="F207" i="8" s="1"/>
  <c r="G207" i="8" s="1"/>
  <c r="F208" i="8"/>
  <c r="G208" i="8" s="1"/>
  <c r="K207" i="8"/>
  <c r="J207" i="8"/>
  <c r="K206" i="8"/>
  <c r="J206" i="8"/>
  <c r="J205" i="8"/>
  <c r="J204" i="8"/>
  <c r="F203" i="8"/>
  <c r="G203" i="8" s="1"/>
  <c r="F205" i="8" s="1"/>
  <c r="G205" i="8" s="1"/>
  <c r="J203" i="8"/>
  <c r="K202" i="8"/>
  <c r="J202" i="8"/>
  <c r="K201" i="8"/>
  <c r="J201" i="8"/>
  <c r="K200" i="8"/>
  <c r="J200" i="8"/>
  <c r="F200" i="8"/>
  <c r="G200" i="8"/>
  <c r="F201" i="8" s="1"/>
  <c r="G201" i="8"/>
  <c r="K199" i="8"/>
  <c r="J199" i="8"/>
  <c r="K198" i="8"/>
  <c r="J198" i="8"/>
  <c r="J197" i="8"/>
  <c r="F197" i="8"/>
  <c r="G197" i="8" s="1"/>
  <c r="C194" i="8"/>
  <c r="K187" i="8"/>
  <c r="J187" i="8"/>
  <c r="K186" i="8"/>
  <c r="J186" i="8"/>
  <c r="K185" i="8"/>
  <c r="J185" i="8"/>
  <c r="G185" i="8"/>
  <c r="K184" i="8"/>
  <c r="J184" i="8"/>
  <c r="G184" i="8"/>
  <c r="K183" i="8"/>
  <c r="J183" i="8"/>
  <c r="G183" i="8"/>
  <c r="K182" i="8"/>
  <c r="J182" i="8"/>
  <c r="G182" i="8"/>
  <c r="K181" i="8"/>
  <c r="J181" i="8"/>
  <c r="K180" i="8"/>
  <c r="J180" i="8"/>
  <c r="K179" i="8"/>
  <c r="J179" i="8"/>
  <c r="G179" i="8"/>
  <c r="K178" i="8"/>
  <c r="J178" i="8"/>
  <c r="K177" i="8"/>
  <c r="J177" i="8"/>
  <c r="K176" i="8"/>
  <c r="J176" i="8"/>
  <c r="F176" i="8"/>
  <c r="G176" i="8" s="1"/>
  <c r="K175" i="8"/>
  <c r="J175" i="8"/>
  <c r="F173" i="8"/>
  <c r="G173" i="8" s="1"/>
  <c r="K174" i="8"/>
  <c r="J174" i="8"/>
  <c r="K173" i="8"/>
  <c r="J173" i="8"/>
  <c r="K172" i="8"/>
  <c r="J172" i="8"/>
  <c r="F170" i="8"/>
  <c r="G170" i="8" s="1"/>
  <c r="K171" i="8"/>
  <c r="J171" i="8"/>
  <c r="K170" i="8"/>
  <c r="J170" i="8"/>
  <c r="K169" i="8"/>
  <c r="J169" i="8"/>
  <c r="K168" i="8"/>
  <c r="J168" i="8"/>
  <c r="F167" i="8"/>
  <c r="G167" i="8" s="1"/>
  <c r="K167" i="8"/>
  <c r="J167" i="8"/>
  <c r="K166" i="8"/>
  <c r="J166" i="8"/>
  <c r="F164" i="8"/>
  <c r="G164" i="8" s="1"/>
  <c r="K165" i="8"/>
  <c r="J165" i="8"/>
  <c r="K164" i="8"/>
  <c r="J164" i="8"/>
  <c r="K163" i="8"/>
  <c r="J163" i="8"/>
  <c r="F161" i="8"/>
  <c r="G161" i="8" s="1"/>
  <c r="K162" i="8"/>
  <c r="J162" i="8"/>
  <c r="K161" i="8"/>
  <c r="J161" i="8"/>
  <c r="K160" i="8"/>
  <c r="J160" i="8"/>
  <c r="K159" i="8"/>
  <c r="J159" i="8"/>
  <c r="K158" i="8"/>
  <c r="J158" i="8"/>
  <c r="F158" i="8"/>
  <c r="G158" i="8" s="1"/>
  <c r="K157" i="8"/>
  <c r="J157" i="8"/>
  <c r="K156" i="8"/>
  <c r="J156" i="8"/>
  <c r="F155" i="8"/>
  <c r="G155" i="8" s="1"/>
  <c r="K155" i="8"/>
  <c r="J155" i="8"/>
  <c r="K154" i="8"/>
  <c r="J154" i="8"/>
  <c r="K153" i="8"/>
  <c r="J153" i="8"/>
  <c r="K152" i="8"/>
  <c r="J152" i="8"/>
  <c r="F152" i="8"/>
  <c r="G152" i="8" s="1"/>
  <c r="K151" i="8"/>
  <c r="J151" i="8"/>
  <c r="K150" i="8"/>
  <c r="J150" i="8"/>
  <c r="K149" i="8"/>
  <c r="J149" i="8"/>
  <c r="F149" i="8"/>
  <c r="G149" i="8" s="1"/>
  <c r="J148" i="8"/>
  <c r="J147" i="8"/>
  <c r="J146" i="8"/>
  <c r="F146" i="8"/>
  <c r="G146" i="8" s="1"/>
  <c r="F147" i="8" s="1"/>
  <c r="G147" i="8" s="1"/>
  <c r="K145" i="8"/>
  <c r="J145" i="8"/>
  <c r="K144" i="8"/>
  <c r="J144" i="8"/>
  <c r="K143" i="8"/>
  <c r="J143" i="8"/>
  <c r="F143" i="8"/>
  <c r="G143" i="8" s="1"/>
  <c r="K142" i="8"/>
  <c r="J142" i="8"/>
  <c r="K141" i="8"/>
  <c r="J141" i="8"/>
  <c r="K140" i="8"/>
  <c r="J140" i="8"/>
  <c r="F140" i="8"/>
  <c r="G140" i="8" s="1"/>
  <c r="K139" i="8"/>
  <c r="J139" i="8"/>
  <c r="K138" i="8"/>
  <c r="J138" i="8"/>
  <c r="J137" i="8"/>
  <c r="F137" i="8"/>
  <c r="G137" i="8"/>
  <c r="C134" i="8"/>
  <c r="K127" i="8"/>
  <c r="J127" i="8"/>
  <c r="K126" i="8"/>
  <c r="J126" i="8"/>
  <c r="K125" i="8"/>
  <c r="J125" i="8"/>
  <c r="K124" i="8"/>
  <c r="J124" i="8"/>
  <c r="K123" i="8"/>
  <c r="J123" i="8"/>
  <c r="J122" i="8"/>
  <c r="J121" i="8"/>
  <c r="J120" i="8"/>
  <c r="J119" i="8"/>
  <c r="J118" i="8"/>
  <c r="J117"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J77" i="8"/>
  <c r="C74" i="8"/>
  <c r="J67" i="8"/>
  <c r="J66"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J17" i="8"/>
  <c r="C14" i="8"/>
  <c r="S2" i="8"/>
  <c r="R2" i="8"/>
  <c r="K235" i="7"/>
  <c r="J235" i="7"/>
  <c r="K234" i="7"/>
  <c r="J234" i="7"/>
  <c r="K233" i="7"/>
  <c r="J233" i="7"/>
  <c r="K232" i="7"/>
  <c r="J232" i="7"/>
  <c r="K231" i="7"/>
  <c r="J231" i="7"/>
  <c r="K230" i="7"/>
  <c r="J230" i="7"/>
  <c r="K229" i="7"/>
  <c r="J229" i="7"/>
  <c r="K228" i="7"/>
  <c r="J228" i="7"/>
  <c r="K227" i="7"/>
  <c r="J227" i="7"/>
  <c r="J226" i="7"/>
  <c r="C223" i="7"/>
  <c r="K216" i="7"/>
  <c r="J216" i="7"/>
  <c r="F216" i="7"/>
  <c r="G216" i="7" s="1"/>
  <c r="K215" i="7"/>
  <c r="J215" i="7"/>
  <c r="G215" i="7"/>
  <c r="K214" i="7"/>
  <c r="J214" i="7"/>
  <c r="E214" i="7"/>
  <c r="G214" i="7"/>
  <c r="K213" i="7"/>
  <c r="J213" i="7"/>
  <c r="E213" i="7"/>
  <c r="G213" i="7"/>
  <c r="K212" i="7"/>
  <c r="J212" i="7"/>
  <c r="E212" i="7"/>
  <c r="G212" i="7"/>
  <c r="K211" i="7"/>
  <c r="J211" i="7"/>
  <c r="G211" i="7"/>
  <c r="K210" i="7"/>
  <c r="J210" i="7"/>
  <c r="G210" i="7"/>
  <c r="K209" i="7"/>
  <c r="J209" i="7"/>
  <c r="E209" i="7"/>
  <c r="G209" i="7" s="1"/>
  <c r="AL225" i="38" s="1"/>
  <c r="K208" i="7"/>
  <c r="J208" i="7"/>
  <c r="E208" i="7"/>
  <c r="G208" i="7" s="1"/>
  <c r="G207" i="7"/>
  <c r="J207" i="7"/>
  <c r="C204" i="7"/>
  <c r="K197" i="7"/>
  <c r="J197" i="7"/>
  <c r="F197" i="7"/>
  <c r="G197" i="7" s="1"/>
  <c r="K196" i="7"/>
  <c r="J196" i="7"/>
  <c r="G196" i="7"/>
  <c r="K195" i="7"/>
  <c r="J195" i="7"/>
  <c r="E195" i="7"/>
  <c r="G195" i="7" s="1"/>
  <c r="K194" i="7"/>
  <c r="J194" i="7"/>
  <c r="E194" i="7"/>
  <c r="G194" i="7" s="1"/>
  <c r="K193" i="7"/>
  <c r="J193" i="7"/>
  <c r="E193" i="7"/>
  <c r="G193" i="7" s="1"/>
  <c r="K192" i="7"/>
  <c r="J192" i="7"/>
  <c r="G192" i="7"/>
  <c r="K191" i="7"/>
  <c r="J191" i="7"/>
  <c r="G191" i="7"/>
  <c r="K190" i="7"/>
  <c r="J190" i="7"/>
  <c r="E190" i="7"/>
  <c r="G190" i="7"/>
  <c r="K189" i="7"/>
  <c r="J189" i="7"/>
  <c r="E189" i="7"/>
  <c r="G189" i="7"/>
  <c r="J188" i="7"/>
  <c r="G188" i="7"/>
  <c r="C185" i="7"/>
  <c r="K178" i="7"/>
  <c r="J178" i="7"/>
  <c r="F178" i="7"/>
  <c r="G178" i="7" s="1"/>
  <c r="K177" i="7"/>
  <c r="J177" i="7"/>
  <c r="G177" i="7"/>
  <c r="K176" i="7"/>
  <c r="J176" i="7"/>
  <c r="E176" i="7"/>
  <c r="G176" i="7" s="1"/>
  <c r="K175" i="7"/>
  <c r="J175" i="7"/>
  <c r="E175" i="7"/>
  <c r="G175" i="7" s="1"/>
  <c r="K174" i="7"/>
  <c r="J174" i="7"/>
  <c r="E174" i="7"/>
  <c r="G174" i="7" s="1"/>
  <c r="AK248" i="38" s="1"/>
  <c r="K173" i="7"/>
  <c r="J173" i="7"/>
  <c r="G173" i="7"/>
  <c r="K172" i="7"/>
  <c r="J172" i="7"/>
  <c r="G172" i="7"/>
  <c r="K171" i="7"/>
  <c r="J171" i="7"/>
  <c r="E171" i="7"/>
  <c r="G171" i="7"/>
  <c r="K170" i="7"/>
  <c r="J170" i="7"/>
  <c r="E170" i="7"/>
  <c r="G170" i="7"/>
  <c r="G169" i="7"/>
  <c r="J169" i="7"/>
  <c r="C166" i="7"/>
  <c r="K159" i="7"/>
  <c r="J159" i="7"/>
  <c r="K158" i="7"/>
  <c r="J158" i="7"/>
  <c r="K157" i="7"/>
  <c r="J157" i="7"/>
  <c r="K156" i="7"/>
  <c r="J156" i="7"/>
  <c r="K155" i="7"/>
  <c r="J155" i="7"/>
  <c r="K154" i="7"/>
  <c r="J154" i="7"/>
  <c r="K153" i="7"/>
  <c r="J153" i="7"/>
  <c r="K152" i="7"/>
  <c r="J152" i="7"/>
  <c r="K151" i="7"/>
  <c r="J151" i="7"/>
  <c r="J150" i="7"/>
  <c r="C147" i="7"/>
  <c r="K140" i="7"/>
  <c r="J140" i="7"/>
  <c r="F140" i="7"/>
  <c r="G140" i="7" s="1"/>
  <c r="K139" i="7"/>
  <c r="J139" i="7"/>
  <c r="G139" i="7"/>
  <c r="K138" i="7"/>
  <c r="J138" i="7"/>
  <c r="E138" i="7"/>
  <c r="G138" i="7" s="1"/>
  <c r="K137" i="7"/>
  <c r="J137" i="7"/>
  <c r="E137" i="7"/>
  <c r="G137" i="7" s="1"/>
  <c r="K136" i="7"/>
  <c r="J136" i="7"/>
  <c r="E136" i="7"/>
  <c r="G136" i="7" s="1"/>
  <c r="AH248" i="38" s="1"/>
  <c r="K135" i="7"/>
  <c r="J135" i="7"/>
  <c r="G135" i="7"/>
  <c r="K134" i="7"/>
  <c r="J134" i="7"/>
  <c r="G134" i="7"/>
  <c r="K133" i="7"/>
  <c r="J133" i="7"/>
  <c r="E133" i="7"/>
  <c r="G133" i="7"/>
  <c r="K132" i="7"/>
  <c r="J132" i="7"/>
  <c r="E132" i="7"/>
  <c r="G132" i="7"/>
  <c r="G131" i="7"/>
  <c r="J131" i="7"/>
  <c r="C128" i="7"/>
  <c r="K121" i="7"/>
  <c r="J121" i="7"/>
  <c r="K120" i="7"/>
  <c r="J120" i="7"/>
  <c r="K119" i="7"/>
  <c r="J119" i="7"/>
  <c r="K118" i="7"/>
  <c r="J118" i="7"/>
  <c r="K117" i="7"/>
  <c r="J117" i="7"/>
  <c r="K116" i="7"/>
  <c r="J116" i="7"/>
  <c r="K115" i="7"/>
  <c r="J115" i="7"/>
  <c r="K114" i="7"/>
  <c r="J114" i="7"/>
  <c r="K113" i="7"/>
  <c r="J113" i="7"/>
  <c r="J112" i="7"/>
  <c r="C109" i="7"/>
  <c r="K102" i="7"/>
  <c r="J102" i="7"/>
  <c r="F102" i="7"/>
  <c r="G102" i="7" s="1"/>
  <c r="K101" i="7"/>
  <c r="J101" i="7"/>
  <c r="G101" i="7"/>
  <c r="K100" i="7"/>
  <c r="J100" i="7"/>
  <c r="E100" i="7"/>
  <c r="G100" i="7" s="1"/>
  <c r="K99" i="7"/>
  <c r="J99" i="7"/>
  <c r="E99" i="7"/>
  <c r="G99" i="7" s="1"/>
  <c r="K98" i="7"/>
  <c r="J98" i="7"/>
  <c r="E98" i="7"/>
  <c r="G98" i="7" s="1"/>
  <c r="K97" i="7"/>
  <c r="J97" i="7"/>
  <c r="G97" i="7"/>
  <c r="K96" i="7"/>
  <c r="J96" i="7"/>
  <c r="G96" i="7"/>
  <c r="K95" i="7"/>
  <c r="J95" i="7"/>
  <c r="E95" i="7"/>
  <c r="G95" i="7" s="1"/>
  <c r="AC225" i="38" s="1"/>
  <c r="K94" i="7"/>
  <c r="J94" i="7"/>
  <c r="E94" i="7"/>
  <c r="G94" i="7" s="1"/>
  <c r="AC171" i="38" s="1"/>
  <c r="G93" i="7"/>
  <c r="J93" i="7"/>
  <c r="C90" i="7"/>
  <c r="K83" i="7"/>
  <c r="J83" i="7"/>
  <c r="K82" i="7"/>
  <c r="J82" i="7"/>
  <c r="K81" i="7"/>
  <c r="J81" i="7"/>
  <c r="K80" i="7"/>
  <c r="J80" i="7"/>
  <c r="K79" i="7"/>
  <c r="J79" i="7"/>
  <c r="K78" i="7"/>
  <c r="J78" i="7"/>
  <c r="K77" i="7"/>
  <c r="J77" i="7"/>
  <c r="K76" i="7"/>
  <c r="J76" i="7"/>
  <c r="K75" i="7"/>
  <c r="J75" i="7"/>
  <c r="J74" i="7"/>
  <c r="C71" i="7"/>
  <c r="K64" i="7"/>
  <c r="J64" i="7"/>
  <c r="F64" i="7"/>
  <c r="G64" i="7"/>
  <c r="K63" i="7"/>
  <c r="J63" i="7"/>
  <c r="G63" i="7"/>
  <c r="K62" i="7"/>
  <c r="J62" i="7"/>
  <c r="E62" i="7"/>
  <c r="G62" i="7" s="1"/>
  <c r="K61" i="7"/>
  <c r="J61" i="7"/>
  <c r="E61" i="7"/>
  <c r="G61" i="7" s="1"/>
  <c r="K60" i="7"/>
  <c r="J60" i="7"/>
  <c r="E60" i="7"/>
  <c r="G60" i="7" s="1"/>
  <c r="K59" i="7"/>
  <c r="J59" i="7"/>
  <c r="G59" i="7"/>
  <c r="K58" i="7"/>
  <c r="J58" i="7"/>
  <c r="G58" i="7"/>
  <c r="K57" i="7"/>
  <c r="J57" i="7"/>
  <c r="E57" i="7"/>
  <c r="G57" i="7"/>
  <c r="J56" i="7"/>
  <c r="E56" i="7"/>
  <c r="G56" i="7"/>
  <c r="G55" i="7"/>
  <c r="J55" i="7"/>
  <c r="C52" i="7"/>
  <c r="K45" i="7"/>
  <c r="J45" i="7"/>
  <c r="F45" i="7"/>
  <c r="G45" i="7" s="1"/>
  <c r="K44" i="7"/>
  <c r="J44" i="7"/>
  <c r="G44" i="7"/>
  <c r="J43" i="7"/>
  <c r="E43" i="7"/>
  <c r="G43" i="7"/>
  <c r="J42" i="7"/>
  <c r="E42" i="7"/>
  <c r="G42" i="7"/>
  <c r="J41" i="7"/>
  <c r="E41" i="7"/>
  <c r="G41" i="7" s="1"/>
  <c r="K40" i="7"/>
  <c r="J40" i="7"/>
  <c r="G40" i="7"/>
  <c r="K39" i="7"/>
  <c r="J39" i="7"/>
  <c r="G39" i="7"/>
  <c r="J38" i="7"/>
  <c r="E38" i="7"/>
  <c r="G38" i="7"/>
  <c r="K37" i="7"/>
  <c r="J37" i="7"/>
  <c r="G37" i="7"/>
  <c r="J36" i="7"/>
  <c r="G36" i="7"/>
  <c r="C33" i="7"/>
  <c r="K26" i="7"/>
  <c r="J26" i="7"/>
  <c r="F26" i="7"/>
  <c r="G26" i="7" s="1"/>
  <c r="K25" i="7"/>
  <c r="J25" i="7"/>
  <c r="G25" i="7"/>
  <c r="J24" i="7"/>
  <c r="E24" i="7"/>
  <c r="G24" i="7"/>
  <c r="J23" i="7"/>
  <c r="E23" i="7"/>
  <c r="G23" i="7" s="1"/>
  <c r="J22" i="7"/>
  <c r="E22" i="7"/>
  <c r="G22" i="7" s="1"/>
  <c r="K21" i="7"/>
  <c r="J21" i="7"/>
  <c r="G21" i="7"/>
  <c r="K20" i="7"/>
  <c r="J20" i="7"/>
  <c r="G20" i="7"/>
  <c r="J19" i="7"/>
  <c r="E19" i="7"/>
  <c r="G19" i="7" s="1"/>
  <c r="J18" i="7"/>
  <c r="E18" i="7"/>
  <c r="G18" i="7" s="1"/>
  <c r="G17" i="7"/>
  <c r="J17" i="7"/>
  <c r="C14" i="7"/>
  <c r="T2" i="7"/>
  <c r="S2" i="7"/>
  <c r="AP565" i="38"/>
  <c r="AO565" i="38"/>
  <c r="AN565" i="38"/>
  <c r="AL565" i="38"/>
  <c r="AK565" i="38"/>
  <c r="AJ565" i="38"/>
  <c r="AH565" i="38"/>
  <c r="AG565" i="38"/>
  <c r="AF565" i="38"/>
  <c r="AD565" i="38"/>
  <c r="AC565" i="38"/>
  <c r="AB565" i="38"/>
  <c r="AA565" i="38"/>
  <c r="X565" i="38"/>
  <c r="W565" i="38"/>
  <c r="T565" i="38"/>
  <c r="S565" i="38"/>
  <c r="P565" i="38"/>
  <c r="O565" i="38"/>
  <c r="L565" i="38"/>
  <c r="K565" i="38"/>
  <c r="E565" i="38"/>
  <c r="D565" i="38"/>
  <c r="AP564" i="38"/>
  <c r="AO564" i="38"/>
  <c r="AN564" i="38"/>
  <c r="AL564" i="38"/>
  <c r="AK564" i="38"/>
  <c r="AJ564" i="38"/>
  <c r="AH564" i="38"/>
  <c r="AG564" i="38"/>
  <c r="AF564" i="38"/>
  <c r="AD564" i="38"/>
  <c r="AC564" i="38"/>
  <c r="AB564" i="38"/>
  <c r="AA564" i="38"/>
  <c r="Z564" i="38"/>
  <c r="W564" i="38"/>
  <c r="V564" i="38"/>
  <c r="S564" i="38"/>
  <c r="R564" i="38"/>
  <c r="O564" i="38"/>
  <c r="N564" i="38"/>
  <c r="K564" i="38"/>
  <c r="E564" i="38"/>
  <c r="D564" i="38"/>
  <c r="AP563" i="38"/>
  <c r="AO563" i="38"/>
  <c r="AN563" i="38"/>
  <c r="AL563" i="38"/>
  <c r="AK563" i="38"/>
  <c r="AJ563" i="38"/>
  <c r="AH563" i="38"/>
  <c r="AG563" i="38"/>
  <c r="AF563" i="38"/>
  <c r="AD563" i="38"/>
  <c r="AC563" i="38"/>
  <c r="AB563" i="38"/>
  <c r="Z563" i="38"/>
  <c r="Y563" i="38"/>
  <c r="V563" i="38"/>
  <c r="U563" i="38"/>
  <c r="R563" i="38"/>
  <c r="Q563" i="38"/>
  <c r="N563" i="38"/>
  <c r="M563" i="38"/>
  <c r="E563" i="38"/>
  <c r="D563" i="38"/>
  <c r="AP562" i="38"/>
  <c r="AO562" i="38"/>
  <c r="AN562" i="38"/>
  <c r="AL562" i="38"/>
  <c r="AK562" i="38"/>
  <c r="AJ562" i="38"/>
  <c r="AH562" i="38"/>
  <c r="AG562" i="38"/>
  <c r="AF562" i="38"/>
  <c r="AD562" i="38"/>
  <c r="AC562" i="38"/>
  <c r="AB562" i="38"/>
  <c r="Y562" i="38"/>
  <c r="X562" i="38"/>
  <c r="U562" i="38"/>
  <c r="T562" i="38"/>
  <c r="Q562" i="38"/>
  <c r="P562" i="38"/>
  <c r="M562" i="38"/>
  <c r="L562" i="38"/>
  <c r="E562" i="38"/>
  <c r="D562" i="38"/>
  <c r="AP561" i="38"/>
  <c r="AO561" i="38"/>
  <c r="AN561" i="38"/>
  <c r="AL561" i="38"/>
  <c r="AK561" i="38"/>
  <c r="AJ561" i="38"/>
  <c r="AH561" i="38"/>
  <c r="AG561" i="38"/>
  <c r="AF561" i="38"/>
  <c r="AD561" i="38"/>
  <c r="AC561" i="38"/>
  <c r="AB561" i="38"/>
  <c r="AA561" i="38"/>
  <c r="X561" i="38"/>
  <c r="W561" i="38"/>
  <c r="T561" i="38"/>
  <c r="S561" i="38"/>
  <c r="P561" i="38"/>
  <c r="O561" i="38"/>
  <c r="L561" i="38"/>
  <c r="K561" i="38"/>
  <c r="E561" i="38"/>
  <c r="D561" i="38"/>
  <c r="I560" i="38"/>
  <c r="G560" i="38"/>
  <c r="AP559" i="38"/>
  <c r="AO559" i="38"/>
  <c r="AN559" i="38"/>
  <c r="AL559" i="38"/>
  <c r="AK559" i="38"/>
  <c r="AJ559" i="38"/>
  <c r="AH559" i="38"/>
  <c r="AG559" i="38"/>
  <c r="AF559" i="38"/>
  <c r="AD559" i="38"/>
  <c r="AC559" i="38"/>
  <c r="AB559" i="38"/>
  <c r="Y559" i="38"/>
  <c r="X559" i="38"/>
  <c r="U559" i="38"/>
  <c r="T559" i="38"/>
  <c r="Q559" i="38"/>
  <c r="P559" i="38"/>
  <c r="M559" i="38"/>
  <c r="L559" i="38"/>
  <c r="E559" i="38"/>
  <c r="D559" i="38"/>
  <c r="AP558" i="38"/>
  <c r="AO558" i="38"/>
  <c r="AN558" i="38"/>
  <c r="AL558" i="38"/>
  <c r="AK558" i="38"/>
  <c r="AJ558" i="38"/>
  <c r="AH558" i="38"/>
  <c r="AG558" i="38"/>
  <c r="AF558" i="38"/>
  <c r="AD558" i="38"/>
  <c r="AC558" i="38"/>
  <c r="AB558" i="38"/>
  <c r="AA558" i="38"/>
  <c r="X558" i="38"/>
  <c r="W558" i="38"/>
  <c r="T558" i="38"/>
  <c r="S558" i="38"/>
  <c r="P558" i="38"/>
  <c r="O558" i="38"/>
  <c r="L558" i="38"/>
  <c r="K558" i="38"/>
  <c r="E558" i="38"/>
  <c r="D558" i="38"/>
  <c r="AP557" i="38"/>
  <c r="AO557" i="38"/>
  <c r="AN557" i="38"/>
  <c r="AL557" i="38"/>
  <c r="AK557" i="38"/>
  <c r="AJ557" i="38"/>
  <c r="AH557" i="38"/>
  <c r="AG557" i="38"/>
  <c r="AF557" i="38"/>
  <c r="AD557" i="38"/>
  <c r="AC557" i="38"/>
  <c r="AB557" i="38"/>
  <c r="AA557" i="38"/>
  <c r="Z557" i="38"/>
  <c r="W557" i="38"/>
  <c r="V557" i="38"/>
  <c r="S557" i="38"/>
  <c r="R557" i="38"/>
  <c r="O557" i="38"/>
  <c r="N557" i="38"/>
  <c r="K557" i="38"/>
  <c r="E557" i="38"/>
  <c r="D557" i="38"/>
  <c r="AP556" i="38"/>
  <c r="AO556" i="38"/>
  <c r="AN556" i="38"/>
  <c r="AL556" i="38"/>
  <c r="AK556" i="38"/>
  <c r="AJ556" i="38"/>
  <c r="AH556" i="38"/>
  <c r="AG556" i="38"/>
  <c r="AF556" i="38"/>
  <c r="AD556" i="38"/>
  <c r="AC556" i="38"/>
  <c r="AB556" i="38"/>
  <c r="Z556" i="38"/>
  <c r="Y556" i="38"/>
  <c r="V556" i="38"/>
  <c r="U556" i="38"/>
  <c r="R556" i="38"/>
  <c r="Q556" i="38"/>
  <c r="N556" i="38"/>
  <c r="M556" i="38"/>
  <c r="E556" i="38"/>
  <c r="D556" i="38"/>
  <c r="AP555" i="38"/>
  <c r="AO555" i="38"/>
  <c r="AN555" i="38"/>
  <c r="AL555" i="38"/>
  <c r="AK555" i="38"/>
  <c r="AJ555" i="38"/>
  <c r="AH555" i="38"/>
  <c r="AG555" i="38"/>
  <c r="AF555" i="38"/>
  <c r="AD555" i="38"/>
  <c r="AC555" i="38"/>
  <c r="AB555" i="38"/>
  <c r="Y555" i="38"/>
  <c r="X555" i="38"/>
  <c r="U555" i="38"/>
  <c r="T555" i="38"/>
  <c r="Q555" i="38"/>
  <c r="P555" i="38"/>
  <c r="M555" i="38"/>
  <c r="L555" i="38"/>
  <c r="E555" i="38"/>
  <c r="D555" i="38"/>
  <c r="AP554" i="38"/>
  <c r="AO554" i="38"/>
  <c r="AN554" i="38"/>
  <c r="AL554" i="38"/>
  <c r="AK554" i="38"/>
  <c r="AJ554" i="38"/>
  <c r="AH554" i="38"/>
  <c r="AG554" i="38"/>
  <c r="AF554" i="38"/>
  <c r="AD554" i="38"/>
  <c r="AC554" i="38"/>
  <c r="AB554" i="38"/>
  <c r="AA554" i="38"/>
  <c r="X554" i="38"/>
  <c r="W554" i="38"/>
  <c r="T554" i="38"/>
  <c r="S554" i="38"/>
  <c r="P554" i="38"/>
  <c r="O554" i="38"/>
  <c r="L554" i="38"/>
  <c r="K554" i="38"/>
  <c r="E554" i="38"/>
  <c r="D554" i="38"/>
  <c r="AP553" i="38"/>
  <c r="AO553" i="38"/>
  <c r="AN553" i="38"/>
  <c r="AL553" i="38"/>
  <c r="AK553" i="38"/>
  <c r="AJ553" i="38"/>
  <c r="AH553" i="38"/>
  <c r="AG553" i="38"/>
  <c r="AF553" i="38"/>
  <c r="AD553" i="38"/>
  <c r="AC553" i="38"/>
  <c r="AB553" i="38"/>
  <c r="AA553" i="38"/>
  <c r="Z553" i="38"/>
  <c r="W553" i="38"/>
  <c r="V553" i="38"/>
  <c r="S553" i="38"/>
  <c r="R553" i="38"/>
  <c r="O553" i="38"/>
  <c r="N553" i="38"/>
  <c r="K553" i="38"/>
  <c r="E553" i="38"/>
  <c r="D553" i="38"/>
  <c r="AP552" i="38"/>
  <c r="AO552" i="38"/>
  <c r="AN552" i="38"/>
  <c r="AL552" i="38"/>
  <c r="AK552" i="38"/>
  <c r="AJ552" i="38"/>
  <c r="AH552" i="38"/>
  <c r="AG552" i="38"/>
  <c r="AF552" i="38"/>
  <c r="AD552" i="38"/>
  <c r="AC552" i="38"/>
  <c r="AB552" i="38"/>
  <c r="Z552" i="38"/>
  <c r="Y552" i="38"/>
  <c r="V552" i="38"/>
  <c r="U552" i="38"/>
  <c r="R552" i="38"/>
  <c r="Q552" i="38"/>
  <c r="N552" i="38"/>
  <c r="M552" i="38"/>
  <c r="E552" i="38"/>
  <c r="D552" i="38"/>
  <c r="AP551" i="38"/>
  <c r="AO551" i="38"/>
  <c r="AN551" i="38"/>
  <c r="AL551" i="38"/>
  <c r="AK551" i="38"/>
  <c r="AJ551" i="38"/>
  <c r="AH551" i="38"/>
  <c r="AG551" i="38"/>
  <c r="AF551" i="38"/>
  <c r="AD551" i="38"/>
  <c r="AC551" i="38"/>
  <c r="AB551" i="38"/>
  <c r="Y551" i="38"/>
  <c r="X551" i="38"/>
  <c r="U551" i="38"/>
  <c r="T551" i="38"/>
  <c r="Q551" i="38"/>
  <c r="P551" i="38"/>
  <c r="M551" i="38"/>
  <c r="L551" i="38"/>
  <c r="E551" i="38"/>
  <c r="D551" i="38"/>
  <c r="AP550" i="38"/>
  <c r="AO550" i="38"/>
  <c r="AN550" i="38"/>
  <c r="AL550" i="38"/>
  <c r="AK550" i="38"/>
  <c r="AJ550" i="38"/>
  <c r="AH550" i="38"/>
  <c r="AG550" i="38"/>
  <c r="AF550" i="38"/>
  <c r="AD550" i="38"/>
  <c r="AC550" i="38"/>
  <c r="AB550" i="38"/>
  <c r="AA550" i="38"/>
  <c r="Z550" i="38"/>
  <c r="Y550" i="38"/>
  <c r="X550" i="38"/>
  <c r="W550" i="38"/>
  <c r="V550" i="38"/>
  <c r="U550" i="38"/>
  <c r="T550" i="38"/>
  <c r="S550" i="38"/>
  <c r="R550" i="38"/>
  <c r="Q550" i="38"/>
  <c r="P550" i="38"/>
  <c r="O550" i="38"/>
  <c r="N550" i="38"/>
  <c r="M550" i="38"/>
  <c r="L550" i="38"/>
  <c r="K550" i="38"/>
  <c r="E550" i="38"/>
  <c r="D550" i="38"/>
  <c r="AP549" i="38"/>
  <c r="AO549" i="38"/>
  <c r="AN549" i="38"/>
  <c r="AL549" i="38"/>
  <c r="AK549" i="38"/>
  <c r="AJ549" i="38"/>
  <c r="AH549" i="38"/>
  <c r="AG549" i="38"/>
  <c r="AF549" i="38"/>
  <c r="AD549" i="38"/>
  <c r="AC549" i="38"/>
  <c r="AB549" i="38"/>
  <c r="AA549" i="38"/>
  <c r="Z549" i="38"/>
  <c r="Y549" i="38"/>
  <c r="X549" i="38"/>
  <c r="W549" i="38"/>
  <c r="V549" i="38"/>
  <c r="U549" i="38"/>
  <c r="T549" i="38"/>
  <c r="S549" i="38"/>
  <c r="R549" i="38"/>
  <c r="Q549" i="38"/>
  <c r="P549" i="38"/>
  <c r="O549" i="38"/>
  <c r="N549" i="38"/>
  <c r="M549" i="38"/>
  <c r="L549" i="38"/>
  <c r="K549" i="38"/>
  <c r="E549" i="38"/>
  <c r="D549" i="38"/>
  <c r="AP548" i="38"/>
  <c r="AO548" i="38"/>
  <c r="AN548" i="38"/>
  <c r="AL548" i="38"/>
  <c r="AK548" i="38"/>
  <c r="AJ548" i="38"/>
  <c r="AH548" i="38"/>
  <c r="AG548" i="38"/>
  <c r="AF548" i="38"/>
  <c r="AD548" i="38"/>
  <c r="AC548" i="38"/>
  <c r="AB548" i="38"/>
  <c r="AA548" i="38"/>
  <c r="Z548" i="38"/>
  <c r="Y548" i="38"/>
  <c r="X548" i="38"/>
  <c r="W548" i="38"/>
  <c r="V548" i="38"/>
  <c r="U548" i="38"/>
  <c r="T548" i="38"/>
  <c r="S548" i="38"/>
  <c r="R548" i="38"/>
  <c r="Q548" i="38"/>
  <c r="P548" i="38"/>
  <c r="O548" i="38"/>
  <c r="N548" i="38"/>
  <c r="M548" i="38"/>
  <c r="L548" i="38"/>
  <c r="K548" i="38"/>
  <c r="E548" i="38"/>
  <c r="D548" i="38"/>
  <c r="AP547" i="38"/>
  <c r="AO547" i="38"/>
  <c r="AN547" i="38"/>
  <c r="AL547" i="38"/>
  <c r="AK547" i="38"/>
  <c r="AJ547" i="38"/>
  <c r="AH547" i="38"/>
  <c r="AG547" i="38"/>
  <c r="AF547" i="38"/>
  <c r="AD547" i="38"/>
  <c r="AC547" i="38"/>
  <c r="AB547" i="38"/>
  <c r="AA547" i="38"/>
  <c r="Z547" i="38"/>
  <c r="Y547" i="38"/>
  <c r="X547" i="38"/>
  <c r="W547" i="38"/>
  <c r="V547" i="38"/>
  <c r="U547" i="38"/>
  <c r="T547" i="38"/>
  <c r="S547" i="38"/>
  <c r="R547" i="38"/>
  <c r="Q547" i="38"/>
  <c r="P547" i="38"/>
  <c r="O547" i="38"/>
  <c r="N547" i="38"/>
  <c r="M547" i="38"/>
  <c r="L547" i="38"/>
  <c r="K547" i="38"/>
  <c r="E547" i="38"/>
  <c r="D547" i="38"/>
  <c r="AP546" i="38"/>
  <c r="AO546" i="38"/>
  <c r="AN546" i="38"/>
  <c r="AL546" i="38"/>
  <c r="AK546" i="38"/>
  <c r="AJ546" i="38"/>
  <c r="AH546" i="38"/>
  <c r="AG546" i="38"/>
  <c r="AF546" i="38"/>
  <c r="AD546" i="38"/>
  <c r="AC546" i="38"/>
  <c r="AB546" i="38"/>
  <c r="AA546" i="38"/>
  <c r="Z546" i="38"/>
  <c r="Y546" i="38"/>
  <c r="X546" i="38"/>
  <c r="W546" i="38"/>
  <c r="V546" i="38"/>
  <c r="U546" i="38"/>
  <c r="T546" i="38"/>
  <c r="S546" i="38"/>
  <c r="R546" i="38"/>
  <c r="Q546" i="38"/>
  <c r="P546" i="38"/>
  <c r="O546" i="38"/>
  <c r="N546" i="38"/>
  <c r="M546" i="38"/>
  <c r="L546" i="38"/>
  <c r="K546" i="38"/>
  <c r="E546" i="38"/>
  <c r="D546" i="38"/>
  <c r="AP545" i="38"/>
  <c r="AO545" i="38"/>
  <c r="AN545" i="38"/>
  <c r="AL545" i="38"/>
  <c r="AK545" i="38"/>
  <c r="AJ545" i="38"/>
  <c r="AH545" i="38"/>
  <c r="AG545" i="38"/>
  <c r="AF545" i="38"/>
  <c r="AD545" i="38"/>
  <c r="AC545" i="38"/>
  <c r="AB545" i="38"/>
  <c r="AA545" i="38"/>
  <c r="Z545" i="38"/>
  <c r="Y545" i="38"/>
  <c r="X545" i="38"/>
  <c r="W545" i="38"/>
  <c r="V545" i="38"/>
  <c r="U545" i="38"/>
  <c r="T545" i="38"/>
  <c r="S545" i="38"/>
  <c r="R545" i="38"/>
  <c r="Q545" i="38"/>
  <c r="P545" i="38"/>
  <c r="O545" i="38"/>
  <c r="N545" i="38"/>
  <c r="M545" i="38"/>
  <c r="L545" i="38"/>
  <c r="K545" i="38"/>
  <c r="E545" i="38"/>
  <c r="D545" i="38"/>
  <c r="AP544" i="38"/>
  <c r="AO544" i="38"/>
  <c r="AN544" i="38"/>
  <c r="AL544" i="38"/>
  <c r="AK544" i="38"/>
  <c r="AJ544" i="38"/>
  <c r="AH544" i="38"/>
  <c r="AG544" i="38"/>
  <c r="AF544" i="38"/>
  <c r="AD544" i="38"/>
  <c r="AC544" i="38"/>
  <c r="AB544" i="38"/>
  <c r="AA544" i="38"/>
  <c r="Z544" i="38"/>
  <c r="Y544" i="38"/>
  <c r="X544" i="38"/>
  <c r="W544" i="38"/>
  <c r="V544" i="38"/>
  <c r="U544" i="38"/>
  <c r="T544" i="38"/>
  <c r="S544" i="38"/>
  <c r="R544" i="38"/>
  <c r="Q544" i="38"/>
  <c r="P544" i="38"/>
  <c r="O544" i="38"/>
  <c r="N544" i="38"/>
  <c r="M544" i="38"/>
  <c r="L544" i="38"/>
  <c r="K544" i="38"/>
  <c r="E544" i="38"/>
  <c r="D544" i="38"/>
  <c r="AP543" i="38"/>
  <c r="AO543" i="38"/>
  <c r="AN543" i="38"/>
  <c r="AL543" i="38"/>
  <c r="AK543" i="38"/>
  <c r="AJ543" i="38"/>
  <c r="AH543" i="38"/>
  <c r="AG543" i="38"/>
  <c r="AF543" i="38"/>
  <c r="AD543" i="38"/>
  <c r="AC543" i="38"/>
  <c r="AB543" i="38"/>
  <c r="AA543" i="38"/>
  <c r="Z543" i="38"/>
  <c r="Y543" i="38"/>
  <c r="X543" i="38"/>
  <c r="W543" i="38"/>
  <c r="V543" i="38"/>
  <c r="U543" i="38"/>
  <c r="T543" i="38"/>
  <c r="S543" i="38"/>
  <c r="R543" i="38"/>
  <c r="Q543" i="38"/>
  <c r="P543" i="38"/>
  <c r="O543" i="38"/>
  <c r="N543" i="38"/>
  <c r="M543" i="38"/>
  <c r="L543" i="38"/>
  <c r="K543" i="38"/>
  <c r="E543" i="38"/>
  <c r="D543" i="38"/>
  <c r="AP542" i="38"/>
  <c r="AO542" i="38"/>
  <c r="AN542" i="38"/>
  <c r="AL542" i="38"/>
  <c r="AK542" i="38"/>
  <c r="AJ542" i="38"/>
  <c r="AH542" i="38"/>
  <c r="AG542" i="38"/>
  <c r="AF542" i="38"/>
  <c r="AD542" i="38"/>
  <c r="AC542" i="38"/>
  <c r="AB542" i="38"/>
  <c r="AA542" i="38"/>
  <c r="Z542" i="38"/>
  <c r="Y542" i="38"/>
  <c r="X542" i="38"/>
  <c r="W542" i="38"/>
  <c r="V542" i="38"/>
  <c r="U542" i="38"/>
  <c r="T542" i="38"/>
  <c r="S542" i="38"/>
  <c r="R542" i="38"/>
  <c r="Q542" i="38"/>
  <c r="P542" i="38"/>
  <c r="O542" i="38"/>
  <c r="N542" i="38"/>
  <c r="M542" i="38"/>
  <c r="L542" i="38"/>
  <c r="K542" i="38"/>
  <c r="E542" i="38"/>
  <c r="D542" i="38"/>
  <c r="I541" i="38"/>
  <c r="G541" i="38"/>
  <c r="AP540" i="38"/>
  <c r="AO540" i="38"/>
  <c r="AN540" i="38"/>
  <c r="AL540" i="38"/>
  <c r="AK540" i="38"/>
  <c r="AJ540" i="38"/>
  <c r="AH540" i="38"/>
  <c r="AG540" i="38"/>
  <c r="AF540" i="38"/>
  <c r="AD540" i="38"/>
  <c r="AC540" i="38"/>
  <c r="AB540" i="38"/>
  <c r="AA540" i="38"/>
  <c r="Z540" i="38"/>
  <c r="Y540" i="38"/>
  <c r="X540" i="38"/>
  <c r="W540" i="38"/>
  <c r="V540" i="38"/>
  <c r="U540" i="38"/>
  <c r="T540" i="38"/>
  <c r="S540" i="38"/>
  <c r="R540" i="38"/>
  <c r="Q540" i="38"/>
  <c r="P540" i="38"/>
  <c r="O540" i="38"/>
  <c r="N540" i="38"/>
  <c r="M540" i="38"/>
  <c r="L540" i="38"/>
  <c r="K540" i="38"/>
  <c r="E540" i="38"/>
  <c r="D540" i="38"/>
  <c r="AP539" i="38"/>
  <c r="AO539" i="38"/>
  <c r="AN539" i="38"/>
  <c r="AL539" i="38"/>
  <c r="AK539" i="38"/>
  <c r="AJ539" i="38"/>
  <c r="AH539" i="38"/>
  <c r="AG539" i="38"/>
  <c r="AF539" i="38"/>
  <c r="AD539" i="38"/>
  <c r="AC539" i="38"/>
  <c r="AB539" i="38"/>
  <c r="AA539" i="38"/>
  <c r="Z539" i="38"/>
  <c r="Y539" i="38"/>
  <c r="X539" i="38"/>
  <c r="W539" i="38"/>
  <c r="V539" i="38"/>
  <c r="U539" i="38"/>
  <c r="T539" i="38"/>
  <c r="S539" i="38"/>
  <c r="R539" i="38"/>
  <c r="Q539" i="38"/>
  <c r="P539" i="38"/>
  <c r="O539" i="38"/>
  <c r="N539" i="38"/>
  <c r="M539" i="38"/>
  <c r="L539" i="38"/>
  <c r="K539" i="38"/>
  <c r="E539" i="38"/>
  <c r="D539" i="38"/>
  <c r="AP538" i="38"/>
  <c r="AO538" i="38"/>
  <c r="AN538" i="38"/>
  <c r="AL538" i="38"/>
  <c r="AK538" i="38"/>
  <c r="AJ538" i="38"/>
  <c r="AH538" i="38"/>
  <c r="AG538" i="38"/>
  <c r="AF538" i="38"/>
  <c r="AD538" i="38"/>
  <c r="AC538" i="38"/>
  <c r="AB538" i="38"/>
  <c r="AA538" i="38"/>
  <c r="Z538" i="38"/>
  <c r="Y538" i="38"/>
  <c r="X538" i="38"/>
  <c r="W538" i="38"/>
  <c r="V538" i="38"/>
  <c r="U538" i="38"/>
  <c r="T538" i="38"/>
  <c r="S538" i="38"/>
  <c r="R538" i="38"/>
  <c r="Q538" i="38"/>
  <c r="P538" i="38"/>
  <c r="O538" i="38"/>
  <c r="N538" i="38"/>
  <c r="M538" i="38"/>
  <c r="L538" i="38"/>
  <c r="K538" i="38"/>
  <c r="E538" i="38"/>
  <c r="D538" i="38"/>
  <c r="AP537" i="38"/>
  <c r="AO537" i="38"/>
  <c r="AN537" i="38"/>
  <c r="AL537" i="38"/>
  <c r="AK537" i="38"/>
  <c r="AJ537" i="38"/>
  <c r="AH537" i="38"/>
  <c r="AG537" i="38"/>
  <c r="AF537" i="38"/>
  <c r="AD537" i="38"/>
  <c r="AC537" i="38"/>
  <c r="AB537" i="38"/>
  <c r="AA537" i="38"/>
  <c r="Z537" i="38"/>
  <c r="Y537" i="38"/>
  <c r="X537" i="38"/>
  <c r="W537" i="38"/>
  <c r="V537" i="38"/>
  <c r="U537" i="38"/>
  <c r="T537" i="38"/>
  <c r="S537" i="38"/>
  <c r="R537" i="38"/>
  <c r="Q537" i="38"/>
  <c r="P537" i="38"/>
  <c r="O537" i="38"/>
  <c r="N537" i="38"/>
  <c r="M537" i="38"/>
  <c r="L537" i="38"/>
  <c r="K537" i="38"/>
  <c r="E537" i="38"/>
  <c r="D537" i="38"/>
  <c r="AP536" i="38"/>
  <c r="AO536" i="38"/>
  <c r="AN536" i="38"/>
  <c r="AL536" i="38"/>
  <c r="AK536" i="38"/>
  <c r="AJ536" i="38"/>
  <c r="AH536" i="38"/>
  <c r="AG536" i="38"/>
  <c r="AF536" i="38"/>
  <c r="AD536" i="38"/>
  <c r="AC536" i="38"/>
  <c r="AB536" i="38"/>
  <c r="AA536" i="38"/>
  <c r="Z536" i="38"/>
  <c r="Y536" i="38"/>
  <c r="X536" i="38"/>
  <c r="W536" i="38"/>
  <c r="V536" i="38"/>
  <c r="U536" i="38"/>
  <c r="T536" i="38"/>
  <c r="S536" i="38"/>
  <c r="R536" i="38"/>
  <c r="Q536" i="38"/>
  <c r="P536" i="38"/>
  <c r="O536" i="38"/>
  <c r="N536" i="38"/>
  <c r="M536" i="38"/>
  <c r="L536" i="38"/>
  <c r="K536" i="38"/>
  <c r="E536" i="38"/>
  <c r="D536" i="38"/>
  <c r="AP535" i="38"/>
  <c r="AO535" i="38"/>
  <c r="AN535" i="38"/>
  <c r="AL535" i="38"/>
  <c r="AK535" i="38"/>
  <c r="AJ535" i="38"/>
  <c r="AH535" i="38"/>
  <c r="AG535" i="38"/>
  <c r="AF535" i="38"/>
  <c r="AD535" i="38"/>
  <c r="AC535" i="38"/>
  <c r="AB535" i="38"/>
  <c r="AA535" i="38"/>
  <c r="Z535" i="38"/>
  <c r="Y535" i="38"/>
  <c r="X535" i="38"/>
  <c r="W535" i="38"/>
  <c r="V535" i="38"/>
  <c r="U535" i="38"/>
  <c r="T535" i="38"/>
  <c r="S535" i="38"/>
  <c r="R535" i="38"/>
  <c r="Q535" i="38"/>
  <c r="P535" i="38"/>
  <c r="O535" i="38"/>
  <c r="N535" i="38"/>
  <c r="M535" i="38"/>
  <c r="L535" i="38"/>
  <c r="K535" i="38"/>
  <c r="E535" i="38"/>
  <c r="D535" i="38"/>
  <c r="AP534" i="38"/>
  <c r="AO534" i="38"/>
  <c r="AN534" i="38"/>
  <c r="AL534" i="38"/>
  <c r="AK534" i="38"/>
  <c r="AJ534" i="38"/>
  <c r="AH534" i="38"/>
  <c r="AG534" i="38"/>
  <c r="AF534" i="38"/>
  <c r="AD534" i="38"/>
  <c r="AC534" i="38"/>
  <c r="AB534" i="38"/>
  <c r="AA534" i="38"/>
  <c r="Z534" i="38"/>
  <c r="Y534" i="38"/>
  <c r="X534" i="38"/>
  <c r="W534" i="38"/>
  <c r="V534" i="38"/>
  <c r="U534" i="38"/>
  <c r="T534" i="38"/>
  <c r="S534" i="38"/>
  <c r="R534" i="38"/>
  <c r="Q534" i="38"/>
  <c r="P534" i="38"/>
  <c r="O534" i="38"/>
  <c r="N534" i="38"/>
  <c r="M534" i="38"/>
  <c r="L534" i="38"/>
  <c r="K534" i="38"/>
  <c r="E534" i="38"/>
  <c r="D534" i="38"/>
  <c r="AP533" i="38"/>
  <c r="AO533" i="38"/>
  <c r="AN533" i="38"/>
  <c r="AL533" i="38"/>
  <c r="AK533" i="38"/>
  <c r="AJ533" i="38"/>
  <c r="AH533" i="38"/>
  <c r="AG533" i="38"/>
  <c r="AF533" i="38"/>
  <c r="AD533" i="38"/>
  <c r="AC533" i="38"/>
  <c r="AB533" i="38"/>
  <c r="AA533" i="38"/>
  <c r="Z533" i="38"/>
  <c r="Y533" i="38"/>
  <c r="X533" i="38"/>
  <c r="W533" i="38"/>
  <c r="V533" i="38"/>
  <c r="U533" i="38"/>
  <c r="T533" i="38"/>
  <c r="S533" i="38"/>
  <c r="R533" i="38"/>
  <c r="Q533" i="38"/>
  <c r="P533" i="38"/>
  <c r="O533" i="38"/>
  <c r="N533" i="38"/>
  <c r="M533" i="38"/>
  <c r="L533" i="38"/>
  <c r="K533" i="38"/>
  <c r="E533" i="38"/>
  <c r="D533" i="38"/>
  <c r="AP532" i="38"/>
  <c r="AO532" i="38"/>
  <c r="AN532" i="38"/>
  <c r="AL532" i="38"/>
  <c r="AK532" i="38"/>
  <c r="AJ532" i="38"/>
  <c r="AH532" i="38"/>
  <c r="AG532" i="38"/>
  <c r="AF532" i="38"/>
  <c r="AD532" i="38"/>
  <c r="AC532" i="38"/>
  <c r="AB532" i="38"/>
  <c r="AA532" i="38"/>
  <c r="Z532" i="38"/>
  <c r="Y532" i="38"/>
  <c r="X532" i="38"/>
  <c r="W532" i="38"/>
  <c r="V532" i="38"/>
  <c r="U532" i="38"/>
  <c r="T532" i="38"/>
  <c r="S532" i="38"/>
  <c r="R532" i="38"/>
  <c r="Q532" i="38"/>
  <c r="P532" i="38"/>
  <c r="O532" i="38"/>
  <c r="N532" i="38"/>
  <c r="M532" i="38"/>
  <c r="L532" i="38"/>
  <c r="K532" i="38"/>
  <c r="E532" i="38"/>
  <c r="D532" i="38"/>
  <c r="AP531" i="38"/>
  <c r="AO531" i="38"/>
  <c r="AN531" i="38"/>
  <c r="AL531" i="38"/>
  <c r="AK531" i="38"/>
  <c r="AJ531" i="38"/>
  <c r="AH531" i="38"/>
  <c r="AG531" i="38"/>
  <c r="AF531" i="38"/>
  <c r="AD531" i="38"/>
  <c r="AC531" i="38"/>
  <c r="AB531" i="38"/>
  <c r="AA531" i="38"/>
  <c r="Z531" i="38"/>
  <c r="Y531" i="38"/>
  <c r="X531" i="38"/>
  <c r="W531" i="38"/>
  <c r="V531" i="38"/>
  <c r="U531" i="38"/>
  <c r="T531" i="38"/>
  <c r="S531" i="38"/>
  <c r="R531" i="38"/>
  <c r="Q531" i="38"/>
  <c r="P531" i="38"/>
  <c r="O531" i="38"/>
  <c r="N531" i="38"/>
  <c r="M531" i="38"/>
  <c r="L531" i="38"/>
  <c r="K531" i="38"/>
  <c r="E531" i="38"/>
  <c r="D531" i="38"/>
  <c r="AP530" i="38"/>
  <c r="AO530" i="38"/>
  <c r="AN530" i="38"/>
  <c r="AL530" i="38"/>
  <c r="AK530" i="38"/>
  <c r="AJ530" i="38"/>
  <c r="AH530" i="38"/>
  <c r="AG530" i="38"/>
  <c r="AF530" i="38"/>
  <c r="AD530" i="38"/>
  <c r="AC530" i="38"/>
  <c r="AB530" i="38"/>
  <c r="AA530" i="38"/>
  <c r="Z530" i="38"/>
  <c r="Y530" i="38"/>
  <c r="X530" i="38"/>
  <c r="W530" i="38"/>
  <c r="V530" i="38"/>
  <c r="U530" i="38"/>
  <c r="T530" i="38"/>
  <c r="S530" i="38"/>
  <c r="R530" i="38"/>
  <c r="Q530" i="38"/>
  <c r="P530" i="38"/>
  <c r="O530" i="38"/>
  <c r="N530" i="38"/>
  <c r="M530" i="38"/>
  <c r="L530" i="38"/>
  <c r="K530" i="38"/>
  <c r="E530" i="38"/>
  <c r="D530" i="38"/>
  <c r="AP529" i="38"/>
  <c r="AO529" i="38"/>
  <c r="AN529" i="38"/>
  <c r="AL529" i="38"/>
  <c r="AK529" i="38"/>
  <c r="AJ529" i="38"/>
  <c r="AH529" i="38"/>
  <c r="AG529" i="38"/>
  <c r="AF529" i="38"/>
  <c r="AD529" i="38"/>
  <c r="AC529" i="38"/>
  <c r="AB529" i="38"/>
  <c r="AA529" i="38"/>
  <c r="Z529" i="38"/>
  <c r="Y529" i="38"/>
  <c r="X529" i="38"/>
  <c r="W529" i="38"/>
  <c r="V529" i="38"/>
  <c r="U529" i="38"/>
  <c r="T529" i="38"/>
  <c r="S529" i="38"/>
  <c r="R529" i="38"/>
  <c r="Q529" i="38"/>
  <c r="P529" i="38"/>
  <c r="O529" i="38"/>
  <c r="N529" i="38"/>
  <c r="M529" i="38"/>
  <c r="L529" i="38"/>
  <c r="K529" i="38"/>
  <c r="E529" i="38"/>
  <c r="D529" i="38"/>
  <c r="AP528" i="38"/>
  <c r="AO528" i="38"/>
  <c r="AN528" i="38"/>
  <c r="AL528" i="38"/>
  <c r="AK528" i="38"/>
  <c r="AJ528" i="38"/>
  <c r="AH528" i="38"/>
  <c r="AG528" i="38"/>
  <c r="AF528" i="38"/>
  <c r="AD528" i="38"/>
  <c r="AC528" i="38"/>
  <c r="AB528" i="38"/>
  <c r="AA528" i="38"/>
  <c r="Z528" i="38"/>
  <c r="Y528" i="38"/>
  <c r="X528" i="38"/>
  <c r="W528" i="38"/>
  <c r="V528" i="38"/>
  <c r="U528" i="38"/>
  <c r="T528" i="38"/>
  <c r="S528" i="38"/>
  <c r="R528" i="38"/>
  <c r="Q528" i="38"/>
  <c r="P528" i="38"/>
  <c r="O528" i="38"/>
  <c r="N528" i="38"/>
  <c r="M528" i="38"/>
  <c r="L528" i="38"/>
  <c r="K528" i="38"/>
  <c r="E528" i="38"/>
  <c r="D528" i="38"/>
  <c r="I527" i="38"/>
  <c r="G527" i="38"/>
  <c r="I526" i="38"/>
  <c r="G526" i="38"/>
  <c r="AP525" i="38"/>
  <c r="AO525" i="38"/>
  <c r="AN525" i="38"/>
  <c r="AL525" i="38"/>
  <c r="AK525" i="38"/>
  <c r="AJ525" i="38"/>
  <c r="AH525" i="38"/>
  <c r="AG525" i="38"/>
  <c r="AF525" i="38"/>
  <c r="AD525" i="38"/>
  <c r="AC525" i="38"/>
  <c r="AB525" i="38"/>
  <c r="AA525" i="38"/>
  <c r="Z525" i="38"/>
  <c r="Y525" i="38"/>
  <c r="X525" i="38"/>
  <c r="W525" i="38"/>
  <c r="V525" i="38"/>
  <c r="U525" i="38"/>
  <c r="T525" i="38"/>
  <c r="S525" i="38"/>
  <c r="R525" i="38"/>
  <c r="Q525" i="38"/>
  <c r="P525" i="38"/>
  <c r="O525" i="38"/>
  <c r="N525" i="38"/>
  <c r="M525" i="38"/>
  <c r="L525" i="38"/>
  <c r="K525" i="38"/>
  <c r="E525" i="38"/>
  <c r="D525" i="38"/>
  <c r="AP524" i="38"/>
  <c r="AO524" i="38"/>
  <c r="AN524" i="38"/>
  <c r="AL524" i="38"/>
  <c r="AK524" i="38"/>
  <c r="AJ524" i="38"/>
  <c r="AH524" i="38"/>
  <c r="AG524" i="38"/>
  <c r="AF524" i="38"/>
  <c r="AD524" i="38"/>
  <c r="AC524" i="38"/>
  <c r="AB524" i="38"/>
  <c r="AA524" i="38"/>
  <c r="Z524" i="38"/>
  <c r="Y524" i="38"/>
  <c r="X524" i="38"/>
  <c r="W524" i="38"/>
  <c r="V524" i="38"/>
  <c r="U524" i="38"/>
  <c r="T524" i="38"/>
  <c r="S524" i="38"/>
  <c r="R524" i="38"/>
  <c r="Q524" i="38"/>
  <c r="P524" i="38"/>
  <c r="O524" i="38"/>
  <c r="N524" i="38"/>
  <c r="M524" i="38"/>
  <c r="L524" i="38"/>
  <c r="K524" i="38"/>
  <c r="E524" i="38"/>
  <c r="D524" i="38"/>
  <c r="AP523" i="38"/>
  <c r="AO523" i="38"/>
  <c r="AN523" i="38"/>
  <c r="AL523" i="38"/>
  <c r="AK523" i="38"/>
  <c r="AJ523" i="38"/>
  <c r="AH523" i="38"/>
  <c r="AG523" i="38"/>
  <c r="AF523" i="38"/>
  <c r="AD523" i="38"/>
  <c r="AC523" i="38"/>
  <c r="AB523" i="38"/>
  <c r="AA523" i="38"/>
  <c r="Z523" i="38"/>
  <c r="Y523" i="38"/>
  <c r="X523" i="38"/>
  <c r="W523" i="38"/>
  <c r="V523" i="38"/>
  <c r="U523" i="38"/>
  <c r="T523" i="38"/>
  <c r="S523" i="38"/>
  <c r="R523" i="38"/>
  <c r="Q523" i="38"/>
  <c r="P523" i="38"/>
  <c r="O523" i="38"/>
  <c r="N523" i="38"/>
  <c r="M523" i="38"/>
  <c r="L523" i="38"/>
  <c r="K523" i="38"/>
  <c r="E523" i="38"/>
  <c r="D523" i="38"/>
  <c r="AP522" i="38"/>
  <c r="AO522" i="38"/>
  <c r="AN522" i="38"/>
  <c r="AL522" i="38"/>
  <c r="AK522" i="38"/>
  <c r="AJ522" i="38"/>
  <c r="AH522" i="38"/>
  <c r="AG522" i="38"/>
  <c r="AF522" i="38"/>
  <c r="AD522" i="38"/>
  <c r="AC522" i="38"/>
  <c r="AB522" i="38"/>
  <c r="AA522" i="38"/>
  <c r="Z522" i="38"/>
  <c r="Y522" i="38"/>
  <c r="X522" i="38"/>
  <c r="W522" i="38"/>
  <c r="V522" i="38"/>
  <c r="U522" i="38"/>
  <c r="T522" i="38"/>
  <c r="S522" i="38"/>
  <c r="R522" i="38"/>
  <c r="Q522" i="38"/>
  <c r="P522" i="38"/>
  <c r="O522" i="38"/>
  <c r="N522" i="38"/>
  <c r="M522" i="38"/>
  <c r="L522" i="38"/>
  <c r="K522" i="38"/>
  <c r="E522" i="38"/>
  <c r="D522" i="38"/>
  <c r="AP521" i="38"/>
  <c r="AO521" i="38"/>
  <c r="AN521" i="38"/>
  <c r="AL521" i="38"/>
  <c r="AK521" i="38"/>
  <c r="AJ521" i="38"/>
  <c r="AH521" i="38"/>
  <c r="AG521" i="38"/>
  <c r="AF521" i="38"/>
  <c r="AD521" i="38"/>
  <c r="AC521" i="38"/>
  <c r="AB521" i="38"/>
  <c r="AA521" i="38"/>
  <c r="Z521" i="38"/>
  <c r="Y521" i="38"/>
  <c r="X521" i="38"/>
  <c r="W521" i="38"/>
  <c r="V521" i="38"/>
  <c r="U521" i="38"/>
  <c r="T521" i="38"/>
  <c r="S521" i="38"/>
  <c r="R521" i="38"/>
  <c r="Q521" i="38"/>
  <c r="P521" i="38"/>
  <c r="O521" i="38"/>
  <c r="N521" i="38"/>
  <c r="M521" i="38"/>
  <c r="L521" i="38"/>
  <c r="K521" i="38"/>
  <c r="E521" i="38"/>
  <c r="D521" i="38"/>
  <c r="AP520" i="38"/>
  <c r="AO520" i="38"/>
  <c r="AN520" i="38"/>
  <c r="AL520" i="38"/>
  <c r="AK520" i="38"/>
  <c r="AJ520" i="38"/>
  <c r="AH520" i="38"/>
  <c r="AG520" i="38"/>
  <c r="AF520" i="38"/>
  <c r="AD520" i="38"/>
  <c r="AC520" i="38"/>
  <c r="AB520" i="38"/>
  <c r="AA520" i="38"/>
  <c r="Z520" i="38"/>
  <c r="Y520" i="38"/>
  <c r="X520" i="38"/>
  <c r="W520" i="38"/>
  <c r="V520" i="38"/>
  <c r="U520" i="38"/>
  <c r="T520" i="38"/>
  <c r="S520" i="38"/>
  <c r="R520" i="38"/>
  <c r="Q520" i="38"/>
  <c r="P520" i="38"/>
  <c r="O520" i="38"/>
  <c r="N520" i="38"/>
  <c r="M520" i="38"/>
  <c r="L520" i="38"/>
  <c r="K520" i="38"/>
  <c r="E520" i="38"/>
  <c r="D520" i="38"/>
  <c r="AP519" i="38"/>
  <c r="AO519" i="38"/>
  <c r="AN519" i="38"/>
  <c r="AL519" i="38"/>
  <c r="AK519" i="38"/>
  <c r="AJ519" i="38"/>
  <c r="AH519" i="38"/>
  <c r="AG519" i="38"/>
  <c r="AF519" i="38"/>
  <c r="AD519" i="38"/>
  <c r="AC519" i="38"/>
  <c r="AB519" i="38"/>
  <c r="AA519" i="38"/>
  <c r="Z519" i="38"/>
  <c r="Y519" i="38"/>
  <c r="X519" i="38"/>
  <c r="W519" i="38"/>
  <c r="V519" i="38"/>
  <c r="U519" i="38"/>
  <c r="T519" i="38"/>
  <c r="S519" i="38"/>
  <c r="R519" i="38"/>
  <c r="Q519" i="38"/>
  <c r="P519" i="38"/>
  <c r="O519" i="38"/>
  <c r="N519" i="38"/>
  <c r="M519" i="38"/>
  <c r="L519" i="38"/>
  <c r="K519" i="38"/>
  <c r="E519" i="38"/>
  <c r="D519" i="38"/>
  <c r="AP518" i="38"/>
  <c r="AO518" i="38"/>
  <c r="AN518" i="38"/>
  <c r="AL518" i="38"/>
  <c r="AK518" i="38"/>
  <c r="AJ518" i="38"/>
  <c r="AH518" i="38"/>
  <c r="AG518" i="38"/>
  <c r="AF518" i="38"/>
  <c r="AD518" i="38"/>
  <c r="AC518" i="38"/>
  <c r="AB518" i="38"/>
  <c r="AA518" i="38"/>
  <c r="Z518" i="38"/>
  <c r="Y518" i="38"/>
  <c r="X518" i="38"/>
  <c r="W518" i="38"/>
  <c r="V518" i="38"/>
  <c r="U518" i="38"/>
  <c r="T518" i="38"/>
  <c r="S518" i="38"/>
  <c r="R518" i="38"/>
  <c r="Q518" i="38"/>
  <c r="P518" i="38"/>
  <c r="O518" i="38"/>
  <c r="N518" i="38"/>
  <c r="M518" i="38"/>
  <c r="L518" i="38"/>
  <c r="K518" i="38"/>
  <c r="E518" i="38"/>
  <c r="D518" i="38"/>
  <c r="AP517" i="38"/>
  <c r="AO517" i="38"/>
  <c r="AN517" i="38"/>
  <c r="AL517" i="38"/>
  <c r="AK517" i="38"/>
  <c r="AJ517" i="38"/>
  <c r="AH517" i="38"/>
  <c r="AG517" i="38"/>
  <c r="AF517" i="38"/>
  <c r="AD517" i="38"/>
  <c r="AC517" i="38"/>
  <c r="AB517" i="38"/>
  <c r="AA517" i="38"/>
  <c r="Z517" i="38"/>
  <c r="Y517" i="38"/>
  <c r="X517" i="38"/>
  <c r="W517" i="38"/>
  <c r="V517" i="38"/>
  <c r="U517" i="38"/>
  <c r="T517" i="38"/>
  <c r="S517" i="38"/>
  <c r="R517" i="38"/>
  <c r="Q517" i="38"/>
  <c r="P517" i="38"/>
  <c r="O517" i="38"/>
  <c r="N517" i="38"/>
  <c r="M517" i="38"/>
  <c r="L517" i="38"/>
  <c r="K517" i="38"/>
  <c r="E517" i="38"/>
  <c r="D517" i="38"/>
  <c r="AP516" i="38"/>
  <c r="AO516" i="38"/>
  <c r="AN516" i="38"/>
  <c r="AL516" i="38"/>
  <c r="AK516" i="38"/>
  <c r="AJ516" i="38"/>
  <c r="AH516" i="38"/>
  <c r="AG516" i="38"/>
  <c r="AF516" i="38"/>
  <c r="AD516" i="38"/>
  <c r="AC516" i="38"/>
  <c r="AB516" i="38"/>
  <c r="AA516" i="38"/>
  <c r="Z516" i="38"/>
  <c r="Y516" i="38"/>
  <c r="X516" i="38"/>
  <c r="W516" i="38"/>
  <c r="V516" i="38"/>
  <c r="U516" i="38"/>
  <c r="T516" i="38"/>
  <c r="S516" i="38"/>
  <c r="R516" i="38"/>
  <c r="Q516" i="38"/>
  <c r="P516" i="38"/>
  <c r="O516" i="38"/>
  <c r="N516" i="38"/>
  <c r="M516" i="38"/>
  <c r="L516" i="38"/>
  <c r="K516" i="38"/>
  <c r="E516" i="38"/>
  <c r="D516" i="38"/>
  <c r="AP515" i="38"/>
  <c r="AO515" i="38"/>
  <c r="AN515" i="38"/>
  <c r="AL515" i="38"/>
  <c r="AK515" i="38"/>
  <c r="AJ515" i="38"/>
  <c r="AH515" i="38"/>
  <c r="AG515" i="38"/>
  <c r="AF515" i="38"/>
  <c r="AD515" i="38"/>
  <c r="AC515" i="38"/>
  <c r="AB515" i="38"/>
  <c r="AA515" i="38"/>
  <c r="Z515" i="38"/>
  <c r="Y515" i="38"/>
  <c r="X515" i="38"/>
  <c r="W515" i="38"/>
  <c r="V515" i="38"/>
  <c r="U515" i="38"/>
  <c r="T515" i="38"/>
  <c r="S515" i="38"/>
  <c r="R515" i="38"/>
  <c r="Q515" i="38"/>
  <c r="P515" i="38"/>
  <c r="O515" i="38"/>
  <c r="N515" i="38"/>
  <c r="M515" i="38"/>
  <c r="L515" i="38"/>
  <c r="K515" i="38"/>
  <c r="E515" i="38"/>
  <c r="D515" i="38"/>
  <c r="AP514" i="38"/>
  <c r="AO514" i="38"/>
  <c r="AN514" i="38"/>
  <c r="AL514" i="38"/>
  <c r="AK514" i="38"/>
  <c r="AJ514" i="38"/>
  <c r="AH514" i="38"/>
  <c r="AG514" i="38"/>
  <c r="AF514" i="38"/>
  <c r="AD514" i="38"/>
  <c r="AC514" i="38"/>
  <c r="AB514" i="38"/>
  <c r="AA514" i="38"/>
  <c r="Z514" i="38"/>
  <c r="Y514" i="38"/>
  <c r="X514" i="38"/>
  <c r="W514" i="38"/>
  <c r="V514" i="38"/>
  <c r="U514" i="38"/>
  <c r="T514" i="38"/>
  <c r="S514" i="38"/>
  <c r="R514" i="38"/>
  <c r="Q514" i="38"/>
  <c r="P514" i="38"/>
  <c r="O514" i="38"/>
  <c r="N514" i="38"/>
  <c r="M514" i="38"/>
  <c r="L514" i="38"/>
  <c r="K514" i="38"/>
  <c r="E514" i="38"/>
  <c r="D514" i="38"/>
  <c r="AP513" i="38"/>
  <c r="AO513" i="38"/>
  <c r="AN513" i="38"/>
  <c r="AL513" i="38"/>
  <c r="AK513" i="38"/>
  <c r="AJ513" i="38"/>
  <c r="AH513" i="38"/>
  <c r="AG513" i="38"/>
  <c r="AF513" i="38"/>
  <c r="AD513" i="38"/>
  <c r="AC513" i="38"/>
  <c r="AB513" i="38"/>
  <c r="AA513" i="38"/>
  <c r="Z513" i="38"/>
  <c r="Y513" i="38"/>
  <c r="X513" i="38"/>
  <c r="W513" i="38"/>
  <c r="V513" i="38"/>
  <c r="U513" i="38"/>
  <c r="T513" i="38"/>
  <c r="S513" i="38"/>
  <c r="R513" i="38"/>
  <c r="Q513" i="38"/>
  <c r="P513" i="38"/>
  <c r="O513" i="38"/>
  <c r="N513" i="38"/>
  <c r="M513" i="38"/>
  <c r="L513" i="38"/>
  <c r="K513" i="38"/>
  <c r="E513" i="38"/>
  <c r="D513" i="38"/>
  <c r="AP512" i="38"/>
  <c r="AO512" i="38"/>
  <c r="AN512" i="38"/>
  <c r="AL512" i="38"/>
  <c r="AK512" i="38"/>
  <c r="AJ512" i="38"/>
  <c r="AH512" i="38"/>
  <c r="AG512" i="38"/>
  <c r="AF512" i="38"/>
  <c r="AD512" i="38"/>
  <c r="AC512" i="38"/>
  <c r="AB512" i="38"/>
  <c r="AA512" i="38"/>
  <c r="Z512" i="38"/>
  <c r="Y512" i="38"/>
  <c r="X512" i="38"/>
  <c r="W512" i="38"/>
  <c r="V512" i="38"/>
  <c r="U512" i="38"/>
  <c r="T512" i="38"/>
  <c r="S512" i="38"/>
  <c r="R512" i="38"/>
  <c r="Q512" i="38"/>
  <c r="P512" i="38"/>
  <c r="O512" i="38"/>
  <c r="N512" i="38"/>
  <c r="M512" i="38"/>
  <c r="L512" i="38"/>
  <c r="K512" i="38"/>
  <c r="E512" i="38"/>
  <c r="D512" i="38"/>
  <c r="AP511" i="38"/>
  <c r="AO511" i="38"/>
  <c r="AN511" i="38"/>
  <c r="AL511" i="38"/>
  <c r="AK511" i="38"/>
  <c r="AJ511" i="38"/>
  <c r="AH511" i="38"/>
  <c r="AG511" i="38"/>
  <c r="AF511" i="38"/>
  <c r="AD511" i="38"/>
  <c r="AC511" i="38"/>
  <c r="AB511" i="38"/>
  <c r="AA511" i="38"/>
  <c r="Z511" i="38"/>
  <c r="Y511" i="38"/>
  <c r="X511" i="38"/>
  <c r="W511" i="38"/>
  <c r="V511" i="38"/>
  <c r="U511" i="38"/>
  <c r="T511" i="38"/>
  <c r="S511" i="38"/>
  <c r="R511" i="38"/>
  <c r="Q511" i="38"/>
  <c r="P511" i="38"/>
  <c r="O511" i="38"/>
  <c r="N511" i="38"/>
  <c r="M511" i="38"/>
  <c r="L511" i="38"/>
  <c r="K511" i="38"/>
  <c r="E511" i="38"/>
  <c r="D511" i="38"/>
  <c r="AP510" i="38"/>
  <c r="AO510" i="38"/>
  <c r="AN510" i="38"/>
  <c r="AL510" i="38"/>
  <c r="AK510" i="38"/>
  <c r="AJ510" i="38"/>
  <c r="AH510" i="38"/>
  <c r="AG510" i="38"/>
  <c r="AF510" i="38"/>
  <c r="AD510" i="38"/>
  <c r="AC510" i="38"/>
  <c r="AB510" i="38"/>
  <c r="AA510" i="38"/>
  <c r="Z510" i="38"/>
  <c r="Y510" i="38"/>
  <c r="X510" i="38"/>
  <c r="W510" i="38"/>
  <c r="V510" i="38"/>
  <c r="U510" i="38"/>
  <c r="T510" i="38"/>
  <c r="S510" i="38"/>
  <c r="R510" i="38"/>
  <c r="Q510" i="38"/>
  <c r="P510" i="38"/>
  <c r="O510" i="38"/>
  <c r="N510" i="38"/>
  <c r="M510" i="38"/>
  <c r="L510" i="38"/>
  <c r="K510" i="38"/>
  <c r="E510" i="38"/>
  <c r="D510" i="38"/>
  <c r="I509" i="38"/>
  <c r="G509" i="38"/>
  <c r="AP508" i="38"/>
  <c r="AO508" i="38"/>
  <c r="AN508" i="38"/>
  <c r="AL508" i="38"/>
  <c r="AK508" i="38"/>
  <c r="AJ508" i="38"/>
  <c r="AH508" i="38"/>
  <c r="AG508" i="38"/>
  <c r="AF508" i="38"/>
  <c r="AD508" i="38"/>
  <c r="AC508" i="38"/>
  <c r="AB508" i="38"/>
  <c r="AA508" i="38"/>
  <c r="Z508" i="38"/>
  <c r="Y508" i="38"/>
  <c r="X508" i="38"/>
  <c r="W508" i="38"/>
  <c r="V508" i="38"/>
  <c r="U508" i="38"/>
  <c r="T508" i="38"/>
  <c r="S508" i="38"/>
  <c r="R508" i="38"/>
  <c r="Q508" i="38"/>
  <c r="P508" i="38"/>
  <c r="O508" i="38"/>
  <c r="N508" i="38"/>
  <c r="M508" i="38"/>
  <c r="L508" i="38"/>
  <c r="K508" i="38"/>
  <c r="E508" i="38"/>
  <c r="D508" i="38"/>
  <c r="AP507" i="38"/>
  <c r="AO507" i="38"/>
  <c r="AN507" i="38"/>
  <c r="AL507" i="38"/>
  <c r="AK507" i="38"/>
  <c r="AJ507" i="38"/>
  <c r="AH507" i="38"/>
  <c r="AG507" i="38"/>
  <c r="AF507" i="38"/>
  <c r="AD507" i="38"/>
  <c r="AC507" i="38"/>
  <c r="AB507" i="38"/>
  <c r="AA507" i="38"/>
  <c r="Z507" i="38"/>
  <c r="Y507" i="38"/>
  <c r="X507" i="38"/>
  <c r="W507" i="38"/>
  <c r="V507" i="38"/>
  <c r="U507" i="38"/>
  <c r="T507" i="38"/>
  <c r="S507" i="38"/>
  <c r="R507" i="38"/>
  <c r="Q507" i="38"/>
  <c r="P507" i="38"/>
  <c r="O507" i="38"/>
  <c r="N507" i="38"/>
  <c r="M507" i="38"/>
  <c r="L507" i="38"/>
  <c r="K507" i="38"/>
  <c r="E507" i="38"/>
  <c r="D507" i="38"/>
  <c r="AP506" i="38"/>
  <c r="AO506" i="38"/>
  <c r="AN506" i="38"/>
  <c r="AL506" i="38"/>
  <c r="AK506" i="38"/>
  <c r="AJ506" i="38"/>
  <c r="AH506" i="38"/>
  <c r="AG506" i="38"/>
  <c r="AF506" i="38"/>
  <c r="AD506" i="38"/>
  <c r="AC506" i="38"/>
  <c r="AB506" i="38"/>
  <c r="AA506" i="38"/>
  <c r="Z506" i="38"/>
  <c r="Y506" i="38"/>
  <c r="X506" i="38"/>
  <c r="W506" i="38"/>
  <c r="V506" i="38"/>
  <c r="U506" i="38"/>
  <c r="T506" i="38"/>
  <c r="S506" i="38"/>
  <c r="R506" i="38"/>
  <c r="Q506" i="38"/>
  <c r="P506" i="38"/>
  <c r="O506" i="38"/>
  <c r="N506" i="38"/>
  <c r="M506" i="38"/>
  <c r="L506" i="38"/>
  <c r="K506" i="38"/>
  <c r="E506" i="38"/>
  <c r="D506" i="38"/>
  <c r="AP505" i="38"/>
  <c r="AO505" i="38"/>
  <c r="AN505" i="38"/>
  <c r="AL505" i="38"/>
  <c r="AK505" i="38"/>
  <c r="AJ505" i="38"/>
  <c r="AH505" i="38"/>
  <c r="AG505" i="38"/>
  <c r="AF505" i="38"/>
  <c r="AD505" i="38"/>
  <c r="AC505" i="38"/>
  <c r="AB505" i="38"/>
  <c r="AA505" i="38"/>
  <c r="Z505" i="38"/>
  <c r="Y505" i="38"/>
  <c r="X505" i="38"/>
  <c r="W505" i="38"/>
  <c r="V505" i="38"/>
  <c r="U505" i="38"/>
  <c r="T505" i="38"/>
  <c r="S505" i="38"/>
  <c r="R505" i="38"/>
  <c r="Q505" i="38"/>
  <c r="P505" i="38"/>
  <c r="O505" i="38"/>
  <c r="N505" i="38"/>
  <c r="M505" i="38"/>
  <c r="L505" i="38"/>
  <c r="K505" i="38"/>
  <c r="E505" i="38"/>
  <c r="D505" i="38"/>
  <c r="AP504" i="38"/>
  <c r="AO504" i="38"/>
  <c r="AN504" i="38"/>
  <c r="AL504" i="38"/>
  <c r="AK504" i="38"/>
  <c r="AJ504" i="38"/>
  <c r="AH504" i="38"/>
  <c r="AG504" i="38"/>
  <c r="AF504" i="38"/>
  <c r="AD504" i="38"/>
  <c r="AC504" i="38"/>
  <c r="AB504" i="38"/>
  <c r="AA504" i="38"/>
  <c r="Z504" i="38"/>
  <c r="Y504" i="38"/>
  <c r="X504" i="38"/>
  <c r="W504" i="38"/>
  <c r="V504" i="38"/>
  <c r="U504" i="38"/>
  <c r="T504" i="38"/>
  <c r="S504" i="38"/>
  <c r="R504" i="38"/>
  <c r="Q504" i="38"/>
  <c r="P504" i="38"/>
  <c r="O504" i="38"/>
  <c r="N504" i="38"/>
  <c r="M504" i="38"/>
  <c r="L504" i="38"/>
  <c r="K504" i="38"/>
  <c r="E504" i="38"/>
  <c r="D504" i="38"/>
  <c r="AP503" i="38"/>
  <c r="AO503" i="38"/>
  <c r="AN503" i="38"/>
  <c r="AL503" i="38"/>
  <c r="AK503" i="38"/>
  <c r="AJ503" i="38"/>
  <c r="AH503" i="38"/>
  <c r="AG503" i="38"/>
  <c r="AF503" i="38"/>
  <c r="AD503" i="38"/>
  <c r="AC503" i="38"/>
  <c r="AB503" i="38"/>
  <c r="AA503" i="38"/>
  <c r="Z503" i="38"/>
  <c r="Y503" i="38"/>
  <c r="X503" i="38"/>
  <c r="W503" i="38"/>
  <c r="V503" i="38"/>
  <c r="U503" i="38"/>
  <c r="T503" i="38"/>
  <c r="S503" i="38"/>
  <c r="R503" i="38"/>
  <c r="Q503" i="38"/>
  <c r="P503" i="38"/>
  <c r="O503" i="38"/>
  <c r="N503" i="38"/>
  <c r="M503" i="38"/>
  <c r="L503" i="38"/>
  <c r="K503" i="38"/>
  <c r="E503" i="38"/>
  <c r="D503" i="38"/>
  <c r="AP502" i="38"/>
  <c r="AO502" i="38"/>
  <c r="AN502" i="38"/>
  <c r="AL502" i="38"/>
  <c r="AK502" i="38"/>
  <c r="AJ502" i="38"/>
  <c r="AH502" i="38"/>
  <c r="AG502" i="38"/>
  <c r="AF502" i="38"/>
  <c r="AD502" i="38"/>
  <c r="AC502" i="38"/>
  <c r="AB502" i="38"/>
  <c r="AA502" i="38"/>
  <c r="Z502" i="38"/>
  <c r="Y502" i="38"/>
  <c r="X502" i="38"/>
  <c r="W502" i="38"/>
  <c r="V502" i="38"/>
  <c r="U502" i="38"/>
  <c r="T502" i="38"/>
  <c r="S502" i="38"/>
  <c r="R502" i="38"/>
  <c r="Q502" i="38"/>
  <c r="P502" i="38"/>
  <c r="O502" i="38"/>
  <c r="N502" i="38"/>
  <c r="M502" i="38"/>
  <c r="L502" i="38"/>
  <c r="K502" i="38"/>
  <c r="E502" i="38"/>
  <c r="D502" i="38"/>
  <c r="AP501" i="38"/>
  <c r="AO501" i="38"/>
  <c r="AN501" i="38"/>
  <c r="AL501" i="38"/>
  <c r="AK501" i="38"/>
  <c r="AJ501" i="38"/>
  <c r="AH501" i="38"/>
  <c r="AG501" i="38"/>
  <c r="AF501" i="38"/>
  <c r="AD501" i="38"/>
  <c r="AC501" i="38"/>
  <c r="AB501" i="38"/>
  <c r="AA501" i="38"/>
  <c r="Z501" i="38"/>
  <c r="Y501" i="38"/>
  <c r="X501" i="38"/>
  <c r="W501" i="38"/>
  <c r="V501" i="38"/>
  <c r="U501" i="38"/>
  <c r="T501" i="38"/>
  <c r="S501" i="38"/>
  <c r="R501" i="38"/>
  <c r="Q501" i="38"/>
  <c r="P501" i="38"/>
  <c r="O501" i="38"/>
  <c r="N501" i="38"/>
  <c r="M501" i="38"/>
  <c r="L501" i="38"/>
  <c r="K501" i="38"/>
  <c r="E501" i="38"/>
  <c r="D501" i="38"/>
  <c r="I500" i="38"/>
  <c r="I499" i="38"/>
  <c r="G500" i="38"/>
  <c r="G499" i="38"/>
  <c r="AP498" i="38"/>
  <c r="AO498" i="38"/>
  <c r="AN498" i="38"/>
  <c r="AL498" i="38"/>
  <c r="AK498" i="38"/>
  <c r="AJ498" i="38"/>
  <c r="AH498" i="38"/>
  <c r="AG498" i="38"/>
  <c r="AF498" i="38"/>
  <c r="AD498" i="38"/>
  <c r="AC498" i="38"/>
  <c r="AB498" i="38"/>
  <c r="AA498" i="38"/>
  <c r="Z498" i="38"/>
  <c r="Y498" i="38"/>
  <c r="X498" i="38"/>
  <c r="W498" i="38"/>
  <c r="V498" i="38"/>
  <c r="U498" i="38"/>
  <c r="T498" i="38"/>
  <c r="S498" i="38"/>
  <c r="R498" i="38"/>
  <c r="Q498" i="38"/>
  <c r="P498" i="38"/>
  <c r="O498" i="38"/>
  <c r="N498" i="38"/>
  <c r="M498" i="38"/>
  <c r="L498" i="38"/>
  <c r="K498" i="38"/>
  <c r="E498" i="38"/>
  <c r="D498" i="38"/>
  <c r="AP497" i="38"/>
  <c r="AO497" i="38"/>
  <c r="AN497" i="38"/>
  <c r="AL497" i="38"/>
  <c r="AK497" i="38"/>
  <c r="AJ497" i="38"/>
  <c r="AH497" i="38"/>
  <c r="AG497" i="38"/>
  <c r="AF497" i="38"/>
  <c r="AD497" i="38"/>
  <c r="AC497" i="38"/>
  <c r="AB497" i="38"/>
  <c r="AA497" i="38"/>
  <c r="Z497" i="38"/>
  <c r="Y497" i="38"/>
  <c r="X497" i="38"/>
  <c r="W497" i="38"/>
  <c r="V497" i="38"/>
  <c r="U497" i="38"/>
  <c r="T497" i="38"/>
  <c r="S497" i="38"/>
  <c r="R497" i="38"/>
  <c r="Q497" i="38"/>
  <c r="P497" i="38"/>
  <c r="O497" i="38"/>
  <c r="N497" i="38"/>
  <c r="M497" i="38"/>
  <c r="L497" i="38"/>
  <c r="K497" i="38"/>
  <c r="E497" i="38"/>
  <c r="D497" i="38"/>
  <c r="AP496" i="38"/>
  <c r="AO496" i="38"/>
  <c r="AN496" i="38"/>
  <c r="AL496" i="38"/>
  <c r="AK496" i="38"/>
  <c r="AJ496" i="38"/>
  <c r="AH496" i="38"/>
  <c r="AG496" i="38"/>
  <c r="AF496" i="38"/>
  <c r="AD496" i="38"/>
  <c r="AC496" i="38"/>
  <c r="AB496" i="38"/>
  <c r="AA496" i="38"/>
  <c r="Z496" i="38"/>
  <c r="Y496" i="38"/>
  <c r="X496" i="38"/>
  <c r="W496" i="38"/>
  <c r="V496" i="38"/>
  <c r="U496" i="38"/>
  <c r="T496" i="38"/>
  <c r="S496" i="38"/>
  <c r="R496" i="38"/>
  <c r="Q496" i="38"/>
  <c r="P496" i="38"/>
  <c r="O496" i="38"/>
  <c r="N496" i="38"/>
  <c r="M496" i="38"/>
  <c r="L496" i="38"/>
  <c r="K496" i="38"/>
  <c r="E496" i="38"/>
  <c r="D496" i="38"/>
  <c r="AP495" i="38"/>
  <c r="AO495" i="38"/>
  <c r="AN495" i="38"/>
  <c r="AL495" i="38"/>
  <c r="AK495" i="38"/>
  <c r="AJ495" i="38"/>
  <c r="AH495" i="38"/>
  <c r="AG495" i="38"/>
  <c r="AF495" i="38"/>
  <c r="AD495" i="38"/>
  <c r="AC495" i="38"/>
  <c r="AB495" i="38"/>
  <c r="AA495" i="38"/>
  <c r="Z495" i="38"/>
  <c r="Y495" i="38"/>
  <c r="X495" i="38"/>
  <c r="W495" i="38"/>
  <c r="V495" i="38"/>
  <c r="U495" i="38"/>
  <c r="T495" i="38"/>
  <c r="S495" i="38"/>
  <c r="R495" i="38"/>
  <c r="Q495" i="38"/>
  <c r="P495" i="38"/>
  <c r="O495" i="38"/>
  <c r="N495" i="38"/>
  <c r="M495" i="38"/>
  <c r="L495" i="38"/>
  <c r="K495" i="38"/>
  <c r="E495" i="38"/>
  <c r="D495" i="38"/>
  <c r="AP494" i="38"/>
  <c r="AO494" i="38"/>
  <c r="AN494" i="38"/>
  <c r="AL494" i="38"/>
  <c r="AK494" i="38"/>
  <c r="AJ494" i="38"/>
  <c r="AH494" i="38"/>
  <c r="AG494" i="38"/>
  <c r="AF494" i="38"/>
  <c r="AD494" i="38"/>
  <c r="AC494" i="38"/>
  <c r="AB494" i="38"/>
  <c r="AA494" i="38"/>
  <c r="Z494" i="38"/>
  <c r="Y494" i="38"/>
  <c r="X494" i="38"/>
  <c r="W494" i="38"/>
  <c r="V494" i="38"/>
  <c r="U494" i="38"/>
  <c r="T494" i="38"/>
  <c r="S494" i="38"/>
  <c r="R494" i="38"/>
  <c r="Q494" i="38"/>
  <c r="P494" i="38"/>
  <c r="O494" i="38"/>
  <c r="N494" i="38"/>
  <c r="M494" i="38"/>
  <c r="L494" i="38"/>
  <c r="K494" i="38"/>
  <c r="E494" i="38"/>
  <c r="D494" i="38"/>
  <c r="AP493" i="38"/>
  <c r="AO493" i="38"/>
  <c r="AN493" i="38"/>
  <c r="AL493" i="38"/>
  <c r="AK493" i="38"/>
  <c r="AJ493" i="38"/>
  <c r="AH493" i="38"/>
  <c r="AG493" i="38"/>
  <c r="AF493" i="38"/>
  <c r="AD493" i="38"/>
  <c r="AC493" i="38"/>
  <c r="AB493" i="38"/>
  <c r="AA493" i="38"/>
  <c r="Z493" i="38"/>
  <c r="Y493" i="38"/>
  <c r="X493" i="38"/>
  <c r="W493" i="38"/>
  <c r="V493" i="38"/>
  <c r="U493" i="38"/>
  <c r="T493" i="38"/>
  <c r="S493" i="38"/>
  <c r="R493" i="38"/>
  <c r="Q493" i="38"/>
  <c r="P493" i="38"/>
  <c r="O493" i="38"/>
  <c r="N493" i="38"/>
  <c r="M493" i="38"/>
  <c r="L493" i="38"/>
  <c r="K493" i="38"/>
  <c r="E493" i="38"/>
  <c r="D493" i="38"/>
  <c r="AP492" i="38"/>
  <c r="AO492" i="38"/>
  <c r="AN492" i="38"/>
  <c r="AL492" i="38"/>
  <c r="AK492" i="38"/>
  <c r="AJ492" i="38"/>
  <c r="AH492" i="38"/>
  <c r="AG492" i="38"/>
  <c r="AF492" i="38"/>
  <c r="AD492" i="38"/>
  <c r="AC492" i="38"/>
  <c r="AB492" i="38"/>
  <c r="AA492" i="38"/>
  <c r="Z492" i="38"/>
  <c r="Y492" i="38"/>
  <c r="X492" i="38"/>
  <c r="W492" i="38"/>
  <c r="V492" i="38"/>
  <c r="U492" i="38"/>
  <c r="T492" i="38"/>
  <c r="S492" i="38"/>
  <c r="R492" i="38"/>
  <c r="Q492" i="38"/>
  <c r="P492" i="38"/>
  <c r="O492" i="38"/>
  <c r="N492" i="38"/>
  <c r="M492" i="38"/>
  <c r="L492" i="38"/>
  <c r="K492" i="38"/>
  <c r="E492" i="38"/>
  <c r="D492" i="38"/>
  <c r="AP491" i="38"/>
  <c r="AO491" i="38"/>
  <c r="AN491" i="38"/>
  <c r="AL491" i="38"/>
  <c r="AK491" i="38"/>
  <c r="AJ491" i="38"/>
  <c r="AH491" i="38"/>
  <c r="AG491" i="38"/>
  <c r="AF491" i="38"/>
  <c r="AD491" i="38"/>
  <c r="AC491" i="38"/>
  <c r="AB491" i="38"/>
  <c r="AA491" i="38"/>
  <c r="Z491" i="38"/>
  <c r="Y491" i="38"/>
  <c r="X491" i="38"/>
  <c r="W491" i="38"/>
  <c r="V491" i="38"/>
  <c r="U491" i="38"/>
  <c r="T491" i="38"/>
  <c r="S491" i="38"/>
  <c r="R491" i="38"/>
  <c r="Q491" i="38"/>
  <c r="P491" i="38"/>
  <c r="O491" i="38"/>
  <c r="N491" i="38"/>
  <c r="M491" i="38"/>
  <c r="L491" i="38"/>
  <c r="K491" i="38"/>
  <c r="E491" i="38"/>
  <c r="D491" i="38"/>
  <c r="AP490" i="38"/>
  <c r="AO490" i="38"/>
  <c r="AN490" i="38"/>
  <c r="AL490" i="38"/>
  <c r="AK490" i="38"/>
  <c r="AJ490" i="38"/>
  <c r="AH490" i="38"/>
  <c r="AG490" i="38"/>
  <c r="AF490" i="38"/>
  <c r="AD490" i="38"/>
  <c r="AC490" i="38"/>
  <c r="AB490" i="38"/>
  <c r="AA490" i="38"/>
  <c r="Z490" i="38"/>
  <c r="Y490" i="38"/>
  <c r="X490" i="38"/>
  <c r="W490" i="38"/>
  <c r="V490" i="38"/>
  <c r="U490" i="38"/>
  <c r="T490" i="38"/>
  <c r="S490" i="38"/>
  <c r="R490" i="38"/>
  <c r="Q490" i="38"/>
  <c r="P490" i="38"/>
  <c r="O490" i="38"/>
  <c r="N490" i="38"/>
  <c r="M490" i="38"/>
  <c r="L490" i="38"/>
  <c r="K490" i="38"/>
  <c r="E490" i="38"/>
  <c r="D490" i="38"/>
  <c r="I489" i="38"/>
  <c r="G489" i="38"/>
  <c r="AP488" i="38"/>
  <c r="AO488" i="38"/>
  <c r="AN488" i="38"/>
  <c r="AL488" i="38"/>
  <c r="AK488" i="38"/>
  <c r="AJ488" i="38"/>
  <c r="AH488" i="38"/>
  <c r="AG488" i="38"/>
  <c r="AF488" i="38"/>
  <c r="AD488" i="38"/>
  <c r="AC488" i="38"/>
  <c r="AB488" i="38"/>
  <c r="AA488" i="38"/>
  <c r="Z488" i="38"/>
  <c r="Y488" i="38"/>
  <c r="X488" i="38"/>
  <c r="W488" i="38"/>
  <c r="V488" i="38"/>
  <c r="U488" i="38"/>
  <c r="T488" i="38"/>
  <c r="S488" i="38"/>
  <c r="R488" i="38"/>
  <c r="Q488" i="38"/>
  <c r="P488" i="38"/>
  <c r="O488" i="38"/>
  <c r="N488" i="38"/>
  <c r="M488" i="38"/>
  <c r="L488" i="38"/>
  <c r="K488" i="38"/>
  <c r="E488" i="38"/>
  <c r="D488" i="38"/>
  <c r="AP487" i="38"/>
  <c r="AO487" i="38"/>
  <c r="AN487" i="38"/>
  <c r="AL487" i="38"/>
  <c r="AK487" i="38"/>
  <c r="AJ487" i="38"/>
  <c r="AH487" i="38"/>
  <c r="AG487" i="38"/>
  <c r="AF487" i="38"/>
  <c r="AD487" i="38"/>
  <c r="AC487" i="38"/>
  <c r="AB487" i="38"/>
  <c r="AA487" i="38"/>
  <c r="Z487" i="38"/>
  <c r="Y487" i="38"/>
  <c r="X487" i="38"/>
  <c r="W487" i="38"/>
  <c r="V487" i="38"/>
  <c r="U487" i="38"/>
  <c r="T487" i="38"/>
  <c r="S487" i="38"/>
  <c r="R487" i="38"/>
  <c r="Q487" i="38"/>
  <c r="P487" i="38"/>
  <c r="O487" i="38"/>
  <c r="N487" i="38"/>
  <c r="M487" i="38"/>
  <c r="L487" i="38"/>
  <c r="K487" i="38"/>
  <c r="E487" i="38"/>
  <c r="D487" i="38"/>
  <c r="AP486" i="38"/>
  <c r="AO486" i="38"/>
  <c r="AN486" i="38"/>
  <c r="AL486" i="38"/>
  <c r="AK486" i="38"/>
  <c r="AJ486" i="38"/>
  <c r="AH486" i="38"/>
  <c r="AG486" i="38"/>
  <c r="AF486" i="38"/>
  <c r="AD486" i="38"/>
  <c r="AC486" i="38"/>
  <c r="AB486" i="38"/>
  <c r="AA486" i="38"/>
  <c r="Z486" i="38"/>
  <c r="Y486" i="38"/>
  <c r="X486" i="38"/>
  <c r="W486" i="38"/>
  <c r="V486" i="38"/>
  <c r="U486" i="38"/>
  <c r="T486" i="38"/>
  <c r="S486" i="38"/>
  <c r="R486" i="38"/>
  <c r="Q486" i="38"/>
  <c r="P486" i="38"/>
  <c r="O486" i="38"/>
  <c r="N486" i="38"/>
  <c r="M486" i="38"/>
  <c r="L486" i="38"/>
  <c r="K486" i="38"/>
  <c r="E486" i="38"/>
  <c r="D486" i="38"/>
  <c r="I485" i="38"/>
  <c r="G485" i="38"/>
  <c r="AP484" i="38"/>
  <c r="AO484" i="38"/>
  <c r="AN484" i="38"/>
  <c r="AL484" i="38"/>
  <c r="AK484" i="38"/>
  <c r="AJ484" i="38"/>
  <c r="AH484" i="38"/>
  <c r="AG484" i="38"/>
  <c r="AF484" i="38"/>
  <c r="AD484" i="38"/>
  <c r="AC484" i="38"/>
  <c r="AB484" i="38"/>
  <c r="AA484" i="38"/>
  <c r="Z484" i="38"/>
  <c r="Y484" i="38"/>
  <c r="X484" i="38"/>
  <c r="W484" i="38"/>
  <c r="V484" i="38"/>
  <c r="U484" i="38"/>
  <c r="T484" i="38"/>
  <c r="S484" i="38"/>
  <c r="R484" i="38"/>
  <c r="Q484" i="38"/>
  <c r="P484" i="38"/>
  <c r="O484" i="38"/>
  <c r="N484" i="38"/>
  <c r="M484" i="38"/>
  <c r="L484" i="38"/>
  <c r="K484" i="38"/>
  <c r="E484" i="38"/>
  <c r="D484" i="38"/>
  <c r="AP483" i="38"/>
  <c r="AO483" i="38"/>
  <c r="AN483" i="38"/>
  <c r="AL483" i="38"/>
  <c r="AK483" i="38"/>
  <c r="AJ483" i="38"/>
  <c r="AH483" i="38"/>
  <c r="AG483" i="38"/>
  <c r="AF483" i="38"/>
  <c r="AD483" i="38"/>
  <c r="AC483" i="38"/>
  <c r="AB483" i="38"/>
  <c r="AA483" i="38"/>
  <c r="Z483" i="38"/>
  <c r="Y483" i="38"/>
  <c r="X483" i="38"/>
  <c r="W483" i="38"/>
  <c r="V483" i="38"/>
  <c r="U483" i="38"/>
  <c r="T483" i="38"/>
  <c r="S483" i="38"/>
  <c r="R483" i="38"/>
  <c r="Q483" i="38"/>
  <c r="P483" i="38"/>
  <c r="O483" i="38"/>
  <c r="N483" i="38"/>
  <c r="M483" i="38"/>
  <c r="L483" i="38"/>
  <c r="K483" i="38"/>
  <c r="E483" i="38"/>
  <c r="D483" i="38"/>
  <c r="AP482" i="38"/>
  <c r="AO482" i="38"/>
  <c r="AN482" i="38"/>
  <c r="AL482" i="38"/>
  <c r="AK482" i="38"/>
  <c r="AJ482" i="38"/>
  <c r="AH482" i="38"/>
  <c r="AG482" i="38"/>
  <c r="AF482" i="38"/>
  <c r="AD482" i="38"/>
  <c r="AC482" i="38"/>
  <c r="AB482" i="38"/>
  <c r="AA482" i="38"/>
  <c r="Z482" i="38"/>
  <c r="Y482" i="38"/>
  <c r="X482" i="38"/>
  <c r="W482" i="38"/>
  <c r="V482" i="38"/>
  <c r="U482" i="38"/>
  <c r="T482" i="38"/>
  <c r="S482" i="38"/>
  <c r="R482" i="38"/>
  <c r="Q482" i="38"/>
  <c r="P482" i="38"/>
  <c r="O482" i="38"/>
  <c r="N482" i="38"/>
  <c r="M482" i="38"/>
  <c r="L482" i="38"/>
  <c r="K482" i="38"/>
  <c r="E482" i="38"/>
  <c r="D482" i="38"/>
  <c r="AP481" i="38"/>
  <c r="AO481" i="38"/>
  <c r="AN481" i="38"/>
  <c r="AL481" i="38"/>
  <c r="AK481" i="38"/>
  <c r="AJ481" i="38"/>
  <c r="AH481" i="38"/>
  <c r="AG481" i="38"/>
  <c r="AF481" i="38"/>
  <c r="AD481" i="38"/>
  <c r="AC481" i="38"/>
  <c r="AB481" i="38"/>
  <c r="AA481" i="38"/>
  <c r="Z481" i="38"/>
  <c r="Y481" i="38"/>
  <c r="X481" i="38"/>
  <c r="W481" i="38"/>
  <c r="V481" i="38"/>
  <c r="U481" i="38"/>
  <c r="T481" i="38"/>
  <c r="S481" i="38"/>
  <c r="R481" i="38"/>
  <c r="Q481" i="38"/>
  <c r="P481" i="38"/>
  <c r="O481" i="38"/>
  <c r="N481" i="38"/>
  <c r="M481" i="38"/>
  <c r="L481" i="38"/>
  <c r="K481" i="38"/>
  <c r="E481" i="38"/>
  <c r="D481" i="38"/>
  <c r="AP480" i="38"/>
  <c r="AO480" i="38"/>
  <c r="AN480" i="38"/>
  <c r="AL480" i="38"/>
  <c r="AK480" i="38"/>
  <c r="AJ480" i="38"/>
  <c r="AH480" i="38"/>
  <c r="AG480" i="38"/>
  <c r="AF480" i="38"/>
  <c r="AD480" i="38"/>
  <c r="AC480" i="38"/>
  <c r="AB480" i="38"/>
  <c r="AA480" i="38"/>
  <c r="Z480" i="38"/>
  <c r="Y480" i="38"/>
  <c r="X480" i="38"/>
  <c r="W480" i="38"/>
  <c r="V480" i="38"/>
  <c r="U480" i="38"/>
  <c r="T480" i="38"/>
  <c r="S480" i="38"/>
  <c r="R480" i="38"/>
  <c r="Q480" i="38"/>
  <c r="P480" i="38"/>
  <c r="O480" i="38"/>
  <c r="N480" i="38"/>
  <c r="M480" i="38"/>
  <c r="L480" i="38"/>
  <c r="K480" i="38"/>
  <c r="E480" i="38"/>
  <c r="D480" i="38"/>
  <c r="AP479" i="38"/>
  <c r="AO479" i="38"/>
  <c r="AN479" i="38"/>
  <c r="AL479" i="38"/>
  <c r="AK479" i="38"/>
  <c r="AJ479" i="38"/>
  <c r="AH479" i="38"/>
  <c r="AG479" i="38"/>
  <c r="AF479" i="38"/>
  <c r="AD479" i="38"/>
  <c r="AC479" i="38"/>
  <c r="AB479" i="38"/>
  <c r="AA479" i="38"/>
  <c r="Z479" i="38"/>
  <c r="Y479" i="38"/>
  <c r="X479" i="38"/>
  <c r="W479" i="38"/>
  <c r="V479" i="38"/>
  <c r="U479" i="38"/>
  <c r="T479" i="38"/>
  <c r="S479" i="38"/>
  <c r="R479" i="38"/>
  <c r="Q479" i="38"/>
  <c r="P479" i="38"/>
  <c r="O479" i="38"/>
  <c r="N479" i="38"/>
  <c r="M479" i="38"/>
  <c r="L479" i="38"/>
  <c r="K479" i="38"/>
  <c r="E479" i="38"/>
  <c r="D479" i="38"/>
  <c r="AP478" i="38"/>
  <c r="AO478" i="38"/>
  <c r="AN478" i="38"/>
  <c r="AL478" i="38"/>
  <c r="AK478" i="38"/>
  <c r="AJ478" i="38"/>
  <c r="AH478" i="38"/>
  <c r="AG478" i="38"/>
  <c r="AF478" i="38"/>
  <c r="AD478" i="38"/>
  <c r="AC478" i="38"/>
  <c r="AB478" i="38"/>
  <c r="AA478" i="38"/>
  <c r="Z478" i="38"/>
  <c r="Y478" i="38"/>
  <c r="X478" i="38"/>
  <c r="W478" i="38"/>
  <c r="V478" i="38"/>
  <c r="U478" i="38"/>
  <c r="T478" i="38"/>
  <c r="S478" i="38"/>
  <c r="R478" i="38"/>
  <c r="Q478" i="38"/>
  <c r="P478" i="38"/>
  <c r="O478" i="38"/>
  <c r="N478" i="38"/>
  <c r="M478" i="38"/>
  <c r="L478" i="38"/>
  <c r="K478" i="38"/>
  <c r="E478" i="38"/>
  <c r="D478" i="38"/>
  <c r="AP477" i="38"/>
  <c r="AO477" i="38"/>
  <c r="AN477" i="38"/>
  <c r="AL477" i="38"/>
  <c r="AK477" i="38"/>
  <c r="AJ477" i="38"/>
  <c r="AH477" i="38"/>
  <c r="AG477" i="38"/>
  <c r="AF477" i="38"/>
  <c r="AD477" i="38"/>
  <c r="AC477" i="38"/>
  <c r="AB477" i="38"/>
  <c r="AA477" i="38"/>
  <c r="Z477" i="38"/>
  <c r="Y477" i="38"/>
  <c r="X477" i="38"/>
  <c r="W477" i="38"/>
  <c r="V477" i="38"/>
  <c r="U477" i="38"/>
  <c r="T477" i="38"/>
  <c r="S477" i="38"/>
  <c r="R477" i="38"/>
  <c r="Q477" i="38"/>
  <c r="P477" i="38"/>
  <c r="O477" i="38"/>
  <c r="N477" i="38"/>
  <c r="M477" i="38"/>
  <c r="L477" i="38"/>
  <c r="K477" i="38"/>
  <c r="E477" i="38"/>
  <c r="D477" i="38"/>
  <c r="AP476" i="38"/>
  <c r="AO476" i="38"/>
  <c r="AN476" i="38"/>
  <c r="AL476" i="38"/>
  <c r="AK476" i="38"/>
  <c r="AJ476" i="38"/>
  <c r="AH476" i="38"/>
  <c r="AG476" i="38"/>
  <c r="AF476" i="38"/>
  <c r="AD476" i="38"/>
  <c r="AC476" i="38"/>
  <c r="AB476" i="38"/>
  <c r="AA476" i="38"/>
  <c r="Z476" i="38"/>
  <c r="Y476" i="38"/>
  <c r="X476" i="38"/>
  <c r="W476" i="38"/>
  <c r="V476" i="38"/>
  <c r="U476" i="38"/>
  <c r="T476" i="38"/>
  <c r="S476" i="38"/>
  <c r="R476" i="38"/>
  <c r="Q476" i="38"/>
  <c r="P476" i="38"/>
  <c r="O476" i="38"/>
  <c r="N476" i="38"/>
  <c r="M476" i="38"/>
  <c r="L476" i="38"/>
  <c r="K476" i="38"/>
  <c r="E476" i="38"/>
  <c r="D476" i="38"/>
  <c r="AP475" i="38"/>
  <c r="AO475" i="38"/>
  <c r="AN475" i="38"/>
  <c r="AL475" i="38"/>
  <c r="AK475" i="38"/>
  <c r="AJ475" i="38"/>
  <c r="AH475" i="38"/>
  <c r="AG475" i="38"/>
  <c r="AF475" i="38"/>
  <c r="AD475" i="38"/>
  <c r="AC475" i="38"/>
  <c r="AB475" i="38"/>
  <c r="AA475" i="38"/>
  <c r="Z475" i="38"/>
  <c r="Y475" i="38"/>
  <c r="X475" i="38"/>
  <c r="W475" i="38"/>
  <c r="V475" i="38"/>
  <c r="U475" i="38"/>
  <c r="T475" i="38"/>
  <c r="S475" i="38"/>
  <c r="R475" i="38"/>
  <c r="Q475" i="38"/>
  <c r="P475" i="38"/>
  <c r="O475" i="38"/>
  <c r="N475" i="38"/>
  <c r="M475" i="38"/>
  <c r="L475" i="38"/>
  <c r="K475" i="38"/>
  <c r="E475" i="38"/>
  <c r="D475" i="38"/>
  <c r="AP474" i="38"/>
  <c r="AO474" i="38"/>
  <c r="AN474" i="38"/>
  <c r="AL474" i="38"/>
  <c r="AK474" i="38"/>
  <c r="AJ474" i="38"/>
  <c r="AH474" i="38"/>
  <c r="AG474" i="38"/>
  <c r="AF474" i="38"/>
  <c r="AD474" i="38"/>
  <c r="AC474" i="38"/>
  <c r="AB474" i="38"/>
  <c r="AA474" i="38"/>
  <c r="Z474" i="38"/>
  <c r="Y474" i="38"/>
  <c r="X474" i="38"/>
  <c r="W474" i="38"/>
  <c r="V474" i="38"/>
  <c r="U474" i="38"/>
  <c r="T474" i="38"/>
  <c r="S474" i="38"/>
  <c r="R474" i="38"/>
  <c r="Q474" i="38"/>
  <c r="P474" i="38"/>
  <c r="O474" i="38"/>
  <c r="N474" i="38"/>
  <c r="M474" i="38"/>
  <c r="L474" i="38"/>
  <c r="K474" i="38"/>
  <c r="E474" i="38"/>
  <c r="D474" i="38"/>
  <c r="AP473" i="38"/>
  <c r="AO473" i="38"/>
  <c r="AN473" i="38"/>
  <c r="AL473" i="38"/>
  <c r="AK473" i="38"/>
  <c r="AJ473" i="38"/>
  <c r="AH473" i="38"/>
  <c r="AG473" i="38"/>
  <c r="AF473" i="38"/>
  <c r="AD473" i="38"/>
  <c r="AC473" i="38"/>
  <c r="AB473" i="38"/>
  <c r="AA473" i="38"/>
  <c r="Z473" i="38"/>
  <c r="Y473" i="38"/>
  <c r="X473" i="38"/>
  <c r="W473" i="38"/>
  <c r="V473" i="38"/>
  <c r="U473" i="38"/>
  <c r="T473" i="38"/>
  <c r="S473" i="38"/>
  <c r="R473" i="38"/>
  <c r="Q473" i="38"/>
  <c r="P473" i="38"/>
  <c r="O473" i="38"/>
  <c r="N473" i="38"/>
  <c r="M473" i="38"/>
  <c r="L473" i="38"/>
  <c r="K473" i="38"/>
  <c r="E473" i="38"/>
  <c r="D473" i="38"/>
  <c r="AP472" i="38"/>
  <c r="AO472" i="38"/>
  <c r="AN472" i="38"/>
  <c r="AL472" i="38"/>
  <c r="AK472" i="38"/>
  <c r="AJ472" i="38"/>
  <c r="AH472" i="38"/>
  <c r="AG472" i="38"/>
  <c r="AF472" i="38"/>
  <c r="AD472" i="38"/>
  <c r="AC472" i="38"/>
  <c r="AB472" i="38"/>
  <c r="AA472" i="38"/>
  <c r="Z472" i="38"/>
  <c r="Y472" i="38"/>
  <c r="X472" i="38"/>
  <c r="W472" i="38"/>
  <c r="V472" i="38"/>
  <c r="U472" i="38"/>
  <c r="T472" i="38"/>
  <c r="S472" i="38"/>
  <c r="R472" i="38"/>
  <c r="Q472" i="38"/>
  <c r="P472" i="38"/>
  <c r="O472" i="38"/>
  <c r="N472" i="38"/>
  <c r="M472" i="38"/>
  <c r="L472" i="38"/>
  <c r="K472" i="38"/>
  <c r="E472" i="38"/>
  <c r="D472" i="38"/>
  <c r="AP471" i="38"/>
  <c r="AO471" i="38"/>
  <c r="AN471" i="38"/>
  <c r="AL471" i="38"/>
  <c r="AK471" i="38"/>
  <c r="AJ471" i="38"/>
  <c r="AH471" i="38"/>
  <c r="AG471" i="38"/>
  <c r="AF471" i="38"/>
  <c r="AD471" i="38"/>
  <c r="AC471" i="38"/>
  <c r="AB471" i="38"/>
  <c r="AA471" i="38"/>
  <c r="Z471" i="38"/>
  <c r="Y471" i="38"/>
  <c r="X471" i="38"/>
  <c r="W471" i="38"/>
  <c r="V471" i="38"/>
  <c r="U471" i="38"/>
  <c r="T471" i="38"/>
  <c r="S471" i="38"/>
  <c r="R471" i="38"/>
  <c r="Q471" i="38"/>
  <c r="P471" i="38"/>
  <c r="O471" i="38"/>
  <c r="N471" i="38"/>
  <c r="M471" i="38"/>
  <c r="L471" i="38"/>
  <c r="K471" i="38"/>
  <c r="E471" i="38"/>
  <c r="D471" i="38"/>
  <c r="AP470" i="38"/>
  <c r="AO470" i="38"/>
  <c r="AN470" i="38"/>
  <c r="AL470" i="38"/>
  <c r="AK470" i="38"/>
  <c r="AJ470" i="38"/>
  <c r="AH470" i="38"/>
  <c r="AG470" i="38"/>
  <c r="AF470" i="38"/>
  <c r="AD470" i="38"/>
  <c r="AC470" i="38"/>
  <c r="AB470" i="38"/>
  <c r="AA470" i="38"/>
  <c r="Z470" i="38"/>
  <c r="Y470" i="38"/>
  <c r="X470" i="38"/>
  <c r="W470" i="38"/>
  <c r="V470" i="38"/>
  <c r="U470" i="38"/>
  <c r="T470" i="38"/>
  <c r="S470" i="38"/>
  <c r="R470" i="38"/>
  <c r="Q470" i="38"/>
  <c r="P470" i="38"/>
  <c r="O470" i="38"/>
  <c r="N470" i="38"/>
  <c r="M470" i="38"/>
  <c r="L470" i="38"/>
  <c r="K470" i="38"/>
  <c r="E470" i="38"/>
  <c r="D470" i="38"/>
  <c r="AP469" i="38"/>
  <c r="AO469" i="38"/>
  <c r="AN469" i="38"/>
  <c r="AL469" i="38"/>
  <c r="AK469" i="38"/>
  <c r="AJ469" i="38"/>
  <c r="AH469" i="38"/>
  <c r="AG469" i="38"/>
  <c r="AF469" i="38"/>
  <c r="AD469" i="38"/>
  <c r="AC469" i="38"/>
  <c r="AB469" i="38"/>
  <c r="AA469" i="38"/>
  <c r="Z469" i="38"/>
  <c r="Y469" i="38"/>
  <c r="X469" i="38"/>
  <c r="W469" i="38"/>
  <c r="V469" i="38"/>
  <c r="U469" i="38"/>
  <c r="T469" i="38"/>
  <c r="S469" i="38"/>
  <c r="R469" i="38"/>
  <c r="Q469" i="38"/>
  <c r="P469" i="38"/>
  <c r="O469" i="38"/>
  <c r="N469" i="38"/>
  <c r="M469" i="38"/>
  <c r="L469" i="38"/>
  <c r="K469" i="38"/>
  <c r="E469" i="38"/>
  <c r="D469" i="38"/>
  <c r="AP468" i="38"/>
  <c r="AO468" i="38"/>
  <c r="AN468" i="38"/>
  <c r="AL468" i="38"/>
  <c r="AK468" i="38"/>
  <c r="AJ468" i="38"/>
  <c r="AH468" i="38"/>
  <c r="AG468" i="38"/>
  <c r="AF468" i="38"/>
  <c r="AD468" i="38"/>
  <c r="AC468" i="38"/>
  <c r="AB468" i="38"/>
  <c r="AA468" i="38"/>
  <c r="Z468" i="38"/>
  <c r="Y468" i="38"/>
  <c r="X468" i="38"/>
  <c r="W468" i="38"/>
  <c r="V468" i="38"/>
  <c r="U468" i="38"/>
  <c r="T468" i="38"/>
  <c r="S468" i="38"/>
  <c r="R468" i="38"/>
  <c r="Q468" i="38"/>
  <c r="P468" i="38"/>
  <c r="O468" i="38"/>
  <c r="N468" i="38"/>
  <c r="M468" i="38"/>
  <c r="L468" i="38"/>
  <c r="K468" i="38"/>
  <c r="E468" i="38"/>
  <c r="D468" i="38"/>
  <c r="I467" i="38"/>
  <c r="G467" i="38"/>
  <c r="AP466" i="38"/>
  <c r="AO466" i="38"/>
  <c r="AN466" i="38"/>
  <c r="AL466" i="38"/>
  <c r="AK466" i="38"/>
  <c r="AJ466" i="38"/>
  <c r="AH466" i="38"/>
  <c r="AG466" i="38"/>
  <c r="AF466" i="38"/>
  <c r="AD466" i="38"/>
  <c r="AC466" i="38"/>
  <c r="AB466" i="38"/>
  <c r="AA466" i="38"/>
  <c r="Z466" i="38"/>
  <c r="Y466" i="38"/>
  <c r="X466" i="38"/>
  <c r="W466" i="38"/>
  <c r="V466" i="38"/>
  <c r="U466" i="38"/>
  <c r="T466" i="38"/>
  <c r="S466" i="38"/>
  <c r="R466" i="38"/>
  <c r="Q466" i="38"/>
  <c r="P466" i="38"/>
  <c r="O466" i="38"/>
  <c r="N466" i="38"/>
  <c r="M466" i="38"/>
  <c r="L466" i="38"/>
  <c r="K466" i="38"/>
  <c r="E466" i="38"/>
  <c r="D466" i="38"/>
  <c r="AP465" i="38"/>
  <c r="AO465" i="38"/>
  <c r="AN465" i="38"/>
  <c r="AL465" i="38"/>
  <c r="AK465" i="38"/>
  <c r="AJ465" i="38"/>
  <c r="AH465" i="38"/>
  <c r="AG465" i="38"/>
  <c r="AF465" i="38"/>
  <c r="AD465" i="38"/>
  <c r="AC465" i="38"/>
  <c r="AB465" i="38"/>
  <c r="AA465" i="38"/>
  <c r="Z465" i="38"/>
  <c r="Y465" i="38"/>
  <c r="X465" i="38"/>
  <c r="W465" i="38"/>
  <c r="V465" i="38"/>
  <c r="U465" i="38"/>
  <c r="T465" i="38"/>
  <c r="S465" i="38"/>
  <c r="R465" i="38"/>
  <c r="Q465" i="38"/>
  <c r="P465" i="38"/>
  <c r="O465" i="38"/>
  <c r="N465" i="38"/>
  <c r="M465" i="38"/>
  <c r="L465" i="38"/>
  <c r="K465" i="38"/>
  <c r="E465" i="38"/>
  <c r="D465" i="38"/>
  <c r="AP464" i="38"/>
  <c r="AO464" i="38"/>
  <c r="AN464" i="38"/>
  <c r="AL464" i="38"/>
  <c r="AK464" i="38"/>
  <c r="AJ464" i="38"/>
  <c r="AH464" i="38"/>
  <c r="AG464" i="38"/>
  <c r="AF464" i="38"/>
  <c r="AD464" i="38"/>
  <c r="AC464" i="38"/>
  <c r="AB464" i="38"/>
  <c r="AA464" i="38"/>
  <c r="Z464" i="38"/>
  <c r="Y464" i="38"/>
  <c r="X464" i="38"/>
  <c r="W464" i="38"/>
  <c r="V464" i="38"/>
  <c r="U464" i="38"/>
  <c r="T464" i="38"/>
  <c r="S464" i="38"/>
  <c r="R464" i="38"/>
  <c r="Q464" i="38"/>
  <c r="P464" i="38"/>
  <c r="O464" i="38"/>
  <c r="N464" i="38"/>
  <c r="M464" i="38"/>
  <c r="L464" i="38"/>
  <c r="K464" i="38"/>
  <c r="E464" i="38"/>
  <c r="D464" i="38"/>
  <c r="AP463" i="38"/>
  <c r="AO463" i="38"/>
  <c r="AN463" i="38"/>
  <c r="AL463" i="38"/>
  <c r="AK463" i="38"/>
  <c r="AJ463" i="38"/>
  <c r="AH463" i="38"/>
  <c r="AG463" i="38"/>
  <c r="AF463" i="38"/>
  <c r="AD463" i="38"/>
  <c r="AC463" i="38"/>
  <c r="AB463" i="38"/>
  <c r="AA463" i="38"/>
  <c r="Z463" i="38"/>
  <c r="Y463" i="38"/>
  <c r="X463" i="38"/>
  <c r="W463" i="38"/>
  <c r="V463" i="38"/>
  <c r="U463" i="38"/>
  <c r="T463" i="38"/>
  <c r="S463" i="38"/>
  <c r="R463" i="38"/>
  <c r="Q463" i="38"/>
  <c r="P463" i="38"/>
  <c r="O463" i="38"/>
  <c r="N463" i="38"/>
  <c r="M463" i="38"/>
  <c r="L463" i="38"/>
  <c r="K463" i="38"/>
  <c r="E463" i="38"/>
  <c r="D463" i="38"/>
  <c r="AP462" i="38"/>
  <c r="AO462" i="38"/>
  <c r="AN462" i="38"/>
  <c r="AL462" i="38"/>
  <c r="AK462" i="38"/>
  <c r="AJ462" i="38"/>
  <c r="AH462" i="38"/>
  <c r="AG462" i="38"/>
  <c r="AF462" i="38"/>
  <c r="AD462" i="38"/>
  <c r="AC462" i="38"/>
  <c r="AB462" i="38"/>
  <c r="AA462" i="38"/>
  <c r="Z462" i="38"/>
  <c r="Y462" i="38"/>
  <c r="X462" i="38"/>
  <c r="W462" i="38"/>
  <c r="V462" i="38"/>
  <c r="U462" i="38"/>
  <c r="T462" i="38"/>
  <c r="S462" i="38"/>
  <c r="R462" i="38"/>
  <c r="Q462" i="38"/>
  <c r="P462" i="38"/>
  <c r="O462" i="38"/>
  <c r="N462" i="38"/>
  <c r="M462" i="38"/>
  <c r="L462" i="38"/>
  <c r="K462" i="38"/>
  <c r="E462" i="38"/>
  <c r="D462" i="38"/>
  <c r="AP461" i="38"/>
  <c r="AO461" i="38"/>
  <c r="AN461" i="38"/>
  <c r="AL461" i="38"/>
  <c r="AK461" i="38"/>
  <c r="AJ461" i="38"/>
  <c r="AH461" i="38"/>
  <c r="AG461" i="38"/>
  <c r="AF461" i="38"/>
  <c r="AD461" i="38"/>
  <c r="AC461" i="38"/>
  <c r="AB461" i="38"/>
  <c r="AA461" i="38"/>
  <c r="Z461" i="38"/>
  <c r="Y461" i="38"/>
  <c r="X461" i="38"/>
  <c r="W461" i="38"/>
  <c r="V461" i="38"/>
  <c r="U461" i="38"/>
  <c r="T461" i="38"/>
  <c r="S461" i="38"/>
  <c r="R461" i="38"/>
  <c r="Q461" i="38"/>
  <c r="P461" i="38"/>
  <c r="O461" i="38"/>
  <c r="N461" i="38"/>
  <c r="M461" i="38"/>
  <c r="L461" i="38"/>
  <c r="K461" i="38"/>
  <c r="E461" i="38"/>
  <c r="D461" i="38"/>
  <c r="AP460" i="38"/>
  <c r="AO460" i="38"/>
  <c r="AN460" i="38"/>
  <c r="AL460" i="38"/>
  <c r="AK460" i="38"/>
  <c r="AJ460" i="38"/>
  <c r="AH460" i="38"/>
  <c r="AG460" i="38"/>
  <c r="AF460" i="38"/>
  <c r="AD460" i="38"/>
  <c r="AC460" i="38"/>
  <c r="AB460" i="38"/>
  <c r="AA460" i="38"/>
  <c r="Z460" i="38"/>
  <c r="Y460" i="38"/>
  <c r="X460" i="38"/>
  <c r="W460" i="38"/>
  <c r="V460" i="38"/>
  <c r="U460" i="38"/>
  <c r="T460" i="38"/>
  <c r="S460" i="38"/>
  <c r="R460" i="38"/>
  <c r="Q460" i="38"/>
  <c r="P460" i="38"/>
  <c r="O460" i="38"/>
  <c r="N460" i="38"/>
  <c r="M460" i="38"/>
  <c r="L460" i="38"/>
  <c r="K460" i="38"/>
  <c r="E460" i="38"/>
  <c r="D460" i="38"/>
  <c r="I459" i="38"/>
  <c r="G459" i="38"/>
  <c r="AP458" i="38"/>
  <c r="AO458" i="38"/>
  <c r="AN458" i="38"/>
  <c r="AL458" i="38"/>
  <c r="AK458" i="38"/>
  <c r="AJ458" i="38"/>
  <c r="AH458" i="38"/>
  <c r="AG458" i="38"/>
  <c r="AF458" i="38"/>
  <c r="AD458" i="38"/>
  <c r="AC458" i="38"/>
  <c r="AB458" i="38"/>
  <c r="AA458" i="38"/>
  <c r="Z458" i="38"/>
  <c r="Y458" i="38"/>
  <c r="X458" i="38"/>
  <c r="W458" i="38"/>
  <c r="V458" i="38"/>
  <c r="U458" i="38"/>
  <c r="T458" i="38"/>
  <c r="S458" i="38"/>
  <c r="R458" i="38"/>
  <c r="Q458" i="38"/>
  <c r="P458" i="38"/>
  <c r="O458" i="38"/>
  <c r="N458" i="38"/>
  <c r="M458" i="38"/>
  <c r="L458" i="38"/>
  <c r="K458" i="38"/>
  <c r="E458" i="38"/>
  <c r="D458" i="38"/>
  <c r="AP457" i="38"/>
  <c r="AO457" i="38"/>
  <c r="AN457" i="38"/>
  <c r="AL457" i="38"/>
  <c r="AK457" i="38"/>
  <c r="AJ457" i="38"/>
  <c r="AH457" i="38"/>
  <c r="AG457" i="38"/>
  <c r="AF457" i="38"/>
  <c r="AD457" i="38"/>
  <c r="AC457" i="38"/>
  <c r="AB457" i="38"/>
  <c r="AA457" i="38"/>
  <c r="Z457" i="38"/>
  <c r="Y457" i="38"/>
  <c r="X457" i="38"/>
  <c r="W457" i="38"/>
  <c r="V457" i="38"/>
  <c r="U457" i="38"/>
  <c r="T457" i="38"/>
  <c r="S457" i="38"/>
  <c r="R457" i="38"/>
  <c r="Q457" i="38"/>
  <c r="P457" i="38"/>
  <c r="O457" i="38"/>
  <c r="N457" i="38"/>
  <c r="M457" i="38"/>
  <c r="L457" i="38"/>
  <c r="K457" i="38"/>
  <c r="E457" i="38"/>
  <c r="D457" i="38"/>
  <c r="AP456" i="38"/>
  <c r="AO456" i="38"/>
  <c r="AN456" i="38"/>
  <c r="AL456" i="38"/>
  <c r="AK456" i="38"/>
  <c r="AJ456" i="38"/>
  <c r="AH456" i="38"/>
  <c r="AG456" i="38"/>
  <c r="AF456" i="38"/>
  <c r="AD456" i="38"/>
  <c r="AC456" i="38"/>
  <c r="AB456" i="38"/>
  <c r="AA456" i="38"/>
  <c r="Z456" i="38"/>
  <c r="Y456" i="38"/>
  <c r="X456" i="38"/>
  <c r="W456" i="38"/>
  <c r="V456" i="38"/>
  <c r="U456" i="38"/>
  <c r="T456" i="38"/>
  <c r="S456" i="38"/>
  <c r="R456" i="38"/>
  <c r="Q456" i="38"/>
  <c r="P456" i="38"/>
  <c r="O456" i="38"/>
  <c r="N456" i="38"/>
  <c r="M456" i="38"/>
  <c r="L456" i="38"/>
  <c r="K456" i="38"/>
  <c r="E456" i="38"/>
  <c r="D456" i="38"/>
  <c r="AP455" i="38"/>
  <c r="AO455" i="38"/>
  <c r="AN455" i="38"/>
  <c r="AL455" i="38"/>
  <c r="AK455" i="38"/>
  <c r="AJ455" i="38"/>
  <c r="AH455" i="38"/>
  <c r="AG455" i="38"/>
  <c r="AF455" i="38"/>
  <c r="AD455" i="38"/>
  <c r="AC455" i="38"/>
  <c r="AB455" i="38"/>
  <c r="AA455" i="38"/>
  <c r="Z455" i="38"/>
  <c r="Y455" i="38"/>
  <c r="X455" i="38"/>
  <c r="W455" i="38"/>
  <c r="V455" i="38"/>
  <c r="U455" i="38"/>
  <c r="T455" i="38"/>
  <c r="S455" i="38"/>
  <c r="R455" i="38"/>
  <c r="Q455" i="38"/>
  <c r="P455" i="38"/>
  <c r="O455" i="38"/>
  <c r="N455" i="38"/>
  <c r="M455" i="38"/>
  <c r="L455" i="38"/>
  <c r="K455" i="38"/>
  <c r="E455" i="38"/>
  <c r="D455" i="38"/>
  <c r="AP454" i="38"/>
  <c r="AO454" i="38"/>
  <c r="AN454" i="38"/>
  <c r="AL454" i="38"/>
  <c r="AK454" i="38"/>
  <c r="AJ454" i="38"/>
  <c r="AH454" i="38"/>
  <c r="AG454" i="38"/>
  <c r="AF454" i="38"/>
  <c r="AD454" i="38"/>
  <c r="AC454" i="38"/>
  <c r="AB454" i="38"/>
  <c r="AA454" i="38"/>
  <c r="Z454" i="38"/>
  <c r="Y454" i="38"/>
  <c r="X454" i="38"/>
  <c r="W454" i="38"/>
  <c r="V454" i="38"/>
  <c r="U454" i="38"/>
  <c r="T454" i="38"/>
  <c r="S454" i="38"/>
  <c r="R454" i="38"/>
  <c r="Q454" i="38"/>
  <c r="P454" i="38"/>
  <c r="O454" i="38"/>
  <c r="N454" i="38"/>
  <c r="M454" i="38"/>
  <c r="L454" i="38"/>
  <c r="K454" i="38"/>
  <c r="E454" i="38"/>
  <c r="D454" i="38"/>
  <c r="AP453" i="38"/>
  <c r="AO453" i="38"/>
  <c r="AN453" i="38"/>
  <c r="AL453" i="38"/>
  <c r="AK453" i="38"/>
  <c r="AJ453" i="38"/>
  <c r="AH453" i="38"/>
  <c r="AG453" i="38"/>
  <c r="AF453" i="38"/>
  <c r="AD453" i="38"/>
  <c r="AC453" i="38"/>
  <c r="AB453" i="38"/>
  <c r="AA453" i="38"/>
  <c r="Z453" i="38"/>
  <c r="Y453" i="38"/>
  <c r="X453" i="38"/>
  <c r="W453" i="38"/>
  <c r="V453" i="38"/>
  <c r="U453" i="38"/>
  <c r="T453" i="38"/>
  <c r="S453" i="38"/>
  <c r="R453" i="38"/>
  <c r="Q453" i="38"/>
  <c r="P453" i="38"/>
  <c r="O453" i="38"/>
  <c r="N453" i="38"/>
  <c r="M453" i="38"/>
  <c r="L453" i="38"/>
  <c r="K453" i="38"/>
  <c r="E453" i="38"/>
  <c r="D453" i="38"/>
  <c r="AP452" i="38"/>
  <c r="AO452" i="38"/>
  <c r="AN452" i="38"/>
  <c r="AL452" i="38"/>
  <c r="AK452" i="38"/>
  <c r="AJ452" i="38"/>
  <c r="AH452" i="38"/>
  <c r="AG452" i="38"/>
  <c r="AF452" i="38"/>
  <c r="AD452" i="38"/>
  <c r="AC452" i="38"/>
  <c r="AB452" i="38"/>
  <c r="AA452" i="38"/>
  <c r="Z452" i="38"/>
  <c r="Y452" i="38"/>
  <c r="X452" i="38"/>
  <c r="W452" i="38"/>
  <c r="V452" i="38"/>
  <c r="U452" i="38"/>
  <c r="T452" i="38"/>
  <c r="S452" i="38"/>
  <c r="R452" i="38"/>
  <c r="Q452" i="38"/>
  <c r="P452" i="38"/>
  <c r="O452" i="38"/>
  <c r="N452" i="38"/>
  <c r="M452" i="38"/>
  <c r="L452" i="38"/>
  <c r="K452" i="38"/>
  <c r="E452" i="38"/>
  <c r="D452" i="38"/>
  <c r="AP451" i="38"/>
  <c r="AO451" i="38"/>
  <c r="AN451" i="38"/>
  <c r="AL451" i="38"/>
  <c r="AK451" i="38"/>
  <c r="AJ451" i="38"/>
  <c r="AH451" i="38"/>
  <c r="AG451" i="38"/>
  <c r="AF451" i="38"/>
  <c r="AD451" i="38"/>
  <c r="AC451" i="38"/>
  <c r="AB451" i="38"/>
  <c r="AA451" i="38"/>
  <c r="Z451" i="38"/>
  <c r="Y451" i="38"/>
  <c r="X451" i="38"/>
  <c r="W451" i="38"/>
  <c r="V451" i="38"/>
  <c r="U451" i="38"/>
  <c r="T451" i="38"/>
  <c r="S451" i="38"/>
  <c r="R451" i="38"/>
  <c r="Q451" i="38"/>
  <c r="P451" i="38"/>
  <c r="O451" i="38"/>
  <c r="N451" i="38"/>
  <c r="M451" i="38"/>
  <c r="L451" i="38"/>
  <c r="K451" i="38"/>
  <c r="E451" i="38"/>
  <c r="D451" i="38"/>
  <c r="AP450" i="38"/>
  <c r="AO450" i="38"/>
  <c r="AN450" i="38"/>
  <c r="AL450" i="38"/>
  <c r="AK450" i="38"/>
  <c r="AJ450" i="38"/>
  <c r="AH450" i="38"/>
  <c r="AG450" i="38"/>
  <c r="AF450" i="38"/>
  <c r="AD450" i="38"/>
  <c r="AC450" i="38"/>
  <c r="AB450" i="38"/>
  <c r="AA450" i="38"/>
  <c r="Z450" i="38"/>
  <c r="Y450" i="38"/>
  <c r="X450" i="38"/>
  <c r="W450" i="38"/>
  <c r="V450" i="38"/>
  <c r="U450" i="38"/>
  <c r="T450" i="38"/>
  <c r="S450" i="38"/>
  <c r="R450" i="38"/>
  <c r="Q450" i="38"/>
  <c r="P450" i="38"/>
  <c r="O450" i="38"/>
  <c r="N450" i="38"/>
  <c r="M450" i="38"/>
  <c r="L450" i="38"/>
  <c r="K450" i="38"/>
  <c r="E450" i="38"/>
  <c r="D450" i="38"/>
  <c r="AP449" i="38"/>
  <c r="AO449" i="38"/>
  <c r="AN449" i="38"/>
  <c r="AL449" i="38"/>
  <c r="AK449" i="38"/>
  <c r="AJ449" i="38"/>
  <c r="AH449" i="38"/>
  <c r="AG449" i="38"/>
  <c r="AF449" i="38"/>
  <c r="AD449" i="38"/>
  <c r="AC449" i="38"/>
  <c r="AB449" i="38"/>
  <c r="AA449" i="38"/>
  <c r="Z449" i="38"/>
  <c r="Y449" i="38"/>
  <c r="X449" i="38"/>
  <c r="W449" i="38"/>
  <c r="V449" i="38"/>
  <c r="U449" i="38"/>
  <c r="T449" i="38"/>
  <c r="S449" i="38"/>
  <c r="R449" i="38"/>
  <c r="Q449" i="38"/>
  <c r="P449" i="38"/>
  <c r="O449" i="38"/>
  <c r="N449" i="38"/>
  <c r="M449" i="38"/>
  <c r="L449" i="38"/>
  <c r="K449" i="38"/>
  <c r="E449" i="38"/>
  <c r="D449" i="38"/>
  <c r="AP448" i="38"/>
  <c r="AO448" i="38"/>
  <c r="AN448" i="38"/>
  <c r="AL448" i="38"/>
  <c r="AK448" i="38"/>
  <c r="AJ448" i="38"/>
  <c r="AH448" i="38"/>
  <c r="AG448" i="38"/>
  <c r="AF448" i="38"/>
  <c r="AD448" i="38"/>
  <c r="AC448" i="38"/>
  <c r="AB448" i="38"/>
  <c r="AA448" i="38"/>
  <c r="Z448" i="38"/>
  <c r="Y448" i="38"/>
  <c r="X448" i="38"/>
  <c r="W448" i="38"/>
  <c r="V448" i="38"/>
  <c r="U448" i="38"/>
  <c r="T448" i="38"/>
  <c r="S448" i="38"/>
  <c r="R448" i="38"/>
  <c r="Q448" i="38"/>
  <c r="P448" i="38"/>
  <c r="O448" i="38"/>
  <c r="N448" i="38"/>
  <c r="M448" i="38"/>
  <c r="L448" i="38"/>
  <c r="K448" i="38"/>
  <c r="E448" i="38"/>
  <c r="D448" i="38"/>
  <c r="AP447" i="38"/>
  <c r="AO447" i="38"/>
  <c r="AN447" i="38"/>
  <c r="AL447" i="38"/>
  <c r="AK447" i="38"/>
  <c r="AJ447" i="38"/>
  <c r="AH447" i="38"/>
  <c r="AG447" i="38"/>
  <c r="AF447" i="38"/>
  <c r="AD447" i="38"/>
  <c r="AC447" i="38"/>
  <c r="AB447" i="38"/>
  <c r="AA447" i="38"/>
  <c r="Z447" i="38"/>
  <c r="Y447" i="38"/>
  <c r="X447" i="38"/>
  <c r="W447" i="38"/>
  <c r="V447" i="38"/>
  <c r="U447" i="38"/>
  <c r="T447" i="38"/>
  <c r="S447" i="38"/>
  <c r="R447" i="38"/>
  <c r="Q447" i="38"/>
  <c r="P447" i="38"/>
  <c r="O447" i="38"/>
  <c r="N447" i="38"/>
  <c r="M447" i="38"/>
  <c r="L447" i="38"/>
  <c r="K447" i="38"/>
  <c r="E447" i="38"/>
  <c r="D447" i="38"/>
  <c r="AP446" i="38"/>
  <c r="AO446" i="38"/>
  <c r="AN446" i="38"/>
  <c r="AL446" i="38"/>
  <c r="AK446" i="38"/>
  <c r="AJ446" i="38"/>
  <c r="AH446" i="38"/>
  <c r="AG446" i="38"/>
  <c r="AF446" i="38"/>
  <c r="AD446" i="38"/>
  <c r="AC446" i="38"/>
  <c r="AB446" i="38"/>
  <c r="AA446" i="38"/>
  <c r="Z446" i="38"/>
  <c r="Y446" i="38"/>
  <c r="X446" i="38"/>
  <c r="W446" i="38"/>
  <c r="V446" i="38"/>
  <c r="U446" i="38"/>
  <c r="T446" i="38"/>
  <c r="S446" i="38"/>
  <c r="R446" i="38"/>
  <c r="Q446" i="38"/>
  <c r="P446" i="38"/>
  <c r="O446" i="38"/>
  <c r="N446" i="38"/>
  <c r="M446" i="38"/>
  <c r="L446" i="38"/>
  <c r="K446" i="38"/>
  <c r="E446" i="38"/>
  <c r="D446" i="38"/>
  <c r="AP445" i="38"/>
  <c r="AO445" i="38"/>
  <c r="AN445" i="38"/>
  <c r="AL445" i="38"/>
  <c r="AK445" i="38"/>
  <c r="AJ445" i="38"/>
  <c r="AH445" i="38"/>
  <c r="AG445" i="38"/>
  <c r="AF445" i="38"/>
  <c r="AD445" i="38"/>
  <c r="AC445" i="38"/>
  <c r="AB445" i="38"/>
  <c r="AA445" i="38"/>
  <c r="Z445" i="38"/>
  <c r="Y445" i="38"/>
  <c r="X445" i="38"/>
  <c r="W445" i="38"/>
  <c r="V445" i="38"/>
  <c r="U445" i="38"/>
  <c r="T445" i="38"/>
  <c r="S445" i="38"/>
  <c r="R445" i="38"/>
  <c r="Q445" i="38"/>
  <c r="P445" i="38"/>
  <c r="O445" i="38"/>
  <c r="N445" i="38"/>
  <c r="M445" i="38"/>
  <c r="L445" i="38"/>
  <c r="K445" i="38"/>
  <c r="E445" i="38"/>
  <c r="D445" i="38"/>
  <c r="AP444" i="38"/>
  <c r="AO444" i="38"/>
  <c r="AN444" i="38"/>
  <c r="AL444" i="38"/>
  <c r="AK444" i="38"/>
  <c r="AJ444" i="38"/>
  <c r="AH444" i="38"/>
  <c r="AG444" i="38"/>
  <c r="AF444" i="38"/>
  <c r="AD444" i="38"/>
  <c r="AC444" i="38"/>
  <c r="AB444" i="38"/>
  <c r="AA444" i="38"/>
  <c r="Z444" i="38"/>
  <c r="Y444" i="38"/>
  <c r="X444" i="38"/>
  <c r="W444" i="38"/>
  <c r="V444" i="38"/>
  <c r="U444" i="38"/>
  <c r="T444" i="38"/>
  <c r="S444" i="38"/>
  <c r="R444" i="38"/>
  <c r="Q444" i="38"/>
  <c r="P444" i="38"/>
  <c r="O444" i="38"/>
  <c r="N444" i="38"/>
  <c r="M444" i="38"/>
  <c r="L444" i="38"/>
  <c r="K444" i="38"/>
  <c r="E444" i="38"/>
  <c r="D444" i="38"/>
  <c r="AP443" i="38"/>
  <c r="AO443" i="38"/>
  <c r="AN443" i="38"/>
  <c r="AL443" i="38"/>
  <c r="AK443" i="38"/>
  <c r="AJ443" i="38"/>
  <c r="AH443" i="38"/>
  <c r="AG443" i="38"/>
  <c r="AF443" i="38"/>
  <c r="AD443" i="38"/>
  <c r="AC443" i="38"/>
  <c r="AB443" i="38"/>
  <c r="AA443" i="38"/>
  <c r="Z443" i="38"/>
  <c r="Y443" i="38"/>
  <c r="X443" i="38"/>
  <c r="W443" i="38"/>
  <c r="V443" i="38"/>
  <c r="U443" i="38"/>
  <c r="T443" i="38"/>
  <c r="S443" i="38"/>
  <c r="R443" i="38"/>
  <c r="Q443" i="38"/>
  <c r="P443" i="38"/>
  <c r="O443" i="38"/>
  <c r="N443" i="38"/>
  <c r="M443" i="38"/>
  <c r="L443" i="38"/>
  <c r="K443" i="38"/>
  <c r="E443" i="38"/>
  <c r="D443" i="38"/>
  <c r="AP442" i="38"/>
  <c r="AO442" i="38"/>
  <c r="AN442" i="38"/>
  <c r="AL442" i="38"/>
  <c r="AK442" i="38"/>
  <c r="AJ442" i="38"/>
  <c r="AH442" i="38"/>
  <c r="AG442" i="38"/>
  <c r="AF442" i="38"/>
  <c r="AD442" i="38"/>
  <c r="AC442" i="38"/>
  <c r="AB442" i="38"/>
  <c r="AA442" i="38"/>
  <c r="Z442" i="38"/>
  <c r="Y442" i="38"/>
  <c r="X442" i="38"/>
  <c r="W442" i="38"/>
  <c r="V442" i="38"/>
  <c r="U442" i="38"/>
  <c r="T442" i="38"/>
  <c r="S442" i="38"/>
  <c r="R442" i="38"/>
  <c r="Q442" i="38"/>
  <c r="P442" i="38"/>
  <c r="O442" i="38"/>
  <c r="N442" i="38"/>
  <c r="M442" i="38"/>
  <c r="L442" i="38"/>
  <c r="K442" i="38"/>
  <c r="E442" i="38"/>
  <c r="D442" i="38"/>
  <c r="AP441" i="38"/>
  <c r="AO441" i="38"/>
  <c r="AN441" i="38"/>
  <c r="AL441" i="38"/>
  <c r="AK441" i="38"/>
  <c r="AJ441" i="38"/>
  <c r="AH441" i="38"/>
  <c r="AG441" i="38"/>
  <c r="AF441" i="38"/>
  <c r="AD441" i="38"/>
  <c r="AC441" i="38"/>
  <c r="AB441" i="38"/>
  <c r="AA441" i="38"/>
  <c r="Z441" i="38"/>
  <c r="Y441" i="38"/>
  <c r="X441" i="38"/>
  <c r="W441" i="38"/>
  <c r="V441" i="38"/>
  <c r="U441" i="38"/>
  <c r="T441" i="38"/>
  <c r="S441" i="38"/>
  <c r="R441" i="38"/>
  <c r="Q441" i="38"/>
  <c r="P441" i="38"/>
  <c r="O441" i="38"/>
  <c r="N441" i="38"/>
  <c r="M441" i="38"/>
  <c r="L441" i="38"/>
  <c r="K441" i="38"/>
  <c r="E441" i="38"/>
  <c r="D441" i="38"/>
  <c r="AP440" i="38"/>
  <c r="AO440" i="38"/>
  <c r="AN440" i="38"/>
  <c r="AL440" i="38"/>
  <c r="AK440" i="38"/>
  <c r="AJ440" i="38"/>
  <c r="AH440" i="38"/>
  <c r="AG440" i="38"/>
  <c r="AF440" i="38"/>
  <c r="AD440" i="38"/>
  <c r="AC440" i="38"/>
  <c r="AB440" i="38"/>
  <c r="AA440" i="38"/>
  <c r="Z440" i="38"/>
  <c r="Y440" i="38"/>
  <c r="X440" i="38"/>
  <c r="W440" i="38"/>
  <c r="V440" i="38"/>
  <c r="U440" i="38"/>
  <c r="T440" i="38"/>
  <c r="S440" i="38"/>
  <c r="R440" i="38"/>
  <c r="Q440" i="38"/>
  <c r="P440" i="38"/>
  <c r="O440" i="38"/>
  <c r="N440" i="38"/>
  <c r="M440" i="38"/>
  <c r="L440" i="38"/>
  <c r="K440" i="38"/>
  <c r="E440" i="38"/>
  <c r="D440" i="38"/>
  <c r="AP439" i="38"/>
  <c r="AO439" i="38"/>
  <c r="AN439" i="38"/>
  <c r="AL439" i="38"/>
  <c r="AK439" i="38"/>
  <c r="AJ439" i="38"/>
  <c r="AH439" i="38"/>
  <c r="AG439" i="38"/>
  <c r="AF439" i="38"/>
  <c r="AD439" i="38"/>
  <c r="AC439" i="38"/>
  <c r="AB439" i="38"/>
  <c r="AA439" i="38"/>
  <c r="Z439" i="38"/>
  <c r="Y439" i="38"/>
  <c r="X439" i="38"/>
  <c r="W439" i="38"/>
  <c r="V439" i="38"/>
  <c r="U439" i="38"/>
  <c r="T439" i="38"/>
  <c r="S439" i="38"/>
  <c r="R439" i="38"/>
  <c r="Q439" i="38"/>
  <c r="P439" i="38"/>
  <c r="O439" i="38"/>
  <c r="N439" i="38"/>
  <c r="M439" i="38"/>
  <c r="L439" i="38"/>
  <c r="K439" i="38"/>
  <c r="E439" i="38"/>
  <c r="D439" i="38"/>
  <c r="AP438" i="38"/>
  <c r="AO438" i="38"/>
  <c r="AN438" i="38"/>
  <c r="AL438" i="38"/>
  <c r="AK438" i="38"/>
  <c r="AJ438" i="38"/>
  <c r="AH438" i="38"/>
  <c r="AG438" i="38"/>
  <c r="AF438" i="38"/>
  <c r="AD438" i="38"/>
  <c r="AC438" i="38"/>
  <c r="AB438" i="38"/>
  <c r="AA438" i="38"/>
  <c r="Z438" i="38"/>
  <c r="Y438" i="38"/>
  <c r="X438" i="38"/>
  <c r="W438" i="38"/>
  <c r="V438" i="38"/>
  <c r="U438" i="38"/>
  <c r="T438" i="38"/>
  <c r="S438" i="38"/>
  <c r="R438" i="38"/>
  <c r="Q438" i="38"/>
  <c r="P438" i="38"/>
  <c r="O438" i="38"/>
  <c r="N438" i="38"/>
  <c r="M438" i="38"/>
  <c r="L438" i="38"/>
  <c r="K438" i="38"/>
  <c r="E438" i="38"/>
  <c r="D438" i="38"/>
  <c r="AP437" i="38"/>
  <c r="AO437" i="38"/>
  <c r="AN437" i="38"/>
  <c r="AL437" i="38"/>
  <c r="AK437" i="38"/>
  <c r="AJ437" i="38"/>
  <c r="AH437" i="38"/>
  <c r="AG437" i="38"/>
  <c r="AF437" i="38"/>
  <c r="AD437" i="38"/>
  <c r="AC437" i="38"/>
  <c r="AB437" i="38"/>
  <c r="AA437" i="38"/>
  <c r="Z437" i="38"/>
  <c r="Y437" i="38"/>
  <c r="X437" i="38"/>
  <c r="W437" i="38"/>
  <c r="V437" i="38"/>
  <c r="U437" i="38"/>
  <c r="T437" i="38"/>
  <c r="S437" i="38"/>
  <c r="R437" i="38"/>
  <c r="Q437" i="38"/>
  <c r="P437" i="38"/>
  <c r="O437" i="38"/>
  <c r="N437" i="38"/>
  <c r="M437" i="38"/>
  <c r="L437" i="38"/>
  <c r="K437" i="38"/>
  <c r="E437" i="38"/>
  <c r="D437" i="38"/>
  <c r="AP436" i="38"/>
  <c r="AO436" i="38"/>
  <c r="AN436" i="38"/>
  <c r="AL436" i="38"/>
  <c r="AK436" i="38"/>
  <c r="AJ436" i="38"/>
  <c r="AH436" i="38"/>
  <c r="AG436" i="38"/>
  <c r="AF436" i="38"/>
  <c r="AD436" i="38"/>
  <c r="AC436" i="38"/>
  <c r="AB436" i="38"/>
  <c r="AA436" i="38"/>
  <c r="Z436" i="38"/>
  <c r="Y436" i="38"/>
  <c r="X436" i="38"/>
  <c r="W436" i="38"/>
  <c r="V436" i="38"/>
  <c r="U436" i="38"/>
  <c r="T436" i="38"/>
  <c r="S436" i="38"/>
  <c r="R436" i="38"/>
  <c r="Q436" i="38"/>
  <c r="P436" i="38"/>
  <c r="O436" i="38"/>
  <c r="N436" i="38"/>
  <c r="M436" i="38"/>
  <c r="L436" i="38"/>
  <c r="K436" i="38"/>
  <c r="E436" i="38"/>
  <c r="D436" i="38"/>
  <c r="AP435" i="38"/>
  <c r="AO435" i="38"/>
  <c r="AN435" i="38"/>
  <c r="AL435" i="38"/>
  <c r="AK435" i="38"/>
  <c r="AJ435" i="38"/>
  <c r="AH435" i="38"/>
  <c r="AG435" i="38"/>
  <c r="AF435" i="38"/>
  <c r="AD435" i="38"/>
  <c r="AC435" i="38"/>
  <c r="AB435" i="38"/>
  <c r="AA435" i="38"/>
  <c r="Z435" i="38"/>
  <c r="Y435" i="38"/>
  <c r="X435" i="38"/>
  <c r="W435" i="38"/>
  <c r="V435" i="38"/>
  <c r="U435" i="38"/>
  <c r="T435" i="38"/>
  <c r="S435" i="38"/>
  <c r="R435" i="38"/>
  <c r="Q435" i="38"/>
  <c r="P435" i="38"/>
  <c r="O435" i="38"/>
  <c r="N435" i="38"/>
  <c r="M435" i="38"/>
  <c r="L435" i="38"/>
  <c r="K435" i="38"/>
  <c r="E435" i="38"/>
  <c r="D435" i="38"/>
  <c r="AP434" i="38"/>
  <c r="AO434" i="38"/>
  <c r="AN434" i="38"/>
  <c r="AL434" i="38"/>
  <c r="AK434" i="38"/>
  <c r="AJ434" i="38"/>
  <c r="AH434" i="38"/>
  <c r="AG434" i="38"/>
  <c r="AF434" i="38"/>
  <c r="AD434" i="38"/>
  <c r="AC434" i="38"/>
  <c r="AB434" i="38"/>
  <c r="AA434" i="38"/>
  <c r="Z434" i="38"/>
  <c r="Y434" i="38"/>
  <c r="X434" i="38"/>
  <c r="W434" i="38"/>
  <c r="V434" i="38"/>
  <c r="U434" i="38"/>
  <c r="T434" i="38"/>
  <c r="S434" i="38"/>
  <c r="R434" i="38"/>
  <c r="Q434" i="38"/>
  <c r="P434" i="38"/>
  <c r="O434" i="38"/>
  <c r="N434" i="38"/>
  <c r="M434" i="38"/>
  <c r="L434" i="38"/>
  <c r="K434" i="38"/>
  <c r="E434" i="38"/>
  <c r="D434" i="38"/>
  <c r="AP433" i="38"/>
  <c r="AO433" i="38"/>
  <c r="AN433" i="38"/>
  <c r="AL433" i="38"/>
  <c r="AK433" i="38"/>
  <c r="AJ433" i="38"/>
  <c r="AH433" i="38"/>
  <c r="AG433" i="38"/>
  <c r="AF433" i="38"/>
  <c r="AD433" i="38"/>
  <c r="AC433" i="38"/>
  <c r="AB433" i="38"/>
  <c r="AA433" i="38"/>
  <c r="Z433" i="38"/>
  <c r="Y433" i="38"/>
  <c r="X433" i="38"/>
  <c r="W433" i="38"/>
  <c r="V433" i="38"/>
  <c r="U433" i="38"/>
  <c r="T433" i="38"/>
  <c r="S433" i="38"/>
  <c r="R433" i="38"/>
  <c r="Q433" i="38"/>
  <c r="P433" i="38"/>
  <c r="O433" i="38"/>
  <c r="N433" i="38"/>
  <c r="M433" i="38"/>
  <c r="L433" i="38"/>
  <c r="K433" i="38"/>
  <c r="E433" i="38"/>
  <c r="D433" i="38"/>
  <c r="AP432" i="38"/>
  <c r="AO432" i="38"/>
  <c r="AN432" i="38"/>
  <c r="AL432" i="38"/>
  <c r="AK432" i="38"/>
  <c r="AJ432" i="38"/>
  <c r="AH432" i="38"/>
  <c r="AG432" i="38"/>
  <c r="AF432" i="38"/>
  <c r="AD432" i="38"/>
  <c r="AC432" i="38"/>
  <c r="AB432" i="38"/>
  <c r="AA432" i="38"/>
  <c r="Z432" i="38"/>
  <c r="Y432" i="38"/>
  <c r="X432" i="38"/>
  <c r="W432" i="38"/>
  <c r="V432" i="38"/>
  <c r="U432" i="38"/>
  <c r="T432" i="38"/>
  <c r="S432" i="38"/>
  <c r="R432" i="38"/>
  <c r="Q432" i="38"/>
  <c r="P432" i="38"/>
  <c r="O432" i="38"/>
  <c r="N432" i="38"/>
  <c r="M432" i="38"/>
  <c r="L432" i="38"/>
  <c r="K432" i="38"/>
  <c r="E432" i="38"/>
  <c r="D432" i="38"/>
  <c r="AP431" i="38"/>
  <c r="AO431" i="38"/>
  <c r="AN431" i="38"/>
  <c r="AL431" i="38"/>
  <c r="AK431" i="38"/>
  <c r="AJ431" i="38"/>
  <c r="AH431" i="38"/>
  <c r="AG431" i="38"/>
  <c r="AF431" i="38"/>
  <c r="AD431" i="38"/>
  <c r="AC431" i="38"/>
  <c r="AB431" i="38"/>
  <c r="AA431" i="38"/>
  <c r="Z431" i="38"/>
  <c r="Y431" i="38"/>
  <c r="X431" i="38"/>
  <c r="W431" i="38"/>
  <c r="V431" i="38"/>
  <c r="U431" i="38"/>
  <c r="T431" i="38"/>
  <c r="S431" i="38"/>
  <c r="R431" i="38"/>
  <c r="Q431" i="38"/>
  <c r="P431" i="38"/>
  <c r="O431" i="38"/>
  <c r="N431" i="38"/>
  <c r="M431" i="38"/>
  <c r="L431" i="38"/>
  <c r="K431" i="38"/>
  <c r="E431" i="38"/>
  <c r="D431" i="38"/>
  <c r="AP430" i="38"/>
  <c r="AO430" i="38"/>
  <c r="AN430" i="38"/>
  <c r="AL430" i="38"/>
  <c r="AK430" i="38"/>
  <c r="AJ430" i="38"/>
  <c r="AH430" i="38"/>
  <c r="AG430" i="38"/>
  <c r="AF430" i="38"/>
  <c r="AD430" i="38"/>
  <c r="AC430" i="38"/>
  <c r="AB430" i="38"/>
  <c r="AA430" i="38"/>
  <c r="Z430" i="38"/>
  <c r="Y430" i="38"/>
  <c r="X430" i="38"/>
  <c r="W430" i="38"/>
  <c r="V430" i="38"/>
  <c r="U430" i="38"/>
  <c r="T430" i="38"/>
  <c r="S430" i="38"/>
  <c r="R430" i="38"/>
  <c r="Q430" i="38"/>
  <c r="P430" i="38"/>
  <c r="O430" i="38"/>
  <c r="N430" i="38"/>
  <c r="M430" i="38"/>
  <c r="L430" i="38"/>
  <c r="K430" i="38"/>
  <c r="E430" i="38"/>
  <c r="D430" i="38"/>
  <c r="AP429" i="38"/>
  <c r="AO429" i="38"/>
  <c r="AN429" i="38"/>
  <c r="AL429" i="38"/>
  <c r="AK429" i="38"/>
  <c r="AJ429" i="38"/>
  <c r="AH429" i="38"/>
  <c r="AG429" i="38"/>
  <c r="AF429" i="38"/>
  <c r="AD429" i="38"/>
  <c r="AC429" i="38"/>
  <c r="AB429" i="38"/>
  <c r="AA429" i="38"/>
  <c r="Z429" i="38"/>
  <c r="Y429" i="38"/>
  <c r="X429" i="38"/>
  <c r="W429" i="38"/>
  <c r="V429" i="38"/>
  <c r="U429" i="38"/>
  <c r="T429" i="38"/>
  <c r="S429" i="38"/>
  <c r="R429" i="38"/>
  <c r="Q429" i="38"/>
  <c r="P429" i="38"/>
  <c r="O429" i="38"/>
  <c r="N429" i="38"/>
  <c r="M429" i="38"/>
  <c r="L429" i="38"/>
  <c r="K429" i="38"/>
  <c r="E429" i="38"/>
  <c r="D429" i="38"/>
  <c r="AP428" i="38"/>
  <c r="AO428" i="38"/>
  <c r="AN428" i="38"/>
  <c r="AL428" i="38"/>
  <c r="AK428" i="38"/>
  <c r="AJ428" i="38"/>
  <c r="AH428" i="38"/>
  <c r="AG428" i="38"/>
  <c r="AF428" i="38"/>
  <c r="AD428" i="38"/>
  <c r="AC428" i="38"/>
  <c r="AB428" i="38"/>
  <c r="AA428" i="38"/>
  <c r="Z428" i="38"/>
  <c r="Y428" i="38"/>
  <c r="X428" i="38"/>
  <c r="W428" i="38"/>
  <c r="V428" i="38"/>
  <c r="U428" i="38"/>
  <c r="T428" i="38"/>
  <c r="S428" i="38"/>
  <c r="R428" i="38"/>
  <c r="Q428" i="38"/>
  <c r="P428" i="38"/>
  <c r="O428" i="38"/>
  <c r="N428" i="38"/>
  <c r="M428" i="38"/>
  <c r="L428" i="38"/>
  <c r="K428" i="38"/>
  <c r="E428" i="38"/>
  <c r="D428" i="38"/>
  <c r="AP427" i="38"/>
  <c r="AO427" i="38"/>
  <c r="AN427" i="38"/>
  <c r="AL427" i="38"/>
  <c r="AK427" i="38"/>
  <c r="AJ427" i="38"/>
  <c r="AH427" i="38"/>
  <c r="AG427" i="38"/>
  <c r="AF427" i="38"/>
  <c r="AD427" i="38"/>
  <c r="AC427" i="38"/>
  <c r="AB427" i="38"/>
  <c r="AA427" i="38"/>
  <c r="Z427" i="38"/>
  <c r="Y427" i="38"/>
  <c r="X427" i="38"/>
  <c r="W427" i="38"/>
  <c r="V427" i="38"/>
  <c r="U427" i="38"/>
  <c r="T427" i="38"/>
  <c r="S427" i="38"/>
  <c r="R427" i="38"/>
  <c r="Q427" i="38"/>
  <c r="P427" i="38"/>
  <c r="O427" i="38"/>
  <c r="N427" i="38"/>
  <c r="M427" i="38"/>
  <c r="L427" i="38"/>
  <c r="K427" i="38"/>
  <c r="E427" i="38"/>
  <c r="D427" i="38"/>
  <c r="AP426" i="38"/>
  <c r="AO426" i="38"/>
  <c r="AN426" i="38"/>
  <c r="AL426" i="38"/>
  <c r="AK426" i="38"/>
  <c r="AJ426" i="38"/>
  <c r="AH426" i="38"/>
  <c r="AG426" i="38"/>
  <c r="AF426" i="38"/>
  <c r="AD426" i="38"/>
  <c r="AC426" i="38"/>
  <c r="AB426" i="38"/>
  <c r="AA426" i="38"/>
  <c r="Z426" i="38"/>
  <c r="Y426" i="38"/>
  <c r="X426" i="38"/>
  <c r="W426" i="38"/>
  <c r="V426" i="38"/>
  <c r="U426" i="38"/>
  <c r="T426" i="38"/>
  <c r="S426" i="38"/>
  <c r="R426" i="38"/>
  <c r="Q426" i="38"/>
  <c r="P426" i="38"/>
  <c r="O426" i="38"/>
  <c r="N426" i="38"/>
  <c r="M426" i="38"/>
  <c r="L426" i="38"/>
  <c r="K426" i="38"/>
  <c r="E426" i="38"/>
  <c r="D426" i="38"/>
  <c r="AP425" i="38"/>
  <c r="AO425" i="38"/>
  <c r="AN425" i="38"/>
  <c r="AL425" i="38"/>
  <c r="AK425" i="38"/>
  <c r="AJ425" i="38"/>
  <c r="AH425" i="38"/>
  <c r="AG425" i="38"/>
  <c r="AF425" i="38"/>
  <c r="AD425" i="38"/>
  <c r="AC425" i="38"/>
  <c r="AB425" i="38"/>
  <c r="AA425" i="38"/>
  <c r="Z425" i="38"/>
  <c r="Y425" i="38"/>
  <c r="X425" i="38"/>
  <c r="W425" i="38"/>
  <c r="V425" i="38"/>
  <c r="U425" i="38"/>
  <c r="T425" i="38"/>
  <c r="S425" i="38"/>
  <c r="R425" i="38"/>
  <c r="Q425" i="38"/>
  <c r="P425" i="38"/>
  <c r="O425" i="38"/>
  <c r="N425" i="38"/>
  <c r="M425" i="38"/>
  <c r="L425" i="38"/>
  <c r="K425" i="38"/>
  <c r="E425" i="38"/>
  <c r="D425" i="38"/>
  <c r="AP424" i="38"/>
  <c r="AO424" i="38"/>
  <c r="AN424" i="38"/>
  <c r="AL424" i="38"/>
  <c r="AK424" i="38"/>
  <c r="AJ424" i="38"/>
  <c r="AH424" i="38"/>
  <c r="AG424" i="38"/>
  <c r="AF424" i="38"/>
  <c r="AD424" i="38"/>
  <c r="AC424" i="38"/>
  <c r="AB424" i="38"/>
  <c r="AA424" i="38"/>
  <c r="Z424" i="38"/>
  <c r="Y424" i="38"/>
  <c r="X424" i="38"/>
  <c r="W424" i="38"/>
  <c r="V424" i="38"/>
  <c r="U424" i="38"/>
  <c r="T424" i="38"/>
  <c r="S424" i="38"/>
  <c r="R424" i="38"/>
  <c r="Q424" i="38"/>
  <c r="P424" i="38"/>
  <c r="O424" i="38"/>
  <c r="N424" i="38"/>
  <c r="M424" i="38"/>
  <c r="L424" i="38"/>
  <c r="K424" i="38"/>
  <c r="E424" i="38"/>
  <c r="D424" i="38"/>
  <c r="AP423" i="38"/>
  <c r="AO423" i="38"/>
  <c r="AN423" i="38"/>
  <c r="AL423" i="38"/>
  <c r="AK423" i="38"/>
  <c r="AJ423" i="38"/>
  <c r="AH423" i="38"/>
  <c r="AG423" i="38"/>
  <c r="AF423" i="38"/>
  <c r="AD423" i="38"/>
  <c r="AC423" i="38"/>
  <c r="AB423" i="38"/>
  <c r="AA423" i="38"/>
  <c r="Z423" i="38"/>
  <c r="Y423" i="38"/>
  <c r="X423" i="38"/>
  <c r="W423" i="38"/>
  <c r="V423" i="38"/>
  <c r="U423" i="38"/>
  <c r="T423" i="38"/>
  <c r="S423" i="38"/>
  <c r="R423" i="38"/>
  <c r="Q423" i="38"/>
  <c r="P423" i="38"/>
  <c r="O423" i="38"/>
  <c r="N423" i="38"/>
  <c r="M423" i="38"/>
  <c r="L423" i="38"/>
  <c r="K423" i="38"/>
  <c r="E423" i="38"/>
  <c r="D423" i="38"/>
  <c r="AP422" i="38"/>
  <c r="AO422" i="38"/>
  <c r="AN422" i="38"/>
  <c r="AL422" i="38"/>
  <c r="AK422" i="38"/>
  <c r="AJ422" i="38"/>
  <c r="AH422" i="38"/>
  <c r="AG422" i="38"/>
  <c r="AF422" i="38"/>
  <c r="AD422" i="38"/>
  <c r="AC422" i="38"/>
  <c r="AB422" i="38"/>
  <c r="AA422" i="38"/>
  <c r="Z422" i="38"/>
  <c r="Y422" i="38"/>
  <c r="X422" i="38"/>
  <c r="W422" i="38"/>
  <c r="V422" i="38"/>
  <c r="U422" i="38"/>
  <c r="T422" i="38"/>
  <c r="S422" i="38"/>
  <c r="R422" i="38"/>
  <c r="Q422" i="38"/>
  <c r="P422" i="38"/>
  <c r="O422" i="38"/>
  <c r="N422" i="38"/>
  <c r="M422" i="38"/>
  <c r="L422" i="38"/>
  <c r="K422" i="38"/>
  <c r="E422" i="38"/>
  <c r="D422" i="38"/>
  <c r="AP421" i="38"/>
  <c r="AO421" i="38"/>
  <c r="AN421" i="38"/>
  <c r="AL421" i="38"/>
  <c r="AK421" i="38"/>
  <c r="AJ421" i="38"/>
  <c r="AH421" i="38"/>
  <c r="AG421" i="38"/>
  <c r="AF421" i="38"/>
  <c r="AD421" i="38"/>
  <c r="AC421" i="38"/>
  <c r="AB421" i="38"/>
  <c r="AA421" i="38"/>
  <c r="Z421" i="38"/>
  <c r="Y421" i="38"/>
  <c r="X421" i="38"/>
  <c r="W421" i="38"/>
  <c r="V421" i="38"/>
  <c r="U421" i="38"/>
  <c r="T421" i="38"/>
  <c r="S421" i="38"/>
  <c r="R421" i="38"/>
  <c r="Q421" i="38"/>
  <c r="P421" i="38"/>
  <c r="O421" i="38"/>
  <c r="N421" i="38"/>
  <c r="M421" i="38"/>
  <c r="L421" i="38"/>
  <c r="K421" i="38"/>
  <c r="E421" i="38"/>
  <c r="D421" i="38"/>
  <c r="AP420" i="38"/>
  <c r="AO420" i="38"/>
  <c r="AN420" i="38"/>
  <c r="AL420" i="38"/>
  <c r="AK420" i="38"/>
  <c r="AJ420" i="38"/>
  <c r="AH420" i="38"/>
  <c r="AG420" i="38"/>
  <c r="AF420" i="38"/>
  <c r="AD420" i="38"/>
  <c r="AC420" i="38"/>
  <c r="AB420" i="38"/>
  <c r="AA420" i="38"/>
  <c r="Z420" i="38"/>
  <c r="Y420" i="38"/>
  <c r="X420" i="38"/>
  <c r="W420" i="38"/>
  <c r="V420" i="38"/>
  <c r="U420" i="38"/>
  <c r="T420" i="38"/>
  <c r="S420" i="38"/>
  <c r="R420" i="38"/>
  <c r="Q420" i="38"/>
  <c r="P420" i="38"/>
  <c r="O420" i="38"/>
  <c r="N420" i="38"/>
  <c r="M420" i="38"/>
  <c r="L420" i="38"/>
  <c r="K420" i="38"/>
  <c r="E420" i="38"/>
  <c r="D420" i="38"/>
  <c r="AP419" i="38"/>
  <c r="AO419" i="38"/>
  <c r="AN419" i="38"/>
  <c r="AL419" i="38"/>
  <c r="AK419" i="38"/>
  <c r="AJ419" i="38"/>
  <c r="AH419" i="38"/>
  <c r="AG419" i="38"/>
  <c r="AF419" i="38"/>
  <c r="AD419" i="38"/>
  <c r="AC419" i="38"/>
  <c r="AB419" i="38"/>
  <c r="AA419" i="38"/>
  <c r="Z419" i="38"/>
  <c r="Y419" i="38"/>
  <c r="X419" i="38"/>
  <c r="W419" i="38"/>
  <c r="V419" i="38"/>
  <c r="U419" i="38"/>
  <c r="T419" i="38"/>
  <c r="S419" i="38"/>
  <c r="R419" i="38"/>
  <c r="Q419" i="38"/>
  <c r="P419" i="38"/>
  <c r="O419" i="38"/>
  <c r="N419" i="38"/>
  <c r="M419" i="38"/>
  <c r="L419" i="38"/>
  <c r="K419" i="38"/>
  <c r="E419" i="38"/>
  <c r="D419" i="38"/>
  <c r="AP418" i="38"/>
  <c r="AO418" i="38"/>
  <c r="AN418" i="38"/>
  <c r="AL418" i="38"/>
  <c r="AK418" i="38"/>
  <c r="AJ418" i="38"/>
  <c r="AH418" i="38"/>
  <c r="AG418" i="38"/>
  <c r="AF418" i="38"/>
  <c r="AD418" i="38"/>
  <c r="AC418" i="38"/>
  <c r="AB418" i="38"/>
  <c r="AA418" i="38"/>
  <c r="Z418" i="38"/>
  <c r="Y418" i="38"/>
  <c r="X418" i="38"/>
  <c r="W418" i="38"/>
  <c r="V418" i="38"/>
  <c r="U418" i="38"/>
  <c r="T418" i="38"/>
  <c r="S418" i="38"/>
  <c r="R418" i="38"/>
  <c r="Q418" i="38"/>
  <c r="P418" i="38"/>
  <c r="O418" i="38"/>
  <c r="N418" i="38"/>
  <c r="M418" i="38"/>
  <c r="L418" i="38"/>
  <c r="K418" i="38"/>
  <c r="E418" i="38"/>
  <c r="D418" i="38"/>
  <c r="AP417" i="38"/>
  <c r="AO417" i="38"/>
  <c r="AN417" i="38"/>
  <c r="AL417" i="38"/>
  <c r="AK417" i="38"/>
  <c r="AJ417" i="38"/>
  <c r="AH417" i="38"/>
  <c r="AG417" i="38"/>
  <c r="AF417" i="38"/>
  <c r="AD417" i="38"/>
  <c r="AC417" i="38"/>
  <c r="AB417" i="38"/>
  <c r="AA417" i="38"/>
  <c r="Z417" i="38"/>
  <c r="Y417" i="38"/>
  <c r="X417" i="38"/>
  <c r="W417" i="38"/>
  <c r="V417" i="38"/>
  <c r="U417" i="38"/>
  <c r="T417" i="38"/>
  <c r="S417" i="38"/>
  <c r="R417" i="38"/>
  <c r="Q417" i="38"/>
  <c r="P417" i="38"/>
  <c r="O417" i="38"/>
  <c r="N417" i="38"/>
  <c r="M417" i="38"/>
  <c r="L417" i="38"/>
  <c r="K417" i="38"/>
  <c r="E417" i="38"/>
  <c r="D417" i="38"/>
  <c r="AP416" i="38"/>
  <c r="AO416" i="38"/>
  <c r="AN416" i="38"/>
  <c r="AL416" i="38"/>
  <c r="AK416" i="38"/>
  <c r="AJ416" i="38"/>
  <c r="AH416" i="38"/>
  <c r="AG416" i="38"/>
  <c r="AF416" i="38"/>
  <c r="AD416" i="38"/>
  <c r="AC416" i="38"/>
  <c r="AB416" i="38"/>
  <c r="AA416" i="38"/>
  <c r="Z416" i="38"/>
  <c r="Y416" i="38"/>
  <c r="X416" i="38"/>
  <c r="W416" i="38"/>
  <c r="V416" i="38"/>
  <c r="U416" i="38"/>
  <c r="T416" i="38"/>
  <c r="S416" i="38"/>
  <c r="R416" i="38"/>
  <c r="Q416" i="38"/>
  <c r="P416" i="38"/>
  <c r="O416" i="38"/>
  <c r="N416" i="38"/>
  <c r="M416" i="38"/>
  <c r="L416" i="38"/>
  <c r="K416" i="38"/>
  <c r="E416" i="38"/>
  <c r="D416" i="38"/>
  <c r="AP415" i="38"/>
  <c r="AO415" i="38"/>
  <c r="AN415" i="38"/>
  <c r="AL415" i="38"/>
  <c r="AK415" i="38"/>
  <c r="AJ415" i="38"/>
  <c r="AH415" i="38"/>
  <c r="AG415" i="38"/>
  <c r="AF415" i="38"/>
  <c r="AD415" i="38"/>
  <c r="AC415" i="38"/>
  <c r="AB415" i="38"/>
  <c r="AA415" i="38"/>
  <c r="Z415" i="38"/>
  <c r="Y415" i="38"/>
  <c r="X415" i="38"/>
  <c r="W415" i="38"/>
  <c r="V415" i="38"/>
  <c r="U415" i="38"/>
  <c r="T415" i="38"/>
  <c r="S415" i="38"/>
  <c r="R415" i="38"/>
  <c r="Q415" i="38"/>
  <c r="P415" i="38"/>
  <c r="O415" i="38"/>
  <c r="N415" i="38"/>
  <c r="M415" i="38"/>
  <c r="L415" i="38"/>
  <c r="K415" i="38"/>
  <c r="E415" i="38"/>
  <c r="D415" i="38"/>
  <c r="AP414" i="38"/>
  <c r="AO414" i="38"/>
  <c r="AN414" i="38"/>
  <c r="AL414" i="38"/>
  <c r="AK414" i="38"/>
  <c r="AJ414" i="38"/>
  <c r="AH414" i="38"/>
  <c r="AG414" i="38"/>
  <c r="AF414" i="38"/>
  <c r="AD414" i="38"/>
  <c r="AC414" i="38"/>
  <c r="AB414" i="38"/>
  <c r="AA414" i="38"/>
  <c r="Z414" i="38"/>
  <c r="Y414" i="38"/>
  <c r="X414" i="38"/>
  <c r="W414" i="38"/>
  <c r="V414" i="38"/>
  <c r="U414" i="38"/>
  <c r="T414" i="38"/>
  <c r="S414" i="38"/>
  <c r="R414" i="38"/>
  <c r="Q414" i="38"/>
  <c r="P414" i="38"/>
  <c r="O414" i="38"/>
  <c r="N414" i="38"/>
  <c r="M414" i="38"/>
  <c r="L414" i="38"/>
  <c r="K414" i="38"/>
  <c r="E414" i="38"/>
  <c r="D414" i="38"/>
  <c r="AP413" i="38"/>
  <c r="AO413" i="38"/>
  <c r="AN413" i="38"/>
  <c r="AL413" i="38"/>
  <c r="AK413" i="38"/>
  <c r="AJ413" i="38"/>
  <c r="AH413" i="38"/>
  <c r="AG413" i="38"/>
  <c r="AF413" i="38"/>
  <c r="AD413" i="38"/>
  <c r="AC413" i="38"/>
  <c r="AB413" i="38"/>
  <c r="AA413" i="38"/>
  <c r="Z413" i="38"/>
  <c r="Y413" i="38"/>
  <c r="X413" i="38"/>
  <c r="W413" i="38"/>
  <c r="V413" i="38"/>
  <c r="U413" i="38"/>
  <c r="T413" i="38"/>
  <c r="S413" i="38"/>
  <c r="R413" i="38"/>
  <c r="Q413" i="38"/>
  <c r="P413" i="38"/>
  <c r="O413" i="38"/>
  <c r="N413" i="38"/>
  <c r="M413" i="38"/>
  <c r="L413" i="38"/>
  <c r="K413" i="38"/>
  <c r="E413" i="38"/>
  <c r="D413" i="38"/>
  <c r="AP412" i="38"/>
  <c r="AO412" i="38"/>
  <c r="AN412" i="38"/>
  <c r="AL412" i="38"/>
  <c r="AK412" i="38"/>
  <c r="AJ412" i="38"/>
  <c r="AH412" i="38"/>
  <c r="AG412" i="38"/>
  <c r="AF412" i="38"/>
  <c r="AD412" i="38"/>
  <c r="AC412" i="38"/>
  <c r="AB412" i="38"/>
  <c r="AA412" i="38"/>
  <c r="Z412" i="38"/>
  <c r="Y412" i="38"/>
  <c r="X412" i="38"/>
  <c r="W412" i="38"/>
  <c r="V412" i="38"/>
  <c r="U412" i="38"/>
  <c r="T412" i="38"/>
  <c r="S412" i="38"/>
  <c r="R412" i="38"/>
  <c r="Q412" i="38"/>
  <c r="P412" i="38"/>
  <c r="O412" i="38"/>
  <c r="N412" i="38"/>
  <c r="M412" i="38"/>
  <c r="L412" i="38"/>
  <c r="K412" i="38"/>
  <c r="E412" i="38"/>
  <c r="D412" i="38"/>
  <c r="AP411" i="38"/>
  <c r="AO411" i="38"/>
  <c r="AN411" i="38"/>
  <c r="AL411" i="38"/>
  <c r="AK411" i="38"/>
  <c r="AJ411" i="38"/>
  <c r="AH411" i="38"/>
  <c r="AG411" i="38"/>
  <c r="AF411" i="38"/>
  <c r="AD411" i="38"/>
  <c r="AC411" i="38"/>
  <c r="AB411" i="38"/>
  <c r="AA411" i="38"/>
  <c r="Z411" i="38"/>
  <c r="Y411" i="38"/>
  <c r="X411" i="38"/>
  <c r="W411" i="38"/>
  <c r="V411" i="38"/>
  <c r="U411" i="38"/>
  <c r="T411" i="38"/>
  <c r="S411" i="38"/>
  <c r="R411" i="38"/>
  <c r="Q411" i="38"/>
  <c r="P411" i="38"/>
  <c r="O411" i="38"/>
  <c r="N411" i="38"/>
  <c r="M411" i="38"/>
  <c r="L411" i="38"/>
  <c r="K411" i="38"/>
  <c r="E411" i="38"/>
  <c r="D411" i="38"/>
  <c r="AP410" i="38"/>
  <c r="AO410" i="38"/>
  <c r="AN410" i="38"/>
  <c r="AL410" i="38"/>
  <c r="AK410" i="38"/>
  <c r="AJ410" i="38"/>
  <c r="AH410" i="38"/>
  <c r="AG410" i="38"/>
  <c r="AF410" i="38"/>
  <c r="AD410" i="38"/>
  <c r="AC410" i="38"/>
  <c r="AB410" i="38"/>
  <c r="AA410" i="38"/>
  <c r="Z410" i="38"/>
  <c r="Y410" i="38"/>
  <c r="X410" i="38"/>
  <c r="W410" i="38"/>
  <c r="V410" i="38"/>
  <c r="U410" i="38"/>
  <c r="T410" i="38"/>
  <c r="S410" i="38"/>
  <c r="R410" i="38"/>
  <c r="Q410" i="38"/>
  <c r="P410" i="38"/>
  <c r="O410" i="38"/>
  <c r="N410" i="38"/>
  <c r="M410" i="38"/>
  <c r="L410" i="38"/>
  <c r="K410" i="38"/>
  <c r="E410" i="38"/>
  <c r="D410" i="38"/>
  <c r="AP409" i="38"/>
  <c r="AO409" i="38"/>
  <c r="AN409" i="38"/>
  <c r="AL409" i="38"/>
  <c r="AK409" i="38"/>
  <c r="AJ409" i="38"/>
  <c r="AH409" i="38"/>
  <c r="AG409" i="38"/>
  <c r="AF409" i="38"/>
  <c r="AD409" i="38"/>
  <c r="AC409" i="38"/>
  <c r="AB409" i="38"/>
  <c r="AA409" i="38"/>
  <c r="Z409" i="38"/>
  <c r="Y409" i="38"/>
  <c r="X409" i="38"/>
  <c r="W409" i="38"/>
  <c r="V409" i="38"/>
  <c r="U409" i="38"/>
  <c r="T409" i="38"/>
  <c r="S409" i="38"/>
  <c r="R409" i="38"/>
  <c r="Q409" i="38"/>
  <c r="P409" i="38"/>
  <c r="O409" i="38"/>
  <c r="N409" i="38"/>
  <c r="M409" i="38"/>
  <c r="L409" i="38"/>
  <c r="K409" i="38"/>
  <c r="E409" i="38"/>
  <c r="D409" i="38"/>
  <c r="AP408" i="38"/>
  <c r="AO408" i="38"/>
  <c r="AN408" i="38"/>
  <c r="AL408" i="38"/>
  <c r="AK408" i="38"/>
  <c r="AJ408" i="38"/>
  <c r="AH408" i="38"/>
  <c r="AG408" i="38"/>
  <c r="AF408" i="38"/>
  <c r="AD408" i="38"/>
  <c r="AC408" i="38"/>
  <c r="AB408" i="38"/>
  <c r="AA408" i="38"/>
  <c r="Z408" i="38"/>
  <c r="Y408" i="38"/>
  <c r="X408" i="38"/>
  <c r="W408" i="38"/>
  <c r="V408" i="38"/>
  <c r="U408" i="38"/>
  <c r="T408" i="38"/>
  <c r="S408" i="38"/>
  <c r="R408" i="38"/>
  <c r="Q408" i="38"/>
  <c r="P408" i="38"/>
  <c r="O408" i="38"/>
  <c r="N408" i="38"/>
  <c r="M408" i="38"/>
  <c r="L408" i="38"/>
  <c r="K408" i="38"/>
  <c r="E408" i="38"/>
  <c r="D408" i="38"/>
  <c r="AP407" i="38"/>
  <c r="AO407" i="38"/>
  <c r="AN407" i="38"/>
  <c r="AL407" i="38"/>
  <c r="AK407" i="38"/>
  <c r="AJ407" i="38"/>
  <c r="AH407" i="38"/>
  <c r="AG407" i="38"/>
  <c r="AF407" i="38"/>
  <c r="AD407" i="38"/>
  <c r="AC407" i="38"/>
  <c r="AB407" i="38"/>
  <c r="AA407" i="38"/>
  <c r="Z407" i="38"/>
  <c r="Y407" i="38"/>
  <c r="X407" i="38"/>
  <c r="W407" i="38"/>
  <c r="V407" i="38"/>
  <c r="U407" i="38"/>
  <c r="T407" i="38"/>
  <c r="S407" i="38"/>
  <c r="R407" i="38"/>
  <c r="Q407" i="38"/>
  <c r="P407" i="38"/>
  <c r="O407" i="38"/>
  <c r="N407" i="38"/>
  <c r="M407" i="38"/>
  <c r="L407" i="38"/>
  <c r="K407" i="38"/>
  <c r="E407" i="38"/>
  <c r="D407" i="38"/>
  <c r="AP406" i="38"/>
  <c r="AO406" i="38"/>
  <c r="AN406" i="38"/>
  <c r="AL406" i="38"/>
  <c r="AK406" i="38"/>
  <c r="AJ406" i="38"/>
  <c r="AH406" i="38"/>
  <c r="AG406" i="38"/>
  <c r="AF406" i="38"/>
  <c r="AD406" i="38"/>
  <c r="AC406" i="38"/>
  <c r="AB406" i="38"/>
  <c r="AA406" i="38"/>
  <c r="Z406" i="38"/>
  <c r="Y406" i="38"/>
  <c r="X406" i="38"/>
  <c r="W406" i="38"/>
  <c r="V406" i="38"/>
  <c r="U406" i="38"/>
  <c r="T406" i="38"/>
  <c r="S406" i="38"/>
  <c r="R406" i="38"/>
  <c r="Q406" i="38"/>
  <c r="P406" i="38"/>
  <c r="O406" i="38"/>
  <c r="N406" i="38"/>
  <c r="M406" i="38"/>
  <c r="L406" i="38"/>
  <c r="K406" i="38"/>
  <c r="E406" i="38"/>
  <c r="D406" i="38"/>
  <c r="AP405" i="38"/>
  <c r="AO405" i="38"/>
  <c r="AN405" i="38"/>
  <c r="AL405" i="38"/>
  <c r="AK405" i="38"/>
  <c r="AJ405" i="38"/>
  <c r="AH405" i="38"/>
  <c r="AG405" i="38"/>
  <c r="AF405" i="38"/>
  <c r="AD405" i="38"/>
  <c r="AC405" i="38"/>
  <c r="AB405" i="38"/>
  <c r="AA405" i="38"/>
  <c r="Z405" i="38"/>
  <c r="Y405" i="38"/>
  <c r="X405" i="38"/>
  <c r="W405" i="38"/>
  <c r="V405" i="38"/>
  <c r="U405" i="38"/>
  <c r="T405" i="38"/>
  <c r="S405" i="38"/>
  <c r="R405" i="38"/>
  <c r="Q405" i="38"/>
  <c r="P405" i="38"/>
  <c r="O405" i="38"/>
  <c r="N405" i="38"/>
  <c r="M405" i="38"/>
  <c r="L405" i="38"/>
  <c r="K405" i="38"/>
  <c r="E405" i="38"/>
  <c r="D405" i="38"/>
  <c r="AP404" i="38"/>
  <c r="AO404" i="38"/>
  <c r="AN404" i="38"/>
  <c r="AL404" i="38"/>
  <c r="AK404" i="38"/>
  <c r="AJ404" i="38"/>
  <c r="AH404" i="38"/>
  <c r="AG404" i="38"/>
  <c r="AF404" i="38"/>
  <c r="AD404" i="38"/>
  <c r="AC404" i="38"/>
  <c r="AB404" i="38"/>
  <c r="AA404" i="38"/>
  <c r="Z404" i="38"/>
  <c r="Y404" i="38"/>
  <c r="X404" i="38"/>
  <c r="W404" i="38"/>
  <c r="V404" i="38"/>
  <c r="U404" i="38"/>
  <c r="T404" i="38"/>
  <c r="S404" i="38"/>
  <c r="R404" i="38"/>
  <c r="Q404" i="38"/>
  <c r="P404" i="38"/>
  <c r="O404" i="38"/>
  <c r="N404" i="38"/>
  <c r="M404" i="38"/>
  <c r="L404" i="38"/>
  <c r="K404" i="38"/>
  <c r="E404" i="38"/>
  <c r="D404" i="38"/>
  <c r="AP403" i="38"/>
  <c r="AO403" i="38"/>
  <c r="AN403" i="38"/>
  <c r="AL403" i="38"/>
  <c r="AK403" i="38"/>
  <c r="AJ403" i="38"/>
  <c r="AH403" i="38"/>
  <c r="AG403" i="38"/>
  <c r="AF403" i="38"/>
  <c r="AD403" i="38"/>
  <c r="AC403" i="38"/>
  <c r="AB403" i="38"/>
  <c r="AA403" i="38"/>
  <c r="Z403" i="38"/>
  <c r="Y403" i="38"/>
  <c r="X403" i="38"/>
  <c r="W403" i="38"/>
  <c r="V403" i="38"/>
  <c r="U403" i="38"/>
  <c r="T403" i="38"/>
  <c r="S403" i="38"/>
  <c r="R403" i="38"/>
  <c r="Q403" i="38"/>
  <c r="P403" i="38"/>
  <c r="O403" i="38"/>
  <c r="N403" i="38"/>
  <c r="M403" i="38"/>
  <c r="L403" i="38"/>
  <c r="K403" i="38"/>
  <c r="E403" i="38"/>
  <c r="D403" i="38"/>
  <c r="AP402" i="38"/>
  <c r="AO402" i="38"/>
  <c r="AN402" i="38"/>
  <c r="AL402" i="38"/>
  <c r="AK402" i="38"/>
  <c r="AJ402" i="38"/>
  <c r="AH402" i="38"/>
  <c r="AG402" i="38"/>
  <c r="AF402" i="38"/>
  <c r="AD402" i="38"/>
  <c r="AC402" i="38"/>
  <c r="AB402" i="38"/>
  <c r="AA402" i="38"/>
  <c r="Z402" i="38"/>
  <c r="Y402" i="38"/>
  <c r="X402" i="38"/>
  <c r="W402" i="38"/>
  <c r="V402" i="38"/>
  <c r="U402" i="38"/>
  <c r="T402" i="38"/>
  <c r="S402" i="38"/>
  <c r="R402" i="38"/>
  <c r="Q402" i="38"/>
  <c r="P402" i="38"/>
  <c r="O402" i="38"/>
  <c r="N402" i="38"/>
  <c r="M402" i="38"/>
  <c r="L402" i="38"/>
  <c r="K402" i="38"/>
  <c r="E402" i="38"/>
  <c r="D402" i="38"/>
  <c r="AP401" i="38"/>
  <c r="AO401" i="38"/>
  <c r="AN401" i="38"/>
  <c r="AL401" i="38"/>
  <c r="AK401" i="38"/>
  <c r="AJ401" i="38"/>
  <c r="AH401" i="38"/>
  <c r="AG401" i="38"/>
  <c r="AF401" i="38"/>
  <c r="AD401" i="38"/>
  <c r="AC401" i="38"/>
  <c r="AB401" i="38"/>
  <c r="AA401" i="38"/>
  <c r="Z401" i="38"/>
  <c r="Y401" i="38"/>
  <c r="X401" i="38"/>
  <c r="W401" i="38"/>
  <c r="V401" i="38"/>
  <c r="U401" i="38"/>
  <c r="T401" i="38"/>
  <c r="S401" i="38"/>
  <c r="R401" i="38"/>
  <c r="Q401" i="38"/>
  <c r="P401" i="38"/>
  <c r="O401" i="38"/>
  <c r="N401" i="38"/>
  <c r="M401" i="38"/>
  <c r="L401" i="38"/>
  <c r="K401" i="38"/>
  <c r="E401" i="38"/>
  <c r="D401" i="38"/>
  <c r="AP400" i="38"/>
  <c r="AO400" i="38"/>
  <c r="AN400" i="38"/>
  <c r="AL400" i="38"/>
  <c r="AK400" i="38"/>
  <c r="AJ400" i="38"/>
  <c r="AH400" i="38"/>
  <c r="AG400" i="38"/>
  <c r="AF400" i="38"/>
  <c r="AD400" i="38"/>
  <c r="AC400" i="38"/>
  <c r="AB400" i="38"/>
  <c r="AA400" i="38"/>
  <c r="Z400" i="38"/>
  <c r="Y400" i="38"/>
  <c r="X400" i="38"/>
  <c r="W400" i="38"/>
  <c r="V400" i="38"/>
  <c r="U400" i="38"/>
  <c r="T400" i="38"/>
  <c r="S400" i="38"/>
  <c r="R400" i="38"/>
  <c r="Q400" i="38"/>
  <c r="P400" i="38"/>
  <c r="O400" i="38"/>
  <c r="N400" i="38"/>
  <c r="M400" i="38"/>
  <c r="L400" i="38"/>
  <c r="K400" i="38"/>
  <c r="E400" i="38"/>
  <c r="D400" i="38"/>
  <c r="AP399" i="38"/>
  <c r="AO399" i="38"/>
  <c r="AN399" i="38"/>
  <c r="AL399" i="38"/>
  <c r="AK399" i="38"/>
  <c r="AJ399" i="38"/>
  <c r="AH399" i="38"/>
  <c r="AG399" i="38"/>
  <c r="AF399" i="38"/>
  <c r="AD399" i="38"/>
  <c r="AC399" i="38"/>
  <c r="AB399" i="38"/>
  <c r="AA399" i="38"/>
  <c r="Z399" i="38"/>
  <c r="Y399" i="38"/>
  <c r="X399" i="38"/>
  <c r="W399" i="38"/>
  <c r="V399" i="38"/>
  <c r="U399" i="38"/>
  <c r="T399" i="38"/>
  <c r="S399" i="38"/>
  <c r="R399" i="38"/>
  <c r="Q399" i="38"/>
  <c r="P399" i="38"/>
  <c r="O399" i="38"/>
  <c r="N399" i="38"/>
  <c r="M399" i="38"/>
  <c r="L399" i="38"/>
  <c r="K399" i="38"/>
  <c r="E399" i="38"/>
  <c r="D399" i="38"/>
  <c r="I398" i="38"/>
  <c r="G398" i="38"/>
  <c r="I397" i="38"/>
  <c r="G397" i="38"/>
  <c r="AP396" i="38"/>
  <c r="AO396" i="38"/>
  <c r="AN396" i="38"/>
  <c r="AL396" i="38"/>
  <c r="AK396" i="38"/>
  <c r="AJ396" i="38"/>
  <c r="AH396" i="38"/>
  <c r="AG396" i="38"/>
  <c r="AF396" i="38"/>
  <c r="AD396" i="38"/>
  <c r="AC396" i="38"/>
  <c r="AB396" i="38"/>
  <c r="AA396" i="38"/>
  <c r="Z396" i="38"/>
  <c r="Y396" i="38"/>
  <c r="X396" i="38"/>
  <c r="W396" i="38"/>
  <c r="V396" i="38"/>
  <c r="U396" i="38"/>
  <c r="T396" i="38"/>
  <c r="S396" i="38"/>
  <c r="R396" i="38"/>
  <c r="Q396" i="38"/>
  <c r="P396" i="38"/>
  <c r="O396" i="38"/>
  <c r="N396" i="38"/>
  <c r="M396" i="38"/>
  <c r="L396" i="38"/>
  <c r="K396" i="38"/>
  <c r="E396" i="38"/>
  <c r="D396" i="38"/>
  <c r="AP395" i="38"/>
  <c r="AO395" i="38"/>
  <c r="AN395" i="38"/>
  <c r="AL395" i="38"/>
  <c r="AK395" i="38"/>
  <c r="AJ395" i="38"/>
  <c r="AH395" i="38"/>
  <c r="AG395" i="38"/>
  <c r="AF395" i="38"/>
  <c r="AD395" i="38"/>
  <c r="AC395" i="38"/>
  <c r="AB395" i="38"/>
  <c r="AA395" i="38"/>
  <c r="Z395" i="38"/>
  <c r="Y395" i="38"/>
  <c r="X395" i="38"/>
  <c r="W395" i="38"/>
  <c r="V395" i="38"/>
  <c r="U395" i="38"/>
  <c r="T395" i="38"/>
  <c r="S395" i="38"/>
  <c r="R395" i="38"/>
  <c r="Q395" i="38"/>
  <c r="P395" i="38"/>
  <c r="O395" i="38"/>
  <c r="N395" i="38"/>
  <c r="M395" i="38"/>
  <c r="L395" i="38"/>
  <c r="K395" i="38"/>
  <c r="E395" i="38"/>
  <c r="D395" i="38"/>
  <c r="AP394" i="38"/>
  <c r="AO394" i="38"/>
  <c r="AN394" i="38"/>
  <c r="AL394" i="38"/>
  <c r="AK394" i="38"/>
  <c r="AJ394" i="38"/>
  <c r="AH394" i="38"/>
  <c r="AG394" i="38"/>
  <c r="AF394" i="38"/>
  <c r="AD394" i="38"/>
  <c r="AC394" i="38"/>
  <c r="AB394" i="38"/>
  <c r="AA394" i="38"/>
  <c r="Z394" i="38"/>
  <c r="Y394" i="38"/>
  <c r="X394" i="38"/>
  <c r="W394" i="38"/>
  <c r="V394" i="38"/>
  <c r="U394" i="38"/>
  <c r="T394" i="38"/>
  <c r="S394" i="38"/>
  <c r="R394" i="38"/>
  <c r="Q394" i="38"/>
  <c r="P394" i="38"/>
  <c r="O394" i="38"/>
  <c r="N394" i="38"/>
  <c r="M394" i="38"/>
  <c r="L394" i="38"/>
  <c r="K394" i="38"/>
  <c r="E394" i="38"/>
  <c r="D394" i="38"/>
  <c r="AP393" i="38"/>
  <c r="AO393" i="38"/>
  <c r="AN393" i="38"/>
  <c r="AL393" i="38"/>
  <c r="AK393" i="38"/>
  <c r="AJ393" i="38"/>
  <c r="AH393" i="38"/>
  <c r="AG393" i="38"/>
  <c r="AF393" i="38"/>
  <c r="AD393" i="38"/>
  <c r="AC393" i="38"/>
  <c r="AB393" i="38"/>
  <c r="AA393" i="38"/>
  <c r="Z393" i="38"/>
  <c r="Y393" i="38"/>
  <c r="X393" i="38"/>
  <c r="W393" i="38"/>
  <c r="V393" i="38"/>
  <c r="U393" i="38"/>
  <c r="T393" i="38"/>
  <c r="S393" i="38"/>
  <c r="R393" i="38"/>
  <c r="Q393" i="38"/>
  <c r="P393" i="38"/>
  <c r="O393" i="38"/>
  <c r="N393" i="38"/>
  <c r="M393" i="38"/>
  <c r="L393" i="38"/>
  <c r="K393" i="38"/>
  <c r="E393" i="38"/>
  <c r="D393" i="38"/>
  <c r="AP392" i="38"/>
  <c r="AO392" i="38"/>
  <c r="AN392" i="38"/>
  <c r="AL392" i="38"/>
  <c r="AK392" i="38"/>
  <c r="AJ392" i="38"/>
  <c r="AH392" i="38"/>
  <c r="AG392" i="38"/>
  <c r="AF392" i="38"/>
  <c r="AD392" i="38"/>
  <c r="AC392" i="38"/>
  <c r="AB392" i="38"/>
  <c r="AA392" i="38"/>
  <c r="Z392" i="38"/>
  <c r="Y392" i="38"/>
  <c r="X392" i="38"/>
  <c r="W392" i="38"/>
  <c r="V392" i="38"/>
  <c r="U392" i="38"/>
  <c r="T392" i="38"/>
  <c r="S392" i="38"/>
  <c r="R392" i="38"/>
  <c r="Q392" i="38"/>
  <c r="P392" i="38"/>
  <c r="O392" i="38"/>
  <c r="N392" i="38"/>
  <c r="M392" i="38"/>
  <c r="L392" i="38"/>
  <c r="K392" i="38"/>
  <c r="E392" i="38"/>
  <c r="D392" i="38"/>
  <c r="AP391" i="38"/>
  <c r="AO391" i="38"/>
  <c r="AN391" i="38"/>
  <c r="AL391" i="38"/>
  <c r="AK391" i="38"/>
  <c r="AJ391" i="38"/>
  <c r="AH391" i="38"/>
  <c r="AG391" i="38"/>
  <c r="AF391" i="38"/>
  <c r="AD391" i="38"/>
  <c r="AC391" i="38"/>
  <c r="AB391" i="38"/>
  <c r="AA391" i="38"/>
  <c r="Z391" i="38"/>
  <c r="Y391" i="38"/>
  <c r="X391" i="38"/>
  <c r="W391" i="38"/>
  <c r="V391" i="38"/>
  <c r="U391" i="38"/>
  <c r="T391" i="38"/>
  <c r="S391" i="38"/>
  <c r="R391" i="38"/>
  <c r="Q391" i="38"/>
  <c r="P391" i="38"/>
  <c r="O391" i="38"/>
  <c r="N391" i="38"/>
  <c r="M391" i="38"/>
  <c r="L391" i="38"/>
  <c r="K391" i="38"/>
  <c r="E391" i="38"/>
  <c r="D391" i="38"/>
  <c r="AP390" i="38"/>
  <c r="AO390" i="38"/>
  <c r="AN390" i="38"/>
  <c r="AL390" i="38"/>
  <c r="AK390" i="38"/>
  <c r="AJ390" i="38"/>
  <c r="AH390" i="38"/>
  <c r="AG390" i="38"/>
  <c r="AF390" i="38"/>
  <c r="AD390" i="38"/>
  <c r="AC390" i="38"/>
  <c r="AB390" i="38"/>
  <c r="AA390" i="38"/>
  <c r="Z390" i="38"/>
  <c r="Y390" i="38"/>
  <c r="X390" i="38"/>
  <c r="W390" i="38"/>
  <c r="V390" i="38"/>
  <c r="U390" i="38"/>
  <c r="T390" i="38"/>
  <c r="S390" i="38"/>
  <c r="R390" i="38"/>
  <c r="Q390" i="38"/>
  <c r="P390" i="38"/>
  <c r="O390" i="38"/>
  <c r="N390" i="38"/>
  <c r="M390" i="38"/>
  <c r="L390" i="38"/>
  <c r="K390" i="38"/>
  <c r="E390" i="38"/>
  <c r="D390" i="38"/>
  <c r="I389" i="38"/>
  <c r="G389" i="38"/>
  <c r="AP388" i="38"/>
  <c r="AO388" i="38"/>
  <c r="AN388" i="38"/>
  <c r="AL388" i="38"/>
  <c r="AK388" i="38"/>
  <c r="AJ388" i="38"/>
  <c r="AH388" i="38"/>
  <c r="AG388" i="38"/>
  <c r="AF388" i="38"/>
  <c r="AD388" i="38"/>
  <c r="AC388" i="38"/>
  <c r="AB388" i="38"/>
  <c r="AA388" i="38"/>
  <c r="Z388" i="38"/>
  <c r="Y388" i="38"/>
  <c r="X388" i="38"/>
  <c r="W388" i="38"/>
  <c r="V388" i="38"/>
  <c r="U388" i="38"/>
  <c r="T388" i="38"/>
  <c r="S388" i="38"/>
  <c r="R388" i="38"/>
  <c r="Q388" i="38"/>
  <c r="P388" i="38"/>
  <c r="O388" i="38"/>
  <c r="N388" i="38"/>
  <c r="M388" i="38"/>
  <c r="L388" i="38"/>
  <c r="K388" i="38"/>
  <c r="E388" i="38"/>
  <c r="D388" i="38"/>
  <c r="AP387" i="38"/>
  <c r="AO387" i="38"/>
  <c r="AN387" i="38"/>
  <c r="AL387" i="38"/>
  <c r="AK387" i="38"/>
  <c r="AJ387" i="38"/>
  <c r="AH387" i="38"/>
  <c r="AG387" i="38"/>
  <c r="AF387" i="38"/>
  <c r="AD387" i="38"/>
  <c r="AC387" i="38"/>
  <c r="AB387" i="38"/>
  <c r="AA387" i="38"/>
  <c r="Z387" i="38"/>
  <c r="Y387" i="38"/>
  <c r="X387" i="38"/>
  <c r="W387" i="38"/>
  <c r="V387" i="38"/>
  <c r="U387" i="38"/>
  <c r="T387" i="38"/>
  <c r="S387" i="38"/>
  <c r="R387" i="38"/>
  <c r="Q387" i="38"/>
  <c r="P387" i="38"/>
  <c r="O387" i="38"/>
  <c r="N387" i="38"/>
  <c r="M387" i="38"/>
  <c r="L387" i="38"/>
  <c r="K387" i="38"/>
  <c r="E387" i="38"/>
  <c r="D387" i="38"/>
  <c r="AP386" i="38"/>
  <c r="AO386" i="38"/>
  <c r="AN386" i="38"/>
  <c r="AL386" i="38"/>
  <c r="AK386" i="38"/>
  <c r="AJ386" i="38"/>
  <c r="AH386" i="38"/>
  <c r="AG386" i="38"/>
  <c r="AF386" i="38"/>
  <c r="AD386" i="38"/>
  <c r="AC386" i="38"/>
  <c r="AB386" i="38"/>
  <c r="AA386" i="38"/>
  <c r="Z386" i="38"/>
  <c r="Y386" i="38"/>
  <c r="X386" i="38"/>
  <c r="W386" i="38"/>
  <c r="V386" i="38"/>
  <c r="U386" i="38"/>
  <c r="T386" i="38"/>
  <c r="S386" i="38"/>
  <c r="R386" i="38"/>
  <c r="Q386" i="38"/>
  <c r="P386" i="38"/>
  <c r="O386" i="38"/>
  <c r="N386" i="38"/>
  <c r="M386" i="38"/>
  <c r="L386" i="38"/>
  <c r="K386" i="38"/>
  <c r="E386" i="38"/>
  <c r="D386" i="38"/>
  <c r="AP385" i="38"/>
  <c r="AO385" i="38"/>
  <c r="AN385" i="38"/>
  <c r="AL385" i="38"/>
  <c r="AK385" i="38"/>
  <c r="AJ385" i="38"/>
  <c r="AH385" i="38"/>
  <c r="AG385" i="38"/>
  <c r="AF385" i="38"/>
  <c r="AD385" i="38"/>
  <c r="AC385" i="38"/>
  <c r="AB385" i="38"/>
  <c r="AA385" i="38"/>
  <c r="Z385" i="38"/>
  <c r="Y385" i="38"/>
  <c r="X385" i="38"/>
  <c r="W385" i="38"/>
  <c r="V385" i="38"/>
  <c r="U385" i="38"/>
  <c r="T385" i="38"/>
  <c r="S385" i="38"/>
  <c r="R385" i="38"/>
  <c r="Q385" i="38"/>
  <c r="P385" i="38"/>
  <c r="O385" i="38"/>
  <c r="N385" i="38"/>
  <c r="M385" i="38"/>
  <c r="L385" i="38"/>
  <c r="K385" i="38"/>
  <c r="E385" i="38"/>
  <c r="D385" i="38"/>
  <c r="AP384" i="38"/>
  <c r="AO384" i="38"/>
  <c r="AN384" i="38"/>
  <c r="AL384" i="38"/>
  <c r="AK384" i="38"/>
  <c r="AJ384" i="38"/>
  <c r="AH384" i="38"/>
  <c r="AG384" i="38"/>
  <c r="AF384" i="38"/>
  <c r="AD384" i="38"/>
  <c r="AC384" i="38"/>
  <c r="AB384" i="38"/>
  <c r="AA384" i="38"/>
  <c r="Z384" i="38"/>
  <c r="Y384" i="38"/>
  <c r="X384" i="38"/>
  <c r="W384" i="38"/>
  <c r="V384" i="38"/>
  <c r="U384" i="38"/>
  <c r="T384" i="38"/>
  <c r="S384" i="38"/>
  <c r="R384" i="38"/>
  <c r="Q384" i="38"/>
  <c r="P384" i="38"/>
  <c r="O384" i="38"/>
  <c r="N384" i="38"/>
  <c r="M384" i="38"/>
  <c r="L384" i="38"/>
  <c r="K384" i="38"/>
  <c r="E384" i="38"/>
  <c r="D384" i="38"/>
  <c r="I383" i="38"/>
  <c r="G383" i="38"/>
  <c r="AP382" i="38"/>
  <c r="AO382" i="38"/>
  <c r="AN382" i="38"/>
  <c r="AL382" i="38"/>
  <c r="AK382" i="38"/>
  <c r="AJ382" i="38"/>
  <c r="AH382" i="38"/>
  <c r="AG382" i="38"/>
  <c r="AF382" i="38"/>
  <c r="AD382" i="38"/>
  <c r="AC382" i="38"/>
  <c r="AB382" i="38"/>
  <c r="AA382" i="38"/>
  <c r="Z382" i="38"/>
  <c r="Y382" i="38"/>
  <c r="X382" i="38"/>
  <c r="W382" i="38"/>
  <c r="V382" i="38"/>
  <c r="U382" i="38"/>
  <c r="T382" i="38"/>
  <c r="S382" i="38"/>
  <c r="R382" i="38"/>
  <c r="Q382" i="38"/>
  <c r="P382" i="38"/>
  <c r="O382" i="38"/>
  <c r="N382" i="38"/>
  <c r="M382" i="38"/>
  <c r="L382" i="38"/>
  <c r="K382" i="38"/>
  <c r="E382" i="38"/>
  <c r="D382" i="38"/>
  <c r="AP381" i="38"/>
  <c r="AO381" i="38"/>
  <c r="AN381" i="38"/>
  <c r="AL381" i="38"/>
  <c r="AK381" i="38"/>
  <c r="AJ381" i="38"/>
  <c r="AH381" i="38"/>
  <c r="AG381" i="38"/>
  <c r="AF381" i="38"/>
  <c r="AD381" i="38"/>
  <c r="AC381" i="38"/>
  <c r="AB381" i="38"/>
  <c r="AA381" i="38"/>
  <c r="Z381" i="38"/>
  <c r="Y381" i="38"/>
  <c r="X381" i="38"/>
  <c r="W381" i="38"/>
  <c r="V381" i="38"/>
  <c r="U381" i="38"/>
  <c r="T381" i="38"/>
  <c r="S381" i="38"/>
  <c r="R381" i="38"/>
  <c r="Q381" i="38"/>
  <c r="P381" i="38"/>
  <c r="O381" i="38"/>
  <c r="N381" i="38"/>
  <c r="M381" i="38"/>
  <c r="L381" i="38"/>
  <c r="K381" i="38"/>
  <c r="E381" i="38"/>
  <c r="D381" i="38"/>
  <c r="AP380" i="38"/>
  <c r="AO380" i="38"/>
  <c r="AN380" i="38"/>
  <c r="AL380" i="38"/>
  <c r="AK380" i="38"/>
  <c r="AJ380" i="38"/>
  <c r="AH380" i="38"/>
  <c r="AG380" i="38"/>
  <c r="AF380" i="38"/>
  <c r="AD380" i="38"/>
  <c r="AC380" i="38"/>
  <c r="AB380" i="38"/>
  <c r="AA380" i="38"/>
  <c r="Z380" i="38"/>
  <c r="Y380" i="38"/>
  <c r="X380" i="38"/>
  <c r="W380" i="38"/>
  <c r="V380" i="38"/>
  <c r="U380" i="38"/>
  <c r="T380" i="38"/>
  <c r="S380" i="38"/>
  <c r="R380" i="38"/>
  <c r="Q380" i="38"/>
  <c r="P380" i="38"/>
  <c r="O380" i="38"/>
  <c r="N380" i="38"/>
  <c r="M380" i="38"/>
  <c r="L380" i="38"/>
  <c r="K380" i="38"/>
  <c r="E380" i="38"/>
  <c r="D380" i="38"/>
  <c r="AP379" i="38"/>
  <c r="AO379" i="38"/>
  <c r="AN379" i="38"/>
  <c r="AL379" i="38"/>
  <c r="AK379" i="38"/>
  <c r="AJ379" i="38"/>
  <c r="AH379" i="38"/>
  <c r="AG379" i="38"/>
  <c r="AF379" i="38"/>
  <c r="AD379" i="38"/>
  <c r="AC379" i="38"/>
  <c r="AB379" i="38"/>
  <c r="AA379" i="38"/>
  <c r="Z379" i="38"/>
  <c r="Y379" i="38"/>
  <c r="X379" i="38"/>
  <c r="W379" i="38"/>
  <c r="V379" i="38"/>
  <c r="U379" i="38"/>
  <c r="T379" i="38"/>
  <c r="S379" i="38"/>
  <c r="R379" i="38"/>
  <c r="Q379" i="38"/>
  <c r="P379" i="38"/>
  <c r="O379" i="38"/>
  <c r="N379" i="38"/>
  <c r="M379" i="38"/>
  <c r="L379" i="38"/>
  <c r="K379" i="38"/>
  <c r="E379" i="38"/>
  <c r="D379" i="38"/>
  <c r="AP378" i="38"/>
  <c r="AO378" i="38"/>
  <c r="AN378" i="38"/>
  <c r="AL378" i="38"/>
  <c r="AK378" i="38"/>
  <c r="AJ378" i="38"/>
  <c r="AH378" i="38"/>
  <c r="AG378" i="38"/>
  <c r="AF378" i="38"/>
  <c r="AD378" i="38"/>
  <c r="AC378" i="38"/>
  <c r="AB378" i="38"/>
  <c r="AA378" i="38"/>
  <c r="Z378" i="38"/>
  <c r="Y378" i="38"/>
  <c r="X378" i="38"/>
  <c r="W378" i="38"/>
  <c r="V378" i="38"/>
  <c r="U378" i="38"/>
  <c r="T378" i="38"/>
  <c r="S378" i="38"/>
  <c r="R378" i="38"/>
  <c r="Q378" i="38"/>
  <c r="P378" i="38"/>
  <c r="O378" i="38"/>
  <c r="N378" i="38"/>
  <c r="M378" i="38"/>
  <c r="L378" i="38"/>
  <c r="K378" i="38"/>
  <c r="E378" i="38"/>
  <c r="D378" i="38"/>
  <c r="AP377" i="38"/>
  <c r="AO377" i="38"/>
  <c r="AN377" i="38"/>
  <c r="AL377" i="38"/>
  <c r="AK377" i="38"/>
  <c r="AJ377" i="38"/>
  <c r="AH377" i="38"/>
  <c r="AG377" i="38"/>
  <c r="AF377" i="38"/>
  <c r="AD377" i="38"/>
  <c r="AC377" i="38"/>
  <c r="AB377" i="38"/>
  <c r="AA377" i="38"/>
  <c r="Z377" i="38"/>
  <c r="Y377" i="38"/>
  <c r="X377" i="38"/>
  <c r="W377" i="38"/>
  <c r="V377" i="38"/>
  <c r="U377" i="38"/>
  <c r="T377" i="38"/>
  <c r="S377" i="38"/>
  <c r="R377" i="38"/>
  <c r="Q377" i="38"/>
  <c r="P377" i="38"/>
  <c r="O377" i="38"/>
  <c r="N377" i="38"/>
  <c r="M377" i="38"/>
  <c r="L377" i="38"/>
  <c r="K377" i="38"/>
  <c r="E377" i="38"/>
  <c r="D377" i="38"/>
  <c r="AP376" i="38"/>
  <c r="AO376" i="38"/>
  <c r="AN376" i="38"/>
  <c r="AL376" i="38"/>
  <c r="AK376" i="38"/>
  <c r="AJ376" i="38"/>
  <c r="AH376" i="38"/>
  <c r="AG376" i="38"/>
  <c r="AF376" i="38"/>
  <c r="AD376" i="38"/>
  <c r="AC376" i="38"/>
  <c r="AB376" i="38"/>
  <c r="AA376" i="38"/>
  <c r="Z376" i="38"/>
  <c r="Y376" i="38"/>
  <c r="X376" i="38"/>
  <c r="W376" i="38"/>
  <c r="V376" i="38"/>
  <c r="U376" i="38"/>
  <c r="T376" i="38"/>
  <c r="S376" i="38"/>
  <c r="R376" i="38"/>
  <c r="Q376" i="38"/>
  <c r="P376" i="38"/>
  <c r="O376" i="38"/>
  <c r="N376" i="38"/>
  <c r="M376" i="38"/>
  <c r="L376" i="38"/>
  <c r="K376" i="38"/>
  <c r="E376" i="38"/>
  <c r="D376" i="38"/>
  <c r="AP375" i="38"/>
  <c r="AO375" i="38"/>
  <c r="AN375" i="38"/>
  <c r="AL375" i="38"/>
  <c r="AK375" i="38"/>
  <c r="AJ375" i="38"/>
  <c r="AH375" i="38"/>
  <c r="AG375" i="38"/>
  <c r="AF375" i="38"/>
  <c r="AD375" i="38"/>
  <c r="AC375" i="38"/>
  <c r="AB375" i="38"/>
  <c r="AA375" i="38"/>
  <c r="Z375" i="38"/>
  <c r="Y375" i="38"/>
  <c r="X375" i="38"/>
  <c r="W375" i="38"/>
  <c r="V375" i="38"/>
  <c r="U375" i="38"/>
  <c r="T375" i="38"/>
  <c r="S375" i="38"/>
  <c r="R375" i="38"/>
  <c r="Q375" i="38"/>
  <c r="P375" i="38"/>
  <c r="O375" i="38"/>
  <c r="N375" i="38"/>
  <c r="M375" i="38"/>
  <c r="L375" i="38"/>
  <c r="K375" i="38"/>
  <c r="E375" i="38"/>
  <c r="D375" i="38"/>
  <c r="AP374" i="38"/>
  <c r="AO374" i="38"/>
  <c r="AN374" i="38"/>
  <c r="AL374" i="38"/>
  <c r="AK374" i="38"/>
  <c r="AJ374" i="38"/>
  <c r="AH374" i="38"/>
  <c r="AG374" i="38"/>
  <c r="AF374" i="38"/>
  <c r="AD374" i="38"/>
  <c r="AC374" i="38"/>
  <c r="AB374" i="38"/>
  <c r="AA374" i="38"/>
  <c r="Z374" i="38"/>
  <c r="Y374" i="38"/>
  <c r="X374" i="38"/>
  <c r="W374" i="38"/>
  <c r="V374" i="38"/>
  <c r="U374" i="38"/>
  <c r="T374" i="38"/>
  <c r="S374" i="38"/>
  <c r="R374" i="38"/>
  <c r="Q374" i="38"/>
  <c r="P374" i="38"/>
  <c r="O374" i="38"/>
  <c r="N374" i="38"/>
  <c r="M374" i="38"/>
  <c r="L374" i="38"/>
  <c r="K374" i="38"/>
  <c r="E374" i="38"/>
  <c r="D374" i="38"/>
  <c r="AP373" i="38"/>
  <c r="AO373" i="38"/>
  <c r="AN373" i="38"/>
  <c r="AL373" i="38"/>
  <c r="AK373" i="38"/>
  <c r="AJ373" i="38"/>
  <c r="AH373" i="38"/>
  <c r="AG373" i="38"/>
  <c r="AF373" i="38"/>
  <c r="AD373" i="38"/>
  <c r="AC373" i="38"/>
  <c r="AB373" i="38"/>
  <c r="AA373" i="38"/>
  <c r="Z373" i="38"/>
  <c r="Y373" i="38"/>
  <c r="X373" i="38"/>
  <c r="W373" i="38"/>
  <c r="V373" i="38"/>
  <c r="U373" i="38"/>
  <c r="T373" i="38"/>
  <c r="S373" i="38"/>
  <c r="R373" i="38"/>
  <c r="Q373" i="38"/>
  <c r="P373" i="38"/>
  <c r="O373" i="38"/>
  <c r="N373" i="38"/>
  <c r="M373" i="38"/>
  <c r="L373" i="38"/>
  <c r="K373" i="38"/>
  <c r="E373" i="38"/>
  <c r="D373" i="38"/>
  <c r="AP372" i="38"/>
  <c r="AO372" i="38"/>
  <c r="AN372" i="38"/>
  <c r="AL372" i="38"/>
  <c r="AK372" i="38"/>
  <c r="AJ372" i="38"/>
  <c r="AH372" i="38"/>
  <c r="AG372" i="38"/>
  <c r="AF372" i="38"/>
  <c r="AD372" i="38"/>
  <c r="AC372" i="38"/>
  <c r="AB372" i="38"/>
  <c r="AA372" i="38"/>
  <c r="Z372" i="38"/>
  <c r="Y372" i="38"/>
  <c r="X372" i="38"/>
  <c r="W372" i="38"/>
  <c r="V372" i="38"/>
  <c r="U372" i="38"/>
  <c r="T372" i="38"/>
  <c r="S372" i="38"/>
  <c r="R372" i="38"/>
  <c r="Q372" i="38"/>
  <c r="P372" i="38"/>
  <c r="O372" i="38"/>
  <c r="N372" i="38"/>
  <c r="M372" i="38"/>
  <c r="L372" i="38"/>
  <c r="K372" i="38"/>
  <c r="E372" i="38"/>
  <c r="D372" i="38"/>
  <c r="AP371" i="38"/>
  <c r="AO371" i="38"/>
  <c r="AN371" i="38"/>
  <c r="AL371" i="38"/>
  <c r="AK371" i="38"/>
  <c r="AJ371" i="38"/>
  <c r="AH371" i="38"/>
  <c r="AG371" i="38"/>
  <c r="AF371" i="38"/>
  <c r="AD371" i="38"/>
  <c r="AC371" i="38"/>
  <c r="AB371" i="38"/>
  <c r="AA371" i="38"/>
  <c r="Z371" i="38"/>
  <c r="Y371" i="38"/>
  <c r="X371" i="38"/>
  <c r="W371" i="38"/>
  <c r="V371" i="38"/>
  <c r="U371" i="38"/>
  <c r="T371" i="38"/>
  <c r="S371" i="38"/>
  <c r="R371" i="38"/>
  <c r="Q371" i="38"/>
  <c r="P371" i="38"/>
  <c r="O371" i="38"/>
  <c r="N371" i="38"/>
  <c r="M371" i="38"/>
  <c r="L371" i="38"/>
  <c r="K371" i="38"/>
  <c r="E371" i="38"/>
  <c r="D371" i="38"/>
  <c r="AP370" i="38"/>
  <c r="AO370" i="38"/>
  <c r="AN370" i="38"/>
  <c r="AL370" i="38"/>
  <c r="AK370" i="38"/>
  <c r="AJ370" i="38"/>
  <c r="AH370" i="38"/>
  <c r="AG370" i="38"/>
  <c r="AF370" i="38"/>
  <c r="AD370" i="38"/>
  <c r="AC370" i="38"/>
  <c r="AB370" i="38"/>
  <c r="AA370" i="38"/>
  <c r="Z370" i="38"/>
  <c r="Y370" i="38"/>
  <c r="X370" i="38"/>
  <c r="W370" i="38"/>
  <c r="V370" i="38"/>
  <c r="U370" i="38"/>
  <c r="T370" i="38"/>
  <c r="S370" i="38"/>
  <c r="R370" i="38"/>
  <c r="Q370" i="38"/>
  <c r="P370" i="38"/>
  <c r="O370" i="38"/>
  <c r="N370" i="38"/>
  <c r="M370" i="38"/>
  <c r="L370" i="38"/>
  <c r="K370" i="38"/>
  <c r="E370" i="38"/>
  <c r="D370" i="38"/>
  <c r="AP369" i="38"/>
  <c r="AO369" i="38"/>
  <c r="AN369" i="38"/>
  <c r="AL369" i="38"/>
  <c r="AK369" i="38"/>
  <c r="AJ369" i="38"/>
  <c r="AH369" i="38"/>
  <c r="AG369" i="38"/>
  <c r="AF369" i="38"/>
  <c r="AD369" i="38"/>
  <c r="AC369" i="38"/>
  <c r="AB369" i="38"/>
  <c r="AA369" i="38"/>
  <c r="Z369" i="38"/>
  <c r="Y369" i="38"/>
  <c r="X369" i="38"/>
  <c r="W369" i="38"/>
  <c r="V369" i="38"/>
  <c r="U369" i="38"/>
  <c r="T369" i="38"/>
  <c r="S369" i="38"/>
  <c r="R369" i="38"/>
  <c r="Q369" i="38"/>
  <c r="P369" i="38"/>
  <c r="O369" i="38"/>
  <c r="N369" i="38"/>
  <c r="M369" i="38"/>
  <c r="L369" i="38"/>
  <c r="K369" i="38"/>
  <c r="E369" i="38"/>
  <c r="D369" i="38"/>
  <c r="AP368" i="38"/>
  <c r="AO368" i="38"/>
  <c r="AN368" i="38"/>
  <c r="AL368" i="38"/>
  <c r="AK368" i="38"/>
  <c r="AJ368" i="38"/>
  <c r="AH368" i="38"/>
  <c r="AG368" i="38"/>
  <c r="AF368" i="38"/>
  <c r="AD368" i="38"/>
  <c r="AC368" i="38"/>
  <c r="AB368" i="38"/>
  <c r="AA368" i="38"/>
  <c r="Z368" i="38"/>
  <c r="Y368" i="38"/>
  <c r="X368" i="38"/>
  <c r="W368" i="38"/>
  <c r="V368" i="38"/>
  <c r="U368" i="38"/>
  <c r="T368" i="38"/>
  <c r="S368" i="38"/>
  <c r="R368" i="38"/>
  <c r="Q368" i="38"/>
  <c r="P368" i="38"/>
  <c r="O368" i="38"/>
  <c r="N368" i="38"/>
  <c r="M368" i="38"/>
  <c r="L368" i="38"/>
  <c r="K368" i="38"/>
  <c r="E368" i="38"/>
  <c r="D368" i="38"/>
  <c r="AP367" i="38"/>
  <c r="AO367" i="38"/>
  <c r="AN367" i="38"/>
  <c r="AL367" i="38"/>
  <c r="AK367" i="38"/>
  <c r="AJ367" i="38"/>
  <c r="AH367" i="38"/>
  <c r="AG367" i="38"/>
  <c r="AF367" i="38"/>
  <c r="AD367" i="38"/>
  <c r="AC367" i="38"/>
  <c r="AB367" i="38"/>
  <c r="AA367" i="38"/>
  <c r="Z367" i="38"/>
  <c r="Y367" i="38"/>
  <c r="X367" i="38"/>
  <c r="W367" i="38"/>
  <c r="V367" i="38"/>
  <c r="U367" i="38"/>
  <c r="T367" i="38"/>
  <c r="S367" i="38"/>
  <c r="R367" i="38"/>
  <c r="Q367" i="38"/>
  <c r="P367" i="38"/>
  <c r="O367" i="38"/>
  <c r="N367" i="38"/>
  <c r="M367" i="38"/>
  <c r="L367" i="38"/>
  <c r="K367" i="38"/>
  <c r="E367" i="38"/>
  <c r="D367" i="38"/>
  <c r="AP366" i="38"/>
  <c r="AO366" i="38"/>
  <c r="AN366" i="38"/>
  <c r="AL366" i="38"/>
  <c r="AK366" i="38"/>
  <c r="AJ366" i="38"/>
  <c r="AH366" i="38"/>
  <c r="AG366" i="38"/>
  <c r="AF366" i="38"/>
  <c r="AD366" i="38"/>
  <c r="AC366" i="38"/>
  <c r="AB366" i="38"/>
  <c r="AA366" i="38"/>
  <c r="Z366" i="38"/>
  <c r="Y366" i="38"/>
  <c r="X366" i="38"/>
  <c r="W366" i="38"/>
  <c r="V366" i="38"/>
  <c r="U366" i="38"/>
  <c r="T366" i="38"/>
  <c r="S366" i="38"/>
  <c r="R366" i="38"/>
  <c r="Q366" i="38"/>
  <c r="P366" i="38"/>
  <c r="O366" i="38"/>
  <c r="N366" i="38"/>
  <c r="M366" i="38"/>
  <c r="L366" i="38"/>
  <c r="K366" i="38"/>
  <c r="E366" i="38"/>
  <c r="D366" i="38"/>
  <c r="AP365" i="38"/>
  <c r="AO365" i="38"/>
  <c r="AN365" i="38"/>
  <c r="AL365" i="38"/>
  <c r="AK365" i="38"/>
  <c r="AJ365" i="38"/>
  <c r="AH365" i="38"/>
  <c r="AG365" i="38"/>
  <c r="AF365" i="38"/>
  <c r="AD365" i="38"/>
  <c r="AC365" i="38"/>
  <c r="AB365" i="38"/>
  <c r="AA365" i="38"/>
  <c r="Z365" i="38"/>
  <c r="Y365" i="38"/>
  <c r="X365" i="38"/>
  <c r="W365" i="38"/>
  <c r="V365" i="38"/>
  <c r="U365" i="38"/>
  <c r="T365" i="38"/>
  <c r="S365" i="38"/>
  <c r="R365" i="38"/>
  <c r="Q365" i="38"/>
  <c r="P365" i="38"/>
  <c r="O365" i="38"/>
  <c r="N365" i="38"/>
  <c r="M365" i="38"/>
  <c r="L365" i="38"/>
  <c r="K365" i="38"/>
  <c r="E365" i="38"/>
  <c r="D365" i="38"/>
  <c r="AP364" i="38"/>
  <c r="AO364" i="38"/>
  <c r="AN364" i="38"/>
  <c r="AL364" i="38"/>
  <c r="AK364" i="38"/>
  <c r="AJ364" i="38"/>
  <c r="AH364" i="38"/>
  <c r="AG364" i="38"/>
  <c r="AF364" i="38"/>
  <c r="AD364" i="38"/>
  <c r="AC364" i="38"/>
  <c r="AB364" i="38"/>
  <c r="AA364" i="38"/>
  <c r="Z364" i="38"/>
  <c r="Y364" i="38"/>
  <c r="X364" i="38"/>
  <c r="W364" i="38"/>
  <c r="V364" i="38"/>
  <c r="U364" i="38"/>
  <c r="T364" i="38"/>
  <c r="S364" i="38"/>
  <c r="R364" i="38"/>
  <c r="Q364" i="38"/>
  <c r="P364" i="38"/>
  <c r="O364" i="38"/>
  <c r="N364" i="38"/>
  <c r="M364" i="38"/>
  <c r="L364" i="38"/>
  <c r="K364" i="38"/>
  <c r="E364" i="38"/>
  <c r="D364" i="38"/>
  <c r="AP363" i="38"/>
  <c r="AO363" i="38"/>
  <c r="AN363" i="38"/>
  <c r="AL363" i="38"/>
  <c r="AK363" i="38"/>
  <c r="AJ363" i="38"/>
  <c r="AH363" i="38"/>
  <c r="AG363" i="38"/>
  <c r="AF363" i="38"/>
  <c r="AD363" i="38"/>
  <c r="AC363" i="38"/>
  <c r="AB363" i="38"/>
  <c r="AA363" i="38"/>
  <c r="Z363" i="38"/>
  <c r="Y363" i="38"/>
  <c r="X363" i="38"/>
  <c r="W363" i="38"/>
  <c r="V363" i="38"/>
  <c r="U363" i="38"/>
  <c r="T363" i="38"/>
  <c r="S363" i="38"/>
  <c r="R363" i="38"/>
  <c r="Q363" i="38"/>
  <c r="P363" i="38"/>
  <c r="O363" i="38"/>
  <c r="N363" i="38"/>
  <c r="M363" i="38"/>
  <c r="L363" i="38"/>
  <c r="K363" i="38"/>
  <c r="E363" i="38"/>
  <c r="D363" i="38"/>
  <c r="AP362" i="38"/>
  <c r="AO362" i="38"/>
  <c r="AN362" i="38"/>
  <c r="AL362" i="38"/>
  <c r="AK362" i="38"/>
  <c r="AJ362" i="38"/>
  <c r="AH362" i="38"/>
  <c r="AG362" i="38"/>
  <c r="AF362" i="38"/>
  <c r="AD362" i="38"/>
  <c r="AC362" i="38"/>
  <c r="AB362" i="38"/>
  <c r="AA362" i="38"/>
  <c r="Z362" i="38"/>
  <c r="Y362" i="38"/>
  <c r="X362" i="38"/>
  <c r="W362" i="38"/>
  <c r="V362" i="38"/>
  <c r="U362" i="38"/>
  <c r="T362" i="38"/>
  <c r="S362" i="38"/>
  <c r="R362" i="38"/>
  <c r="Q362" i="38"/>
  <c r="P362" i="38"/>
  <c r="O362" i="38"/>
  <c r="N362" i="38"/>
  <c r="M362" i="38"/>
  <c r="L362" i="38"/>
  <c r="K362" i="38"/>
  <c r="E362" i="38"/>
  <c r="D362" i="38"/>
  <c r="AP361" i="38"/>
  <c r="AO361" i="38"/>
  <c r="AN361" i="38"/>
  <c r="AL361" i="38"/>
  <c r="AK361" i="38"/>
  <c r="AJ361" i="38"/>
  <c r="AH361" i="38"/>
  <c r="AG361" i="38"/>
  <c r="AF361" i="38"/>
  <c r="AD361" i="38"/>
  <c r="AC361" i="38"/>
  <c r="AB361" i="38"/>
  <c r="AA361" i="38"/>
  <c r="Z361" i="38"/>
  <c r="Y361" i="38"/>
  <c r="X361" i="38"/>
  <c r="W361" i="38"/>
  <c r="V361" i="38"/>
  <c r="U361" i="38"/>
  <c r="T361" i="38"/>
  <c r="S361" i="38"/>
  <c r="R361" i="38"/>
  <c r="Q361" i="38"/>
  <c r="P361" i="38"/>
  <c r="O361" i="38"/>
  <c r="N361" i="38"/>
  <c r="M361" i="38"/>
  <c r="L361" i="38"/>
  <c r="K361" i="38"/>
  <c r="E361" i="38"/>
  <c r="D361" i="38"/>
  <c r="AP360" i="38"/>
  <c r="AO360" i="38"/>
  <c r="AN360" i="38"/>
  <c r="AL360" i="38"/>
  <c r="AK360" i="38"/>
  <c r="AJ360" i="38"/>
  <c r="AH360" i="38"/>
  <c r="AG360" i="38"/>
  <c r="AF360" i="38"/>
  <c r="AD360" i="38"/>
  <c r="AC360" i="38"/>
  <c r="AB360" i="38"/>
  <c r="AA360" i="38"/>
  <c r="Z360" i="38"/>
  <c r="Y360" i="38"/>
  <c r="X360" i="38"/>
  <c r="W360" i="38"/>
  <c r="V360" i="38"/>
  <c r="U360" i="38"/>
  <c r="T360" i="38"/>
  <c r="S360" i="38"/>
  <c r="R360" i="38"/>
  <c r="Q360" i="38"/>
  <c r="P360" i="38"/>
  <c r="O360" i="38"/>
  <c r="N360" i="38"/>
  <c r="M360" i="38"/>
  <c r="L360" i="38"/>
  <c r="K360" i="38"/>
  <c r="E360" i="38"/>
  <c r="D360" i="38"/>
  <c r="AP359" i="38"/>
  <c r="AO359" i="38"/>
  <c r="AN359" i="38"/>
  <c r="AL359" i="38"/>
  <c r="AK359" i="38"/>
  <c r="AJ359" i="38"/>
  <c r="AH359" i="38"/>
  <c r="AG359" i="38"/>
  <c r="AF359" i="38"/>
  <c r="AD359" i="38"/>
  <c r="AC359" i="38"/>
  <c r="AB359" i="38"/>
  <c r="AA359" i="38"/>
  <c r="Z359" i="38"/>
  <c r="Y359" i="38"/>
  <c r="X359" i="38"/>
  <c r="W359" i="38"/>
  <c r="V359" i="38"/>
  <c r="U359" i="38"/>
  <c r="T359" i="38"/>
  <c r="S359" i="38"/>
  <c r="R359" i="38"/>
  <c r="Q359" i="38"/>
  <c r="P359" i="38"/>
  <c r="O359" i="38"/>
  <c r="N359" i="38"/>
  <c r="M359" i="38"/>
  <c r="L359" i="38"/>
  <c r="K359" i="38"/>
  <c r="E359" i="38"/>
  <c r="D359" i="38"/>
  <c r="AP358" i="38"/>
  <c r="AO358" i="38"/>
  <c r="AN358" i="38"/>
  <c r="AL358" i="38"/>
  <c r="AK358" i="38"/>
  <c r="AJ358" i="38"/>
  <c r="AH358" i="38"/>
  <c r="AG358" i="38"/>
  <c r="AF358" i="38"/>
  <c r="AD358" i="38"/>
  <c r="AC358" i="38"/>
  <c r="AB358" i="38"/>
  <c r="AA358" i="38"/>
  <c r="Z358" i="38"/>
  <c r="Y358" i="38"/>
  <c r="X358" i="38"/>
  <c r="W358" i="38"/>
  <c r="V358" i="38"/>
  <c r="U358" i="38"/>
  <c r="T358" i="38"/>
  <c r="S358" i="38"/>
  <c r="R358" i="38"/>
  <c r="Q358" i="38"/>
  <c r="P358" i="38"/>
  <c r="O358" i="38"/>
  <c r="N358" i="38"/>
  <c r="M358" i="38"/>
  <c r="L358" i="38"/>
  <c r="K358" i="38"/>
  <c r="E358" i="38"/>
  <c r="D358" i="38"/>
  <c r="AP357" i="38"/>
  <c r="AO357" i="38"/>
  <c r="AN357" i="38"/>
  <c r="AL357" i="38"/>
  <c r="AK357" i="38"/>
  <c r="AJ357" i="38"/>
  <c r="AH357" i="38"/>
  <c r="AG357" i="38"/>
  <c r="AF357" i="38"/>
  <c r="AD357" i="38"/>
  <c r="AC357" i="38"/>
  <c r="AB357" i="38"/>
  <c r="AA357" i="38"/>
  <c r="Z357" i="38"/>
  <c r="Y357" i="38"/>
  <c r="X357" i="38"/>
  <c r="W357" i="38"/>
  <c r="V357" i="38"/>
  <c r="U357" i="38"/>
  <c r="T357" i="38"/>
  <c r="S357" i="38"/>
  <c r="R357" i="38"/>
  <c r="Q357" i="38"/>
  <c r="P357" i="38"/>
  <c r="O357" i="38"/>
  <c r="N357" i="38"/>
  <c r="M357" i="38"/>
  <c r="L357" i="38"/>
  <c r="K357" i="38"/>
  <c r="E357" i="38"/>
  <c r="D357" i="38"/>
  <c r="AP356" i="38"/>
  <c r="AO356" i="38"/>
  <c r="AN356" i="38"/>
  <c r="AL356" i="38"/>
  <c r="AK356" i="38"/>
  <c r="AJ356" i="38"/>
  <c r="AH356" i="38"/>
  <c r="AG356" i="38"/>
  <c r="AF356" i="38"/>
  <c r="AD356" i="38"/>
  <c r="AC356" i="38"/>
  <c r="AB356" i="38"/>
  <c r="AA356" i="38"/>
  <c r="Z356" i="38"/>
  <c r="Y356" i="38"/>
  <c r="X356" i="38"/>
  <c r="W356" i="38"/>
  <c r="V356" i="38"/>
  <c r="U356" i="38"/>
  <c r="T356" i="38"/>
  <c r="S356" i="38"/>
  <c r="R356" i="38"/>
  <c r="Q356" i="38"/>
  <c r="P356" i="38"/>
  <c r="O356" i="38"/>
  <c r="N356" i="38"/>
  <c r="M356" i="38"/>
  <c r="L356" i="38"/>
  <c r="K356" i="38"/>
  <c r="E356" i="38"/>
  <c r="D356" i="38"/>
  <c r="AP355" i="38"/>
  <c r="AO355" i="38"/>
  <c r="AN355" i="38"/>
  <c r="AL355" i="38"/>
  <c r="AK355" i="38"/>
  <c r="AJ355" i="38"/>
  <c r="AH355" i="38"/>
  <c r="AG355" i="38"/>
  <c r="AF355" i="38"/>
  <c r="AD355" i="38"/>
  <c r="AC355" i="38"/>
  <c r="AB355" i="38"/>
  <c r="AA355" i="38"/>
  <c r="Z355" i="38"/>
  <c r="Y355" i="38"/>
  <c r="X355" i="38"/>
  <c r="W355" i="38"/>
  <c r="V355" i="38"/>
  <c r="U355" i="38"/>
  <c r="T355" i="38"/>
  <c r="S355" i="38"/>
  <c r="R355" i="38"/>
  <c r="Q355" i="38"/>
  <c r="P355" i="38"/>
  <c r="O355" i="38"/>
  <c r="N355" i="38"/>
  <c r="M355" i="38"/>
  <c r="L355" i="38"/>
  <c r="K355" i="38"/>
  <c r="E355" i="38"/>
  <c r="D355" i="38"/>
  <c r="AP354" i="38"/>
  <c r="AO354" i="38"/>
  <c r="AN354" i="38"/>
  <c r="AL354" i="38"/>
  <c r="AK354" i="38"/>
  <c r="AJ354" i="38"/>
  <c r="AH354" i="38"/>
  <c r="AG354" i="38"/>
  <c r="AF354" i="38"/>
  <c r="AD354" i="38"/>
  <c r="AC354" i="38"/>
  <c r="AB354" i="38"/>
  <c r="AA354" i="38"/>
  <c r="Z354" i="38"/>
  <c r="Y354" i="38"/>
  <c r="X354" i="38"/>
  <c r="W354" i="38"/>
  <c r="V354" i="38"/>
  <c r="U354" i="38"/>
  <c r="T354" i="38"/>
  <c r="S354" i="38"/>
  <c r="R354" i="38"/>
  <c r="Q354" i="38"/>
  <c r="P354" i="38"/>
  <c r="O354" i="38"/>
  <c r="N354" i="38"/>
  <c r="M354" i="38"/>
  <c r="L354" i="38"/>
  <c r="K354" i="38"/>
  <c r="E354" i="38"/>
  <c r="D354" i="38"/>
  <c r="AP353" i="38"/>
  <c r="AO353" i="38"/>
  <c r="AN353" i="38"/>
  <c r="AL353" i="38"/>
  <c r="AK353" i="38"/>
  <c r="AJ353" i="38"/>
  <c r="AH353" i="38"/>
  <c r="AG353" i="38"/>
  <c r="AF353" i="38"/>
  <c r="AD353" i="38"/>
  <c r="AC353" i="38"/>
  <c r="AB353" i="38"/>
  <c r="AA353" i="38"/>
  <c r="Z353" i="38"/>
  <c r="Y353" i="38"/>
  <c r="X353" i="38"/>
  <c r="W353" i="38"/>
  <c r="V353" i="38"/>
  <c r="U353" i="38"/>
  <c r="T353" i="38"/>
  <c r="S353" i="38"/>
  <c r="R353" i="38"/>
  <c r="Q353" i="38"/>
  <c r="P353" i="38"/>
  <c r="O353" i="38"/>
  <c r="N353" i="38"/>
  <c r="M353" i="38"/>
  <c r="L353" i="38"/>
  <c r="K353" i="38"/>
  <c r="E353" i="38"/>
  <c r="D353" i="38"/>
  <c r="AP352" i="38"/>
  <c r="AO352" i="38"/>
  <c r="AN352" i="38"/>
  <c r="AL352" i="38"/>
  <c r="AK352" i="38"/>
  <c r="AJ352" i="38"/>
  <c r="AH352" i="38"/>
  <c r="AG352" i="38"/>
  <c r="AF352" i="38"/>
  <c r="AD352" i="38"/>
  <c r="AC352" i="38"/>
  <c r="AB352" i="38"/>
  <c r="AA352" i="38"/>
  <c r="Z352" i="38"/>
  <c r="Y352" i="38"/>
  <c r="X352" i="38"/>
  <c r="W352" i="38"/>
  <c r="V352" i="38"/>
  <c r="U352" i="38"/>
  <c r="T352" i="38"/>
  <c r="S352" i="38"/>
  <c r="R352" i="38"/>
  <c r="Q352" i="38"/>
  <c r="P352" i="38"/>
  <c r="O352" i="38"/>
  <c r="N352" i="38"/>
  <c r="M352" i="38"/>
  <c r="L352" i="38"/>
  <c r="K352" i="38"/>
  <c r="E352" i="38"/>
  <c r="D352" i="38"/>
  <c r="AP351" i="38"/>
  <c r="AO351" i="38"/>
  <c r="AN351" i="38"/>
  <c r="AL351" i="38"/>
  <c r="AK351" i="38"/>
  <c r="AJ351" i="38"/>
  <c r="AH351" i="38"/>
  <c r="AG351" i="38"/>
  <c r="AF351" i="38"/>
  <c r="AD351" i="38"/>
  <c r="AC351" i="38"/>
  <c r="AB351" i="38"/>
  <c r="AA351" i="38"/>
  <c r="Z351" i="38"/>
  <c r="Y351" i="38"/>
  <c r="X351" i="38"/>
  <c r="W351" i="38"/>
  <c r="V351" i="38"/>
  <c r="U351" i="38"/>
  <c r="T351" i="38"/>
  <c r="S351" i="38"/>
  <c r="R351" i="38"/>
  <c r="Q351" i="38"/>
  <c r="P351" i="38"/>
  <c r="O351" i="38"/>
  <c r="N351" i="38"/>
  <c r="M351" i="38"/>
  <c r="L351" i="38"/>
  <c r="K351" i="38"/>
  <c r="E351" i="38"/>
  <c r="D351" i="38"/>
  <c r="AP350" i="38"/>
  <c r="AO350" i="38"/>
  <c r="AN350" i="38"/>
  <c r="AL350" i="38"/>
  <c r="AK350" i="38"/>
  <c r="AJ350" i="38"/>
  <c r="AH350" i="38"/>
  <c r="AG350" i="38"/>
  <c r="AF350" i="38"/>
  <c r="AD350" i="38"/>
  <c r="AC350" i="38"/>
  <c r="AB350" i="38"/>
  <c r="AA350" i="38"/>
  <c r="Z350" i="38"/>
  <c r="Y350" i="38"/>
  <c r="X350" i="38"/>
  <c r="W350" i="38"/>
  <c r="V350" i="38"/>
  <c r="U350" i="38"/>
  <c r="T350" i="38"/>
  <c r="S350" i="38"/>
  <c r="R350" i="38"/>
  <c r="Q350" i="38"/>
  <c r="P350" i="38"/>
  <c r="O350" i="38"/>
  <c r="N350" i="38"/>
  <c r="M350" i="38"/>
  <c r="L350" i="38"/>
  <c r="K350" i="38"/>
  <c r="E350" i="38"/>
  <c r="D350" i="38"/>
  <c r="AP349" i="38"/>
  <c r="AO349" i="38"/>
  <c r="AN349" i="38"/>
  <c r="AL349" i="38"/>
  <c r="AK349" i="38"/>
  <c r="AJ349" i="38"/>
  <c r="AH349" i="38"/>
  <c r="AG349" i="38"/>
  <c r="AF349" i="38"/>
  <c r="AD349" i="38"/>
  <c r="AC349" i="38"/>
  <c r="AB349" i="38"/>
  <c r="AA349" i="38"/>
  <c r="Z349" i="38"/>
  <c r="Y349" i="38"/>
  <c r="X349" i="38"/>
  <c r="W349" i="38"/>
  <c r="V349" i="38"/>
  <c r="U349" i="38"/>
  <c r="T349" i="38"/>
  <c r="S349" i="38"/>
  <c r="R349" i="38"/>
  <c r="Q349" i="38"/>
  <c r="P349" i="38"/>
  <c r="O349" i="38"/>
  <c r="N349" i="38"/>
  <c r="M349" i="38"/>
  <c r="L349" i="38"/>
  <c r="K349" i="38"/>
  <c r="E349" i="38"/>
  <c r="D349" i="38"/>
  <c r="AP348" i="38"/>
  <c r="AO348" i="38"/>
  <c r="AN348" i="38"/>
  <c r="AL348" i="38"/>
  <c r="AK348" i="38"/>
  <c r="AJ348" i="38"/>
  <c r="AH348" i="38"/>
  <c r="AG348" i="38"/>
  <c r="AF348" i="38"/>
  <c r="AD348" i="38"/>
  <c r="AC348" i="38"/>
  <c r="AB348" i="38"/>
  <c r="AA348" i="38"/>
  <c r="Z348" i="38"/>
  <c r="Y348" i="38"/>
  <c r="X348" i="38"/>
  <c r="W348" i="38"/>
  <c r="V348" i="38"/>
  <c r="U348" i="38"/>
  <c r="T348" i="38"/>
  <c r="S348" i="38"/>
  <c r="R348" i="38"/>
  <c r="Q348" i="38"/>
  <c r="P348" i="38"/>
  <c r="O348" i="38"/>
  <c r="N348" i="38"/>
  <c r="M348" i="38"/>
  <c r="L348" i="38"/>
  <c r="K348" i="38"/>
  <c r="E348" i="38"/>
  <c r="D348" i="38"/>
  <c r="AP347" i="38"/>
  <c r="AO347" i="38"/>
  <c r="AN347" i="38"/>
  <c r="AL347" i="38"/>
  <c r="AK347" i="38"/>
  <c r="AJ347" i="38"/>
  <c r="AH347" i="38"/>
  <c r="AG347" i="38"/>
  <c r="AF347" i="38"/>
  <c r="AD347" i="38"/>
  <c r="AC347" i="38"/>
  <c r="AB347" i="38"/>
  <c r="AA347" i="38"/>
  <c r="Z347" i="38"/>
  <c r="Y347" i="38"/>
  <c r="X347" i="38"/>
  <c r="W347" i="38"/>
  <c r="V347" i="38"/>
  <c r="U347" i="38"/>
  <c r="T347" i="38"/>
  <c r="S347" i="38"/>
  <c r="R347" i="38"/>
  <c r="Q347" i="38"/>
  <c r="P347" i="38"/>
  <c r="O347" i="38"/>
  <c r="N347" i="38"/>
  <c r="M347" i="38"/>
  <c r="L347" i="38"/>
  <c r="K347" i="38"/>
  <c r="E347" i="38"/>
  <c r="D347" i="38"/>
  <c r="AP346" i="38"/>
  <c r="AO346" i="38"/>
  <c r="AN346" i="38"/>
  <c r="AL346" i="38"/>
  <c r="AK346" i="38"/>
  <c r="AJ346" i="38"/>
  <c r="AH346" i="38"/>
  <c r="AG346" i="38"/>
  <c r="AF346" i="38"/>
  <c r="AD346" i="38"/>
  <c r="AC346" i="38"/>
  <c r="AB346" i="38"/>
  <c r="AA346" i="38"/>
  <c r="Z346" i="38"/>
  <c r="Y346" i="38"/>
  <c r="X346" i="38"/>
  <c r="W346" i="38"/>
  <c r="V346" i="38"/>
  <c r="U346" i="38"/>
  <c r="T346" i="38"/>
  <c r="S346" i="38"/>
  <c r="R346" i="38"/>
  <c r="Q346" i="38"/>
  <c r="P346" i="38"/>
  <c r="O346" i="38"/>
  <c r="N346" i="38"/>
  <c r="M346" i="38"/>
  <c r="L346" i="38"/>
  <c r="K346" i="38"/>
  <c r="E346" i="38"/>
  <c r="D346" i="38"/>
  <c r="I345" i="38"/>
  <c r="G345" i="38"/>
  <c r="AP344" i="38"/>
  <c r="AO344" i="38"/>
  <c r="AN344" i="38"/>
  <c r="AL344" i="38"/>
  <c r="AK344" i="38"/>
  <c r="AJ344" i="38"/>
  <c r="AH344" i="38"/>
  <c r="AG344" i="38"/>
  <c r="AF344" i="38"/>
  <c r="AD344" i="38"/>
  <c r="AC344" i="38"/>
  <c r="AB344" i="38"/>
  <c r="AA344" i="38"/>
  <c r="Z344" i="38"/>
  <c r="Y344" i="38"/>
  <c r="X344" i="38"/>
  <c r="W344" i="38"/>
  <c r="V344" i="38"/>
  <c r="U344" i="38"/>
  <c r="T344" i="38"/>
  <c r="S344" i="38"/>
  <c r="R344" i="38"/>
  <c r="Q344" i="38"/>
  <c r="P344" i="38"/>
  <c r="O344" i="38"/>
  <c r="N344" i="38"/>
  <c r="M344" i="38"/>
  <c r="L344" i="38"/>
  <c r="K344" i="38"/>
  <c r="E344" i="38"/>
  <c r="D344" i="38"/>
  <c r="AP343" i="38"/>
  <c r="AO343" i="38"/>
  <c r="AN343" i="38"/>
  <c r="AL343" i="38"/>
  <c r="AK343" i="38"/>
  <c r="AJ343" i="38"/>
  <c r="AH343" i="38"/>
  <c r="AG343" i="38"/>
  <c r="AF343" i="38"/>
  <c r="AD343" i="38"/>
  <c r="AC343" i="38"/>
  <c r="AB343" i="38"/>
  <c r="AA343" i="38"/>
  <c r="Z343" i="38"/>
  <c r="Y343" i="38"/>
  <c r="X343" i="38"/>
  <c r="W343" i="38"/>
  <c r="V343" i="38"/>
  <c r="U343" i="38"/>
  <c r="T343" i="38"/>
  <c r="S343" i="38"/>
  <c r="R343" i="38"/>
  <c r="Q343" i="38"/>
  <c r="P343" i="38"/>
  <c r="O343" i="38"/>
  <c r="N343" i="38"/>
  <c r="M343" i="38"/>
  <c r="L343" i="38"/>
  <c r="K343" i="38"/>
  <c r="E343" i="38"/>
  <c r="D343" i="38"/>
  <c r="AP342" i="38"/>
  <c r="AO342" i="38"/>
  <c r="AN342" i="38"/>
  <c r="AL342" i="38"/>
  <c r="AK342" i="38"/>
  <c r="AJ342" i="38"/>
  <c r="AH342" i="38"/>
  <c r="AG342" i="38"/>
  <c r="AF342" i="38"/>
  <c r="AD342" i="38"/>
  <c r="AC342" i="38"/>
  <c r="AB342" i="38"/>
  <c r="AA342" i="38"/>
  <c r="Z342" i="38"/>
  <c r="Y342" i="38"/>
  <c r="X342" i="38"/>
  <c r="W342" i="38"/>
  <c r="V342" i="38"/>
  <c r="U342" i="38"/>
  <c r="T342" i="38"/>
  <c r="S342" i="38"/>
  <c r="R342" i="38"/>
  <c r="Q342" i="38"/>
  <c r="P342" i="38"/>
  <c r="O342" i="38"/>
  <c r="N342" i="38"/>
  <c r="M342" i="38"/>
  <c r="L342" i="38"/>
  <c r="K342" i="38"/>
  <c r="E342" i="38"/>
  <c r="D342" i="38"/>
  <c r="AP341" i="38"/>
  <c r="AO341" i="38"/>
  <c r="AN341" i="38"/>
  <c r="AL341" i="38"/>
  <c r="AK341" i="38"/>
  <c r="AJ341" i="38"/>
  <c r="AH341" i="38"/>
  <c r="AG341" i="38"/>
  <c r="AF341" i="38"/>
  <c r="AD341" i="38"/>
  <c r="AC341" i="38"/>
  <c r="AB341" i="38"/>
  <c r="AA341" i="38"/>
  <c r="Z341" i="38"/>
  <c r="Y341" i="38"/>
  <c r="X341" i="38"/>
  <c r="W341" i="38"/>
  <c r="V341" i="38"/>
  <c r="U341" i="38"/>
  <c r="T341" i="38"/>
  <c r="S341" i="38"/>
  <c r="R341" i="38"/>
  <c r="Q341" i="38"/>
  <c r="P341" i="38"/>
  <c r="O341" i="38"/>
  <c r="N341" i="38"/>
  <c r="M341" i="38"/>
  <c r="L341" i="38"/>
  <c r="K341" i="38"/>
  <c r="E341" i="38"/>
  <c r="D341" i="38"/>
  <c r="AP340" i="38"/>
  <c r="AO340" i="38"/>
  <c r="AN340" i="38"/>
  <c r="AL340" i="38"/>
  <c r="AK340" i="38"/>
  <c r="AJ340" i="38"/>
  <c r="AH340" i="38"/>
  <c r="AG340" i="38"/>
  <c r="AF340" i="38"/>
  <c r="AD340" i="38"/>
  <c r="AC340" i="38"/>
  <c r="AB340" i="38"/>
  <c r="AA340" i="38"/>
  <c r="Z340" i="38"/>
  <c r="Y340" i="38"/>
  <c r="X340" i="38"/>
  <c r="W340" i="38"/>
  <c r="V340" i="38"/>
  <c r="U340" i="38"/>
  <c r="T340" i="38"/>
  <c r="S340" i="38"/>
  <c r="R340" i="38"/>
  <c r="Q340" i="38"/>
  <c r="P340" i="38"/>
  <c r="O340" i="38"/>
  <c r="N340" i="38"/>
  <c r="M340" i="38"/>
  <c r="L340" i="38"/>
  <c r="K340" i="38"/>
  <c r="E340" i="38"/>
  <c r="D340" i="38"/>
  <c r="AP339" i="38"/>
  <c r="AO339" i="38"/>
  <c r="AN339" i="38"/>
  <c r="AL339" i="38"/>
  <c r="AK339" i="38"/>
  <c r="AJ339" i="38"/>
  <c r="AH339" i="38"/>
  <c r="AG339" i="38"/>
  <c r="AF339" i="38"/>
  <c r="AD339" i="38"/>
  <c r="AC339" i="38"/>
  <c r="AB339" i="38"/>
  <c r="AA339" i="38"/>
  <c r="Z339" i="38"/>
  <c r="Y339" i="38"/>
  <c r="X339" i="38"/>
  <c r="W339" i="38"/>
  <c r="V339" i="38"/>
  <c r="U339" i="38"/>
  <c r="T339" i="38"/>
  <c r="S339" i="38"/>
  <c r="R339" i="38"/>
  <c r="Q339" i="38"/>
  <c r="P339" i="38"/>
  <c r="O339" i="38"/>
  <c r="N339" i="38"/>
  <c r="M339" i="38"/>
  <c r="L339" i="38"/>
  <c r="K339" i="38"/>
  <c r="E339" i="38"/>
  <c r="D339" i="38"/>
  <c r="AP338" i="38"/>
  <c r="AO338" i="38"/>
  <c r="AN338" i="38"/>
  <c r="AL338" i="38"/>
  <c r="AK338" i="38"/>
  <c r="AJ338" i="38"/>
  <c r="AH338" i="38"/>
  <c r="AG338" i="38"/>
  <c r="AF338" i="38"/>
  <c r="AD338" i="38"/>
  <c r="AC338" i="38"/>
  <c r="AB338" i="38"/>
  <c r="AA338" i="38"/>
  <c r="Z338" i="38"/>
  <c r="Y338" i="38"/>
  <c r="X338" i="38"/>
  <c r="W338" i="38"/>
  <c r="V338" i="38"/>
  <c r="U338" i="38"/>
  <c r="T338" i="38"/>
  <c r="S338" i="38"/>
  <c r="R338" i="38"/>
  <c r="Q338" i="38"/>
  <c r="P338" i="38"/>
  <c r="O338" i="38"/>
  <c r="N338" i="38"/>
  <c r="M338" i="38"/>
  <c r="L338" i="38"/>
  <c r="K338" i="38"/>
  <c r="E338" i="38"/>
  <c r="D338" i="38"/>
  <c r="AP337" i="38"/>
  <c r="AO337" i="38"/>
  <c r="AN337" i="38"/>
  <c r="AL337" i="38"/>
  <c r="AK337" i="38"/>
  <c r="AJ337" i="38"/>
  <c r="AH337" i="38"/>
  <c r="AG337" i="38"/>
  <c r="AF337" i="38"/>
  <c r="AD337" i="38"/>
  <c r="AC337" i="38"/>
  <c r="AB337" i="38"/>
  <c r="AA337" i="38"/>
  <c r="Z337" i="38"/>
  <c r="Y337" i="38"/>
  <c r="X337" i="38"/>
  <c r="W337" i="38"/>
  <c r="V337" i="38"/>
  <c r="U337" i="38"/>
  <c r="T337" i="38"/>
  <c r="S337" i="38"/>
  <c r="R337" i="38"/>
  <c r="Q337" i="38"/>
  <c r="P337" i="38"/>
  <c r="O337" i="38"/>
  <c r="N337" i="38"/>
  <c r="M337" i="38"/>
  <c r="L337" i="38"/>
  <c r="K337" i="38"/>
  <c r="E337" i="38"/>
  <c r="D337" i="38"/>
  <c r="AP336" i="38"/>
  <c r="AO336" i="38"/>
  <c r="AN336" i="38"/>
  <c r="AL336" i="38"/>
  <c r="AK336" i="38"/>
  <c r="AJ336" i="38"/>
  <c r="AH336" i="38"/>
  <c r="AG336" i="38"/>
  <c r="AF336" i="38"/>
  <c r="AD336" i="38"/>
  <c r="AC336" i="38"/>
  <c r="AB336" i="38"/>
  <c r="AA336" i="38"/>
  <c r="Z336" i="38"/>
  <c r="Y336" i="38"/>
  <c r="X336" i="38"/>
  <c r="W336" i="38"/>
  <c r="V336" i="38"/>
  <c r="U336" i="38"/>
  <c r="T336" i="38"/>
  <c r="S336" i="38"/>
  <c r="R336" i="38"/>
  <c r="Q336" i="38"/>
  <c r="P336" i="38"/>
  <c r="O336" i="38"/>
  <c r="N336" i="38"/>
  <c r="M336" i="38"/>
  <c r="L336" i="38"/>
  <c r="K336" i="38"/>
  <c r="E336" i="38"/>
  <c r="D336" i="38"/>
  <c r="AP335" i="38"/>
  <c r="AO335" i="38"/>
  <c r="AN335" i="38"/>
  <c r="AL335" i="38"/>
  <c r="AK335" i="38"/>
  <c r="AJ335" i="38"/>
  <c r="AH335" i="38"/>
  <c r="AG335" i="38"/>
  <c r="AF335" i="38"/>
  <c r="AD335" i="38"/>
  <c r="AC335" i="38"/>
  <c r="AB335" i="38"/>
  <c r="AA335" i="38"/>
  <c r="Z335" i="38"/>
  <c r="Y335" i="38"/>
  <c r="X335" i="38"/>
  <c r="W335" i="38"/>
  <c r="V335" i="38"/>
  <c r="U335" i="38"/>
  <c r="T335" i="38"/>
  <c r="S335" i="38"/>
  <c r="R335" i="38"/>
  <c r="Q335" i="38"/>
  <c r="P335" i="38"/>
  <c r="O335" i="38"/>
  <c r="N335" i="38"/>
  <c r="M335" i="38"/>
  <c r="L335" i="38"/>
  <c r="K335" i="38"/>
  <c r="E335" i="38"/>
  <c r="D335" i="38"/>
  <c r="AP334" i="38"/>
  <c r="AO334" i="38"/>
  <c r="AN334" i="38"/>
  <c r="AL334" i="38"/>
  <c r="AK334" i="38"/>
  <c r="AJ334" i="38"/>
  <c r="AH334" i="38"/>
  <c r="AG334" i="38"/>
  <c r="AF334" i="38"/>
  <c r="AD334" i="38"/>
  <c r="AC334" i="38"/>
  <c r="AB334" i="38"/>
  <c r="AA334" i="38"/>
  <c r="Z334" i="38"/>
  <c r="Y334" i="38"/>
  <c r="X334" i="38"/>
  <c r="W334" i="38"/>
  <c r="V334" i="38"/>
  <c r="U334" i="38"/>
  <c r="T334" i="38"/>
  <c r="S334" i="38"/>
  <c r="R334" i="38"/>
  <c r="Q334" i="38"/>
  <c r="P334" i="38"/>
  <c r="O334" i="38"/>
  <c r="N334" i="38"/>
  <c r="M334" i="38"/>
  <c r="L334" i="38"/>
  <c r="K334" i="38"/>
  <c r="E334" i="38"/>
  <c r="D334" i="38"/>
  <c r="AP333" i="38"/>
  <c r="AO333" i="38"/>
  <c r="AN333" i="38"/>
  <c r="AL333" i="38"/>
  <c r="AK333" i="38"/>
  <c r="AJ333" i="38"/>
  <c r="AH333" i="38"/>
  <c r="AG333" i="38"/>
  <c r="AF333" i="38"/>
  <c r="AD333" i="38"/>
  <c r="AC333" i="38"/>
  <c r="AB333" i="38"/>
  <c r="AA333" i="38"/>
  <c r="Z333" i="38"/>
  <c r="Y333" i="38"/>
  <c r="X333" i="38"/>
  <c r="W333" i="38"/>
  <c r="V333" i="38"/>
  <c r="U333" i="38"/>
  <c r="T333" i="38"/>
  <c r="S333" i="38"/>
  <c r="R333" i="38"/>
  <c r="Q333" i="38"/>
  <c r="P333" i="38"/>
  <c r="O333" i="38"/>
  <c r="N333" i="38"/>
  <c r="M333" i="38"/>
  <c r="L333" i="38"/>
  <c r="K333" i="38"/>
  <c r="E333" i="38"/>
  <c r="D333" i="38"/>
  <c r="AP332" i="38"/>
  <c r="AO332" i="38"/>
  <c r="AN332" i="38"/>
  <c r="AL332" i="38"/>
  <c r="AK332" i="38"/>
  <c r="AJ332" i="38"/>
  <c r="AH332" i="38"/>
  <c r="AG332" i="38"/>
  <c r="AF332" i="38"/>
  <c r="AD332" i="38"/>
  <c r="AC332" i="38"/>
  <c r="AB332" i="38"/>
  <c r="AA332" i="38"/>
  <c r="Z332" i="38"/>
  <c r="Y332" i="38"/>
  <c r="X332" i="38"/>
  <c r="W332" i="38"/>
  <c r="V332" i="38"/>
  <c r="U332" i="38"/>
  <c r="T332" i="38"/>
  <c r="S332" i="38"/>
  <c r="R332" i="38"/>
  <c r="Q332" i="38"/>
  <c r="P332" i="38"/>
  <c r="O332" i="38"/>
  <c r="N332" i="38"/>
  <c r="M332" i="38"/>
  <c r="L332" i="38"/>
  <c r="K332" i="38"/>
  <c r="E332" i="38"/>
  <c r="D332" i="38"/>
  <c r="AP331" i="38"/>
  <c r="AO331" i="38"/>
  <c r="AN331" i="38"/>
  <c r="AL331" i="38"/>
  <c r="AK331" i="38"/>
  <c r="AJ331" i="38"/>
  <c r="AH331" i="38"/>
  <c r="AG331" i="38"/>
  <c r="AF331" i="38"/>
  <c r="AD331" i="38"/>
  <c r="AC331" i="38"/>
  <c r="AB331" i="38"/>
  <c r="AA331" i="38"/>
  <c r="Z331" i="38"/>
  <c r="Y331" i="38"/>
  <c r="X331" i="38"/>
  <c r="W331" i="38"/>
  <c r="V331" i="38"/>
  <c r="U331" i="38"/>
  <c r="T331" i="38"/>
  <c r="S331" i="38"/>
  <c r="R331" i="38"/>
  <c r="Q331" i="38"/>
  <c r="P331" i="38"/>
  <c r="O331" i="38"/>
  <c r="N331" i="38"/>
  <c r="M331" i="38"/>
  <c r="L331" i="38"/>
  <c r="K331" i="38"/>
  <c r="E331" i="38"/>
  <c r="D331" i="38"/>
  <c r="AP330" i="38"/>
  <c r="AO330" i="38"/>
  <c r="AN330" i="38"/>
  <c r="AL330" i="38"/>
  <c r="AK330" i="38"/>
  <c r="AJ330" i="38"/>
  <c r="AH330" i="38"/>
  <c r="AG330" i="38"/>
  <c r="AF330" i="38"/>
  <c r="AD330" i="38"/>
  <c r="AC330" i="38"/>
  <c r="AB330" i="38"/>
  <c r="AA330" i="38"/>
  <c r="Z330" i="38"/>
  <c r="Y330" i="38"/>
  <c r="X330" i="38"/>
  <c r="W330" i="38"/>
  <c r="V330" i="38"/>
  <c r="U330" i="38"/>
  <c r="T330" i="38"/>
  <c r="S330" i="38"/>
  <c r="R330" i="38"/>
  <c r="Q330" i="38"/>
  <c r="P330" i="38"/>
  <c r="O330" i="38"/>
  <c r="N330" i="38"/>
  <c r="M330" i="38"/>
  <c r="L330" i="38"/>
  <c r="K330" i="38"/>
  <c r="E330" i="38"/>
  <c r="D330" i="38"/>
  <c r="AP329" i="38"/>
  <c r="AO329" i="38"/>
  <c r="AN329" i="38"/>
  <c r="AL329" i="38"/>
  <c r="AK329" i="38"/>
  <c r="AJ329" i="38"/>
  <c r="AH329" i="38"/>
  <c r="AG329" i="38"/>
  <c r="AF329" i="38"/>
  <c r="AD329" i="38"/>
  <c r="AC329" i="38"/>
  <c r="AB329" i="38"/>
  <c r="AA329" i="38"/>
  <c r="Z329" i="38"/>
  <c r="Y329" i="38"/>
  <c r="X329" i="38"/>
  <c r="W329" i="38"/>
  <c r="V329" i="38"/>
  <c r="U329" i="38"/>
  <c r="T329" i="38"/>
  <c r="S329" i="38"/>
  <c r="R329" i="38"/>
  <c r="Q329" i="38"/>
  <c r="P329" i="38"/>
  <c r="O329" i="38"/>
  <c r="N329" i="38"/>
  <c r="M329" i="38"/>
  <c r="L329" i="38"/>
  <c r="K329" i="38"/>
  <c r="E329" i="38"/>
  <c r="D329" i="38"/>
  <c r="I328" i="38"/>
  <c r="I327" i="38"/>
  <c r="G328" i="38"/>
  <c r="G327" i="38"/>
  <c r="AP326" i="38"/>
  <c r="AO326" i="38"/>
  <c r="AN326" i="38"/>
  <c r="AL326" i="38"/>
  <c r="AK326" i="38"/>
  <c r="AJ326" i="38"/>
  <c r="AH326" i="38"/>
  <c r="AG326" i="38"/>
  <c r="AF326" i="38"/>
  <c r="AD326" i="38"/>
  <c r="AC326" i="38"/>
  <c r="AB326" i="38"/>
  <c r="AA326" i="38"/>
  <c r="Z326" i="38"/>
  <c r="Y326" i="38"/>
  <c r="X326" i="38"/>
  <c r="W326" i="38"/>
  <c r="V326" i="38"/>
  <c r="U326" i="38"/>
  <c r="T326" i="38"/>
  <c r="S326" i="38"/>
  <c r="R326" i="38"/>
  <c r="Q326" i="38"/>
  <c r="P326" i="38"/>
  <c r="O326" i="38"/>
  <c r="N326" i="38"/>
  <c r="M326" i="38"/>
  <c r="L326" i="38"/>
  <c r="K326" i="38"/>
  <c r="E326" i="38"/>
  <c r="D326" i="38"/>
  <c r="AP325" i="38"/>
  <c r="AO325" i="38"/>
  <c r="AN325" i="38"/>
  <c r="AL325" i="38"/>
  <c r="AK325" i="38"/>
  <c r="AJ325" i="38"/>
  <c r="AH325" i="38"/>
  <c r="AG325" i="38"/>
  <c r="AF325" i="38"/>
  <c r="AD325" i="38"/>
  <c r="AC325" i="38"/>
  <c r="AB325" i="38"/>
  <c r="AA325" i="38"/>
  <c r="Z325" i="38"/>
  <c r="Y325" i="38"/>
  <c r="X325" i="38"/>
  <c r="W325" i="38"/>
  <c r="V325" i="38"/>
  <c r="U325" i="38"/>
  <c r="T325" i="38"/>
  <c r="S325" i="38"/>
  <c r="R325" i="38"/>
  <c r="Q325" i="38"/>
  <c r="P325" i="38"/>
  <c r="O325" i="38"/>
  <c r="N325" i="38"/>
  <c r="M325" i="38"/>
  <c r="L325" i="38"/>
  <c r="K325" i="38"/>
  <c r="E325" i="38"/>
  <c r="D325" i="38"/>
  <c r="AP324" i="38"/>
  <c r="AO324" i="38"/>
  <c r="AN324" i="38"/>
  <c r="AL324" i="38"/>
  <c r="AK324" i="38"/>
  <c r="AJ324" i="38"/>
  <c r="AH324" i="38"/>
  <c r="AG324" i="38"/>
  <c r="AF324" i="38"/>
  <c r="AD324" i="38"/>
  <c r="AC324" i="38"/>
  <c r="AB324" i="38"/>
  <c r="AA324" i="38"/>
  <c r="Z324" i="38"/>
  <c r="Y324" i="38"/>
  <c r="X324" i="38"/>
  <c r="W324" i="38"/>
  <c r="V324" i="38"/>
  <c r="U324" i="38"/>
  <c r="T324" i="38"/>
  <c r="S324" i="38"/>
  <c r="R324" i="38"/>
  <c r="Q324" i="38"/>
  <c r="P324" i="38"/>
  <c r="O324" i="38"/>
  <c r="N324" i="38"/>
  <c r="M324" i="38"/>
  <c r="L324" i="38"/>
  <c r="K324" i="38"/>
  <c r="E324" i="38"/>
  <c r="D324" i="38"/>
  <c r="AP323" i="38"/>
  <c r="AO323" i="38"/>
  <c r="AN323" i="38"/>
  <c r="AL323" i="38"/>
  <c r="AK323" i="38"/>
  <c r="AJ323" i="38"/>
  <c r="AH323" i="38"/>
  <c r="AG323" i="38"/>
  <c r="AF323" i="38"/>
  <c r="AD323" i="38"/>
  <c r="AC323" i="38"/>
  <c r="AB323" i="38"/>
  <c r="AA323" i="38"/>
  <c r="Z323" i="38"/>
  <c r="Y323" i="38"/>
  <c r="X323" i="38"/>
  <c r="W323" i="38"/>
  <c r="V323" i="38"/>
  <c r="U323" i="38"/>
  <c r="T323" i="38"/>
  <c r="S323" i="38"/>
  <c r="R323" i="38"/>
  <c r="Q323" i="38"/>
  <c r="P323" i="38"/>
  <c r="O323" i="38"/>
  <c r="N323" i="38"/>
  <c r="M323" i="38"/>
  <c r="L323" i="38"/>
  <c r="K323" i="38"/>
  <c r="E323" i="38"/>
  <c r="D323" i="38"/>
  <c r="AP322" i="38"/>
  <c r="AO322" i="38"/>
  <c r="AN322" i="38"/>
  <c r="AL322" i="38"/>
  <c r="AK322" i="38"/>
  <c r="AJ322" i="38"/>
  <c r="AH322" i="38"/>
  <c r="AG322" i="38"/>
  <c r="AF322" i="38"/>
  <c r="AD322" i="38"/>
  <c r="AC322" i="38"/>
  <c r="AB322" i="38"/>
  <c r="AA322" i="38"/>
  <c r="Z322" i="38"/>
  <c r="Y322" i="38"/>
  <c r="X322" i="38"/>
  <c r="W322" i="38"/>
  <c r="V322" i="38"/>
  <c r="U322" i="38"/>
  <c r="T322" i="38"/>
  <c r="S322" i="38"/>
  <c r="R322" i="38"/>
  <c r="Q322" i="38"/>
  <c r="P322" i="38"/>
  <c r="O322" i="38"/>
  <c r="N322" i="38"/>
  <c r="M322" i="38"/>
  <c r="L322" i="38"/>
  <c r="K322" i="38"/>
  <c r="E322" i="38"/>
  <c r="D322" i="38"/>
  <c r="AP321" i="38"/>
  <c r="AO321" i="38"/>
  <c r="AN321" i="38"/>
  <c r="AL321" i="38"/>
  <c r="AK321" i="38"/>
  <c r="AJ321" i="38"/>
  <c r="AH321" i="38"/>
  <c r="AG321" i="38"/>
  <c r="AF321" i="38"/>
  <c r="AD321" i="38"/>
  <c r="AC321" i="38"/>
  <c r="AB321" i="38"/>
  <c r="AA321" i="38"/>
  <c r="Z321" i="38"/>
  <c r="Y321" i="38"/>
  <c r="X321" i="38"/>
  <c r="W321" i="38"/>
  <c r="V321" i="38"/>
  <c r="U321" i="38"/>
  <c r="T321" i="38"/>
  <c r="S321" i="38"/>
  <c r="R321" i="38"/>
  <c r="Q321" i="38"/>
  <c r="P321" i="38"/>
  <c r="O321" i="38"/>
  <c r="N321" i="38"/>
  <c r="M321" i="38"/>
  <c r="L321" i="38"/>
  <c r="K321" i="38"/>
  <c r="E321" i="38"/>
  <c r="D321" i="38"/>
  <c r="AP320" i="38"/>
  <c r="AO320" i="38"/>
  <c r="AN320" i="38"/>
  <c r="AL320" i="38"/>
  <c r="AK320" i="38"/>
  <c r="AJ320" i="38"/>
  <c r="AH320" i="38"/>
  <c r="AG320" i="38"/>
  <c r="AF320" i="38"/>
  <c r="AD320" i="38"/>
  <c r="AC320" i="38"/>
  <c r="AB320" i="38"/>
  <c r="AA320" i="38"/>
  <c r="Z320" i="38"/>
  <c r="Y320" i="38"/>
  <c r="X320" i="38"/>
  <c r="W320" i="38"/>
  <c r="V320" i="38"/>
  <c r="U320" i="38"/>
  <c r="T320" i="38"/>
  <c r="S320" i="38"/>
  <c r="R320" i="38"/>
  <c r="Q320" i="38"/>
  <c r="P320" i="38"/>
  <c r="O320" i="38"/>
  <c r="N320" i="38"/>
  <c r="M320" i="38"/>
  <c r="L320" i="38"/>
  <c r="K320" i="38"/>
  <c r="E320" i="38"/>
  <c r="D320" i="38"/>
  <c r="AP319" i="38"/>
  <c r="AO319" i="38"/>
  <c r="AN319" i="38"/>
  <c r="AL319" i="38"/>
  <c r="AK319" i="38"/>
  <c r="AJ319" i="38"/>
  <c r="AH319" i="38"/>
  <c r="AG319" i="38"/>
  <c r="AF319" i="38"/>
  <c r="AD319" i="38"/>
  <c r="AC319" i="38"/>
  <c r="AB319" i="38"/>
  <c r="AA319" i="38"/>
  <c r="Z319" i="38"/>
  <c r="Y319" i="38"/>
  <c r="X319" i="38"/>
  <c r="W319" i="38"/>
  <c r="V319" i="38"/>
  <c r="U319" i="38"/>
  <c r="T319" i="38"/>
  <c r="S319" i="38"/>
  <c r="R319" i="38"/>
  <c r="Q319" i="38"/>
  <c r="P319" i="38"/>
  <c r="O319" i="38"/>
  <c r="N319" i="38"/>
  <c r="M319" i="38"/>
  <c r="L319" i="38"/>
  <c r="K319" i="38"/>
  <c r="E319" i="38"/>
  <c r="D319" i="38"/>
  <c r="AP318" i="38"/>
  <c r="AO318" i="38"/>
  <c r="AN318" i="38"/>
  <c r="AL318" i="38"/>
  <c r="AK318" i="38"/>
  <c r="AJ318" i="38"/>
  <c r="AH318" i="38"/>
  <c r="AG318" i="38"/>
  <c r="AF318" i="38"/>
  <c r="AD318" i="38"/>
  <c r="AC318" i="38"/>
  <c r="AB318" i="38"/>
  <c r="AA318" i="38"/>
  <c r="Z318" i="38"/>
  <c r="Y318" i="38"/>
  <c r="X318" i="38"/>
  <c r="W318" i="38"/>
  <c r="V318" i="38"/>
  <c r="U318" i="38"/>
  <c r="T318" i="38"/>
  <c r="S318" i="38"/>
  <c r="R318" i="38"/>
  <c r="Q318" i="38"/>
  <c r="P318" i="38"/>
  <c r="O318" i="38"/>
  <c r="N318" i="38"/>
  <c r="M318" i="38"/>
  <c r="L318" i="38"/>
  <c r="K318" i="38"/>
  <c r="E318" i="38"/>
  <c r="D318" i="38"/>
  <c r="AP317" i="38"/>
  <c r="AO317" i="38"/>
  <c r="AN317" i="38"/>
  <c r="AL317" i="38"/>
  <c r="AK317" i="38"/>
  <c r="AJ317" i="38"/>
  <c r="AH317" i="38"/>
  <c r="AG317" i="38"/>
  <c r="AF317" i="38"/>
  <c r="AD317" i="38"/>
  <c r="AC317" i="38"/>
  <c r="AB317" i="38"/>
  <c r="AA317" i="38"/>
  <c r="Z317" i="38"/>
  <c r="Y317" i="38"/>
  <c r="X317" i="38"/>
  <c r="W317" i="38"/>
  <c r="V317" i="38"/>
  <c r="U317" i="38"/>
  <c r="T317" i="38"/>
  <c r="S317" i="38"/>
  <c r="R317" i="38"/>
  <c r="Q317" i="38"/>
  <c r="P317" i="38"/>
  <c r="O317" i="38"/>
  <c r="N317" i="38"/>
  <c r="M317" i="38"/>
  <c r="L317" i="38"/>
  <c r="K317" i="38"/>
  <c r="E317" i="38"/>
  <c r="D317" i="38"/>
  <c r="AP316" i="38"/>
  <c r="AO316" i="38"/>
  <c r="AN316" i="38"/>
  <c r="AL316" i="38"/>
  <c r="AK316" i="38"/>
  <c r="AJ316" i="38"/>
  <c r="AH316" i="38"/>
  <c r="AG316" i="38"/>
  <c r="AF316" i="38"/>
  <c r="AD316" i="38"/>
  <c r="AC316" i="38"/>
  <c r="AB316" i="38"/>
  <c r="AA316" i="38"/>
  <c r="Z316" i="38"/>
  <c r="Y316" i="38"/>
  <c r="X316" i="38"/>
  <c r="W316" i="38"/>
  <c r="V316" i="38"/>
  <c r="U316" i="38"/>
  <c r="T316" i="38"/>
  <c r="S316" i="38"/>
  <c r="R316" i="38"/>
  <c r="Q316" i="38"/>
  <c r="P316" i="38"/>
  <c r="O316" i="38"/>
  <c r="N316" i="38"/>
  <c r="M316" i="38"/>
  <c r="L316" i="38"/>
  <c r="K316" i="38"/>
  <c r="E316" i="38"/>
  <c r="D316" i="38"/>
  <c r="AP315" i="38"/>
  <c r="AO315" i="38"/>
  <c r="AJ315" i="38"/>
  <c r="AB315" i="38"/>
  <c r="AA315" i="38"/>
  <c r="Z315" i="38"/>
  <c r="Y315" i="38"/>
  <c r="X315" i="38"/>
  <c r="W315" i="38"/>
  <c r="V315" i="38"/>
  <c r="T315" i="38"/>
  <c r="S315" i="38"/>
  <c r="R315" i="38"/>
  <c r="O315" i="38"/>
  <c r="N315" i="38"/>
  <c r="M315" i="38"/>
  <c r="K315" i="38"/>
  <c r="E315" i="38"/>
  <c r="AP314" i="38"/>
  <c r="AO314" i="38"/>
  <c r="AN314" i="38"/>
  <c r="AL314" i="38"/>
  <c r="AK314" i="38"/>
  <c r="AJ314" i="38"/>
  <c r="AH314" i="38"/>
  <c r="AG314" i="38"/>
  <c r="AF314" i="38"/>
  <c r="AD314" i="38"/>
  <c r="AC314" i="38"/>
  <c r="AB314" i="38"/>
  <c r="AA314" i="38"/>
  <c r="Z314" i="38"/>
  <c r="Y314" i="38"/>
  <c r="X314" i="38"/>
  <c r="W314" i="38"/>
  <c r="V314" i="38"/>
  <c r="U314" i="38"/>
  <c r="T314" i="38"/>
  <c r="S314" i="38"/>
  <c r="R314" i="38"/>
  <c r="Q314" i="38"/>
  <c r="P314" i="38"/>
  <c r="O314" i="38"/>
  <c r="N314" i="38"/>
  <c r="M314" i="38"/>
  <c r="L314" i="38"/>
  <c r="K314" i="38"/>
  <c r="E314" i="38"/>
  <c r="D314" i="38"/>
  <c r="AP313" i="38"/>
  <c r="AO313" i="38"/>
  <c r="AN313" i="38"/>
  <c r="AL313" i="38"/>
  <c r="AK313" i="38"/>
  <c r="AJ313" i="38"/>
  <c r="AH313" i="38"/>
  <c r="AG313" i="38"/>
  <c r="AF313" i="38"/>
  <c r="AD313" i="38"/>
  <c r="AC313" i="38"/>
  <c r="AB313" i="38"/>
  <c r="AA313" i="38"/>
  <c r="Z313" i="38"/>
  <c r="Y313" i="38"/>
  <c r="X313" i="38"/>
  <c r="W313" i="38"/>
  <c r="V313" i="38"/>
  <c r="U313" i="38"/>
  <c r="T313" i="38"/>
  <c r="S313" i="38"/>
  <c r="R313" i="38"/>
  <c r="Q313" i="38"/>
  <c r="P313" i="38"/>
  <c r="O313" i="38"/>
  <c r="N313" i="38"/>
  <c r="M313" i="38"/>
  <c r="L313" i="38"/>
  <c r="K313" i="38"/>
  <c r="E313" i="38"/>
  <c r="D313" i="38"/>
  <c r="I312" i="38"/>
  <c r="G312" i="38"/>
  <c r="AP311" i="38"/>
  <c r="AO311" i="38"/>
  <c r="AN311" i="38"/>
  <c r="AL311" i="38"/>
  <c r="AK311" i="38"/>
  <c r="AJ311" i="38"/>
  <c r="AH311" i="38"/>
  <c r="AG311" i="38"/>
  <c r="AF311" i="38"/>
  <c r="AD311" i="38"/>
  <c r="AC311" i="38"/>
  <c r="AB311" i="38"/>
  <c r="AA311" i="38"/>
  <c r="Z311" i="38"/>
  <c r="Y311" i="38"/>
  <c r="X311" i="38"/>
  <c r="W311" i="38"/>
  <c r="V311" i="38"/>
  <c r="U311" i="38"/>
  <c r="T311" i="38"/>
  <c r="S311" i="38"/>
  <c r="R311" i="38"/>
  <c r="Q311" i="38"/>
  <c r="P311" i="38"/>
  <c r="O311" i="38"/>
  <c r="N311" i="38"/>
  <c r="M311" i="38"/>
  <c r="L311" i="38"/>
  <c r="K311" i="38"/>
  <c r="E311" i="38"/>
  <c r="D311" i="38"/>
  <c r="AP310" i="38"/>
  <c r="AO310" i="38"/>
  <c r="AN310" i="38"/>
  <c r="AL310" i="38"/>
  <c r="AK310" i="38"/>
  <c r="AJ310" i="38"/>
  <c r="AH310" i="38"/>
  <c r="AG310" i="38"/>
  <c r="AF310" i="38"/>
  <c r="AD310" i="38"/>
  <c r="AC310" i="38"/>
  <c r="AB310" i="38"/>
  <c r="AA310" i="38"/>
  <c r="Z310" i="38"/>
  <c r="Y310" i="38"/>
  <c r="X310" i="38"/>
  <c r="W310" i="38"/>
  <c r="V310" i="38"/>
  <c r="U310" i="38"/>
  <c r="T310" i="38"/>
  <c r="S310" i="38"/>
  <c r="R310" i="38"/>
  <c r="Q310" i="38"/>
  <c r="P310" i="38"/>
  <c r="O310" i="38"/>
  <c r="N310" i="38"/>
  <c r="M310" i="38"/>
  <c r="L310" i="38"/>
  <c r="K310" i="38"/>
  <c r="E310" i="38"/>
  <c r="D310" i="38"/>
  <c r="AP309" i="38"/>
  <c r="AO309" i="38"/>
  <c r="AN309" i="38"/>
  <c r="AL309" i="38"/>
  <c r="AK309" i="38"/>
  <c r="AJ309" i="38"/>
  <c r="AH309" i="38"/>
  <c r="AG309" i="38"/>
  <c r="AF309" i="38"/>
  <c r="AD309" i="38"/>
  <c r="AC309" i="38"/>
  <c r="AB309" i="38"/>
  <c r="AA309" i="38"/>
  <c r="Z309" i="38"/>
  <c r="Y309" i="38"/>
  <c r="X309" i="38"/>
  <c r="W309" i="38"/>
  <c r="V309" i="38"/>
  <c r="U309" i="38"/>
  <c r="T309" i="38"/>
  <c r="S309" i="38"/>
  <c r="R309" i="38"/>
  <c r="Q309" i="38"/>
  <c r="P309" i="38"/>
  <c r="O309" i="38"/>
  <c r="N309" i="38"/>
  <c r="M309" i="38"/>
  <c r="L309" i="38"/>
  <c r="K309" i="38"/>
  <c r="E309" i="38"/>
  <c r="D309" i="38"/>
  <c r="AP308" i="38"/>
  <c r="AO308" i="38"/>
  <c r="AN308" i="38"/>
  <c r="AL308" i="38"/>
  <c r="AK308" i="38"/>
  <c r="AJ308" i="38"/>
  <c r="AH308" i="38"/>
  <c r="AG308" i="38"/>
  <c r="AF308" i="38"/>
  <c r="AD308" i="38"/>
  <c r="AC308" i="38"/>
  <c r="AB308" i="38"/>
  <c r="AA308" i="38"/>
  <c r="Z308" i="38"/>
  <c r="Y308" i="38"/>
  <c r="X308" i="38"/>
  <c r="W308" i="38"/>
  <c r="V308" i="38"/>
  <c r="U308" i="38"/>
  <c r="T308" i="38"/>
  <c r="S308" i="38"/>
  <c r="R308" i="38"/>
  <c r="Q308" i="38"/>
  <c r="P308" i="38"/>
  <c r="O308" i="38"/>
  <c r="N308" i="38"/>
  <c r="M308" i="38"/>
  <c r="L308" i="38"/>
  <c r="K308" i="38"/>
  <c r="E308" i="38"/>
  <c r="D308" i="38"/>
  <c r="AP307" i="38"/>
  <c r="AO307" i="38"/>
  <c r="AN307" i="38"/>
  <c r="AL307" i="38"/>
  <c r="AK307" i="38"/>
  <c r="AJ307" i="38"/>
  <c r="AH307" i="38"/>
  <c r="AG307" i="38"/>
  <c r="AF307" i="38"/>
  <c r="AD307" i="38"/>
  <c r="AC307" i="38"/>
  <c r="AB307" i="38"/>
  <c r="AA307" i="38"/>
  <c r="Z307" i="38"/>
  <c r="Y307" i="38"/>
  <c r="X307" i="38"/>
  <c r="W307" i="38"/>
  <c r="V307" i="38"/>
  <c r="U307" i="38"/>
  <c r="T307" i="38"/>
  <c r="S307" i="38"/>
  <c r="R307" i="38"/>
  <c r="Q307" i="38"/>
  <c r="P307" i="38"/>
  <c r="O307" i="38"/>
  <c r="N307" i="38"/>
  <c r="M307" i="38"/>
  <c r="L307" i="38"/>
  <c r="K307" i="38"/>
  <c r="E307" i="38"/>
  <c r="D307" i="38"/>
  <c r="AP306" i="38"/>
  <c r="AO306" i="38"/>
  <c r="AN306" i="38"/>
  <c r="AL306" i="38"/>
  <c r="AK306" i="38"/>
  <c r="AJ306" i="38"/>
  <c r="AH306" i="38"/>
  <c r="AG306" i="38"/>
  <c r="AF306" i="38"/>
  <c r="AD306" i="38"/>
  <c r="AC306" i="38"/>
  <c r="AB306" i="38"/>
  <c r="AA306" i="38"/>
  <c r="Z306" i="38"/>
  <c r="Y306" i="38"/>
  <c r="X306" i="38"/>
  <c r="W306" i="38"/>
  <c r="V306" i="38"/>
  <c r="U306" i="38"/>
  <c r="T306" i="38"/>
  <c r="S306" i="38"/>
  <c r="R306" i="38"/>
  <c r="Q306" i="38"/>
  <c r="P306" i="38"/>
  <c r="O306" i="38"/>
  <c r="N306" i="38"/>
  <c r="M306" i="38"/>
  <c r="L306" i="38"/>
  <c r="K306" i="38"/>
  <c r="E306" i="38"/>
  <c r="D306" i="38"/>
  <c r="AP305" i="38"/>
  <c r="AO305" i="38"/>
  <c r="AN305" i="38"/>
  <c r="AL305" i="38"/>
  <c r="AK305" i="38"/>
  <c r="AJ305" i="38"/>
  <c r="AH305" i="38"/>
  <c r="AG305" i="38"/>
  <c r="AF305" i="38"/>
  <c r="AD305" i="38"/>
  <c r="AC305" i="38"/>
  <c r="AB305" i="38"/>
  <c r="AA305" i="38"/>
  <c r="Z305" i="38"/>
  <c r="Y305" i="38"/>
  <c r="X305" i="38"/>
  <c r="W305" i="38"/>
  <c r="V305" i="38"/>
  <c r="U305" i="38"/>
  <c r="T305" i="38"/>
  <c r="S305" i="38"/>
  <c r="R305" i="38"/>
  <c r="Q305" i="38"/>
  <c r="P305" i="38"/>
  <c r="O305" i="38"/>
  <c r="N305" i="38"/>
  <c r="M305" i="38"/>
  <c r="L305" i="38"/>
  <c r="K305" i="38"/>
  <c r="E305" i="38"/>
  <c r="D305" i="38"/>
  <c r="AP304" i="38"/>
  <c r="AO304" i="38"/>
  <c r="AN304" i="38"/>
  <c r="AL304" i="38"/>
  <c r="AK304" i="38"/>
  <c r="AJ304" i="38"/>
  <c r="AH304" i="38"/>
  <c r="AG304" i="38"/>
  <c r="AF304" i="38"/>
  <c r="AD304" i="38"/>
  <c r="AC304" i="38"/>
  <c r="AB304" i="38"/>
  <c r="AA304" i="38"/>
  <c r="Z304" i="38"/>
  <c r="Y304" i="38"/>
  <c r="X304" i="38"/>
  <c r="W304" i="38"/>
  <c r="V304" i="38"/>
  <c r="U304" i="38"/>
  <c r="T304" i="38"/>
  <c r="S304" i="38"/>
  <c r="R304" i="38"/>
  <c r="Q304" i="38"/>
  <c r="P304" i="38"/>
  <c r="O304" i="38"/>
  <c r="N304" i="38"/>
  <c r="M304" i="38"/>
  <c r="L304" i="38"/>
  <c r="K304" i="38"/>
  <c r="E304" i="38"/>
  <c r="D304" i="38"/>
  <c r="AP303" i="38"/>
  <c r="AO303" i="38"/>
  <c r="AN303" i="38"/>
  <c r="AL303" i="38"/>
  <c r="AK303" i="38"/>
  <c r="AJ303" i="38"/>
  <c r="AH303" i="38"/>
  <c r="AG303" i="38"/>
  <c r="AF303" i="38"/>
  <c r="AD303" i="38"/>
  <c r="AC303" i="38"/>
  <c r="AB303" i="38"/>
  <c r="AA303" i="38"/>
  <c r="Z303" i="38"/>
  <c r="Y303" i="38"/>
  <c r="X303" i="38"/>
  <c r="W303" i="38"/>
  <c r="V303" i="38"/>
  <c r="U303" i="38"/>
  <c r="T303" i="38"/>
  <c r="S303" i="38"/>
  <c r="R303" i="38"/>
  <c r="Q303" i="38"/>
  <c r="P303" i="38"/>
  <c r="O303" i="38"/>
  <c r="N303" i="38"/>
  <c r="M303" i="38"/>
  <c r="L303" i="38"/>
  <c r="K303" i="38"/>
  <c r="E303" i="38"/>
  <c r="D303" i="38"/>
  <c r="AP302" i="38"/>
  <c r="AO302" i="38"/>
  <c r="AN302" i="38"/>
  <c r="AL302" i="38"/>
  <c r="AK302" i="38"/>
  <c r="AJ302" i="38"/>
  <c r="AH302" i="38"/>
  <c r="AG302" i="38"/>
  <c r="AF302" i="38"/>
  <c r="AD302" i="38"/>
  <c r="AC302" i="38"/>
  <c r="AB302" i="38"/>
  <c r="AA302" i="38"/>
  <c r="Z302" i="38"/>
  <c r="Y302" i="38"/>
  <c r="X302" i="38"/>
  <c r="W302" i="38"/>
  <c r="V302" i="38"/>
  <c r="U302" i="38"/>
  <c r="T302" i="38"/>
  <c r="S302" i="38"/>
  <c r="R302" i="38"/>
  <c r="Q302" i="38"/>
  <c r="P302" i="38"/>
  <c r="O302" i="38"/>
  <c r="N302" i="38"/>
  <c r="M302" i="38"/>
  <c r="L302" i="38"/>
  <c r="K302" i="38"/>
  <c r="E302" i="38"/>
  <c r="D302" i="38"/>
  <c r="AP301" i="38"/>
  <c r="AO301" i="38"/>
  <c r="AN301" i="38"/>
  <c r="AL301" i="38"/>
  <c r="AK301" i="38"/>
  <c r="AJ301" i="38"/>
  <c r="AH301" i="38"/>
  <c r="AG301" i="38"/>
  <c r="AF301" i="38"/>
  <c r="AD301" i="38"/>
  <c r="AC301" i="38"/>
  <c r="AB301" i="38"/>
  <c r="AA301" i="38"/>
  <c r="Z301" i="38"/>
  <c r="Y301" i="38"/>
  <c r="X301" i="38"/>
  <c r="W301" i="38"/>
  <c r="V301" i="38"/>
  <c r="U301" i="38"/>
  <c r="T301" i="38"/>
  <c r="S301" i="38"/>
  <c r="R301" i="38"/>
  <c r="Q301" i="38"/>
  <c r="P301" i="38"/>
  <c r="O301" i="38"/>
  <c r="N301" i="38"/>
  <c r="M301" i="38"/>
  <c r="L301" i="38"/>
  <c r="K301" i="38"/>
  <c r="E301" i="38"/>
  <c r="D301" i="38"/>
  <c r="AP300" i="38"/>
  <c r="AO300" i="38"/>
  <c r="AN300" i="38"/>
  <c r="AL300" i="38"/>
  <c r="AK300" i="38"/>
  <c r="AJ300" i="38"/>
  <c r="AH300" i="38"/>
  <c r="AG300" i="38"/>
  <c r="AF300" i="38"/>
  <c r="AD300" i="38"/>
  <c r="AC300" i="38"/>
  <c r="AB300" i="38"/>
  <c r="AA300" i="38"/>
  <c r="Z300" i="38"/>
  <c r="Y300" i="38"/>
  <c r="X300" i="38"/>
  <c r="W300" i="38"/>
  <c r="V300" i="38"/>
  <c r="U300" i="38"/>
  <c r="T300" i="38"/>
  <c r="S300" i="38"/>
  <c r="R300" i="38"/>
  <c r="Q300" i="38"/>
  <c r="P300" i="38"/>
  <c r="O300" i="38"/>
  <c r="N300" i="38"/>
  <c r="M300" i="38"/>
  <c r="L300" i="38"/>
  <c r="K300" i="38"/>
  <c r="E300" i="38"/>
  <c r="D300" i="38"/>
  <c r="AP299" i="38"/>
  <c r="AO299" i="38"/>
  <c r="AN299" i="38"/>
  <c r="AL299" i="38"/>
  <c r="AK299" i="38"/>
  <c r="AJ299" i="38"/>
  <c r="AH299" i="38"/>
  <c r="AG299" i="38"/>
  <c r="AF299" i="38"/>
  <c r="AD299" i="38"/>
  <c r="AC299" i="38"/>
  <c r="AB299" i="38"/>
  <c r="AA299" i="38"/>
  <c r="Z299" i="38"/>
  <c r="Y299" i="38"/>
  <c r="X299" i="38"/>
  <c r="W299" i="38"/>
  <c r="V299" i="38"/>
  <c r="U299" i="38"/>
  <c r="T299" i="38"/>
  <c r="S299" i="38"/>
  <c r="R299" i="38"/>
  <c r="Q299" i="38"/>
  <c r="P299" i="38"/>
  <c r="O299" i="38"/>
  <c r="N299" i="38"/>
  <c r="M299" i="38"/>
  <c r="L299" i="38"/>
  <c r="K299" i="38"/>
  <c r="E299" i="38"/>
  <c r="D299" i="38"/>
  <c r="AP298" i="38"/>
  <c r="AO298" i="38"/>
  <c r="AN298" i="38"/>
  <c r="AL298" i="38"/>
  <c r="AK298" i="38"/>
  <c r="AJ298" i="38"/>
  <c r="AH298" i="38"/>
  <c r="AG298" i="38"/>
  <c r="AF298" i="38"/>
  <c r="AD298" i="38"/>
  <c r="AC298" i="38"/>
  <c r="AB298" i="38"/>
  <c r="AA298" i="38"/>
  <c r="Z298" i="38"/>
  <c r="Y298" i="38"/>
  <c r="X298" i="38"/>
  <c r="W298" i="38"/>
  <c r="V298" i="38"/>
  <c r="U298" i="38"/>
  <c r="T298" i="38"/>
  <c r="S298" i="38"/>
  <c r="R298" i="38"/>
  <c r="Q298" i="38"/>
  <c r="P298" i="38"/>
  <c r="O298" i="38"/>
  <c r="N298" i="38"/>
  <c r="M298" i="38"/>
  <c r="L298" i="38"/>
  <c r="K298" i="38"/>
  <c r="E298" i="38"/>
  <c r="D298" i="38"/>
  <c r="AP297" i="38"/>
  <c r="AO297" i="38"/>
  <c r="AN297" i="38"/>
  <c r="AL297" i="38"/>
  <c r="AK297" i="38"/>
  <c r="AJ297" i="38"/>
  <c r="AH297" i="38"/>
  <c r="AG297" i="38"/>
  <c r="AF297" i="38"/>
  <c r="AD297" i="38"/>
  <c r="AC297" i="38"/>
  <c r="AB297" i="38"/>
  <c r="AA297" i="38"/>
  <c r="Z297" i="38"/>
  <c r="Y297" i="38"/>
  <c r="X297" i="38"/>
  <c r="W297" i="38"/>
  <c r="V297" i="38"/>
  <c r="U297" i="38"/>
  <c r="T297" i="38"/>
  <c r="S297" i="38"/>
  <c r="R297" i="38"/>
  <c r="Q297" i="38"/>
  <c r="P297" i="38"/>
  <c r="O297" i="38"/>
  <c r="N297" i="38"/>
  <c r="M297" i="38"/>
  <c r="L297" i="38"/>
  <c r="K297" i="38"/>
  <c r="E297" i="38"/>
  <c r="D297" i="38"/>
  <c r="AP296" i="38"/>
  <c r="AO296" i="38"/>
  <c r="AN296" i="38"/>
  <c r="AL296" i="38"/>
  <c r="AK296" i="38"/>
  <c r="AJ296" i="38"/>
  <c r="AH296" i="38"/>
  <c r="AG296" i="38"/>
  <c r="AF296" i="38"/>
  <c r="AD296" i="38"/>
  <c r="AC296" i="38"/>
  <c r="AB296" i="38"/>
  <c r="AA296" i="38"/>
  <c r="Z296" i="38"/>
  <c r="Y296" i="38"/>
  <c r="X296" i="38"/>
  <c r="W296" i="38"/>
  <c r="V296" i="38"/>
  <c r="U296" i="38"/>
  <c r="T296" i="38"/>
  <c r="S296" i="38"/>
  <c r="R296" i="38"/>
  <c r="Q296" i="38"/>
  <c r="P296" i="38"/>
  <c r="O296" i="38"/>
  <c r="N296" i="38"/>
  <c r="M296" i="38"/>
  <c r="L296" i="38"/>
  <c r="K296" i="38"/>
  <c r="E296" i="38"/>
  <c r="D296" i="38"/>
  <c r="AP295" i="38"/>
  <c r="AO295" i="38"/>
  <c r="AN295" i="38"/>
  <c r="AL295" i="38"/>
  <c r="AK295" i="38"/>
  <c r="AJ295" i="38"/>
  <c r="AH295" i="38"/>
  <c r="AG295" i="38"/>
  <c r="AF295" i="38"/>
  <c r="AD295" i="38"/>
  <c r="AC295" i="38"/>
  <c r="AB295" i="38"/>
  <c r="AA295" i="38"/>
  <c r="Z295" i="38"/>
  <c r="Y295" i="38"/>
  <c r="X295" i="38"/>
  <c r="W295" i="38"/>
  <c r="V295" i="38"/>
  <c r="U295" i="38"/>
  <c r="T295" i="38"/>
  <c r="S295" i="38"/>
  <c r="R295" i="38"/>
  <c r="Q295" i="38"/>
  <c r="P295" i="38"/>
  <c r="O295" i="38"/>
  <c r="N295" i="38"/>
  <c r="M295" i="38"/>
  <c r="L295" i="38"/>
  <c r="K295" i="38"/>
  <c r="E295" i="38"/>
  <c r="D295" i="38"/>
  <c r="AP294" i="38"/>
  <c r="AO294" i="38"/>
  <c r="AN294" i="38"/>
  <c r="AL294" i="38"/>
  <c r="AK294" i="38"/>
  <c r="AJ294" i="38"/>
  <c r="AH294" i="38"/>
  <c r="AG294" i="38"/>
  <c r="AF294" i="38"/>
  <c r="AD294" i="38"/>
  <c r="AC294" i="38"/>
  <c r="AB294" i="38"/>
  <c r="AA294" i="38"/>
  <c r="Z294" i="38"/>
  <c r="Y294" i="38"/>
  <c r="X294" i="38"/>
  <c r="W294" i="38"/>
  <c r="V294" i="38"/>
  <c r="U294" i="38"/>
  <c r="T294" i="38"/>
  <c r="S294" i="38"/>
  <c r="R294" i="38"/>
  <c r="Q294" i="38"/>
  <c r="P294" i="38"/>
  <c r="O294" i="38"/>
  <c r="N294" i="38"/>
  <c r="M294" i="38"/>
  <c r="L294" i="38"/>
  <c r="K294" i="38"/>
  <c r="E294" i="38"/>
  <c r="D294" i="38"/>
  <c r="AP293" i="38"/>
  <c r="AO293" i="38"/>
  <c r="AN293" i="38"/>
  <c r="AL293" i="38"/>
  <c r="AK293" i="38"/>
  <c r="AJ293" i="38"/>
  <c r="AH293" i="38"/>
  <c r="AG293" i="38"/>
  <c r="AF293" i="38"/>
  <c r="AD293" i="38"/>
  <c r="AC293" i="38"/>
  <c r="AB293" i="38"/>
  <c r="AA293" i="38"/>
  <c r="Z293" i="38"/>
  <c r="Y293" i="38"/>
  <c r="X293" i="38"/>
  <c r="W293" i="38"/>
  <c r="V293" i="38"/>
  <c r="U293" i="38"/>
  <c r="T293" i="38"/>
  <c r="S293" i="38"/>
  <c r="R293" i="38"/>
  <c r="Q293" i="38"/>
  <c r="P293" i="38"/>
  <c r="O293" i="38"/>
  <c r="N293" i="38"/>
  <c r="M293" i="38"/>
  <c r="L293" i="38"/>
  <c r="K293" i="38"/>
  <c r="E293" i="38"/>
  <c r="D293" i="38"/>
  <c r="AP292" i="38"/>
  <c r="AO292" i="38"/>
  <c r="AN292" i="38"/>
  <c r="AL292" i="38"/>
  <c r="AK292" i="38"/>
  <c r="AJ292" i="38"/>
  <c r="AH292" i="38"/>
  <c r="AG292" i="38"/>
  <c r="AF292" i="38"/>
  <c r="AD292" i="38"/>
  <c r="AC292" i="38"/>
  <c r="AB292" i="38"/>
  <c r="AA292" i="38"/>
  <c r="Z292" i="38"/>
  <c r="Y292" i="38"/>
  <c r="X292" i="38"/>
  <c r="W292" i="38"/>
  <c r="V292" i="38"/>
  <c r="U292" i="38"/>
  <c r="T292" i="38"/>
  <c r="S292" i="38"/>
  <c r="R292" i="38"/>
  <c r="Q292" i="38"/>
  <c r="P292" i="38"/>
  <c r="O292" i="38"/>
  <c r="N292" i="38"/>
  <c r="M292" i="38"/>
  <c r="L292" i="38"/>
  <c r="K292" i="38"/>
  <c r="E292" i="38"/>
  <c r="D292" i="38"/>
  <c r="AP291" i="38"/>
  <c r="AO291" i="38"/>
  <c r="AN291" i="38"/>
  <c r="AL291" i="38"/>
  <c r="AK291" i="38"/>
  <c r="AJ291" i="38"/>
  <c r="AH291" i="38"/>
  <c r="AG291" i="38"/>
  <c r="AF291" i="38"/>
  <c r="AD291" i="38"/>
  <c r="AC291" i="38"/>
  <c r="AB291" i="38"/>
  <c r="AA291" i="38"/>
  <c r="Z291" i="38"/>
  <c r="Y291" i="38"/>
  <c r="X291" i="38"/>
  <c r="W291" i="38"/>
  <c r="V291" i="38"/>
  <c r="U291" i="38"/>
  <c r="T291" i="38"/>
  <c r="S291" i="38"/>
  <c r="R291" i="38"/>
  <c r="Q291" i="38"/>
  <c r="P291" i="38"/>
  <c r="O291" i="38"/>
  <c r="N291" i="38"/>
  <c r="M291" i="38"/>
  <c r="L291" i="38"/>
  <c r="K291" i="38"/>
  <c r="E291" i="38"/>
  <c r="D291" i="38"/>
  <c r="AP290" i="38"/>
  <c r="AO290" i="38"/>
  <c r="AN290" i="38"/>
  <c r="AL290" i="38"/>
  <c r="AK290" i="38"/>
  <c r="AJ290" i="38"/>
  <c r="AH290" i="38"/>
  <c r="AG290" i="38"/>
  <c r="AF290" i="38"/>
  <c r="AD290" i="38"/>
  <c r="AC290" i="38"/>
  <c r="AB290" i="38"/>
  <c r="AA290" i="38"/>
  <c r="Z290" i="38"/>
  <c r="Y290" i="38"/>
  <c r="X290" i="38"/>
  <c r="W290" i="38"/>
  <c r="V290" i="38"/>
  <c r="U290" i="38"/>
  <c r="T290" i="38"/>
  <c r="S290" i="38"/>
  <c r="R290" i="38"/>
  <c r="Q290" i="38"/>
  <c r="P290" i="38"/>
  <c r="O290" i="38"/>
  <c r="N290" i="38"/>
  <c r="M290" i="38"/>
  <c r="L290" i="38"/>
  <c r="K290" i="38"/>
  <c r="E290" i="38"/>
  <c r="D290" i="38"/>
  <c r="AP289" i="38"/>
  <c r="AO289" i="38"/>
  <c r="AN289" i="38"/>
  <c r="AL289" i="38"/>
  <c r="AK289" i="38"/>
  <c r="AJ289" i="38"/>
  <c r="AH289" i="38"/>
  <c r="AG289" i="38"/>
  <c r="AF289" i="38"/>
  <c r="AD289" i="38"/>
  <c r="AC289" i="38"/>
  <c r="AB289" i="38"/>
  <c r="AA289" i="38"/>
  <c r="Z289" i="38"/>
  <c r="Y289" i="38"/>
  <c r="X289" i="38"/>
  <c r="W289" i="38"/>
  <c r="V289" i="38"/>
  <c r="U289" i="38"/>
  <c r="T289" i="38"/>
  <c r="S289" i="38"/>
  <c r="R289" i="38"/>
  <c r="Q289" i="38"/>
  <c r="P289" i="38"/>
  <c r="O289" i="38"/>
  <c r="N289" i="38"/>
  <c r="M289" i="38"/>
  <c r="L289" i="38"/>
  <c r="K289" i="38"/>
  <c r="E289" i="38"/>
  <c r="D289" i="38"/>
  <c r="AP288" i="38"/>
  <c r="AO288" i="38"/>
  <c r="AN288" i="38"/>
  <c r="AL288" i="38"/>
  <c r="AK288" i="38"/>
  <c r="AJ288" i="38"/>
  <c r="AH288" i="38"/>
  <c r="AG288" i="38"/>
  <c r="AF288" i="38"/>
  <c r="AD288" i="38"/>
  <c r="AC288" i="38"/>
  <c r="AB288" i="38"/>
  <c r="AA288" i="38"/>
  <c r="Z288" i="38"/>
  <c r="Y288" i="38"/>
  <c r="X288" i="38"/>
  <c r="W288" i="38"/>
  <c r="V288" i="38"/>
  <c r="U288" i="38"/>
  <c r="T288" i="38"/>
  <c r="S288" i="38"/>
  <c r="R288" i="38"/>
  <c r="Q288" i="38"/>
  <c r="P288" i="38"/>
  <c r="O288" i="38"/>
  <c r="N288" i="38"/>
  <c r="M288" i="38"/>
  <c r="L288" i="38"/>
  <c r="K288" i="38"/>
  <c r="E288" i="38"/>
  <c r="D288" i="38"/>
  <c r="AP287" i="38"/>
  <c r="AO287" i="38"/>
  <c r="AN287" i="38"/>
  <c r="AL287" i="38"/>
  <c r="AK287" i="38"/>
  <c r="AJ287" i="38"/>
  <c r="AH287" i="38"/>
  <c r="AG287" i="38"/>
  <c r="AF287" i="38"/>
  <c r="AD287" i="38"/>
  <c r="AC287" i="38"/>
  <c r="AB287" i="38"/>
  <c r="AA287" i="38"/>
  <c r="Z287" i="38"/>
  <c r="Y287" i="38"/>
  <c r="X287" i="38"/>
  <c r="W287" i="38"/>
  <c r="V287" i="38"/>
  <c r="U287" i="38"/>
  <c r="T287" i="38"/>
  <c r="S287" i="38"/>
  <c r="R287" i="38"/>
  <c r="Q287" i="38"/>
  <c r="P287" i="38"/>
  <c r="O287" i="38"/>
  <c r="N287" i="38"/>
  <c r="M287" i="38"/>
  <c r="L287" i="38"/>
  <c r="K287" i="38"/>
  <c r="E287" i="38"/>
  <c r="D287" i="38"/>
  <c r="AP286" i="38"/>
  <c r="AO286" i="38"/>
  <c r="AN286" i="38"/>
  <c r="AL286" i="38"/>
  <c r="AK286" i="38"/>
  <c r="AJ286" i="38"/>
  <c r="AH286" i="38"/>
  <c r="AG286" i="38"/>
  <c r="AF286" i="38"/>
  <c r="AD286" i="38"/>
  <c r="AC286" i="38"/>
  <c r="AB286" i="38"/>
  <c r="AA286" i="38"/>
  <c r="Z286" i="38"/>
  <c r="Y286" i="38"/>
  <c r="X286" i="38"/>
  <c r="W286" i="38"/>
  <c r="V286" i="38"/>
  <c r="U286" i="38"/>
  <c r="T286" i="38"/>
  <c r="S286" i="38"/>
  <c r="R286" i="38"/>
  <c r="Q286" i="38"/>
  <c r="P286" i="38"/>
  <c r="O286" i="38"/>
  <c r="N286" i="38"/>
  <c r="M286" i="38"/>
  <c r="L286" i="38"/>
  <c r="K286" i="38"/>
  <c r="E286" i="38"/>
  <c r="D286" i="38"/>
  <c r="AP285" i="38"/>
  <c r="AO285" i="38"/>
  <c r="AN285" i="38"/>
  <c r="AL285" i="38"/>
  <c r="AK285" i="38"/>
  <c r="AJ285" i="38"/>
  <c r="AH285" i="38"/>
  <c r="AG285" i="38"/>
  <c r="AF285" i="38"/>
  <c r="AD285" i="38"/>
  <c r="AC285" i="38"/>
  <c r="AB285" i="38"/>
  <c r="AA285" i="38"/>
  <c r="Z285" i="38"/>
  <c r="Y285" i="38"/>
  <c r="X285" i="38"/>
  <c r="W285" i="38"/>
  <c r="V285" i="38"/>
  <c r="U285" i="38"/>
  <c r="T285" i="38"/>
  <c r="S285" i="38"/>
  <c r="R285" i="38"/>
  <c r="Q285" i="38"/>
  <c r="P285" i="38"/>
  <c r="O285" i="38"/>
  <c r="N285" i="38"/>
  <c r="M285" i="38"/>
  <c r="L285" i="38"/>
  <c r="K285" i="38"/>
  <c r="E285" i="38"/>
  <c r="D285" i="38"/>
  <c r="AP284" i="38"/>
  <c r="AO284" i="38"/>
  <c r="AN284" i="38"/>
  <c r="AL284" i="38"/>
  <c r="AK284" i="38"/>
  <c r="AJ284" i="38"/>
  <c r="AH284" i="38"/>
  <c r="AG284" i="38"/>
  <c r="AF284" i="38"/>
  <c r="AD284" i="38"/>
  <c r="AC284" i="38"/>
  <c r="AB284" i="38"/>
  <c r="AA284" i="38"/>
  <c r="Z284" i="38"/>
  <c r="Y284" i="38"/>
  <c r="X284" i="38"/>
  <c r="W284" i="38"/>
  <c r="V284" i="38"/>
  <c r="U284" i="38"/>
  <c r="T284" i="38"/>
  <c r="S284" i="38"/>
  <c r="R284" i="38"/>
  <c r="Q284" i="38"/>
  <c r="P284" i="38"/>
  <c r="O284" i="38"/>
  <c r="N284" i="38"/>
  <c r="M284" i="38"/>
  <c r="L284" i="38"/>
  <c r="K284" i="38"/>
  <c r="E284" i="38"/>
  <c r="D284" i="38"/>
  <c r="AP283" i="38"/>
  <c r="AO283" i="38"/>
  <c r="AN283" i="38"/>
  <c r="AL283" i="38"/>
  <c r="AK283" i="38"/>
  <c r="AJ283" i="38"/>
  <c r="AH283" i="38"/>
  <c r="AG283" i="38"/>
  <c r="AF283" i="38"/>
  <c r="AD283" i="38"/>
  <c r="AC283" i="38"/>
  <c r="AB283" i="38"/>
  <c r="AA283" i="38"/>
  <c r="Z283" i="38"/>
  <c r="Y283" i="38"/>
  <c r="X283" i="38"/>
  <c r="W283" i="38"/>
  <c r="V283" i="38"/>
  <c r="U283" i="38"/>
  <c r="T283" i="38"/>
  <c r="S283" i="38"/>
  <c r="R283" i="38"/>
  <c r="Q283" i="38"/>
  <c r="P283" i="38"/>
  <c r="O283" i="38"/>
  <c r="N283" i="38"/>
  <c r="M283" i="38"/>
  <c r="L283" i="38"/>
  <c r="K283" i="38"/>
  <c r="E283" i="38"/>
  <c r="D283" i="38"/>
  <c r="AP282" i="38"/>
  <c r="AO282" i="38"/>
  <c r="AN282" i="38"/>
  <c r="AL282" i="38"/>
  <c r="AK282" i="38"/>
  <c r="AJ282" i="38"/>
  <c r="AH282" i="38"/>
  <c r="AG282" i="38"/>
  <c r="AF282" i="38"/>
  <c r="AD282" i="38"/>
  <c r="AC282" i="38"/>
  <c r="AB282" i="38"/>
  <c r="AA282" i="38"/>
  <c r="Z282" i="38"/>
  <c r="Y282" i="38"/>
  <c r="X282" i="38"/>
  <c r="W282" i="38"/>
  <c r="V282" i="38"/>
  <c r="U282" i="38"/>
  <c r="T282" i="38"/>
  <c r="S282" i="38"/>
  <c r="R282" i="38"/>
  <c r="Q282" i="38"/>
  <c r="P282" i="38"/>
  <c r="O282" i="38"/>
  <c r="N282" i="38"/>
  <c r="M282" i="38"/>
  <c r="L282" i="38"/>
  <c r="K282" i="38"/>
  <c r="E282" i="38"/>
  <c r="D282" i="38"/>
  <c r="AP281" i="38"/>
  <c r="AO281" i="38"/>
  <c r="AN281" i="38"/>
  <c r="AL281" i="38"/>
  <c r="AK281" i="38"/>
  <c r="AJ281" i="38"/>
  <c r="AH281" i="38"/>
  <c r="AG281" i="38"/>
  <c r="AF281" i="38"/>
  <c r="AD281" i="38"/>
  <c r="AC281" i="38"/>
  <c r="AB281" i="38"/>
  <c r="AA281" i="38"/>
  <c r="Z281" i="38"/>
  <c r="Y281" i="38"/>
  <c r="X281" i="38"/>
  <c r="W281" i="38"/>
  <c r="V281" i="38"/>
  <c r="U281" i="38"/>
  <c r="T281" i="38"/>
  <c r="S281" i="38"/>
  <c r="R281" i="38"/>
  <c r="Q281" i="38"/>
  <c r="P281" i="38"/>
  <c r="O281" i="38"/>
  <c r="N281" i="38"/>
  <c r="M281" i="38"/>
  <c r="L281" i="38"/>
  <c r="K281" i="38"/>
  <c r="E281" i="38"/>
  <c r="D281" i="38"/>
  <c r="AP280" i="38"/>
  <c r="AO280" i="38"/>
  <c r="AN280" i="38"/>
  <c r="AL280" i="38"/>
  <c r="AK280" i="38"/>
  <c r="AJ280" i="38"/>
  <c r="AH280" i="38"/>
  <c r="AG280" i="38"/>
  <c r="AF280" i="38"/>
  <c r="AD280" i="38"/>
  <c r="AC280" i="38"/>
  <c r="AB280" i="38"/>
  <c r="AA280" i="38"/>
  <c r="Z280" i="38"/>
  <c r="Y280" i="38"/>
  <c r="X280" i="38"/>
  <c r="W280" i="38"/>
  <c r="V280" i="38"/>
  <c r="U280" i="38"/>
  <c r="T280" i="38"/>
  <c r="S280" i="38"/>
  <c r="R280" i="38"/>
  <c r="Q280" i="38"/>
  <c r="P280" i="38"/>
  <c r="O280" i="38"/>
  <c r="N280" i="38"/>
  <c r="M280" i="38"/>
  <c r="L280" i="38"/>
  <c r="K280" i="38"/>
  <c r="E280" i="38"/>
  <c r="D280" i="38"/>
  <c r="AP279" i="38"/>
  <c r="AO279" i="38"/>
  <c r="AN279" i="38"/>
  <c r="AL279" i="38"/>
  <c r="AK279" i="38"/>
  <c r="AJ279" i="38"/>
  <c r="AH279" i="38"/>
  <c r="AG279" i="38"/>
  <c r="AF279" i="38"/>
  <c r="AD279" i="38"/>
  <c r="AC279" i="38"/>
  <c r="AB279" i="38"/>
  <c r="AA279" i="38"/>
  <c r="Z279" i="38"/>
  <c r="Y279" i="38"/>
  <c r="X279" i="38"/>
  <c r="W279" i="38"/>
  <c r="V279" i="38"/>
  <c r="U279" i="38"/>
  <c r="T279" i="38"/>
  <c r="S279" i="38"/>
  <c r="R279" i="38"/>
  <c r="Q279" i="38"/>
  <c r="P279" i="38"/>
  <c r="O279" i="38"/>
  <c r="N279" i="38"/>
  <c r="M279" i="38"/>
  <c r="L279" i="38"/>
  <c r="K279" i="38"/>
  <c r="E279" i="38"/>
  <c r="D279" i="38"/>
  <c r="AP278" i="38"/>
  <c r="AO278" i="38"/>
  <c r="AN278" i="38"/>
  <c r="AL278" i="38"/>
  <c r="AK278" i="38"/>
  <c r="AJ278" i="38"/>
  <c r="AH278" i="38"/>
  <c r="AG278" i="38"/>
  <c r="AF278" i="38"/>
  <c r="AD278" i="38"/>
  <c r="AC278" i="38"/>
  <c r="AB278" i="38"/>
  <c r="AA278" i="38"/>
  <c r="Z278" i="38"/>
  <c r="Y278" i="38"/>
  <c r="X278" i="38"/>
  <c r="W278" i="38"/>
  <c r="V278" i="38"/>
  <c r="U278" i="38"/>
  <c r="T278" i="38"/>
  <c r="S278" i="38"/>
  <c r="R278" i="38"/>
  <c r="Q278" i="38"/>
  <c r="P278" i="38"/>
  <c r="O278" i="38"/>
  <c r="N278" i="38"/>
  <c r="M278" i="38"/>
  <c r="L278" i="38"/>
  <c r="K278" i="38"/>
  <c r="E278" i="38"/>
  <c r="D278" i="38"/>
  <c r="AP277" i="38"/>
  <c r="AO277" i="38"/>
  <c r="AN277" i="38"/>
  <c r="AL277" i="38"/>
  <c r="AK277" i="38"/>
  <c r="AJ277" i="38"/>
  <c r="AH277" i="38"/>
  <c r="AG277" i="38"/>
  <c r="AF277" i="38"/>
  <c r="AD277" i="38"/>
  <c r="AC277" i="38"/>
  <c r="AB277" i="38"/>
  <c r="AA277" i="38"/>
  <c r="Z277" i="38"/>
  <c r="Y277" i="38"/>
  <c r="X277" i="38"/>
  <c r="W277" i="38"/>
  <c r="V277" i="38"/>
  <c r="U277" i="38"/>
  <c r="T277" i="38"/>
  <c r="S277" i="38"/>
  <c r="R277" i="38"/>
  <c r="Q277" i="38"/>
  <c r="P277" i="38"/>
  <c r="O277" i="38"/>
  <c r="N277" i="38"/>
  <c r="M277" i="38"/>
  <c r="L277" i="38"/>
  <c r="K277" i="38"/>
  <c r="E277" i="38"/>
  <c r="D277" i="38"/>
  <c r="AP276" i="38"/>
  <c r="AO276" i="38"/>
  <c r="AN276" i="38"/>
  <c r="AL276" i="38"/>
  <c r="AK276" i="38"/>
  <c r="AJ276" i="38"/>
  <c r="AH276" i="38"/>
  <c r="AG276" i="38"/>
  <c r="AF276" i="38"/>
  <c r="AD276" i="38"/>
  <c r="AC276" i="38"/>
  <c r="AB276" i="38"/>
  <c r="AA276" i="38"/>
  <c r="Z276" i="38"/>
  <c r="Y276" i="38"/>
  <c r="X276" i="38"/>
  <c r="W276" i="38"/>
  <c r="V276" i="38"/>
  <c r="U276" i="38"/>
  <c r="T276" i="38"/>
  <c r="S276" i="38"/>
  <c r="R276" i="38"/>
  <c r="Q276" i="38"/>
  <c r="P276" i="38"/>
  <c r="O276" i="38"/>
  <c r="N276" i="38"/>
  <c r="M276" i="38"/>
  <c r="L276" i="38"/>
  <c r="K276" i="38"/>
  <c r="E276" i="38"/>
  <c r="D276" i="38"/>
  <c r="AP275" i="38"/>
  <c r="AO275" i="38"/>
  <c r="AN275" i="38"/>
  <c r="AL275" i="38"/>
  <c r="AK275" i="38"/>
  <c r="AJ275" i="38"/>
  <c r="AH275" i="38"/>
  <c r="AG275" i="38"/>
  <c r="AF275" i="38"/>
  <c r="AD275" i="38"/>
  <c r="AC275" i="38"/>
  <c r="AB275" i="38"/>
  <c r="AA275" i="38"/>
  <c r="Z275" i="38"/>
  <c r="Y275" i="38"/>
  <c r="X275" i="38"/>
  <c r="W275" i="38"/>
  <c r="V275" i="38"/>
  <c r="U275" i="38"/>
  <c r="T275" i="38"/>
  <c r="S275" i="38"/>
  <c r="R275" i="38"/>
  <c r="Q275" i="38"/>
  <c r="P275" i="38"/>
  <c r="O275" i="38"/>
  <c r="N275" i="38"/>
  <c r="M275" i="38"/>
  <c r="L275" i="38"/>
  <c r="K275" i="38"/>
  <c r="E275" i="38"/>
  <c r="D275" i="38"/>
  <c r="AP274" i="38"/>
  <c r="AO274" i="38"/>
  <c r="AN274" i="38"/>
  <c r="AL274" i="38"/>
  <c r="AK274" i="38"/>
  <c r="AJ274" i="38"/>
  <c r="AH274" i="38"/>
  <c r="AG274" i="38"/>
  <c r="AF274" i="38"/>
  <c r="AD274" i="38"/>
  <c r="AC274" i="38"/>
  <c r="AB274" i="38"/>
  <c r="AA274" i="38"/>
  <c r="Z274" i="38"/>
  <c r="Y274" i="38"/>
  <c r="X274" i="38"/>
  <c r="W274" i="38"/>
  <c r="V274" i="38"/>
  <c r="U274" i="38"/>
  <c r="T274" i="38"/>
  <c r="S274" i="38"/>
  <c r="R274" i="38"/>
  <c r="Q274" i="38"/>
  <c r="P274" i="38"/>
  <c r="O274" i="38"/>
  <c r="N274" i="38"/>
  <c r="M274" i="38"/>
  <c r="L274" i="38"/>
  <c r="K274" i="38"/>
  <c r="E274" i="38"/>
  <c r="D274" i="38"/>
  <c r="AP273" i="38"/>
  <c r="AO273" i="38"/>
  <c r="AN273" i="38"/>
  <c r="AL273" i="38"/>
  <c r="AK273" i="38"/>
  <c r="AJ273" i="38"/>
  <c r="AH273" i="38"/>
  <c r="AG273" i="38"/>
  <c r="AF273" i="38"/>
  <c r="AD273" i="38"/>
  <c r="AC273" i="38"/>
  <c r="AB273" i="38"/>
  <c r="AA273" i="38"/>
  <c r="Z273" i="38"/>
  <c r="Y273" i="38"/>
  <c r="X273" i="38"/>
  <c r="W273" i="38"/>
  <c r="V273" i="38"/>
  <c r="U273" i="38"/>
  <c r="T273" i="38"/>
  <c r="S273" i="38"/>
  <c r="R273" i="38"/>
  <c r="Q273" i="38"/>
  <c r="P273" i="38"/>
  <c r="O273" i="38"/>
  <c r="N273" i="38"/>
  <c r="M273" i="38"/>
  <c r="L273" i="38"/>
  <c r="K273" i="38"/>
  <c r="E273" i="38"/>
  <c r="D273" i="38"/>
  <c r="AP272" i="38"/>
  <c r="AO272" i="38"/>
  <c r="AN272" i="38"/>
  <c r="AL272" i="38"/>
  <c r="AK272" i="38"/>
  <c r="AJ272" i="38"/>
  <c r="AH272" i="38"/>
  <c r="AG272" i="38"/>
  <c r="AF272" i="38"/>
  <c r="AD272" i="38"/>
  <c r="AC272" i="38"/>
  <c r="AB272" i="38"/>
  <c r="AA272" i="38"/>
  <c r="Z272" i="38"/>
  <c r="Y272" i="38"/>
  <c r="X272" i="38"/>
  <c r="W272" i="38"/>
  <c r="V272" i="38"/>
  <c r="U272" i="38"/>
  <c r="T272" i="38"/>
  <c r="S272" i="38"/>
  <c r="R272" i="38"/>
  <c r="Q272" i="38"/>
  <c r="P272" i="38"/>
  <c r="O272" i="38"/>
  <c r="N272" i="38"/>
  <c r="M272" i="38"/>
  <c r="L272" i="38"/>
  <c r="K272" i="38"/>
  <c r="E272" i="38"/>
  <c r="D272" i="38"/>
  <c r="AP271" i="38"/>
  <c r="AO271" i="38"/>
  <c r="AN271" i="38"/>
  <c r="AL271" i="38"/>
  <c r="AK271" i="38"/>
  <c r="AJ271" i="38"/>
  <c r="AH271" i="38"/>
  <c r="AG271" i="38"/>
  <c r="AF271" i="38"/>
  <c r="AD271" i="38"/>
  <c r="AC271" i="38"/>
  <c r="AB271" i="38"/>
  <c r="AA271" i="38"/>
  <c r="Z271" i="38"/>
  <c r="Y271" i="38"/>
  <c r="X271" i="38"/>
  <c r="W271" i="38"/>
  <c r="V271" i="38"/>
  <c r="U271" i="38"/>
  <c r="T271" i="38"/>
  <c r="S271" i="38"/>
  <c r="R271" i="38"/>
  <c r="Q271" i="38"/>
  <c r="P271" i="38"/>
  <c r="O271" i="38"/>
  <c r="N271" i="38"/>
  <c r="M271" i="38"/>
  <c r="L271" i="38"/>
  <c r="K271" i="38"/>
  <c r="E271" i="38"/>
  <c r="D271" i="38"/>
  <c r="AP270" i="38"/>
  <c r="AO270" i="38"/>
  <c r="AN270" i="38"/>
  <c r="AL270" i="38"/>
  <c r="AK270" i="38"/>
  <c r="AJ270" i="38"/>
  <c r="AH270" i="38"/>
  <c r="AG270" i="38"/>
  <c r="AF270" i="38"/>
  <c r="AD270" i="38"/>
  <c r="AC270" i="38"/>
  <c r="AB270" i="38"/>
  <c r="AA270" i="38"/>
  <c r="Z270" i="38"/>
  <c r="Y270" i="38"/>
  <c r="X270" i="38"/>
  <c r="W270" i="38"/>
  <c r="V270" i="38"/>
  <c r="U270" i="38"/>
  <c r="T270" i="38"/>
  <c r="S270" i="38"/>
  <c r="R270" i="38"/>
  <c r="Q270" i="38"/>
  <c r="P270" i="38"/>
  <c r="O270" i="38"/>
  <c r="N270" i="38"/>
  <c r="M270" i="38"/>
  <c r="L270" i="38"/>
  <c r="K270" i="38"/>
  <c r="E270" i="38"/>
  <c r="D270" i="38"/>
  <c r="AP269" i="38"/>
  <c r="AO269" i="38"/>
  <c r="AN269" i="38"/>
  <c r="AL269" i="38"/>
  <c r="AK269" i="38"/>
  <c r="AJ269" i="38"/>
  <c r="AH269" i="38"/>
  <c r="AG269" i="38"/>
  <c r="AF269" i="38"/>
  <c r="AD269" i="38"/>
  <c r="AC269" i="38"/>
  <c r="AB269" i="38"/>
  <c r="AA269" i="38"/>
  <c r="Z269" i="38"/>
  <c r="Y269" i="38"/>
  <c r="X269" i="38"/>
  <c r="W269" i="38"/>
  <c r="V269" i="38"/>
  <c r="U269" i="38"/>
  <c r="T269" i="38"/>
  <c r="S269" i="38"/>
  <c r="R269" i="38"/>
  <c r="Q269" i="38"/>
  <c r="P269" i="38"/>
  <c r="O269" i="38"/>
  <c r="N269" i="38"/>
  <c r="M269" i="38"/>
  <c r="L269" i="38"/>
  <c r="K269" i="38"/>
  <c r="E269" i="38"/>
  <c r="D269" i="38"/>
  <c r="AP268" i="38"/>
  <c r="AO268" i="38"/>
  <c r="AN268" i="38"/>
  <c r="AL268" i="38"/>
  <c r="AK268" i="38"/>
  <c r="AJ268" i="38"/>
  <c r="AH268" i="38"/>
  <c r="AG268" i="38"/>
  <c r="AF268" i="38"/>
  <c r="AD268" i="38"/>
  <c r="AC268" i="38"/>
  <c r="AB268" i="38"/>
  <c r="AA268" i="38"/>
  <c r="Z268" i="38"/>
  <c r="Y268" i="38"/>
  <c r="X268" i="38"/>
  <c r="W268" i="38"/>
  <c r="V268" i="38"/>
  <c r="U268" i="38"/>
  <c r="T268" i="38"/>
  <c r="S268" i="38"/>
  <c r="R268" i="38"/>
  <c r="Q268" i="38"/>
  <c r="P268" i="38"/>
  <c r="O268" i="38"/>
  <c r="N268" i="38"/>
  <c r="M268" i="38"/>
  <c r="L268" i="38"/>
  <c r="K268" i="38"/>
  <c r="E268" i="38"/>
  <c r="D268" i="38"/>
  <c r="I267" i="38"/>
  <c r="G267" i="38"/>
  <c r="AP266" i="38"/>
  <c r="AO266" i="38"/>
  <c r="AN266" i="38"/>
  <c r="AL266" i="38"/>
  <c r="AK266" i="38"/>
  <c r="AJ266" i="38"/>
  <c r="AH266" i="38"/>
  <c r="AG266" i="38"/>
  <c r="AF266" i="38"/>
  <c r="AD266" i="38"/>
  <c r="AC266" i="38"/>
  <c r="AB266" i="38"/>
  <c r="AA266" i="38"/>
  <c r="Z266" i="38"/>
  <c r="Y266" i="38"/>
  <c r="X266" i="38"/>
  <c r="W266" i="38"/>
  <c r="V266" i="38"/>
  <c r="U266" i="38"/>
  <c r="T266" i="38"/>
  <c r="S266" i="38"/>
  <c r="R266" i="38"/>
  <c r="Q266" i="38"/>
  <c r="P266" i="38"/>
  <c r="O266" i="38"/>
  <c r="N266" i="38"/>
  <c r="M266" i="38"/>
  <c r="L266" i="38"/>
  <c r="K266" i="38"/>
  <c r="E266" i="38"/>
  <c r="D266" i="38"/>
  <c r="AP265" i="38"/>
  <c r="AO265" i="38"/>
  <c r="AN265" i="38"/>
  <c r="AL265" i="38"/>
  <c r="AK265" i="38"/>
  <c r="AJ265" i="38"/>
  <c r="AH265" i="38"/>
  <c r="AG265" i="38"/>
  <c r="AF265" i="38"/>
  <c r="AD265" i="38"/>
  <c r="AC265" i="38"/>
  <c r="AB265" i="38"/>
  <c r="AA265" i="38"/>
  <c r="Z265" i="38"/>
  <c r="Y265" i="38"/>
  <c r="X265" i="38"/>
  <c r="W265" i="38"/>
  <c r="V265" i="38"/>
  <c r="U265" i="38"/>
  <c r="T265" i="38"/>
  <c r="S265" i="38"/>
  <c r="R265" i="38"/>
  <c r="Q265" i="38"/>
  <c r="P265" i="38"/>
  <c r="O265" i="38"/>
  <c r="N265" i="38"/>
  <c r="M265" i="38"/>
  <c r="L265" i="38"/>
  <c r="K265" i="38"/>
  <c r="E265" i="38"/>
  <c r="D265" i="38"/>
  <c r="AP264" i="38"/>
  <c r="AO264" i="38"/>
  <c r="AN264" i="38"/>
  <c r="AL264" i="38"/>
  <c r="AK264" i="38"/>
  <c r="AJ264" i="38"/>
  <c r="AH264" i="38"/>
  <c r="AG264" i="38"/>
  <c r="AF264" i="38"/>
  <c r="AD264" i="38"/>
  <c r="AC264" i="38"/>
  <c r="AB264" i="38"/>
  <c r="AA264" i="38"/>
  <c r="Z264" i="38"/>
  <c r="Y264" i="38"/>
  <c r="X264" i="38"/>
  <c r="W264" i="38"/>
  <c r="V264" i="38"/>
  <c r="U264" i="38"/>
  <c r="T264" i="38"/>
  <c r="S264" i="38"/>
  <c r="R264" i="38"/>
  <c r="Q264" i="38"/>
  <c r="P264" i="38"/>
  <c r="O264" i="38"/>
  <c r="N264" i="38"/>
  <c r="M264" i="38"/>
  <c r="L264" i="38"/>
  <c r="K264" i="38"/>
  <c r="E264" i="38"/>
  <c r="D264" i="38"/>
  <c r="AP263" i="38"/>
  <c r="AO263" i="38"/>
  <c r="AN263" i="38"/>
  <c r="AL263" i="38"/>
  <c r="AK263" i="38"/>
  <c r="AJ263" i="38"/>
  <c r="AH263" i="38"/>
  <c r="AG263" i="38"/>
  <c r="AF263" i="38"/>
  <c r="AD263" i="38"/>
  <c r="AC263" i="38"/>
  <c r="AB263" i="38"/>
  <c r="AA263" i="38"/>
  <c r="Z263" i="38"/>
  <c r="Y263" i="38"/>
  <c r="X263" i="38"/>
  <c r="W263" i="38"/>
  <c r="V263" i="38"/>
  <c r="U263" i="38"/>
  <c r="T263" i="38"/>
  <c r="S263" i="38"/>
  <c r="R263" i="38"/>
  <c r="Q263" i="38"/>
  <c r="P263" i="38"/>
  <c r="O263" i="38"/>
  <c r="N263" i="38"/>
  <c r="M263" i="38"/>
  <c r="L263" i="38"/>
  <c r="K263" i="38"/>
  <c r="E263" i="38"/>
  <c r="D263" i="38"/>
  <c r="AP262" i="38"/>
  <c r="AO262" i="38"/>
  <c r="AN262" i="38"/>
  <c r="AL262" i="38"/>
  <c r="AK262" i="38"/>
  <c r="AJ262" i="38"/>
  <c r="AH262" i="38"/>
  <c r="AG262" i="38"/>
  <c r="AF262" i="38"/>
  <c r="AD262" i="38"/>
  <c r="AC262" i="38"/>
  <c r="AB262" i="38"/>
  <c r="AA262" i="38"/>
  <c r="Z262" i="38"/>
  <c r="Y262" i="38"/>
  <c r="X262" i="38"/>
  <c r="W262" i="38"/>
  <c r="V262" i="38"/>
  <c r="U262" i="38"/>
  <c r="T262" i="38"/>
  <c r="S262" i="38"/>
  <c r="R262" i="38"/>
  <c r="Q262" i="38"/>
  <c r="P262" i="38"/>
  <c r="O262" i="38"/>
  <c r="N262" i="38"/>
  <c r="M262" i="38"/>
  <c r="L262" i="38"/>
  <c r="K262" i="38"/>
  <c r="E262" i="38"/>
  <c r="D262" i="38"/>
  <c r="AP261" i="38"/>
  <c r="AO261" i="38"/>
  <c r="AN261" i="38"/>
  <c r="AL261" i="38"/>
  <c r="AK261" i="38"/>
  <c r="AJ261" i="38"/>
  <c r="AH261" i="38"/>
  <c r="AG261" i="38"/>
  <c r="AF261" i="38"/>
  <c r="AD261" i="38"/>
  <c r="AC261" i="38"/>
  <c r="AB261" i="38"/>
  <c r="AA261" i="38"/>
  <c r="Z261" i="38"/>
  <c r="Y261" i="38"/>
  <c r="X261" i="38"/>
  <c r="W261" i="38"/>
  <c r="V261" i="38"/>
  <c r="U261" i="38"/>
  <c r="T261" i="38"/>
  <c r="S261" i="38"/>
  <c r="R261" i="38"/>
  <c r="Q261" i="38"/>
  <c r="P261" i="38"/>
  <c r="O261" i="38"/>
  <c r="N261" i="38"/>
  <c r="M261" i="38"/>
  <c r="L261" i="38"/>
  <c r="K261" i="38"/>
  <c r="E261" i="38"/>
  <c r="D261" i="38"/>
  <c r="I260" i="38"/>
  <c r="G260" i="38"/>
  <c r="AP259" i="38"/>
  <c r="AO259" i="38"/>
  <c r="AN259" i="38"/>
  <c r="AL259" i="38"/>
  <c r="AK259" i="38"/>
  <c r="AJ259" i="38"/>
  <c r="AH259" i="38"/>
  <c r="AG259" i="38"/>
  <c r="AF259" i="38"/>
  <c r="AD259" i="38"/>
  <c r="AC259" i="38"/>
  <c r="AB259" i="38"/>
  <c r="AA259" i="38"/>
  <c r="Z259" i="38"/>
  <c r="Y259" i="38"/>
  <c r="X259" i="38"/>
  <c r="W259" i="38"/>
  <c r="V259" i="38"/>
  <c r="U259" i="38"/>
  <c r="T259" i="38"/>
  <c r="S259" i="38"/>
  <c r="R259" i="38"/>
  <c r="Q259" i="38"/>
  <c r="P259" i="38"/>
  <c r="O259" i="38"/>
  <c r="N259" i="38"/>
  <c r="M259" i="38"/>
  <c r="L259" i="38"/>
  <c r="K259" i="38"/>
  <c r="E259" i="38"/>
  <c r="D259" i="38"/>
  <c r="AP258" i="38"/>
  <c r="AO258" i="38"/>
  <c r="AN258" i="38"/>
  <c r="AL258" i="38"/>
  <c r="AK258" i="38"/>
  <c r="AJ258" i="38"/>
  <c r="AH258" i="38"/>
  <c r="AG258" i="38"/>
  <c r="AF258" i="38"/>
  <c r="AD258" i="38"/>
  <c r="AC258" i="38"/>
  <c r="AB258" i="38"/>
  <c r="AA258" i="38"/>
  <c r="Z258" i="38"/>
  <c r="Y258" i="38"/>
  <c r="X258" i="38"/>
  <c r="W258" i="38"/>
  <c r="V258" i="38"/>
  <c r="U258" i="38"/>
  <c r="T258" i="38"/>
  <c r="S258" i="38"/>
  <c r="R258" i="38"/>
  <c r="Q258" i="38"/>
  <c r="P258" i="38"/>
  <c r="O258" i="38"/>
  <c r="N258" i="38"/>
  <c r="M258" i="38"/>
  <c r="L258" i="38"/>
  <c r="K258" i="38"/>
  <c r="E258" i="38"/>
  <c r="D258" i="38"/>
  <c r="AP257" i="38"/>
  <c r="AO257" i="38"/>
  <c r="AN257" i="38"/>
  <c r="AL257" i="38"/>
  <c r="AK257" i="38"/>
  <c r="AJ257" i="38"/>
  <c r="AH257" i="38"/>
  <c r="AG257" i="38"/>
  <c r="AF257" i="38"/>
  <c r="AD257" i="38"/>
  <c r="AC257" i="38"/>
  <c r="AB257" i="38"/>
  <c r="AA257" i="38"/>
  <c r="Z257" i="38"/>
  <c r="Y257" i="38"/>
  <c r="X257" i="38"/>
  <c r="W257" i="38"/>
  <c r="V257" i="38"/>
  <c r="U257" i="38"/>
  <c r="T257" i="38"/>
  <c r="S257" i="38"/>
  <c r="R257" i="38"/>
  <c r="Q257" i="38"/>
  <c r="P257" i="38"/>
  <c r="O257" i="38"/>
  <c r="N257" i="38"/>
  <c r="M257" i="38"/>
  <c r="L257" i="38"/>
  <c r="K257" i="38"/>
  <c r="E257" i="38"/>
  <c r="D257" i="38"/>
  <c r="AP256" i="38"/>
  <c r="AO256" i="38"/>
  <c r="AN256" i="38"/>
  <c r="AL256" i="38"/>
  <c r="AK256" i="38"/>
  <c r="AJ256" i="38"/>
  <c r="AH256" i="38"/>
  <c r="AG256" i="38"/>
  <c r="AF256" i="38"/>
  <c r="AD256" i="38"/>
  <c r="AC256" i="38"/>
  <c r="AB256" i="38"/>
  <c r="AA256" i="38"/>
  <c r="Z256" i="38"/>
  <c r="Y256" i="38"/>
  <c r="X256" i="38"/>
  <c r="W256" i="38"/>
  <c r="V256" i="38"/>
  <c r="U256" i="38"/>
  <c r="T256" i="38"/>
  <c r="S256" i="38"/>
  <c r="R256" i="38"/>
  <c r="Q256" i="38"/>
  <c r="P256" i="38"/>
  <c r="O256" i="38"/>
  <c r="N256" i="38"/>
  <c r="M256" i="38"/>
  <c r="L256" i="38"/>
  <c r="K256" i="38"/>
  <c r="E256" i="38"/>
  <c r="D256" i="38"/>
  <c r="AP255" i="38"/>
  <c r="AO255" i="38"/>
  <c r="AN255" i="38"/>
  <c r="AL255" i="38"/>
  <c r="AK255" i="38"/>
  <c r="AJ255" i="38"/>
  <c r="AH255" i="38"/>
  <c r="AG255" i="38"/>
  <c r="AF255" i="38"/>
  <c r="AD255" i="38"/>
  <c r="AC255" i="38"/>
  <c r="AB255" i="38"/>
  <c r="AA255" i="38"/>
  <c r="Z255" i="38"/>
  <c r="Y255" i="38"/>
  <c r="X255" i="38"/>
  <c r="W255" i="38"/>
  <c r="V255" i="38"/>
  <c r="U255" i="38"/>
  <c r="T255" i="38"/>
  <c r="S255" i="38"/>
  <c r="R255" i="38"/>
  <c r="Q255" i="38"/>
  <c r="P255" i="38"/>
  <c r="O255" i="38"/>
  <c r="N255" i="38"/>
  <c r="M255" i="38"/>
  <c r="L255" i="38"/>
  <c r="K255" i="38"/>
  <c r="E255" i="38"/>
  <c r="D255" i="38"/>
  <c r="AP254" i="38"/>
  <c r="AO254" i="38"/>
  <c r="AN254" i="38"/>
  <c r="AL254" i="38"/>
  <c r="AK254" i="38"/>
  <c r="AJ254" i="38"/>
  <c r="AH254" i="38"/>
  <c r="AG254" i="38"/>
  <c r="AF254" i="38"/>
  <c r="AD254" i="38"/>
  <c r="AC254" i="38"/>
  <c r="AB254" i="38"/>
  <c r="AA254" i="38"/>
  <c r="Z254" i="38"/>
  <c r="Y254" i="38"/>
  <c r="X254" i="38"/>
  <c r="W254" i="38"/>
  <c r="V254" i="38"/>
  <c r="U254" i="38"/>
  <c r="T254" i="38"/>
  <c r="S254" i="38"/>
  <c r="R254" i="38"/>
  <c r="Q254" i="38"/>
  <c r="P254" i="38"/>
  <c r="O254" i="38"/>
  <c r="N254" i="38"/>
  <c r="M254" i="38"/>
  <c r="L254" i="38"/>
  <c r="K254" i="38"/>
  <c r="E254" i="38"/>
  <c r="D254" i="38"/>
  <c r="AP253" i="38"/>
  <c r="AO253" i="38"/>
  <c r="AN253" i="38"/>
  <c r="AL253" i="38"/>
  <c r="AK253" i="38"/>
  <c r="AJ253" i="38"/>
  <c r="AH253" i="38"/>
  <c r="AG253" i="38"/>
  <c r="AF253" i="38"/>
  <c r="AD253" i="38"/>
  <c r="AC253" i="38"/>
  <c r="AB253" i="38"/>
  <c r="AA253" i="38"/>
  <c r="Z253" i="38"/>
  <c r="Y253" i="38"/>
  <c r="X253" i="38"/>
  <c r="W253" i="38"/>
  <c r="V253" i="38"/>
  <c r="U253" i="38"/>
  <c r="T253" i="38"/>
  <c r="S253" i="38"/>
  <c r="R253" i="38"/>
  <c r="Q253" i="38"/>
  <c r="P253" i="38"/>
  <c r="O253" i="38"/>
  <c r="N253" i="38"/>
  <c r="M253" i="38"/>
  <c r="L253" i="38"/>
  <c r="K253" i="38"/>
  <c r="E253" i="38"/>
  <c r="D253" i="38"/>
  <c r="AP252" i="38"/>
  <c r="AO252" i="38"/>
  <c r="AN252" i="38"/>
  <c r="AL252" i="38"/>
  <c r="AK252" i="38"/>
  <c r="AJ252" i="38"/>
  <c r="AH252" i="38"/>
  <c r="AG252" i="38"/>
  <c r="AF252" i="38"/>
  <c r="AD252" i="38"/>
  <c r="AC252" i="38"/>
  <c r="AB252" i="38"/>
  <c r="AA252" i="38"/>
  <c r="Z252" i="38"/>
  <c r="Y252" i="38"/>
  <c r="X252" i="38"/>
  <c r="W252" i="38"/>
  <c r="V252" i="38"/>
  <c r="U252" i="38"/>
  <c r="T252" i="38"/>
  <c r="S252" i="38"/>
  <c r="R252" i="38"/>
  <c r="Q252" i="38"/>
  <c r="P252" i="38"/>
  <c r="O252" i="38"/>
  <c r="N252" i="38"/>
  <c r="M252" i="38"/>
  <c r="L252" i="38"/>
  <c r="K252" i="38"/>
  <c r="E252" i="38"/>
  <c r="D252" i="38"/>
  <c r="AP251" i="38"/>
  <c r="AO251" i="38"/>
  <c r="AN251" i="38"/>
  <c r="AL251" i="38"/>
  <c r="AK251" i="38"/>
  <c r="AJ251" i="38"/>
  <c r="AH251" i="38"/>
  <c r="AG251" i="38"/>
  <c r="AF251" i="38"/>
  <c r="AD251" i="38"/>
  <c r="AC251" i="38"/>
  <c r="AB251" i="38"/>
  <c r="AA251" i="38"/>
  <c r="Z251" i="38"/>
  <c r="Y251" i="38"/>
  <c r="X251" i="38"/>
  <c r="W251" i="38"/>
  <c r="V251" i="38"/>
  <c r="U251" i="38"/>
  <c r="T251" i="38"/>
  <c r="S251" i="38"/>
  <c r="R251" i="38"/>
  <c r="Q251" i="38"/>
  <c r="P251" i="38"/>
  <c r="O251" i="38"/>
  <c r="N251" i="38"/>
  <c r="M251" i="38"/>
  <c r="L251" i="38"/>
  <c r="K251" i="38"/>
  <c r="E251" i="38"/>
  <c r="D251" i="38"/>
  <c r="AP250" i="38"/>
  <c r="AO250" i="38"/>
  <c r="AN250" i="38"/>
  <c r="AL250" i="38"/>
  <c r="AK250" i="38"/>
  <c r="AJ250" i="38"/>
  <c r="AH250" i="38"/>
  <c r="AG250" i="38"/>
  <c r="AF250" i="38"/>
  <c r="AD250" i="38"/>
  <c r="AC250" i="38"/>
  <c r="AB250" i="38"/>
  <c r="AA250" i="38"/>
  <c r="Z250" i="38"/>
  <c r="Y250" i="38"/>
  <c r="X250" i="38"/>
  <c r="W250" i="38"/>
  <c r="V250" i="38"/>
  <c r="U250" i="38"/>
  <c r="T250" i="38"/>
  <c r="S250" i="38"/>
  <c r="R250" i="38"/>
  <c r="Q250" i="38"/>
  <c r="P250" i="38"/>
  <c r="O250" i="38"/>
  <c r="N250" i="38"/>
  <c r="M250" i="38"/>
  <c r="L250" i="38"/>
  <c r="K250" i="38"/>
  <c r="E250" i="38"/>
  <c r="D250" i="38"/>
  <c r="AP249" i="38"/>
  <c r="AO249" i="38"/>
  <c r="AN249" i="38"/>
  <c r="AL249" i="38"/>
  <c r="AK249" i="38"/>
  <c r="AJ249" i="38"/>
  <c r="AH249" i="38"/>
  <c r="AG249" i="38"/>
  <c r="AF249" i="38"/>
  <c r="AD249" i="38"/>
  <c r="AC249" i="38"/>
  <c r="AB249" i="38"/>
  <c r="AA249" i="38"/>
  <c r="Z249" i="38"/>
  <c r="Y249" i="38"/>
  <c r="X249" i="38"/>
  <c r="W249" i="38"/>
  <c r="V249" i="38"/>
  <c r="U249" i="38"/>
  <c r="T249" i="38"/>
  <c r="S249" i="38"/>
  <c r="R249" i="38"/>
  <c r="Q249" i="38"/>
  <c r="P249" i="38"/>
  <c r="O249" i="38"/>
  <c r="N249" i="38"/>
  <c r="M249" i="38"/>
  <c r="L249" i="38"/>
  <c r="K249" i="38"/>
  <c r="E249" i="38"/>
  <c r="D249" i="38"/>
  <c r="AP248" i="38"/>
  <c r="AO248" i="38"/>
  <c r="AJ248" i="38"/>
  <c r="AB248" i="38"/>
  <c r="AA248" i="38"/>
  <c r="Z248" i="38"/>
  <c r="Y248" i="38"/>
  <c r="X248" i="38"/>
  <c r="W248" i="38"/>
  <c r="V248" i="38"/>
  <c r="T248" i="38"/>
  <c r="S248" i="38"/>
  <c r="R248" i="38"/>
  <c r="O248" i="38"/>
  <c r="N248" i="38"/>
  <c r="K248" i="38"/>
  <c r="E248" i="38"/>
  <c r="AP247" i="38"/>
  <c r="AO247" i="38"/>
  <c r="AN247" i="38"/>
  <c r="AL247" i="38"/>
  <c r="AK247" i="38"/>
  <c r="AJ247" i="38"/>
  <c r="AH247" i="38"/>
  <c r="AG247" i="38"/>
  <c r="AF247" i="38"/>
  <c r="AD247" i="38"/>
  <c r="AC247" i="38"/>
  <c r="AB247" i="38"/>
  <c r="AA247" i="38"/>
  <c r="Z247" i="38"/>
  <c r="Y247" i="38"/>
  <c r="X247" i="38"/>
  <c r="W247" i="38"/>
  <c r="V247" i="38"/>
  <c r="U247" i="38"/>
  <c r="T247" i="38"/>
  <c r="S247" i="38"/>
  <c r="R247" i="38"/>
  <c r="Q247" i="38"/>
  <c r="P247" i="38"/>
  <c r="O247" i="38"/>
  <c r="N247" i="38"/>
  <c r="M247" i="38"/>
  <c r="L247" i="38"/>
  <c r="K247" i="38"/>
  <c r="E247" i="38"/>
  <c r="D247" i="38"/>
  <c r="AP246" i="38"/>
  <c r="AO246" i="38"/>
  <c r="AN246" i="38"/>
  <c r="AL246" i="38"/>
  <c r="AK246" i="38"/>
  <c r="AJ246" i="38"/>
  <c r="AH246" i="38"/>
  <c r="AG246" i="38"/>
  <c r="AF246" i="38"/>
  <c r="AD246" i="38"/>
  <c r="AC246" i="38"/>
  <c r="AB246" i="38"/>
  <c r="AA246" i="38"/>
  <c r="Z246" i="38"/>
  <c r="Y246" i="38"/>
  <c r="X246" i="38"/>
  <c r="W246" i="38"/>
  <c r="V246" i="38"/>
  <c r="U246" i="38"/>
  <c r="T246" i="38"/>
  <c r="S246" i="38"/>
  <c r="R246" i="38"/>
  <c r="Q246" i="38"/>
  <c r="P246" i="38"/>
  <c r="O246" i="38"/>
  <c r="N246" i="38"/>
  <c r="M246" i="38"/>
  <c r="L246" i="38"/>
  <c r="K246" i="38"/>
  <c r="E246" i="38"/>
  <c r="D246" i="38"/>
  <c r="AP245" i="38"/>
  <c r="AO245" i="38"/>
  <c r="AN245" i="38"/>
  <c r="AL245" i="38"/>
  <c r="AK245" i="38"/>
  <c r="AJ245" i="38"/>
  <c r="AH245" i="38"/>
  <c r="AG245" i="38"/>
  <c r="AF245" i="38"/>
  <c r="AD245" i="38"/>
  <c r="AC245" i="38"/>
  <c r="AB245" i="38"/>
  <c r="AA245" i="38"/>
  <c r="Z245" i="38"/>
  <c r="Y245" i="38"/>
  <c r="X245" i="38"/>
  <c r="W245" i="38"/>
  <c r="V245" i="38"/>
  <c r="U245" i="38"/>
  <c r="T245" i="38"/>
  <c r="S245" i="38"/>
  <c r="R245" i="38"/>
  <c r="Q245" i="38"/>
  <c r="P245" i="38"/>
  <c r="O245" i="38"/>
  <c r="N245" i="38"/>
  <c r="M245" i="38"/>
  <c r="L245" i="38"/>
  <c r="K245" i="38"/>
  <c r="E245" i="38"/>
  <c r="D245" i="38"/>
  <c r="AP244" i="38"/>
  <c r="AO244" i="38"/>
  <c r="AN244" i="38"/>
  <c r="AL244" i="38"/>
  <c r="AK244" i="38"/>
  <c r="AJ244" i="38"/>
  <c r="AH244" i="38"/>
  <c r="AG244" i="38"/>
  <c r="AF244" i="38"/>
  <c r="AD244" i="38"/>
  <c r="AC244" i="38"/>
  <c r="AB244" i="38"/>
  <c r="AA244" i="38"/>
  <c r="Z244" i="38"/>
  <c r="Y244" i="38"/>
  <c r="X244" i="38"/>
  <c r="W244" i="38"/>
  <c r="V244" i="38"/>
  <c r="U244" i="38"/>
  <c r="T244" i="38"/>
  <c r="S244" i="38"/>
  <c r="R244" i="38"/>
  <c r="Q244" i="38"/>
  <c r="P244" i="38"/>
  <c r="O244" i="38"/>
  <c r="N244" i="38"/>
  <c r="M244" i="38"/>
  <c r="L244" i="38"/>
  <c r="K244" i="38"/>
  <c r="E244" i="38"/>
  <c r="D244" i="38"/>
  <c r="I243" i="38"/>
  <c r="G243" i="38"/>
  <c r="AP242" i="38"/>
  <c r="AO242" i="38"/>
  <c r="AN242" i="38"/>
  <c r="AL242" i="38"/>
  <c r="AK242" i="38"/>
  <c r="AJ242" i="38"/>
  <c r="AH242" i="38"/>
  <c r="AG242" i="38"/>
  <c r="AF242" i="38"/>
  <c r="AD242" i="38"/>
  <c r="AC242" i="38"/>
  <c r="AB242" i="38"/>
  <c r="AA242" i="38"/>
  <c r="Z242" i="38"/>
  <c r="Y242" i="38"/>
  <c r="X242" i="38"/>
  <c r="W242" i="38"/>
  <c r="V242" i="38"/>
  <c r="U242" i="38"/>
  <c r="T242" i="38"/>
  <c r="S242" i="38"/>
  <c r="R242" i="38"/>
  <c r="Q242" i="38"/>
  <c r="P242" i="38"/>
  <c r="O242" i="38"/>
  <c r="N242" i="38"/>
  <c r="M242" i="38"/>
  <c r="L242" i="38"/>
  <c r="K242" i="38"/>
  <c r="E242" i="38"/>
  <c r="D242" i="38"/>
  <c r="AP241" i="38"/>
  <c r="AO241" i="38"/>
  <c r="AN241" i="38"/>
  <c r="AL241" i="38"/>
  <c r="AK241" i="38"/>
  <c r="AJ241" i="38"/>
  <c r="AH241" i="38"/>
  <c r="AG241" i="38"/>
  <c r="AF241" i="38"/>
  <c r="AD241" i="38"/>
  <c r="AC241" i="38"/>
  <c r="AB241" i="38"/>
  <c r="AA241" i="38"/>
  <c r="Z241" i="38"/>
  <c r="Y241" i="38"/>
  <c r="X241" i="38"/>
  <c r="W241" i="38"/>
  <c r="V241" i="38"/>
  <c r="U241" i="38"/>
  <c r="T241" i="38"/>
  <c r="S241" i="38"/>
  <c r="R241" i="38"/>
  <c r="Q241" i="38"/>
  <c r="P241" i="38"/>
  <c r="O241" i="38"/>
  <c r="N241" i="38"/>
  <c r="M241" i="38"/>
  <c r="L241" i="38"/>
  <c r="K241" i="38"/>
  <c r="E241" i="38"/>
  <c r="D241" i="38"/>
  <c r="AP240" i="38"/>
  <c r="AO240" i="38"/>
  <c r="AN240" i="38"/>
  <c r="AL240" i="38"/>
  <c r="AK240" i="38"/>
  <c r="AJ240" i="38"/>
  <c r="AH240" i="38"/>
  <c r="AG240" i="38"/>
  <c r="AF240" i="38"/>
  <c r="AD240" i="38"/>
  <c r="AC240" i="38"/>
  <c r="AB240" i="38"/>
  <c r="AA240" i="38"/>
  <c r="Z240" i="38"/>
  <c r="Y240" i="38"/>
  <c r="X240" i="38"/>
  <c r="W240" i="38"/>
  <c r="V240" i="38"/>
  <c r="U240" i="38"/>
  <c r="T240" i="38"/>
  <c r="S240" i="38"/>
  <c r="R240" i="38"/>
  <c r="Q240" i="38"/>
  <c r="P240" i="38"/>
  <c r="O240" i="38"/>
  <c r="N240" i="38"/>
  <c r="M240" i="38"/>
  <c r="L240" i="38"/>
  <c r="K240" i="38"/>
  <c r="E240" i="38"/>
  <c r="D240" i="38"/>
  <c r="AP239" i="38"/>
  <c r="AO239" i="38"/>
  <c r="AN239" i="38"/>
  <c r="AL239" i="38"/>
  <c r="AK239" i="38"/>
  <c r="AJ239" i="38"/>
  <c r="AH239" i="38"/>
  <c r="AG239" i="38"/>
  <c r="AF239" i="38"/>
  <c r="AD239" i="38"/>
  <c r="AC239" i="38"/>
  <c r="AB239" i="38"/>
  <c r="AA239" i="38"/>
  <c r="Z239" i="38"/>
  <c r="Y239" i="38"/>
  <c r="X239" i="38"/>
  <c r="W239" i="38"/>
  <c r="V239" i="38"/>
  <c r="U239" i="38"/>
  <c r="T239" i="38"/>
  <c r="S239" i="38"/>
  <c r="R239" i="38"/>
  <c r="Q239" i="38"/>
  <c r="P239" i="38"/>
  <c r="O239" i="38"/>
  <c r="N239" i="38"/>
  <c r="M239" i="38"/>
  <c r="L239" i="38"/>
  <c r="K239" i="38"/>
  <c r="E239" i="38"/>
  <c r="D239" i="38"/>
  <c r="AP238" i="38"/>
  <c r="AO238" i="38"/>
  <c r="AN238" i="38"/>
  <c r="AL238" i="38"/>
  <c r="AK238" i="38"/>
  <c r="AJ238" i="38"/>
  <c r="AH238" i="38"/>
  <c r="AG238" i="38"/>
  <c r="AF238" i="38"/>
  <c r="AD238" i="38"/>
  <c r="AC238" i="38"/>
  <c r="AB238" i="38"/>
  <c r="AA238" i="38"/>
  <c r="Z238" i="38"/>
  <c r="Y238" i="38"/>
  <c r="X238" i="38"/>
  <c r="W238" i="38"/>
  <c r="V238" i="38"/>
  <c r="U238" i="38"/>
  <c r="T238" i="38"/>
  <c r="S238" i="38"/>
  <c r="R238" i="38"/>
  <c r="Q238" i="38"/>
  <c r="P238" i="38"/>
  <c r="O238" i="38"/>
  <c r="N238" i="38"/>
  <c r="M238" i="38"/>
  <c r="L238" i="38"/>
  <c r="K238" i="38"/>
  <c r="E238" i="38"/>
  <c r="D238" i="38"/>
  <c r="AP237" i="38"/>
  <c r="AO237" i="38"/>
  <c r="AN237" i="38"/>
  <c r="AL237" i="38"/>
  <c r="AK237" i="38"/>
  <c r="AJ237" i="38"/>
  <c r="AH237" i="38"/>
  <c r="AG237" i="38"/>
  <c r="AF237" i="38"/>
  <c r="AD237" i="38"/>
  <c r="AC237" i="38"/>
  <c r="AB237" i="38"/>
  <c r="AA237" i="38"/>
  <c r="Z237" i="38"/>
  <c r="Y237" i="38"/>
  <c r="X237" i="38"/>
  <c r="W237" i="38"/>
  <c r="V237" i="38"/>
  <c r="U237" i="38"/>
  <c r="T237" i="38"/>
  <c r="S237" i="38"/>
  <c r="R237" i="38"/>
  <c r="Q237" i="38"/>
  <c r="P237" i="38"/>
  <c r="O237" i="38"/>
  <c r="N237" i="38"/>
  <c r="M237" i="38"/>
  <c r="L237" i="38"/>
  <c r="K237" i="38"/>
  <c r="E237" i="38"/>
  <c r="D237" i="38"/>
  <c r="AP236" i="38"/>
  <c r="AO236" i="38"/>
  <c r="AN236" i="38"/>
  <c r="AL236" i="38"/>
  <c r="AK236" i="38"/>
  <c r="AJ236" i="38"/>
  <c r="AH236" i="38"/>
  <c r="AG236" i="38"/>
  <c r="AF236" i="38"/>
  <c r="AD236" i="38"/>
  <c r="AC236" i="38"/>
  <c r="AB236" i="38"/>
  <c r="AA236" i="38"/>
  <c r="Z236" i="38"/>
  <c r="Y236" i="38"/>
  <c r="X236" i="38"/>
  <c r="W236" i="38"/>
  <c r="V236" i="38"/>
  <c r="U236" i="38"/>
  <c r="T236" i="38"/>
  <c r="S236" i="38"/>
  <c r="R236" i="38"/>
  <c r="Q236" i="38"/>
  <c r="P236" i="38"/>
  <c r="O236" i="38"/>
  <c r="N236" i="38"/>
  <c r="M236" i="38"/>
  <c r="L236" i="38"/>
  <c r="K236" i="38"/>
  <c r="E236" i="38"/>
  <c r="D236" i="38"/>
  <c r="I235" i="38"/>
  <c r="G235" i="38"/>
  <c r="AP234" i="38"/>
  <c r="AO234" i="38"/>
  <c r="AN234" i="38"/>
  <c r="AL234" i="38"/>
  <c r="AK234" i="38"/>
  <c r="AJ234" i="38"/>
  <c r="AH234" i="38"/>
  <c r="AG234" i="38"/>
  <c r="AF234" i="38"/>
  <c r="AD234" i="38"/>
  <c r="AC234" i="38"/>
  <c r="AB234" i="38"/>
  <c r="AA234" i="38"/>
  <c r="Z234" i="38"/>
  <c r="Y234" i="38"/>
  <c r="X234" i="38"/>
  <c r="W234" i="38"/>
  <c r="V234" i="38"/>
  <c r="U234" i="38"/>
  <c r="T234" i="38"/>
  <c r="S234" i="38"/>
  <c r="R234" i="38"/>
  <c r="Q234" i="38"/>
  <c r="P234" i="38"/>
  <c r="O234" i="38"/>
  <c r="N234" i="38"/>
  <c r="M234" i="38"/>
  <c r="L234" i="38"/>
  <c r="K234" i="38"/>
  <c r="E234" i="38"/>
  <c r="D234" i="38"/>
  <c r="AP233" i="38"/>
  <c r="AO233" i="38"/>
  <c r="AN233" i="38"/>
  <c r="AL233" i="38"/>
  <c r="AK233" i="38"/>
  <c r="AJ233" i="38"/>
  <c r="AH233" i="38"/>
  <c r="AG233" i="38"/>
  <c r="AF233" i="38"/>
  <c r="AD233" i="38"/>
  <c r="AC233" i="38"/>
  <c r="AB233" i="38"/>
  <c r="AA233" i="38"/>
  <c r="Z233" i="38"/>
  <c r="Y233" i="38"/>
  <c r="X233" i="38"/>
  <c r="W233" i="38"/>
  <c r="V233" i="38"/>
  <c r="U233" i="38"/>
  <c r="T233" i="38"/>
  <c r="S233" i="38"/>
  <c r="R233" i="38"/>
  <c r="Q233" i="38"/>
  <c r="P233" i="38"/>
  <c r="O233" i="38"/>
  <c r="N233" i="38"/>
  <c r="M233" i="38"/>
  <c r="L233" i="38"/>
  <c r="K233" i="38"/>
  <c r="E233" i="38"/>
  <c r="D233" i="38"/>
  <c r="AP232" i="38"/>
  <c r="AO232" i="38"/>
  <c r="AN232" i="38"/>
  <c r="AL232" i="38"/>
  <c r="AK232" i="38"/>
  <c r="AJ232" i="38"/>
  <c r="AH232" i="38"/>
  <c r="AG232" i="38"/>
  <c r="AF232" i="38"/>
  <c r="AD232" i="38"/>
  <c r="AC232" i="38"/>
  <c r="AB232" i="38"/>
  <c r="AA232" i="38"/>
  <c r="Z232" i="38"/>
  <c r="Y232" i="38"/>
  <c r="X232" i="38"/>
  <c r="W232" i="38"/>
  <c r="V232" i="38"/>
  <c r="U232" i="38"/>
  <c r="T232" i="38"/>
  <c r="S232" i="38"/>
  <c r="R232" i="38"/>
  <c r="Q232" i="38"/>
  <c r="P232" i="38"/>
  <c r="O232" i="38"/>
  <c r="N232" i="38"/>
  <c r="M232" i="38"/>
  <c r="L232" i="38"/>
  <c r="K232" i="38"/>
  <c r="E232" i="38"/>
  <c r="D232" i="38"/>
  <c r="AP231" i="38"/>
  <c r="AO231" i="38"/>
  <c r="AN231" i="38"/>
  <c r="AL231" i="38"/>
  <c r="AK231" i="38"/>
  <c r="AJ231" i="38"/>
  <c r="AH231" i="38"/>
  <c r="AG231" i="38"/>
  <c r="AF231" i="38"/>
  <c r="AD231" i="38"/>
  <c r="AC231" i="38"/>
  <c r="AB231" i="38"/>
  <c r="AA231" i="38"/>
  <c r="Z231" i="38"/>
  <c r="Y231" i="38"/>
  <c r="X231" i="38"/>
  <c r="W231" i="38"/>
  <c r="V231" i="38"/>
  <c r="U231" i="38"/>
  <c r="T231" i="38"/>
  <c r="S231" i="38"/>
  <c r="R231" i="38"/>
  <c r="Q231" i="38"/>
  <c r="P231" i="38"/>
  <c r="O231" i="38"/>
  <c r="N231" i="38"/>
  <c r="M231" i="38"/>
  <c r="L231" i="38"/>
  <c r="K231" i="38"/>
  <c r="E231" i="38"/>
  <c r="D231" i="38"/>
  <c r="AP230" i="38"/>
  <c r="AO230" i="38"/>
  <c r="AN230" i="38"/>
  <c r="AL230" i="38"/>
  <c r="AK230" i="38"/>
  <c r="AJ230" i="38"/>
  <c r="AH230" i="38"/>
  <c r="AG230" i="38"/>
  <c r="AF230" i="38"/>
  <c r="AD230" i="38"/>
  <c r="AC230" i="38"/>
  <c r="AB230" i="38"/>
  <c r="AA230" i="38"/>
  <c r="Z230" i="38"/>
  <c r="Y230" i="38"/>
  <c r="X230" i="38"/>
  <c r="W230" i="38"/>
  <c r="V230" i="38"/>
  <c r="U230" i="38"/>
  <c r="T230" i="38"/>
  <c r="S230" i="38"/>
  <c r="R230" i="38"/>
  <c r="Q230" i="38"/>
  <c r="P230" i="38"/>
  <c r="O230" i="38"/>
  <c r="N230" i="38"/>
  <c r="M230" i="38"/>
  <c r="L230" i="38"/>
  <c r="K230" i="38"/>
  <c r="E230" i="38"/>
  <c r="D230" i="38"/>
  <c r="AP229" i="38"/>
  <c r="AO229" i="38"/>
  <c r="AN229" i="38"/>
  <c r="AL229" i="38"/>
  <c r="AK229" i="38"/>
  <c r="AJ229" i="38"/>
  <c r="AH229" i="38"/>
  <c r="AG229" i="38"/>
  <c r="AF229" i="38"/>
  <c r="AD229" i="38"/>
  <c r="AC229" i="38"/>
  <c r="AB229" i="38"/>
  <c r="AA229" i="38"/>
  <c r="Z229" i="38"/>
  <c r="Y229" i="38"/>
  <c r="X229" i="38"/>
  <c r="W229" i="38"/>
  <c r="V229" i="38"/>
  <c r="U229" i="38"/>
  <c r="T229" i="38"/>
  <c r="S229" i="38"/>
  <c r="R229" i="38"/>
  <c r="Q229" i="38"/>
  <c r="P229" i="38"/>
  <c r="O229" i="38"/>
  <c r="N229" i="38"/>
  <c r="M229" i="38"/>
  <c r="L229" i="38"/>
  <c r="K229" i="38"/>
  <c r="E229" i="38"/>
  <c r="D229" i="38"/>
  <c r="AP228" i="38"/>
  <c r="AO228" i="38"/>
  <c r="AN228" i="38"/>
  <c r="AL228" i="38"/>
  <c r="AK228" i="38"/>
  <c r="AJ228" i="38"/>
  <c r="AH228" i="38"/>
  <c r="AG228" i="38"/>
  <c r="AF228" i="38"/>
  <c r="AD228" i="38"/>
  <c r="AC228" i="38"/>
  <c r="AB228" i="38"/>
  <c r="AA228" i="38"/>
  <c r="Z228" i="38"/>
  <c r="Y228" i="38"/>
  <c r="X228" i="38"/>
  <c r="W228" i="38"/>
  <c r="V228" i="38"/>
  <c r="U228" i="38"/>
  <c r="T228" i="38"/>
  <c r="S228" i="38"/>
  <c r="R228" i="38"/>
  <c r="Q228" i="38"/>
  <c r="P228" i="38"/>
  <c r="O228" i="38"/>
  <c r="N228" i="38"/>
  <c r="M228" i="38"/>
  <c r="L228" i="38"/>
  <c r="K228" i="38"/>
  <c r="E228" i="38"/>
  <c r="D228" i="38"/>
  <c r="AP227" i="38"/>
  <c r="AO227" i="38"/>
  <c r="AN227" i="38"/>
  <c r="AL227" i="38"/>
  <c r="AK227" i="38"/>
  <c r="AJ227" i="38"/>
  <c r="AH227" i="38"/>
  <c r="AG227" i="38"/>
  <c r="AF227" i="38"/>
  <c r="AD227" i="38"/>
  <c r="AC227" i="38"/>
  <c r="AB227" i="38"/>
  <c r="AA227" i="38"/>
  <c r="Z227" i="38"/>
  <c r="Y227" i="38"/>
  <c r="X227" i="38"/>
  <c r="W227" i="38"/>
  <c r="V227" i="38"/>
  <c r="U227" i="38"/>
  <c r="T227" i="38"/>
  <c r="S227" i="38"/>
  <c r="R227" i="38"/>
  <c r="Q227" i="38"/>
  <c r="P227" i="38"/>
  <c r="O227" i="38"/>
  <c r="N227" i="38"/>
  <c r="M227" i="38"/>
  <c r="L227" i="38"/>
  <c r="K227" i="38"/>
  <c r="E227" i="38"/>
  <c r="D227" i="38"/>
  <c r="AP226" i="38"/>
  <c r="AO226" i="38"/>
  <c r="AN226" i="38"/>
  <c r="AL226" i="38"/>
  <c r="AK226" i="38"/>
  <c r="AJ226" i="38"/>
  <c r="AH226" i="38"/>
  <c r="AG226" i="38"/>
  <c r="AF226" i="38"/>
  <c r="AD226" i="38"/>
  <c r="AC226" i="38"/>
  <c r="AB226" i="38"/>
  <c r="AA226" i="38"/>
  <c r="Z226" i="38"/>
  <c r="Y226" i="38"/>
  <c r="X226" i="38"/>
  <c r="W226" i="38"/>
  <c r="V226" i="38"/>
  <c r="U226" i="38"/>
  <c r="T226" i="38"/>
  <c r="S226" i="38"/>
  <c r="R226" i="38"/>
  <c r="Q226" i="38"/>
  <c r="P226" i="38"/>
  <c r="O226" i="38"/>
  <c r="N226" i="38"/>
  <c r="M226" i="38"/>
  <c r="L226" i="38"/>
  <c r="K226" i="38"/>
  <c r="E226" i="38"/>
  <c r="D226" i="38"/>
  <c r="AP225" i="38"/>
  <c r="AO225" i="38"/>
  <c r="AK225" i="38"/>
  <c r="AJ225" i="38"/>
  <c r="AB225" i="38"/>
  <c r="AA225" i="38"/>
  <c r="Z225" i="38"/>
  <c r="Y225" i="38"/>
  <c r="X225" i="38"/>
  <c r="W225" i="38"/>
  <c r="V225" i="38"/>
  <c r="T225" i="38"/>
  <c r="S225" i="38"/>
  <c r="R225" i="38"/>
  <c r="P225" i="38"/>
  <c r="O225" i="38"/>
  <c r="N225" i="38"/>
  <c r="M225" i="38"/>
  <c r="K225" i="38"/>
  <c r="E225" i="38"/>
  <c r="AP224" i="38"/>
  <c r="AO224" i="38"/>
  <c r="AN224" i="38"/>
  <c r="AL224" i="38"/>
  <c r="AK224" i="38"/>
  <c r="AJ224" i="38"/>
  <c r="AH224" i="38"/>
  <c r="AG224" i="38"/>
  <c r="AF224" i="38"/>
  <c r="AD224" i="38"/>
  <c r="AC224" i="38"/>
  <c r="AB224" i="38"/>
  <c r="AA224" i="38"/>
  <c r="Z224" i="38"/>
  <c r="Y224" i="38"/>
  <c r="X224" i="38"/>
  <c r="W224" i="38"/>
  <c r="V224" i="38"/>
  <c r="U224" i="38"/>
  <c r="T224" i="38"/>
  <c r="S224" i="38"/>
  <c r="R224" i="38"/>
  <c r="Q224" i="38"/>
  <c r="P224" i="38"/>
  <c r="O224" i="38"/>
  <c r="N224" i="38"/>
  <c r="M224" i="38"/>
  <c r="L224" i="38"/>
  <c r="K224" i="38"/>
  <c r="E224" i="38"/>
  <c r="D224" i="38"/>
  <c r="I223" i="38"/>
  <c r="I222" i="38"/>
  <c r="G223" i="38"/>
  <c r="G222" i="38"/>
  <c r="AP221" i="38"/>
  <c r="AO221" i="38"/>
  <c r="AN221" i="38"/>
  <c r="AL221" i="38"/>
  <c r="AK221" i="38"/>
  <c r="AJ221" i="38"/>
  <c r="AH221" i="38"/>
  <c r="AG221" i="38"/>
  <c r="AF221" i="38"/>
  <c r="AD221" i="38"/>
  <c r="AC221" i="38"/>
  <c r="AB221" i="38"/>
  <c r="AA221" i="38"/>
  <c r="Z221" i="38"/>
  <c r="Y221" i="38"/>
  <c r="X221" i="38"/>
  <c r="W221" i="38"/>
  <c r="V221" i="38"/>
  <c r="U221" i="38"/>
  <c r="T221" i="38"/>
  <c r="S221" i="38"/>
  <c r="R221" i="38"/>
  <c r="Q221" i="38"/>
  <c r="P221" i="38"/>
  <c r="O221" i="38"/>
  <c r="N221" i="38"/>
  <c r="M221" i="38"/>
  <c r="L221" i="38"/>
  <c r="K221" i="38"/>
  <c r="E221" i="38"/>
  <c r="D221" i="38"/>
  <c r="AP220" i="38"/>
  <c r="AO220" i="38"/>
  <c r="AN220" i="38"/>
  <c r="AL220" i="38"/>
  <c r="AK220" i="38"/>
  <c r="AJ220" i="38"/>
  <c r="AH220" i="38"/>
  <c r="AG220" i="38"/>
  <c r="AF220" i="38"/>
  <c r="AD220" i="38"/>
  <c r="AC220" i="38"/>
  <c r="AB220" i="38"/>
  <c r="AA220" i="38"/>
  <c r="Z220" i="38"/>
  <c r="Y220" i="38"/>
  <c r="X220" i="38"/>
  <c r="W220" i="38"/>
  <c r="V220" i="38"/>
  <c r="U220" i="38"/>
  <c r="T220" i="38"/>
  <c r="S220" i="38"/>
  <c r="R220" i="38"/>
  <c r="Q220" i="38"/>
  <c r="P220" i="38"/>
  <c r="O220" i="38"/>
  <c r="N220" i="38"/>
  <c r="M220" i="38"/>
  <c r="L220" i="38"/>
  <c r="K220" i="38"/>
  <c r="E220" i="38"/>
  <c r="D220" i="38"/>
  <c r="AP219" i="38"/>
  <c r="AO219" i="38"/>
  <c r="AN219" i="38"/>
  <c r="AL219" i="38"/>
  <c r="AK219" i="38"/>
  <c r="AJ219" i="38"/>
  <c r="AH219" i="38"/>
  <c r="AG219" i="38"/>
  <c r="AF219" i="38"/>
  <c r="AD219" i="38"/>
  <c r="AC219" i="38"/>
  <c r="AB219" i="38"/>
  <c r="AA219" i="38"/>
  <c r="Z219" i="38"/>
  <c r="Y219" i="38"/>
  <c r="X219" i="38"/>
  <c r="W219" i="38"/>
  <c r="V219" i="38"/>
  <c r="U219" i="38"/>
  <c r="T219" i="38"/>
  <c r="S219" i="38"/>
  <c r="R219" i="38"/>
  <c r="Q219" i="38"/>
  <c r="P219" i="38"/>
  <c r="O219" i="38"/>
  <c r="N219" i="38"/>
  <c r="M219" i="38"/>
  <c r="L219" i="38"/>
  <c r="K219" i="38"/>
  <c r="E219" i="38"/>
  <c r="D219" i="38"/>
  <c r="AP218" i="38"/>
  <c r="AO218" i="38"/>
  <c r="AN218" i="38"/>
  <c r="AL218" i="38"/>
  <c r="AK218" i="38"/>
  <c r="AJ218" i="38"/>
  <c r="AH218" i="38"/>
  <c r="AG218" i="38"/>
  <c r="AF218" i="38"/>
  <c r="AD218" i="38"/>
  <c r="AC218" i="38"/>
  <c r="AB218" i="38"/>
  <c r="AA218" i="38"/>
  <c r="Z218" i="38"/>
  <c r="Y218" i="38"/>
  <c r="X218" i="38"/>
  <c r="W218" i="38"/>
  <c r="V218" i="38"/>
  <c r="U218" i="38"/>
  <c r="T218" i="38"/>
  <c r="S218" i="38"/>
  <c r="R218" i="38"/>
  <c r="Q218" i="38"/>
  <c r="P218" i="38"/>
  <c r="O218" i="38"/>
  <c r="N218" i="38"/>
  <c r="M218" i="38"/>
  <c r="L218" i="38"/>
  <c r="K218" i="38"/>
  <c r="E218" i="38"/>
  <c r="D218" i="38"/>
  <c r="AP217" i="38"/>
  <c r="AO217" i="38"/>
  <c r="AN217" i="38"/>
  <c r="AL217" i="38"/>
  <c r="AK217" i="38"/>
  <c r="AJ217" i="38"/>
  <c r="AH217" i="38"/>
  <c r="AG217" i="38"/>
  <c r="AF217" i="38"/>
  <c r="AD217" i="38"/>
  <c r="AC217" i="38"/>
  <c r="AB217" i="38"/>
  <c r="AA217" i="38"/>
  <c r="Z217" i="38"/>
  <c r="Y217" i="38"/>
  <c r="X217" i="38"/>
  <c r="W217" i="38"/>
  <c r="V217" i="38"/>
  <c r="U217" i="38"/>
  <c r="T217" i="38"/>
  <c r="S217" i="38"/>
  <c r="R217" i="38"/>
  <c r="Q217" i="38"/>
  <c r="P217" i="38"/>
  <c r="O217" i="38"/>
  <c r="N217" i="38"/>
  <c r="M217" i="38"/>
  <c r="L217" i="38"/>
  <c r="K217" i="38"/>
  <c r="E217" i="38"/>
  <c r="D217" i="38"/>
  <c r="AP216" i="38"/>
  <c r="AO216" i="38"/>
  <c r="AN216" i="38"/>
  <c r="AL216" i="38"/>
  <c r="AK216" i="38"/>
  <c r="AJ216" i="38"/>
  <c r="AH216" i="38"/>
  <c r="AG216" i="38"/>
  <c r="AF216" i="38"/>
  <c r="AD216" i="38"/>
  <c r="AC216" i="38"/>
  <c r="AB216" i="38"/>
  <c r="AA216" i="38"/>
  <c r="Z216" i="38"/>
  <c r="Y216" i="38"/>
  <c r="X216" i="38"/>
  <c r="W216" i="38"/>
  <c r="V216" i="38"/>
  <c r="U216" i="38"/>
  <c r="T216" i="38"/>
  <c r="S216" i="38"/>
  <c r="R216" i="38"/>
  <c r="Q216" i="38"/>
  <c r="P216" i="38"/>
  <c r="O216" i="38"/>
  <c r="N216" i="38"/>
  <c r="M216" i="38"/>
  <c r="L216" i="38"/>
  <c r="K216" i="38"/>
  <c r="E216" i="38"/>
  <c r="D216" i="38"/>
  <c r="AP215" i="38"/>
  <c r="AO215" i="38"/>
  <c r="AN215" i="38"/>
  <c r="AL215" i="38"/>
  <c r="AK215" i="38"/>
  <c r="AJ215" i="38"/>
  <c r="AH215" i="38"/>
  <c r="AG215" i="38"/>
  <c r="AF215" i="38"/>
  <c r="AD215" i="38"/>
  <c r="AC215" i="38"/>
  <c r="AB215" i="38"/>
  <c r="AA215" i="38"/>
  <c r="Z215" i="38"/>
  <c r="Y215" i="38"/>
  <c r="X215" i="38"/>
  <c r="W215" i="38"/>
  <c r="V215" i="38"/>
  <c r="U215" i="38"/>
  <c r="T215" i="38"/>
  <c r="S215" i="38"/>
  <c r="R215" i="38"/>
  <c r="Q215" i="38"/>
  <c r="P215" i="38"/>
  <c r="O215" i="38"/>
  <c r="N215" i="38"/>
  <c r="M215" i="38"/>
  <c r="L215" i="38"/>
  <c r="K215" i="38"/>
  <c r="E215" i="38"/>
  <c r="D215" i="38"/>
  <c r="I214" i="38"/>
  <c r="G214" i="38"/>
  <c r="AP213" i="38"/>
  <c r="AO213" i="38"/>
  <c r="AN213" i="38"/>
  <c r="AL213" i="38"/>
  <c r="AK213" i="38"/>
  <c r="AJ213" i="38"/>
  <c r="AH213" i="38"/>
  <c r="AG213" i="38"/>
  <c r="AF213" i="38"/>
  <c r="AD213" i="38"/>
  <c r="AC213" i="38"/>
  <c r="AB213" i="38"/>
  <c r="AA213" i="38"/>
  <c r="Z213" i="38"/>
  <c r="Y213" i="38"/>
  <c r="X213" i="38"/>
  <c r="W213" i="38"/>
  <c r="V213" i="38"/>
  <c r="U213" i="38"/>
  <c r="T213" i="38"/>
  <c r="S213" i="38"/>
  <c r="R213" i="38"/>
  <c r="Q213" i="38"/>
  <c r="P213" i="38"/>
  <c r="O213" i="38"/>
  <c r="N213" i="38"/>
  <c r="M213" i="38"/>
  <c r="L213" i="38"/>
  <c r="K213" i="38"/>
  <c r="E213" i="38"/>
  <c r="D213" i="38"/>
  <c r="AP212" i="38"/>
  <c r="AO212" i="38"/>
  <c r="AN212" i="38"/>
  <c r="AL212" i="38"/>
  <c r="AK212" i="38"/>
  <c r="AJ212" i="38"/>
  <c r="AH212" i="38"/>
  <c r="AG212" i="38"/>
  <c r="AF212" i="38"/>
  <c r="AD212" i="38"/>
  <c r="AC212" i="38"/>
  <c r="AB212" i="38"/>
  <c r="AA212" i="38"/>
  <c r="Z212" i="38"/>
  <c r="Y212" i="38"/>
  <c r="X212" i="38"/>
  <c r="W212" i="38"/>
  <c r="V212" i="38"/>
  <c r="U212" i="38"/>
  <c r="T212" i="38"/>
  <c r="S212" i="38"/>
  <c r="R212" i="38"/>
  <c r="Q212" i="38"/>
  <c r="P212" i="38"/>
  <c r="O212" i="38"/>
  <c r="N212" i="38"/>
  <c r="M212" i="38"/>
  <c r="L212" i="38"/>
  <c r="K212" i="38"/>
  <c r="E212" i="38"/>
  <c r="D212" i="38"/>
  <c r="AP211" i="38"/>
  <c r="AO211" i="38"/>
  <c r="AN211" i="38"/>
  <c r="AL211" i="38"/>
  <c r="AK211" i="38"/>
  <c r="AJ211" i="38"/>
  <c r="AH211" i="38"/>
  <c r="AG211" i="38"/>
  <c r="AF211" i="38"/>
  <c r="AD211" i="38"/>
  <c r="AC211" i="38"/>
  <c r="AB211" i="38"/>
  <c r="AA211" i="38"/>
  <c r="Z211" i="38"/>
  <c r="Y211" i="38"/>
  <c r="X211" i="38"/>
  <c r="W211" i="38"/>
  <c r="V211" i="38"/>
  <c r="U211" i="38"/>
  <c r="T211" i="38"/>
  <c r="S211" i="38"/>
  <c r="R211" i="38"/>
  <c r="Q211" i="38"/>
  <c r="P211" i="38"/>
  <c r="O211" i="38"/>
  <c r="N211" i="38"/>
  <c r="M211" i="38"/>
  <c r="L211" i="38"/>
  <c r="K211" i="38"/>
  <c r="E211" i="38"/>
  <c r="D211" i="38"/>
  <c r="AP210" i="38"/>
  <c r="AO210" i="38"/>
  <c r="AN210" i="38"/>
  <c r="AL210" i="38"/>
  <c r="AK210" i="38"/>
  <c r="AJ210" i="38"/>
  <c r="AH210" i="38"/>
  <c r="AG210" i="38"/>
  <c r="AF210" i="38"/>
  <c r="AD210" i="38"/>
  <c r="AC210" i="38"/>
  <c r="AB210" i="38"/>
  <c r="AA210" i="38"/>
  <c r="Z210" i="38"/>
  <c r="Y210" i="38"/>
  <c r="X210" i="38"/>
  <c r="W210" i="38"/>
  <c r="V210" i="38"/>
  <c r="U210" i="38"/>
  <c r="T210" i="38"/>
  <c r="S210" i="38"/>
  <c r="R210" i="38"/>
  <c r="Q210" i="38"/>
  <c r="P210" i="38"/>
  <c r="O210" i="38"/>
  <c r="N210" i="38"/>
  <c r="M210" i="38"/>
  <c r="L210" i="38"/>
  <c r="K210" i="38"/>
  <c r="E210" i="38"/>
  <c r="D210" i="38"/>
  <c r="AP209" i="38"/>
  <c r="AO209" i="38"/>
  <c r="AN209" i="38"/>
  <c r="AL209" i="38"/>
  <c r="AK209" i="38"/>
  <c r="AJ209" i="38"/>
  <c r="AH209" i="38"/>
  <c r="AG209" i="38"/>
  <c r="AF209" i="38"/>
  <c r="AD209" i="38"/>
  <c r="AC209" i="38"/>
  <c r="AB209" i="38"/>
  <c r="AA209" i="38"/>
  <c r="Z209" i="38"/>
  <c r="Y209" i="38"/>
  <c r="X209" i="38"/>
  <c r="W209" i="38"/>
  <c r="V209" i="38"/>
  <c r="U209" i="38"/>
  <c r="T209" i="38"/>
  <c r="S209" i="38"/>
  <c r="R209" i="38"/>
  <c r="Q209" i="38"/>
  <c r="P209" i="38"/>
  <c r="O209" i="38"/>
  <c r="N209" i="38"/>
  <c r="M209" i="38"/>
  <c r="L209" i="38"/>
  <c r="K209" i="38"/>
  <c r="E209" i="38"/>
  <c r="D209" i="38"/>
  <c r="AP208" i="38"/>
  <c r="AO208" i="38"/>
  <c r="AN208" i="38"/>
  <c r="AL208" i="38"/>
  <c r="AK208" i="38"/>
  <c r="AJ208" i="38"/>
  <c r="AH208" i="38"/>
  <c r="AG208" i="38"/>
  <c r="AF208" i="38"/>
  <c r="AD208" i="38"/>
  <c r="AC208" i="38"/>
  <c r="AB208" i="38"/>
  <c r="AA208" i="38"/>
  <c r="Z208" i="38"/>
  <c r="Y208" i="38"/>
  <c r="X208" i="38"/>
  <c r="W208" i="38"/>
  <c r="V208" i="38"/>
  <c r="U208" i="38"/>
  <c r="T208" i="38"/>
  <c r="S208" i="38"/>
  <c r="R208" i="38"/>
  <c r="Q208" i="38"/>
  <c r="P208" i="38"/>
  <c r="O208" i="38"/>
  <c r="N208" i="38"/>
  <c r="M208" i="38"/>
  <c r="L208" i="38"/>
  <c r="K208" i="38"/>
  <c r="E208" i="38"/>
  <c r="D208" i="38"/>
  <c r="I207" i="38"/>
  <c r="G207" i="38"/>
  <c r="AP206" i="38"/>
  <c r="AO206" i="38"/>
  <c r="AN206" i="38"/>
  <c r="AL206" i="38"/>
  <c r="AK206" i="38"/>
  <c r="AJ206" i="38"/>
  <c r="AH206" i="38"/>
  <c r="AG206" i="38"/>
  <c r="AF206" i="38"/>
  <c r="AD206" i="38"/>
  <c r="AC206" i="38"/>
  <c r="AB206" i="38"/>
  <c r="AA206" i="38"/>
  <c r="Z206" i="38"/>
  <c r="Y206" i="38"/>
  <c r="X206" i="38"/>
  <c r="W206" i="38"/>
  <c r="V206" i="38"/>
  <c r="U206" i="38"/>
  <c r="T206" i="38"/>
  <c r="S206" i="38"/>
  <c r="R206" i="38"/>
  <c r="Q206" i="38"/>
  <c r="P206" i="38"/>
  <c r="O206" i="38"/>
  <c r="N206" i="38"/>
  <c r="M206" i="38"/>
  <c r="L206" i="38"/>
  <c r="K206" i="38"/>
  <c r="E206" i="38"/>
  <c r="D206" i="38"/>
  <c r="AP205" i="38"/>
  <c r="AO205" i="38"/>
  <c r="AN205" i="38"/>
  <c r="AL205" i="38"/>
  <c r="AK205" i="38"/>
  <c r="AJ205" i="38"/>
  <c r="AH205" i="38"/>
  <c r="AG205" i="38"/>
  <c r="AF205" i="38"/>
  <c r="AD205" i="38"/>
  <c r="AC205" i="38"/>
  <c r="AB205" i="38"/>
  <c r="AA205" i="38"/>
  <c r="Z205" i="38"/>
  <c r="Y205" i="38"/>
  <c r="X205" i="38"/>
  <c r="W205" i="38"/>
  <c r="V205" i="38"/>
  <c r="U205" i="38"/>
  <c r="T205" i="38"/>
  <c r="S205" i="38"/>
  <c r="R205" i="38"/>
  <c r="Q205" i="38"/>
  <c r="P205" i="38"/>
  <c r="O205" i="38"/>
  <c r="N205" i="38"/>
  <c r="M205" i="38"/>
  <c r="L205" i="38"/>
  <c r="K205" i="38"/>
  <c r="E205" i="38"/>
  <c r="D205" i="38"/>
  <c r="AP204" i="38"/>
  <c r="AO204" i="38"/>
  <c r="AN204" i="38"/>
  <c r="AL204" i="38"/>
  <c r="AK204" i="38"/>
  <c r="AJ204" i="38"/>
  <c r="AH204" i="38"/>
  <c r="AG204" i="38"/>
  <c r="AF204" i="38"/>
  <c r="AD204" i="38"/>
  <c r="AC204" i="38"/>
  <c r="AB204" i="38"/>
  <c r="AA204" i="38"/>
  <c r="Z204" i="38"/>
  <c r="Y204" i="38"/>
  <c r="X204" i="38"/>
  <c r="W204" i="38"/>
  <c r="V204" i="38"/>
  <c r="U204" i="38"/>
  <c r="T204" i="38"/>
  <c r="S204" i="38"/>
  <c r="R204" i="38"/>
  <c r="Q204" i="38"/>
  <c r="P204" i="38"/>
  <c r="O204" i="38"/>
  <c r="N204" i="38"/>
  <c r="M204" i="38"/>
  <c r="L204" i="38"/>
  <c r="K204" i="38"/>
  <c r="E204" i="38"/>
  <c r="D204" i="38"/>
  <c r="AP203" i="38"/>
  <c r="AO203" i="38"/>
  <c r="AN203" i="38"/>
  <c r="AL203" i="38"/>
  <c r="AK203" i="38"/>
  <c r="AJ203" i="38"/>
  <c r="AH203" i="38"/>
  <c r="AG203" i="38"/>
  <c r="AF203" i="38"/>
  <c r="AD203" i="38"/>
  <c r="AC203" i="38"/>
  <c r="AB203" i="38"/>
  <c r="AA203" i="38"/>
  <c r="Z203" i="38"/>
  <c r="Y203" i="38"/>
  <c r="X203" i="38"/>
  <c r="W203" i="38"/>
  <c r="V203" i="38"/>
  <c r="U203" i="38"/>
  <c r="T203" i="38"/>
  <c r="S203" i="38"/>
  <c r="R203" i="38"/>
  <c r="Q203" i="38"/>
  <c r="P203" i="38"/>
  <c r="O203" i="38"/>
  <c r="N203" i="38"/>
  <c r="M203" i="38"/>
  <c r="L203" i="38"/>
  <c r="K203" i="38"/>
  <c r="E203" i="38"/>
  <c r="D203" i="38"/>
  <c r="AP202" i="38"/>
  <c r="AO202" i="38"/>
  <c r="AN202" i="38"/>
  <c r="AL202" i="38"/>
  <c r="AK202" i="38"/>
  <c r="AJ202" i="38"/>
  <c r="AH202" i="38"/>
  <c r="AG202" i="38"/>
  <c r="AF202" i="38"/>
  <c r="AD202" i="38"/>
  <c r="AC202" i="38"/>
  <c r="AB202" i="38"/>
  <c r="AA202" i="38"/>
  <c r="Z202" i="38"/>
  <c r="Y202" i="38"/>
  <c r="X202" i="38"/>
  <c r="W202" i="38"/>
  <c r="V202" i="38"/>
  <c r="U202" i="38"/>
  <c r="T202" i="38"/>
  <c r="S202" i="38"/>
  <c r="R202" i="38"/>
  <c r="Q202" i="38"/>
  <c r="P202" i="38"/>
  <c r="O202" i="38"/>
  <c r="N202" i="38"/>
  <c r="M202" i="38"/>
  <c r="L202" i="38"/>
  <c r="K202" i="38"/>
  <c r="E202" i="38"/>
  <c r="D202" i="38"/>
  <c r="AP201" i="38"/>
  <c r="AO201" i="38"/>
  <c r="AN201" i="38"/>
  <c r="AL201" i="38"/>
  <c r="AK201" i="38"/>
  <c r="AJ201" i="38"/>
  <c r="AH201" i="38"/>
  <c r="AG201" i="38"/>
  <c r="AF201" i="38"/>
  <c r="AD201" i="38"/>
  <c r="AC201" i="38"/>
  <c r="AB201" i="38"/>
  <c r="AA201" i="38"/>
  <c r="Z201" i="38"/>
  <c r="Y201" i="38"/>
  <c r="X201" i="38"/>
  <c r="W201" i="38"/>
  <c r="V201" i="38"/>
  <c r="U201" i="38"/>
  <c r="T201" i="38"/>
  <c r="S201" i="38"/>
  <c r="R201" i="38"/>
  <c r="Q201" i="38"/>
  <c r="P201" i="38"/>
  <c r="O201" i="38"/>
  <c r="N201" i="38"/>
  <c r="M201" i="38"/>
  <c r="L201" i="38"/>
  <c r="K201" i="38"/>
  <c r="E201" i="38"/>
  <c r="D201" i="38"/>
  <c r="AP200" i="38"/>
  <c r="AO200" i="38"/>
  <c r="AN200" i="38"/>
  <c r="AL200" i="38"/>
  <c r="AK200" i="38"/>
  <c r="AJ200" i="38"/>
  <c r="AH200" i="38"/>
  <c r="AG200" i="38"/>
  <c r="AF200" i="38"/>
  <c r="AD200" i="38"/>
  <c r="AC200" i="38"/>
  <c r="AB200" i="38"/>
  <c r="AA200" i="38"/>
  <c r="Z200" i="38"/>
  <c r="Y200" i="38"/>
  <c r="X200" i="38"/>
  <c r="W200" i="38"/>
  <c r="V200" i="38"/>
  <c r="U200" i="38"/>
  <c r="T200" i="38"/>
  <c r="S200" i="38"/>
  <c r="R200" i="38"/>
  <c r="Q200" i="38"/>
  <c r="P200" i="38"/>
  <c r="O200" i="38"/>
  <c r="N200" i="38"/>
  <c r="M200" i="38"/>
  <c r="L200" i="38"/>
  <c r="K200" i="38"/>
  <c r="E200" i="38"/>
  <c r="D200" i="38"/>
  <c r="I199" i="38"/>
  <c r="G199" i="38"/>
  <c r="AP198" i="38"/>
  <c r="AO198" i="38"/>
  <c r="AN198" i="38"/>
  <c r="AL198" i="38"/>
  <c r="AK198" i="38"/>
  <c r="AJ198" i="38"/>
  <c r="AH198" i="38"/>
  <c r="AG198" i="38"/>
  <c r="AF198" i="38"/>
  <c r="AD198" i="38"/>
  <c r="AC198" i="38"/>
  <c r="AB198" i="38"/>
  <c r="AA198" i="38"/>
  <c r="Z198" i="38"/>
  <c r="Y198" i="38"/>
  <c r="X198" i="38"/>
  <c r="W198" i="38"/>
  <c r="V198" i="38"/>
  <c r="U198" i="38"/>
  <c r="T198" i="38"/>
  <c r="S198" i="38"/>
  <c r="R198" i="38"/>
  <c r="Q198" i="38"/>
  <c r="P198" i="38"/>
  <c r="O198" i="38"/>
  <c r="N198" i="38"/>
  <c r="M198" i="38"/>
  <c r="L198" i="38"/>
  <c r="K198" i="38"/>
  <c r="E198" i="38"/>
  <c r="D198" i="38"/>
  <c r="AP197" i="38"/>
  <c r="AO197" i="38"/>
  <c r="AN197" i="38"/>
  <c r="AL197" i="38"/>
  <c r="AK197" i="38"/>
  <c r="AJ197" i="38"/>
  <c r="AH197" i="38"/>
  <c r="AG197" i="38"/>
  <c r="AF197" i="38"/>
  <c r="AD197" i="38"/>
  <c r="AC197" i="38"/>
  <c r="AB197" i="38"/>
  <c r="AA197" i="38"/>
  <c r="Z197" i="38"/>
  <c r="Y197" i="38"/>
  <c r="X197" i="38"/>
  <c r="W197" i="38"/>
  <c r="V197" i="38"/>
  <c r="U197" i="38"/>
  <c r="T197" i="38"/>
  <c r="S197" i="38"/>
  <c r="R197" i="38"/>
  <c r="Q197" i="38"/>
  <c r="P197" i="38"/>
  <c r="O197" i="38"/>
  <c r="N197" i="38"/>
  <c r="M197" i="38"/>
  <c r="L197" i="38"/>
  <c r="K197" i="38"/>
  <c r="E197" i="38"/>
  <c r="D197" i="38"/>
  <c r="AP196" i="38"/>
  <c r="AO196" i="38"/>
  <c r="AN196" i="38"/>
  <c r="AL196" i="38"/>
  <c r="AK196" i="38"/>
  <c r="AJ196" i="38"/>
  <c r="AH196" i="38"/>
  <c r="AG196" i="38"/>
  <c r="AF196" i="38"/>
  <c r="AD196" i="38"/>
  <c r="AC196" i="38"/>
  <c r="AB196" i="38"/>
  <c r="AA196" i="38"/>
  <c r="Z196" i="38"/>
  <c r="Y196" i="38"/>
  <c r="X196" i="38"/>
  <c r="W196" i="38"/>
  <c r="V196" i="38"/>
  <c r="U196" i="38"/>
  <c r="T196" i="38"/>
  <c r="S196" i="38"/>
  <c r="R196" i="38"/>
  <c r="Q196" i="38"/>
  <c r="P196" i="38"/>
  <c r="O196" i="38"/>
  <c r="N196" i="38"/>
  <c r="M196" i="38"/>
  <c r="L196" i="38"/>
  <c r="K196" i="38"/>
  <c r="E196" i="38"/>
  <c r="D196" i="38"/>
  <c r="AP195" i="38"/>
  <c r="AO195" i="38"/>
  <c r="AN195" i="38"/>
  <c r="AL195" i="38"/>
  <c r="AK195" i="38"/>
  <c r="AJ195" i="38"/>
  <c r="AH195" i="38"/>
  <c r="AG195" i="38"/>
  <c r="AF195" i="38"/>
  <c r="AD195" i="38"/>
  <c r="AC195" i="38"/>
  <c r="AB195" i="38"/>
  <c r="AA195" i="38"/>
  <c r="Z195" i="38"/>
  <c r="Y195" i="38"/>
  <c r="X195" i="38"/>
  <c r="W195" i="38"/>
  <c r="V195" i="38"/>
  <c r="U195" i="38"/>
  <c r="T195" i="38"/>
  <c r="S195" i="38"/>
  <c r="R195" i="38"/>
  <c r="Q195" i="38"/>
  <c r="P195" i="38"/>
  <c r="O195" i="38"/>
  <c r="N195" i="38"/>
  <c r="M195" i="38"/>
  <c r="L195" i="38"/>
  <c r="K195" i="38"/>
  <c r="E195" i="38"/>
  <c r="D195" i="38"/>
  <c r="AP194" i="38"/>
  <c r="AO194" i="38"/>
  <c r="AN194" i="38"/>
  <c r="AL194" i="38"/>
  <c r="AK194" i="38"/>
  <c r="AJ194" i="38"/>
  <c r="AH194" i="38"/>
  <c r="AG194" i="38"/>
  <c r="AF194" i="38"/>
  <c r="AD194" i="38"/>
  <c r="AC194" i="38"/>
  <c r="AB194" i="38"/>
  <c r="AA194" i="38"/>
  <c r="Z194" i="38"/>
  <c r="Y194" i="38"/>
  <c r="X194" i="38"/>
  <c r="W194" i="38"/>
  <c r="V194" i="38"/>
  <c r="U194" i="38"/>
  <c r="T194" i="38"/>
  <c r="S194" i="38"/>
  <c r="R194" i="38"/>
  <c r="Q194" i="38"/>
  <c r="P194" i="38"/>
  <c r="O194" i="38"/>
  <c r="N194" i="38"/>
  <c r="M194" i="38"/>
  <c r="L194" i="38"/>
  <c r="K194" i="38"/>
  <c r="E194" i="38"/>
  <c r="D194" i="38"/>
  <c r="AP193" i="38"/>
  <c r="AO193" i="38"/>
  <c r="AN193" i="38"/>
  <c r="AL193" i="38"/>
  <c r="AK193" i="38"/>
  <c r="AJ193" i="38"/>
  <c r="AH193" i="38"/>
  <c r="AG193" i="38"/>
  <c r="AF193" i="38"/>
  <c r="AD193" i="38"/>
  <c r="AC193" i="38"/>
  <c r="AB193" i="38"/>
  <c r="AA193" i="38"/>
  <c r="Z193" i="38"/>
  <c r="Y193" i="38"/>
  <c r="X193" i="38"/>
  <c r="W193" i="38"/>
  <c r="V193" i="38"/>
  <c r="U193" i="38"/>
  <c r="T193" i="38"/>
  <c r="S193" i="38"/>
  <c r="R193" i="38"/>
  <c r="Q193" i="38"/>
  <c r="P193" i="38"/>
  <c r="O193" i="38"/>
  <c r="N193" i="38"/>
  <c r="M193" i="38"/>
  <c r="L193" i="38"/>
  <c r="K193" i="38"/>
  <c r="E193" i="38"/>
  <c r="D193" i="38"/>
  <c r="AP192" i="38"/>
  <c r="AO192" i="38"/>
  <c r="AN192" i="38"/>
  <c r="AL192" i="38"/>
  <c r="AK192" i="38"/>
  <c r="AJ192" i="38"/>
  <c r="AH192" i="38"/>
  <c r="AG192" i="38"/>
  <c r="AF192" i="38"/>
  <c r="AD192" i="38"/>
  <c r="AC192" i="38"/>
  <c r="AB192" i="38"/>
  <c r="AA192" i="38"/>
  <c r="Z192" i="38"/>
  <c r="Y192" i="38"/>
  <c r="X192" i="38"/>
  <c r="W192" i="38"/>
  <c r="V192" i="38"/>
  <c r="U192" i="38"/>
  <c r="T192" i="38"/>
  <c r="S192" i="38"/>
  <c r="R192" i="38"/>
  <c r="Q192" i="38"/>
  <c r="P192" i="38"/>
  <c r="O192" i="38"/>
  <c r="N192" i="38"/>
  <c r="M192" i="38"/>
  <c r="L192" i="38"/>
  <c r="K192" i="38"/>
  <c r="E192" i="38"/>
  <c r="D192" i="38"/>
  <c r="I191" i="38"/>
  <c r="G191" i="38"/>
  <c r="G190" i="38"/>
  <c r="I190" i="38"/>
  <c r="AP189" i="38"/>
  <c r="AO189" i="38"/>
  <c r="AN189" i="38"/>
  <c r="AL189" i="38"/>
  <c r="AK189" i="38"/>
  <c r="AJ189" i="38"/>
  <c r="AH189" i="38"/>
  <c r="AG189" i="38"/>
  <c r="AF189" i="38"/>
  <c r="AD189" i="38"/>
  <c r="AC189" i="38"/>
  <c r="AB189" i="38"/>
  <c r="AA189" i="38"/>
  <c r="Z189" i="38"/>
  <c r="Y189" i="38"/>
  <c r="X189" i="38"/>
  <c r="W189" i="38"/>
  <c r="V189" i="38"/>
  <c r="U189" i="38"/>
  <c r="T189" i="38"/>
  <c r="S189" i="38"/>
  <c r="R189" i="38"/>
  <c r="Q189" i="38"/>
  <c r="P189" i="38"/>
  <c r="O189" i="38"/>
  <c r="N189" i="38"/>
  <c r="M189" i="38"/>
  <c r="L189" i="38"/>
  <c r="K189" i="38"/>
  <c r="E189" i="38"/>
  <c r="D189" i="38"/>
  <c r="AP188" i="38"/>
  <c r="AO188" i="38"/>
  <c r="AN188" i="38"/>
  <c r="AL188" i="38"/>
  <c r="AK188" i="38"/>
  <c r="AJ188" i="38"/>
  <c r="AH188" i="38"/>
  <c r="AG188" i="38"/>
  <c r="AF188" i="38"/>
  <c r="AD188" i="38"/>
  <c r="AC188" i="38"/>
  <c r="AB188" i="38"/>
  <c r="AA188" i="38"/>
  <c r="Z188" i="38"/>
  <c r="Y188" i="38"/>
  <c r="X188" i="38"/>
  <c r="W188" i="38"/>
  <c r="V188" i="38"/>
  <c r="U188" i="38"/>
  <c r="T188" i="38"/>
  <c r="S188" i="38"/>
  <c r="R188" i="38"/>
  <c r="Q188" i="38"/>
  <c r="P188" i="38"/>
  <c r="O188" i="38"/>
  <c r="N188" i="38"/>
  <c r="M188" i="38"/>
  <c r="L188" i="38"/>
  <c r="K188" i="38"/>
  <c r="E188" i="38"/>
  <c r="D188" i="38"/>
  <c r="AP187" i="38"/>
  <c r="AO187" i="38"/>
  <c r="AN187" i="38"/>
  <c r="AL187" i="38"/>
  <c r="AK187" i="38"/>
  <c r="AJ187" i="38"/>
  <c r="AH187" i="38"/>
  <c r="AG187" i="38"/>
  <c r="AF187" i="38"/>
  <c r="AD187" i="38"/>
  <c r="AC187" i="38"/>
  <c r="AB187" i="38"/>
  <c r="AA187" i="38"/>
  <c r="Z187" i="38"/>
  <c r="Y187" i="38"/>
  <c r="X187" i="38"/>
  <c r="W187" i="38"/>
  <c r="V187" i="38"/>
  <c r="U187" i="38"/>
  <c r="T187" i="38"/>
  <c r="S187" i="38"/>
  <c r="R187" i="38"/>
  <c r="Q187" i="38"/>
  <c r="P187" i="38"/>
  <c r="O187" i="38"/>
  <c r="N187" i="38"/>
  <c r="M187" i="38"/>
  <c r="L187" i="38"/>
  <c r="K187" i="38"/>
  <c r="E187" i="38"/>
  <c r="D187" i="38"/>
  <c r="AP186" i="38"/>
  <c r="AO186" i="38"/>
  <c r="AN186" i="38"/>
  <c r="AL186" i="38"/>
  <c r="AK186" i="38"/>
  <c r="AJ186" i="38"/>
  <c r="AH186" i="38"/>
  <c r="AG186" i="38"/>
  <c r="AF186" i="38"/>
  <c r="AD186" i="38"/>
  <c r="AC186" i="38"/>
  <c r="AB186" i="38"/>
  <c r="AA186" i="38"/>
  <c r="Z186" i="38"/>
  <c r="Y186" i="38"/>
  <c r="X186" i="38"/>
  <c r="W186" i="38"/>
  <c r="V186" i="38"/>
  <c r="U186" i="38"/>
  <c r="T186" i="38"/>
  <c r="S186" i="38"/>
  <c r="R186" i="38"/>
  <c r="Q186" i="38"/>
  <c r="P186" i="38"/>
  <c r="O186" i="38"/>
  <c r="N186" i="38"/>
  <c r="M186" i="38"/>
  <c r="L186" i="38"/>
  <c r="K186" i="38"/>
  <c r="E186" i="38"/>
  <c r="D186" i="38"/>
  <c r="AP185" i="38"/>
  <c r="AO185" i="38"/>
  <c r="AN185" i="38"/>
  <c r="AL185" i="38"/>
  <c r="AK185" i="38"/>
  <c r="AJ185" i="38"/>
  <c r="AH185" i="38"/>
  <c r="AG185" i="38"/>
  <c r="AF185" i="38"/>
  <c r="AD185" i="38"/>
  <c r="AC185" i="38"/>
  <c r="AB185" i="38"/>
  <c r="AA185" i="38"/>
  <c r="Z185" i="38"/>
  <c r="Y185" i="38"/>
  <c r="X185" i="38"/>
  <c r="W185" i="38"/>
  <c r="V185" i="38"/>
  <c r="U185" i="38"/>
  <c r="T185" i="38"/>
  <c r="S185" i="38"/>
  <c r="R185" i="38"/>
  <c r="Q185" i="38"/>
  <c r="P185" i="38"/>
  <c r="O185" i="38"/>
  <c r="N185" i="38"/>
  <c r="M185" i="38"/>
  <c r="L185" i="38"/>
  <c r="K185" i="38"/>
  <c r="E185" i="38"/>
  <c r="D185" i="38"/>
  <c r="AP184" i="38"/>
  <c r="AO184" i="38"/>
  <c r="AN184" i="38"/>
  <c r="AL184" i="38"/>
  <c r="AK184" i="38"/>
  <c r="AJ184" i="38"/>
  <c r="AH184" i="38"/>
  <c r="AG184" i="38"/>
  <c r="AF184" i="38"/>
  <c r="AD184" i="38"/>
  <c r="AC184" i="38"/>
  <c r="AB184" i="38"/>
  <c r="AA184" i="38"/>
  <c r="Z184" i="38"/>
  <c r="Y184" i="38"/>
  <c r="X184" i="38"/>
  <c r="W184" i="38"/>
  <c r="V184" i="38"/>
  <c r="U184" i="38"/>
  <c r="T184" i="38"/>
  <c r="S184" i="38"/>
  <c r="R184" i="38"/>
  <c r="Q184" i="38"/>
  <c r="P184" i="38"/>
  <c r="O184" i="38"/>
  <c r="N184" i="38"/>
  <c r="M184" i="38"/>
  <c r="L184" i="38"/>
  <c r="K184" i="38"/>
  <c r="E184" i="38"/>
  <c r="D184" i="38"/>
  <c r="AP183" i="38"/>
  <c r="AO183" i="38"/>
  <c r="AN183" i="38"/>
  <c r="AL183" i="38"/>
  <c r="AK183" i="38"/>
  <c r="AJ183" i="38"/>
  <c r="AH183" i="38"/>
  <c r="AG183" i="38"/>
  <c r="AF183" i="38"/>
  <c r="AD183" i="38"/>
  <c r="AC183" i="38"/>
  <c r="AB183" i="38"/>
  <c r="AA183" i="38"/>
  <c r="Z183" i="38"/>
  <c r="Y183" i="38"/>
  <c r="X183" i="38"/>
  <c r="W183" i="38"/>
  <c r="V183" i="38"/>
  <c r="U183" i="38"/>
  <c r="T183" i="38"/>
  <c r="S183" i="38"/>
  <c r="R183" i="38"/>
  <c r="Q183" i="38"/>
  <c r="P183" i="38"/>
  <c r="O183" i="38"/>
  <c r="N183" i="38"/>
  <c r="M183" i="38"/>
  <c r="L183" i="38"/>
  <c r="K183" i="38"/>
  <c r="E183" i="38"/>
  <c r="D183" i="38"/>
  <c r="AP182" i="38"/>
  <c r="AO182" i="38"/>
  <c r="AN182" i="38"/>
  <c r="AL182" i="38"/>
  <c r="AK182" i="38"/>
  <c r="AJ182" i="38"/>
  <c r="AH182" i="38"/>
  <c r="AG182" i="38"/>
  <c r="AF182" i="38"/>
  <c r="AD182" i="38"/>
  <c r="AC182" i="38"/>
  <c r="AB182" i="38"/>
  <c r="AA182" i="38"/>
  <c r="Z182" i="38"/>
  <c r="Y182" i="38"/>
  <c r="X182" i="38"/>
  <c r="W182" i="38"/>
  <c r="V182" i="38"/>
  <c r="U182" i="38"/>
  <c r="T182" i="38"/>
  <c r="S182" i="38"/>
  <c r="R182" i="38"/>
  <c r="Q182" i="38"/>
  <c r="P182" i="38"/>
  <c r="O182" i="38"/>
  <c r="N182" i="38"/>
  <c r="M182" i="38"/>
  <c r="L182" i="38"/>
  <c r="K182" i="38"/>
  <c r="E182" i="38"/>
  <c r="D182" i="38"/>
  <c r="AP181" i="38"/>
  <c r="AO181" i="38"/>
  <c r="AN181" i="38"/>
  <c r="AL181" i="38"/>
  <c r="AK181" i="38"/>
  <c r="AJ181" i="38"/>
  <c r="AH181" i="38"/>
  <c r="AG181" i="38"/>
  <c r="AF181" i="38"/>
  <c r="AD181" i="38"/>
  <c r="AC181" i="38"/>
  <c r="AB181" i="38"/>
  <c r="AA181" i="38"/>
  <c r="Z181" i="38"/>
  <c r="Y181" i="38"/>
  <c r="X181" i="38"/>
  <c r="W181" i="38"/>
  <c r="V181" i="38"/>
  <c r="U181" i="38"/>
  <c r="T181" i="38"/>
  <c r="S181" i="38"/>
  <c r="R181" i="38"/>
  <c r="Q181" i="38"/>
  <c r="P181" i="38"/>
  <c r="O181" i="38"/>
  <c r="N181" i="38"/>
  <c r="M181" i="38"/>
  <c r="L181" i="38"/>
  <c r="K181" i="38"/>
  <c r="E181" i="38"/>
  <c r="D181" i="38"/>
  <c r="AP180" i="38"/>
  <c r="AO180" i="38"/>
  <c r="AN180" i="38"/>
  <c r="AL180" i="38"/>
  <c r="AK180" i="38"/>
  <c r="AJ180" i="38"/>
  <c r="AH180" i="38"/>
  <c r="AG180" i="38"/>
  <c r="AF180" i="38"/>
  <c r="AD180" i="38"/>
  <c r="AC180" i="38"/>
  <c r="AB180" i="38"/>
  <c r="AA180" i="38"/>
  <c r="Z180" i="38"/>
  <c r="Y180" i="38"/>
  <c r="X180" i="38"/>
  <c r="W180" i="38"/>
  <c r="V180" i="38"/>
  <c r="U180" i="38"/>
  <c r="T180" i="38"/>
  <c r="S180" i="38"/>
  <c r="R180" i="38"/>
  <c r="Q180" i="38"/>
  <c r="P180" i="38"/>
  <c r="O180" i="38"/>
  <c r="N180" i="38"/>
  <c r="M180" i="38"/>
  <c r="L180" i="38"/>
  <c r="K180" i="38"/>
  <c r="E180" i="38"/>
  <c r="D180" i="38"/>
  <c r="AP179" i="38"/>
  <c r="AO179" i="38"/>
  <c r="AN179" i="38"/>
  <c r="AL179" i="38"/>
  <c r="AK179" i="38"/>
  <c r="AJ179" i="38"/>
  <c r="AH179" i="38"/>
  <c r="AG179" i="38"/>
  <c r="AF179" i="38"/>
  <c r="AD179" i="38"/>
  <c r="AC179" i="38"/>
  <c r="AB179" i="38"/>
  <c r="AA179" i="38"/>
  <c r="Z179" i="38"/>
  <c r="Y179" i="38"/>
  <c r="X179" i="38"/>
  <c r="W179" i="38"/>
  <c r="V179" i="38"/>
  <c r="U179" i="38"/>
  <c r="T179" i="38"/>
  <c r="S179" i="38"/>
  <c r="R179" i="38"/>
  <c r="Q179" i="38"/>
  <c r="P179" i="38"/>
  <c r="O179" i="38"/>
  <c r="N179" i="38"/>
  <c r="M179" i="38"/>
  <c r="L179" i="38"/>
  <c r="K179" i="38"/>
  <c r="E179" i="38"/>
  <c r="D179" i="38"/>
  <c r="AP178" i="38"/>
  <c r="AO178" i="38"/>
  <c r="AN178" i="38"/>
  <c r="AL178" i="38"/>
  <c r="AK178" i="38"/>
  <c r="AJ178" i="38"/>
  <c r="AH178" i="38"/>
  <c r="AG178" i="38"/>
  <c r="AF178" i="38"/>
  <c r="AD178" i="38"/>
  <c r="AC178" i="38"/>
  <c r="AB178" i="38"/>
  <c r="AA178" i="38"/>
  <c r="Z178" i="38"/>
  <c r="Y178" i="38"/>
  <c r="X178" i="38"/>
  <c r="W178" i="38"/>
  <c r="V178" i="38"/>
  <c r="U178" i="38"/>
  <c r="T178" i="38"/>
  <c r="S178" i="38"/>
  <c r="R178" i="38"/>
  <c r="Q178" i="38"/>
  <c r="P178" i="38"/>
  <c r="O178" i="38"/>
  <c r="N178" i="38"/>
  <c r="M178" i="38"/>
  <c r="L178" i="38"/>
  <c r="K178" i="38"/>
  <c r="E178" i="38"/>
  <c r="D178" i="38"/>
  <c r="AP177" i="38"/>
  <c r="AO177" i="38"/>
  <c r="AN177" i="38"/>
  <c r="AL177" i="38"/>
  <c r="AK177" i="38"/>
  <c r="AJ177" i="38"/>
  <c r="AH177" i="38"/>
  <c r="AG177" i="38"/>
  <c r="AF177" i="38"/>
  <c r="AD177" i="38"/>
  <c r="AC177" i="38"/>
  <c r="AB177" i="38"/>
  <c r="AA177" i="38"/>
  <c r="Z177" i="38"/>
  <c r="Y177" i="38"/>
  <c r="X177" i="38"/>
  <c r="W177" i="38"/>
  <c r="V177" i="38"/>
  <c r="U177" i="38"/>
  <c r="T177" i="38"/>
  <c r="S177" i="38"/>
  <c r="R177" i="38"/>
  <c r="Q177" i="38"/>
  <c r="P177" i="38"/>
  <c r="O177" i="38"/>
  <c r="N177" i="38"/>
  <c r="M177" i="38"/>
  <c r="L177" i="38"/>
  <c r="K177" i="38"/>
  <c r="E177" i="38"/>
  <c r="D177" i="38"/>
  <c r="AP176" i="38"/>
  <c r="AO176" i="38"/>
  <c r="AN176" i="38"/>
  <c r="AL176" i="38"/>
  <c r="AK176" i="38"/>
  <c r="AJ176" i="38"/>
  <c r="AH176" i="38"/>
  <c r="AG176" i="38"/>
  <c r="AF176" i="38"/>
  <c r="AD176" i="38"/>
  <c r="AC176" i="38"/>
  <c r="AB176" i="38"/>
  <c r="AA176" i="38"/>
  <c r="Z176" i="38"/>
  <c r="Y176" i="38"/>
  <c r="X176" i="38"/>
  <c r="W176" i="38"/>
  <c r="V176" i="38"/>
  <c r="U176" i="38"/>
  <c r="T176" i="38"/>
  <c r="S176" i="38"/>
  <c r="R176" i="38"/>
  <c r="Q176" i="38"/>
  <c r="P176" i="38"/>
  <c r="O176" i="38"/>
  <c r="N176" i="38"/>
  <c r="M176" i="38"/>
  <c r="L176" i="38"/>
  <c r="K176" i="38"/>
  <c r="E176" i="38"/>
  <c r="D176" i="38"/>
  <c r="AP175" i="38"/>
  <c r="AO175" i="38"/>
  <c r="AN175" i="38"/>
  <c r="AL175" i="38"/>
  <c r="AK175" i="38"/>
  <c r="AJ175" i="38"/>
  <c r="AH175" i="38"/>
  <c r="AG175" i="38"/>
  <c r="AF175" i="38"/>
  <c r="AD175" i="38"/>
  <c r="AC175" i="38"/>
  <c r="AB175" i="38"/>
  <c r="AA175" i="38"/>
  <c r="Z175" i="38"/>
  <c r="Y175" i="38"/>
  <c r="X175" i="38"/>
  <c r="W175" i="38"/>
  <c r="V175" i="38"/>
  <c r="U175" i="38"/>
  <c r="T175" i="38"/>
  <c r="S175" i="38"/>
  <c r="R175" i="38"/>
  <c r="Q175" i="38"/>
  <c r="P175" i="38"/>
  <c r="O175" i="38"/>
  <c r="N175" i="38"/>
  <c r="M175" i="38"/>
  <c r="L175" i="38"/>
  <c r="K175" i="38"/>
  <c r="E175" i="38"/>
  <c r="D175" i="38"/>
  <c r="AP174" i="38"/>
  <c r="AO174" i="38"/>
  <c r="AN174" i="38"/>
  <c r="AL174" i="38"/>
  <c r="AK174" i="38"/>
  <c r="AJ174" i="38"/>
  <c r="AH174" i="38"/>
  <c r="AG174" i="38"/>
  <c r="AF174" i="38"/>
  <c r="AD174" i="38"/>
  <c r="AC174" i="38"/>
  <c r="AB174" i="38"/>
  <c r="AA174" i="38"/>
  <c r="Z174" i="38"/>
  <c r="Y174" i="38"/>
  <c r="X174" i="38"/>
  <c r="W174" i="38"/>
  <c r="V174" i="38"/>
  <c r="U174" i="38"/>
  <c r="T174" i="38"/>
  <c r="S174" i="38"/>
  <c r="R174" i="38"/>
  <c r="Q174" i="38"/>
  <c r="P174" i="38"/>
  <c r="O174" i="38"/>
  <c r="N174" i="38"/>
  <c r="M174" i="38"/>
  <c r="L174" i="38"/>
  <c r="K174" i="38"/>
  <c r="E174" i="38"/>
  <c r="D174" i="38"/>
  <c r="AP173" i="38"/>
  <c r="AO173" i="38"/>
  <c r="AN173" i="38"/>
  <c r="AL173" i="38"/>
  <c r="AK173" i="38"/>
  <c r="AJ173" i="38"/>
  <c r="AH173" i="38"/>
  <c r="AG173" i="38"/>
  <c r="AF173" i="38"/>
  <c r="AD173" i="38"/>
  <c r="AC173" i="38"/>
  <c r="AB173" i="38"/>
  <c r="AA173" i="38"/>
  <c r="Z173" i="38"/>
  <c r="Y173" i="38"/>
  <c r="X173" i="38"/>
  <c r="W173" i="38"/>
  <c r="V173" i="38"/>
  <c r="U173" i="38"/>
  <c r="T173" i="38"/>
  <c r="S173" i="38"/>
  <c r="R173" i="38"/>
  <c r="Q173" i="38"/>
  <c r="P173" i="38"/>
  <c r="O173" i="38"/>
  <c r="N173" i="38"/>
  <c r="M173" i="38"/>
  <c r="L173" i="38"/>
  <c r="K173" i="38"/>
  <c r="E173" i="38"/>
  <c r="D173" i="38"/>
  <c r="AP172" i="38"/>
  <c r="AO172" i="38"/>
  <c r="AN172" i="38"/>
  <c r="AL172" i="38"/>
  <c r="AK172" i="38"/>
  <c r="AJ172" i="38"/>
  <c r="AH172" i="38"/>
  <c r="AG172" i="38"/>
  <c r="AF172" i="38"/>
  <c r="AD172" i="38"/>
  <c r="AC172" i="38"/>
  <c r="AB172" i="38"/>
  <c r="AA172" i="38"/>
  <c r="Z172" i="38"/>
  <c r="Y172" i="38"/>
  <c r="X172" i="38"/>
  <c r="W172" i="38"/>
  <c r="V172" i="38"/>
  <c r="U172" i="38"/>
  <c r="T172" i="38"/>
  <c r="S172" i="38"/>
  <c r="R172" i="38"/>
  <c r="Q172" i="38"/>
  <c r="P172" i="38"/>
  <c r="O172" i="38"/>
  <c r="N172" i="38"/>
  <c r="M172" i="38"/>
  <c r="L172" i="38"/>
  <c r="K172" i="38"/>
  <c r="E172" i="38"/>
  <c r="D172" i="38"/>
  <c r="AP171" i="38"/>
  <c r="AO171" i="38"/>
  <c r="AK171" i="38"/>
  <c r="AJ171" i="38"/>
  <c r="AB171" i="38"/>
  <c r="AA171" i="38"/>
  <c r="Z171" i="38"/>
  <c r="Y171" i="38"/>
  <c r="X171" i="38"/>
  <c r="W171" i="38"/>
  <c r="V171" i="38"/>
  <c r="T171" i="38"/>
  <c r="S171" i="38"/>
  <c r="R171" i="38"/>
  <c r="P171" i="38"/>
  <c r="O171" i="38"/>
  <c r="N171" i="38"/>
  <c r="M171" i="38"/>
  <c r="K171" i="38"/>
  <c r="E171" i="38"/>
  <c r="AP170" i="38"/>
  <c r="AO170" i="38"/>
  <c r="AN170" i="38"/>
  <c r="AL170" i="38"/>
  <c r="AK170" i="38"/>
  <c r="AJ170" i="38"/>
  <c r="AH170" i="38"/>
  <c r="AG170" i="38"/>
  <c r="AF170" i="38"/>
  <c r="AD170" i="38"/>
  <c r="AC170" i="38"/>
  <c r="AB170" i="38"/>
  <c r="AA170" i="38"/>
  <c r="Z170" i="38"/>
  <c r="Y170" i="38"/>
  <c r="X170" i="38"/>
  <c r="W170" i="38"/>
  <c r="V170" i="38"/>
  <c r="U170" i="38"/>
  <c r="T170" i="38"/>
  <c r="S170" i="38"/>
  <c r="R170" i="38"/>
  <c r="Q170" i="38"/>
  <c r="P170" i="38"/>
  <c r="O170" i="38"/>
  <c r="N170" i="38"/>
  <c r="M170" i="38"/>
  <c r="L170" i="38"/>
  <c r="K170" i="38"/>
  <c r="E170" i="38"/>
  <c r="D170" i="38"/>
  <c r="AP169" i="38"/>
  <c r="AO169" i="38"/>
  <c r="AN169" i="38"/>
  <c r="AL169" i="38"/>
  <c r="AK169" i="38"/>
  <c r="AJ169" i="38"/>
  <c r="AH169" i="38"/>
  <c r="AG169" i="38"/>
  <c r="AF169" i="38"/>
  <c r="AD169" i="38"/>
  <c r="AC169" i="38"/>
  <c r="AB169" i="38"/>
  <c r="AA169" i="38"/>
  <c r="Z169" i="38"/>
  <c r="Y169" i="38"/>
  <c r="X169" i="38"/>
  <c r="W169" i="38"/>
  <c r="V169" i="38"/>
  <c r="U169" i="38"/>
  <c r="T169" i="38"/>
  <c r="S169" i="38"/>
  <c r="R169" i="38"/>
  <c r="Q169" i="38"/>
  <c r="P169" i="38"/>
  <c r="O169" i="38"/>
  <c r="N169" i="38"/>
  <c r="M169" i="38"/>
  <c r="L169" i="38"/>
  <c r="K169" i="38"/>
  <c r="E169" i="38"/>
  <c r="D169" i="38"/>
  <c r="AP168" i="38"/>
  <c r="AO168" i="38"/>
  <c r="AN168" i="38"/>
  <c r="AL168" i="38"/>
  <c r="AK168" i="38"/>
  <c r="AJ168" i="38"/>
  <c r="AH168" i="38"/>
  <c r="AG168" i="38"/>
  <c r="AF168" i="38"/>
  <c r="AD168" i="38"/>
  <c r="AC168" i="38"/>
  <c r="AB168" i="38"/>
  <c r="AA168" i="38"/>
  <c r="Z168" i="38"/>
  <c r="Y168" i="38"/>
  <c r="X168" i="38"/>
  <c r="W168" i="38"/>
  <c r="V168" i="38"/>
  <c r="U168" i="38"/>
  <c r="T168" i="38"/>
  <c r="S168" i="38"/>
  <c r="R168" i="38"/>
  <c r="Q168" i="38"/>
  <c r="P168" i="38"/>
  <c r="O168" i="38"/>
  <c r="N168" i="38"/>
  <c r="M168" i="38"/>
  <c r="L168" i="38"/>
  <c r="K168" i="38"/>
  <c r="E168" i="38"/>
  <c r="D168" i="38"/>
  <c r="AP167" i="38"/>
  <c r="AO167" i="38"/>
  <c r="AN167" i="38"/>
  <c r="AL167" i="38"/>
  <c r="AK167" i="38"/>
  <c r="AJ167" i="38"/>
  <c r="AH167" i="38"/>
  <c r="AG167" i="38"/>
  <c r="AF167" i="38"/>
  <c r="AD167" i="38"/>
  <c r="AC167" i="38"/>
  <c r="AB167" i="38"/>
  <c r="AA167" i="38"/>
  <c r="Z167" i="38"/>
  <c r="Y167" i="38"/>
  <c r="X167" i="38"/>
  <c r="W167" i="38"/>
  <c r="V167" i="38"/>
  <c r="U167" i="38"/>
  <c r="T167" i="38"/>
  <c r="S167" i="38"/>
  <c r="R167" i="38"/>
  <c r="Q167" i="38"/>
  <c r="P167" i="38"/>
  <c r="O167" i="38"/>
  <c r="N167" i="38"/>
  <c r="M167" i="38"/>
  <c r="L167" i="38"/>
  <c r="K167" i="38"/>
  <c r="E167" i="38"/>
  <c r="D167" i="38"/>
  <c r="AP166" i="38"/>
  <c r="AO166" i="38"/>
  <c r="AN166" i="38"/>
  <c r="AL166" i="38"/>
  <c r="AK166" i="38"/>
  <c r="AJ166" i="38"/>
  <c r="AH166" i="38"/>
  <c r="AG166" i="38"/>
  <c r="AF166" i="38"/>
  <c r="AD166" i="38"/>
  <c r="AC166" i="38"/>
  <c r="AB166" i="38"/>
  <c r="AA166" i="38"/>
  <c r="Z166" i="38"/>
  <c r="Y166" i="38"/>
  <c r="X166" i="38"/>
  <c r="W166" i="38"/>
  <c r="V166" i="38"/>
  <c r="U166" i="38"/>
  <c r="T166" i="38"/>
  <c r="S166" i="38"/>
  <c r="R166" i="38"/>
  <c r="Q166" i="38"/>
  <c r="P166" i="38"/>
  <c r="O166" i="38"/>
  <c r="N166" i="38"/>
  <c r="M166" i="38"/>
  <c r="L166" i="38"/>
  <c r="K166" i="38"/>
  <c r="E166" i="38"/>
  <c r="D166" i="38"/>
  <c r="AP165" i="38"/>
  <c r="AO165" i="38"/>
  <c r="AN165" i="38"/>
  <c r="AL165" i="38"/>
  <c r="AK165" i="38"/>
  <c r="AJ165" i="38"/>
  <c r="AH165" i="38"/>
  <c r="AG165" i="38"/>
  <c r="AF165" i="38"/>
  <c r="AD165" i="38"/>
  <c r="AC165" i="38"/>
  <c r="AB165" i="38"/>
  <c r="AA165" i="38"/>
  <c r="Z165" i="38"/>
  <c r="Y165" i="38"/>
  <c r="X165" i="38"/>
  <c r="W165" i="38"/>
  <c r="V165" i="38"/>
  <c r="U165" i="38"/>
  <c r="T165" i="38"/>
  <c r="S165" i="38"/>
  <c r="R165" i="38"/>
  <c r="Q165" i="38"/>
  <c r="P165" i="38"/>
  <c r="O165" i="38"/>
  <c r="N165" i="38"/>
  <c r="M165" i="38"/>
  <c r="L165" i="38"/>
  <c r="K165" i="38"/>
  <c r="E165" i="38"/>
  <c r="D165" i="38"/>
  <c r="I164" i="38"/>
  <c r="G164" i="38"/>
  <c r="AP163" i="38"/>
  <c r="AO163" i="38"/>
  <c r="AN163" i="38"/>
  <c r="AL163" i="38"/>
  <c r="AK163" i="38"/>
  <c r="AJ163" i="38"/>
  <c r="AH163" i="38"/>
  <c r="AG163" i="38"/>
  <c r="AF163" i="38"/>
  <c r="AD163" i="38"/>
  <c r="AC163" i="38"/>
  <c r="AB163" i="38"/>
  <c r="AA163" i="38"/>
  <c r="Z163" i="38"/>
  <c r="Y163" i="38"/>
  <c r="X163" i="38"/>
  <c r="W163" i="38"/>
  <c r="V163" i="38"/>
  <c r="U163" i="38"/>
  <c r="T163" i="38"/>
  <c r="S163" i="38"/>
  <c r="R163" i="38"/>
  <c r="Q163" i="38"/>
  <c r="P163" i="38"/>
  <c r="O163" i="38"/>
  <c r="N163" i="38"/>
  <c r="M163" i="38"/>
  <c r="L163" i="38"/>
  <c r="K163" i="38"/>
  <c r="E163" i="38"/>
  <c r="D163" i="38"/>
  <c r="AP162" i="38"/>
  <c r="AO162" i="38"/>
  <c r="AN162" i="38"/>
  <c r="AL162" i="38"/>
  <c r="AK162" i="38"/>
  <c r="AJ162" i="38"/>
  <c r="AH162" i="38"/>
  <c r="AG162" i="38"/>
  <c r="AF162" i="38"/>
  <c r="AD162" i="38"/>
  <c r="AC162" i="38"/>
  <c r="AB162" i="38"/>
  <c r="AA162" i="38"/>
  <c r="Z162" i="38"/>
  <c r="Y162" i="38"/>
  <c r="X162" i="38"/>
  <c r="W162" i="38"/>
  <c r="V162" i="38"/>
  <c r="U162" i="38"/>
  <c r="T162" i="38"/>
  <c r="S162" i="38"/>
  <c r="R162" i="38"/>
  <c r="Q162" i="38"/>
  <c r="P162" i="38"/>
  <c r="O162" i="38"/>
  <c r="N162" i="38"/>
  <c r="M162" i="38"/>
  <c r="L162" i="38"/>
  <c r="K162" i="38"/>
  <c r="E162" i="38"/>
  <c r="D162" i="38"/>
  <c r="AP161" i="38"/>
  <c r="AO161" i="38"/>
  <c r="AN161" i="38"/>
  <c r="AL161" i="38"/>
  <c r="AK161" i="38"/>
  <c r="AJ161" i="38"/>
  <c r="AH161" i="38"/>
  <c r="AG161" i="38"/>
  <c r="AF161" i="38"/>
  <c r="AD161" i="38"/>
  <c r="AC161" i="38"/>
  <c r="AB161" i="38"/>
  <c r="AA161" i="38"/>
  <c r="Z161" i="38"/>
  <c r="Y161" i="38"/>
  <c r="X161" i="38"/>
  <c r="W161" i="38"/>
  <c r="V161" i="38"/>
  <c r="U161" i="38"/>
  <c r="T161" i="38"/>
  <c r="S161" i="38"/>
  <c r="R161" i="38"/>
  <c r="Q161" i="38"/>
  <c r="P161" i="38"/>
  <c r="O161" i="38"/>
  <c r="N161" i="38"/>
  <c r="M161" i="38"/>
  <c r="L161" i="38"/>
  <c r="K161" i="38"/>
  <c r="E161" i="38"/>
  <c r="D161" i="38"/>
  <c r="AP160" i="38"/>
  <c r="AO160" i="38"/>
  <c r="AN160" i="38"/>
  <c r="AL160" i="38"/>
  <c r="AK160" i="38"/>
  <c r="AJ160" i="38"/>
  <c r="AH160" i="38"/>
  <c r="AG160" i="38"/>
  <c r="AF160" i="38"/>
  <c r="AD160" i="38"/>
  <c r="AC160" i="38"/>
  <c r="AB160" i="38"/>
  <c r="AA160" i="38"/>
  <c r="Z160" i="38"/>
  <c r="Y160" i="38"/>
  <c r="X160" i="38"/>
  <c r="W160" i="38"/>
  <c r="V160" i="38"/>
  <c r="U160" i="38"/>
  <c r="T160" i="38"/>
  <c r="S160" i="38"/>
  <c r="R160" i="38"/>
  <c r="Q160" i="38"/>
  <c r="P160" i="38"/>
  <c r="O160" i="38"/>
  <c r="N160" i="38"/>
  <c r="M160" i="38"/>
  <c r="L160" i="38"/>
  <c r="K160" i="38"/>
  <c r="E160" i="38"/>
  <c r="D160" i="38"/>
  <c r="AP159" i="38"/>
  <c r="AO159" i="38"/>
  <c r="AN159" i="38"/>
  <c r="AL159" i="38"/>
  <c r="AK159" i="38"/>
  <c r="AJ159" i="38"/>
  <c r="AH159" i="38"/>
  <c r="AG159" i="38"/>
  <c r="AF159" i="38"/>
  <c r="AD159" i="38"/>
  <c r="AC159" i="38"/>
  <c r="AB159" i="38"/>
  <c r="AA159" i="38"/>
  <c r="Z159" i="38"/>
  <c r="Y159" i="38"/>
  <c r="X159" i="38"/>
  <c r="W159" i="38"/>
  <c r="V159" i="38"/>
  <c r="U159" i="38"/>
  <c r="T159" i="38"/>
  <c r="S159" i="38"/>
  <c r="R159" i="38"/>
  <c r="Q159" i="38"/>
  <c r="P159" i="38"/>
  <c r="O159" i="38"/>
  <c r="N159" i="38"/>
  <c r="M159" i="38"/>
  <c r="L159" i="38"/>
  <c r="K159" i="38"/>
  <c r="E159" i="38"/>
  <c r="D159" i="38"/>
  <c r="AP158" i="38"/>
  <c r="AO158" i="38"/>
  <c r="AN158" i="38"/>
  <c r="AL158" i="38"/>
  <c r="AK158" i="38"/>
  <c r="AJ158" i="38"/>
  <c r="AH158" i="38"/>
  <c r="AG158" i="38"/>
  <c r="AF158" i="38"/>
  <c r="AD158" i="38"/>
  <c r="AC158" i="38"/>
  <c r="AB158" i="38"/>
  <c r="AA158" i="38"/>
  <c r="Z158" i="38"/>
  <c r="Y158" i="38"/>
  <c r="X158" i="38"/>
  <c r="W158" i="38"/>
  <c r="V158" i="38"/>
  <c r="U158" i="38"/>
  <c r="T158" i="38"/>
  <c r="S158" i="38"/>
  <c r="R158" i="38"/>
  <c r="Q158" i="38"/>
  <c r="P158" i="38"/>
  <c r="O158" i="38"/>
  <c r="N158" i="38"/>
  <c r="M158" i="38"/>
  <c r="L158" i="38"/>
  <c r="K158" i="38"/>
  <c r="E158" i="38"/>
  <c r="D158" i="38"/>
  <c r="AP157" i="38"/>
  <c r="AO157" i="38"/>
  <c r="AN157" i="38"/>
  <c r="AL157" i="38"/>
  <c r="AK157" i="38"/>
  <c r="AJ157" i="38"/>
  <c r="AH157" i="38"/>
  <c r="AG157" i="38"/>
  <c r="AF157" i="38"/>
  <c r="AD157" i="38"/>
  <c r="AC157" i="38"/>
  <c r="AB157" i="38"/>
  <c r="AA157" i="38"/>
  <c r="Z157" i="38"/>
  <c r="Y157" i="38"/>
  <c r="X157" i="38"/>
  <c r="W157" i="38"/>
  <c r="V157" i="38"/>
  <c r="U157" i="38"/>
  <c r="T157" i="38"/>
  <c r="S157" i="38"/>
  <c r="R157" i="38"/>
  <c r="Q157" i="38"/>
  <c r="P157" i="38"/>
  <c r="O157" i="38"/>
  <c r="N157" i="38"/>
  <c r="M157" i="38"/>
  <c r="L157" i="38"/>
  <c r="K157" i="38"/>
  <c r="E157" i="38"/>
  <c r="D157" i="38"/>
  <c r="AP156" i="38"/>
  <c r="AO156" i="38"/>
  <c r="AN156" i="38"/>
  <c r="AL156" i="38"/>
  <c r="AK156" i="38"/>
  <c r="AJ156" i="38"/>
  <c r="AH156" i="38"/>
  <c r="AG156" i="38"/>
  <c r="AF156" i="38"/>
  <c r="AD156" i="38"/>
  <c r="AC156" i="38"/>
  <c r="AB156" i="38"/>
  <c r="AA156" i="38"/>
  <c r="Z156" i="38"/>
  <c r="Y156" i="38"/>
  <c r="X156" i="38"/>
  <c r="W156" i="38"/>
  <c r="V156" i="38"/>
  <c r="U156" i="38"/>
  <c r="T156" i="38"/>
  <c r="S156" i="38"/>
  <c r="R156" i="38"/>
  <c r="Q156" i="38"/>
  <c r="P156" i="38"/>
  <c r="O156" i="38"/>
  <c r="N156" i="38"/>
  <c r="M156" i="38"/>
  <c r="L156" i="38"/>
  <c r="K156" i="38"/>
  <c r="E156" i="38"/>
  <c r="D156" i="38"/>
  <c r="AP155" i="38"/>
  <c r="AO155" i="38"/>
  <c r="AN155" i="38"/>
  <c r="AL155" i="38"/>
  <c r="AK155" i="38"/>
  <c r="AJ155" i="38"/>
  <c r="AH155" i="38"/>
  <c r="AG155" i="38"/>
  <c r="AF155" i="38"/>
  <c r="AD155" i="38"/>
  <c r="AC155" i="38"/>
  <c r="AB155" i="38"/>
  <c r="AA155" i="38"/>
  <c r="Z155" i="38"/>
  <c r="Y155" i="38"/>
  <c r="X155" i="38"/>
  <c r="W155" i="38"/>
  <c r="V155" i="38"/>
  <c r="U155" i="38"/>
  <c r="T155" i="38"/>
  <c r="S155" i="38"/>
  <c r="R155" i="38"/>
  <c r="Q155" i="38"/>
  <c r="P155" i="38"/>
  <c r="O155" i="38"/>
  <c r="N155" i="38"/>
  <c r="M155" i="38"/>
  <c r="L155" i="38"/>
  <c r="K155" i="38"/>
  <c r="E155" i="38"/>
  <c r="D155" i="38"/>
  <c r="AP154" i="38"/>
  <c r="AO154" i="38"/>
  <c r="AN154" i="38"/>
  <c r="AL154" i="38"/>
  <c r="AK154" i="38"/>
  <c r="AJ154" i="38"/>
  <c r="AH154" i="38"/>
  <c r="AG154" i="38"/>
  <c r="AF154" i="38"/>
  <c r="AD154" i="38"/>
  <c r="AC154" i="38"/>
  <c r="AB154" i="38"/>
  <c r="AA154" i="38"/>
  <c r="Z154" i="38"/>
  <c r="Y154" i="38"/>
  <c r="X154" i="38"/>
  <c r="W154" i="38"/>
  <c r="V154" i="38"/>
  <c r="U154" i="38"/>
  <c r="T154" i="38"/>
  <c r="S154" i="38"/>
  <c r="R154" i="38"/>
  <c r="Q154" i="38"/>
  <c r="P154" i="38"/>
  <c r="O154" i="38"/>
  <c r="N154" i="38"/>
  <c r="M154" i="38"/>
  <c r="L154" i="38"/>
  <c r="K154" i="38"/>
  <c r="E154" i="38"/>
  <c r="D154" i="38"/>
  <c r="AP153" i="38"/>
  <c r="AO153" i="38"/>
  <c r="AN153" i="38"/>
  <c r="AL153" i="38"/>
  <c r="AK153" i="38"/>
  <c r="AJ153" i="38"/>
  <c r="AH153" i="38"/>
  <c r="AG153" i="38"/>
  <c r="AF153" i="38"/>
  <c r="AD153" i="38"/>
  <c r="AC153" i="38"/>
  <c r="AB153" i="38"/>
  <c r="AA153" i="38"/>
  <c r="Z153" i="38"/>
  <c r="Y153" i="38"/>
  <c r="X153" i="38"/>
  <c r="W153" i="38"/>
  <c r="V153" i="38"/>
  <c r="U153" i="38"/>
  <c r="T153" i="38"/>
  <c r="S153" i="38"/>
  <c r="R153" i="38"/>
  <c r="Q153" i="38"/>
  <c r="P153" i="38"/>
  <c r="O153" i="38"/>
  <c r="N153" i="38"/>
  <c r="M153" i="38"/>
  <c r="L153" i="38"/>
  <c r="K153" i="38"/>
  <c r="E153" i="38"/>
  <c r="D153" i="38"/>
  <c r="AP152" i="38"/>
  <c r="AO152" i="38"/>
  <c r="AN152" i="38"/>
  <c r="AL152" i="38"/>
  <c r="AK152" i="38"/>
  <c r="AJ152" i="38"/>
  <c r="AH152" i="38"/>
  <c r="AG152" i="38"/>
  <c r="AF152" i="38"/>
  <c r="AD152" i="38"/>
  <c r="AC152" i="38"/>
  <c r="AB152" i="38"/>
  <c r="AA152" i="38"/>
  <c r="Z152" i="38"/>
  <c r="Y152" i="38"/>
  <c r="X152" i="38"/>
  <c r="W152" i="38"/>
  <c r="V152" i="38"/>
  <c r="U152" i="38"/>
  <c r="T152" i="38"/>
  <c r="S152" i="38"/>
  <c r="R152" i="38"/>
  <c r="Q152" i="38"/>
  <c r="P152" i="38"/>
  <c r="O152" i="38"/>
  <c r="N152" i="38"/>
  <c r="M152" i="38"/>
  <c r="L152" i="38"/>
  <c r="K152" i="38"/>
  <c r="E152" i="38"/>
  <c r="D152" i="38"/>
  <c r="AP151" i="38"/>
  <c r="AO151" i="38"/>
  <c r="AN151" i="38"/>
  <c r="AL151" i="38"/>
  <c r="AK151" i="38"/>
  <c r="AJ151" i="38"/>
  <c r="AH151" i="38"/>
  <c r="AG151" i="38"/>
  <c r="AF151" i="38"/>
  <c r="AD151" i="38"/>
  <c r="AC151" i="38"/>
  <c r="AB151" i="38"/>
  <c r="AA151" i="38"/>
  <c r="Z151" i="38"/>
  <c r="Y151" i="38"/>
  <c r="X151" i="38"/>
  <c r="W151" i="38"/>
  <c r="V151" i="38"/>
  <c r="U151" i="38"/>
  <c r="T151" i="38"/>
  <c r="S151" i="38"/>
  <c r="R151" i="38"/>
  <c r="Q151" i="38"/>
  <c r="P151" i="38"/>
  <c r="O151" i="38"/>
  <c r="N151" i="38"/>
  <c r="M151" i="38"/>
  <c r="L151" i="38"/>
  <c r="K151" i="38"/>
  <c r="E151" i="38"/>
  <c r="D151" i="38"/>
  <c r="AP150" i="38"/>
  <c r="AO150" i="38"/>
  <c r="AN150" i="38"/>
  <c r="AL150" i="38"/>
  <c r="AK150" i="38"/>
  <c r="AJ150" i="38"/>
  <c r="AH150" i="38"/>
  <c r="AG150" i="38"/>
  <c r="AF150" i="38"/>
  <c r="AD150" i="38"/>
  <c r="AC150" i="38"/>
  <c r="AB150" i="38"/>
  <c r="AA150" i="38"/>
  <c r="Z150" i="38"/>
  <c r="Y150" i="38"/>
  <c r="X150" i="38"/>
  <c r="W150" i="38"/>
  <c r="V150" i="38"/>
  <c r="U150" i="38"/>
  <c r="T150" i="38"/>
  <c r="S150" i="38"/>
  <c r="R150" i="38"/>
  <c r="Q150" i="38"/>
  <c r="P150" i="38"/>
  <c r="O150" i="38"/>
  <c r="N150" i="38"/>
  <c r="M150" i="38"/>
  <c r="L150" i="38"/>
  <c r="K150" i="38"/>
  <c r="E150" i="38"/>
  <c r="D150" i="38"/>
  <c r="I149" i="38"/>
  <c r="G149" i="38"/>
  <c r="AP148" i="38"/>
  <c r="AO148" i="38"/>
  <c r="AN148" i="38"/>
  <c r="AL148" i="38"/>
  <c r="AK148" i="38"/>
  <c r="AJ148" i="38"/>
  <c r="AH148" i="38"/>
  <c r="AG148" i="38"/>
  <c r="AF148" i="38"/>
  <c r="AD148" i="38"/>
  <c r="AC148" i="38"/>
  <c r="AB148" i="38"/>
  <c r="AA148" i="38"/>
  <c r="Z148" i="38"/>
  <c r="Y148" i="38"/>
  <c r="X148" i="38"/>
  <c r="W148" i="38"/>
  <c r="V148" i="38"/>
  <c r="U148" i="38"/>
  <c r="T148" i="38"/>
  <c r="S148" i="38"/>
  <c r="R148" i="38"/>
  <c r="Q148" i="38"/>
  <c r="P148" i="38"/>
  <c r="O148" i="38"/>
  <c r="N148" i="38"/>
  <c r="M148" i="38"/>
  <c r="L148" i="38"/>
  <c r="K148" i="38"/>
  <c r="E148" i="38"/>
  <c r="D148" i="38"/>
  <c r="AP147" i="38"/>
  <c r="AO147" i="38"/>
  <c r="AN147" i="38"/>
  <c r="AL147" i="38"/>
  <c r="AK147" i="38"/>
  <c r="AJ147" i="38"/>
  <c r="AH147" i="38"/>
  <c r="AG147" i="38"/>
  <c r="AF147" i="38"/>
  <c r="AD147" i="38"/>
  <c r="AC147" i="38"/>
  <c r="AB147" i="38"/>
  <c r="AA147" i="38"/>
  <c r="Z147" i="38"/>
  <c r="Y147" i="38"/>
  <c r="X147" i="38"/>
  <c r="W147" i="38"/>
  <c r="V147" i="38"/>
  <c r="U147" i="38"/>
  <c r="T147" i="38"/>
  <c r="S147" i="38"/>
  <c r="R147" i="38"/>
  <c r="Q147" i="38"/>
  <c r="P147" i="38"/>
  <c r="O147" i="38"/>
  <c r="N147" i="38"/>
  <c r="M147" i="38"/>
  <c r="L147" i="38"/>
  <c r="K147" i="38"/>
  <c r="E147" i="38"/>
  <c r="D147" i="38"/>
  <c r="AP146" i="38"/>
  <c r="AO146" i="38"/>
  <c r="AN146" i="38"/>
  <c r="AL146" i="38"/>
  <c r="AK146" i="38"/>
  <c r="AJ146" i="38"/>
  <c r="AH146" i="38"/>
  <c r="AG146" i="38"/>
  <c r="AF146" i="38"/>
  <c r="AD146" i="38"/>
  <c r="AC146" i="38"/>
  <c r="AB146" i="38"/>
  <c r="AA146" i="38"/>
  <c r="Z146" i="38"/>
  <c r="Y146" i="38"/>
  <c r="X146" i="38"/>
  <c r="W146" i="38"/>
  <c r="V146" i="38"/>
  <c r="U146" i="38"/>
  <c r="T146" i="38"/>
  <c r="S146" i="38"/>
  <c r="R146" i="38"/>
  <c r="Q146" i="38"/>
  <c r="P146" i="38"/>
  <c r="O146" i="38"/>
  <c r="N146" i="38"/>
  <c r="M146" i="38"/>
  <c r="L146" i="38"/>
  <c r="K146" i="38"/>
  <c r="E146" i="38"/>
  <c r="D146" i="38"/>
  <c r="AP145" i="38"/>
  <c r="AO145" i="38"/>
  <c r="AN145" i="38"/>
  <c r="AL145" i="38"/>
  <c r="AK145" i="38"/>
  <c r="AJ145" i="38"/>
  <c r="AH145" i="38"/>
  <c r="AG145" i="38"/>
  <c r="AF145" i="38"/>
  <c r="AD145" i="38"/>
  <c r="AC145" i="38"/>
  <c r="AB145" i="38"/>
  <c r="AA145" i="38"/>
  <c r="Z145" i="38"/>
  <c r="Y145" i="38"/>
  <c r="X145" i="38"/>
  <c r="W145" i="38"/>
  <c r="V145" i="38"/>
  <c r="U145" i="38"/>
  <c r="T145" i="38"/>
  <c r="S145" i="38"/>
  <c r="R145" i="38"/>
  <c r="Q145" i="38"/>
  <c r="P145" i="38"/>
  <c r="O145" i="38"/>
  <c r="N145" i="38"/>
  <c r="M145" i="38"/>
  <c r="L145" i="38"/>
  <c r="K145" i="38"/>
  <c r="E145" i="38"/>
  <c r="D145" i="38"/>
  <c r="AP144" i="38"/>
  <c r="AO144" i="38"/>
  <c r="AN144" i="38"/>
  <c r="AL144" i="38"/>
  <c r="AK144" i="38"/>
  <c r="AJ144" i="38"/>
  <c r="AH144" i="38"/>
  <c r="AG144" i="38"/>
  <c r="AF144" i="38"/>
  <c r="AD144" i="38"/>
  <c r="AC144" i="38"/>
  <c r="AB144" i="38"/>
  <c r="AA144" i="38"/>
  <c r="Z144" i="38"/>
  <c r="Y144" i="38"/>
  <c r="X144" i="38"/>
  <c r="W144" i="38"/>
  <c r="V144" i="38"/>
  <c r="U144" i="38"/>
  <c r="T144" i="38"/>
  <c r="S144" i="38"/>
  <c r="R144" i="38"/>
  <c r="Q144" i="38"/>
  <c r="P144" i="38"/>
  <c r="O144" i="38"/>
  <c r="N144" i="38"/>
  <c r="M144" i="38"/>
  <c r="L144" i="38"/>
  <c r="K144" i="38"/>
  <c r="E144" i="38"/>
  <c r="D144" i="38"/>
  <c r="AP143" i="38"/>
  <c r="AO143" i="38"/>
  <c r="AN143" i="38"/>
  <c r="AL143" i="38"/>
  <c r="AK143" i="38"/>
  <c r="AJ143" i="38"/>
  <c r="AH143" i="38"/>
  <c r="AG143" i="38"/>
  <c r="AF143" i="38"/>
  <c r="AD143" i="38"/>
  <c r="AC143" i="38"/>
  <c r="AB143" i="38"/>
  <c r="AA143" i="38"/>
  <c r="Z143" i="38"/>
  <c r="Y143" i="38"/>
  <c r="X143" i="38"/>
  <c r="W143" i="38"/>
  <c r="V143" i="38"/>
  <c r="U143" i="38"/>
  <c r="T143" i="38"/>
  <c r="S143" i="38"/>
  <c r="R143" i="38"/>
  <c r="Q143" i="38"/>
  <c r="P143" i="38"/>
  <c r="O143" i="38"/>
  <c r="N143" i="38"/>
  <c r="M143" i="38"/>
  <c r="L143" i="38"/>
  <c r="K143" i="38"/>
  <c r="E143" i="38"/>
  <c r="D143" i="38"/>
  <c r="AP142" i="38"/>
  <c r="AO142" i="38"/>
  <c r="AN142" i="38"/>
  <c r="AL142" i="38"/>
  <c r="AK142" i="38"/>
  <c r="AJ142" i="38"/>
  <c r="AH142" i="38"/>
  <c r="AG142" i="38"/>
  <c r="AF142" i="38"/>
  <c r="AD142" i="38"/>
  <c r="AC142" i="38"/>
  <c r="AB142" i="38"/>
  <c r="AA142" i="38"/>
  <c r="Z142" i="38"/>
  <c r="Y142" i="38"/>
  <c r="X142" i="38"/>
  <c r="W142" i="38"/>
  <c r="V142" i="38"/>
  <c r="U142" i="38"/>
  <c r="T142" i="38"/>
  <c r="S142" i="38"/>
  <c r="R142" i="38"/>
  <c r="Q142" i="38"/>
  <c r="P142" i="38"/>
  <c r="O142" i="38"/>
  <c r="N142" i="38"/>
  <c r="M142" i="38"/>
  <c r="L142" i="38"/>
  <c r="K142" i="38"/>
  <c r="E142" i="38"/>
  <c r="D142" i="38"/>
  <c r="AP141" i="38"/>
  <c r="AO141" i="38"/>
  <c r="AN141" i="38"/>
  <c r="AL141" i="38"/>
  <c r="AK141" i="38"/>
  <c r="AJ141" i="38"/>
  <c r="AH141" i="38"/>
  <c r="AG141" i="38"/>
  <c r="AF141" i="38"/>
  <c r="AD141" i="38"/>
  <c r="AC141" i="38"/>
  <c r="AB141" i="38"/>
  <c r="AA141" i="38"/>
  <c r="Z141" i="38"/>
  <c r="Y141" i="38"/>
  <c r="X141" i="38"/>
  <c r="W141" i="38"/>
  <c r="V141" i="38"/>
  <c r="U141" i="38"/>
  <c r="T141" i="38"/>
  <c r="S141" i="38"/>
  <c r="R141" i="38"/>
  <c r="Q141" i="38"/>
  <c r="P141" i="38"/>
  <c r="O141" i="38"/>
  <c r="N141" i="38"/>
  <c r="M141" i="38"/>
  <c r="L141" i="38"/>
  <c r="K141" i="38"/>
  <c r="E141" i="38"/>
  <c r="D141" i="38"/>
  <c r="AP140" i="38"/>
  <c r="AO140" i="38"/>
  <c r="AN140" i="38"/>
  <c r="AL140" i="38"/>
  <c r="AK140" i="38"/>
  <c r="AJ140" i="38"/>
  <c r="AH140" i="38"/>
  <c r="AG140" i="38"/>
  <c r="AF140" i="38"/>
  <c r="AD140" i="38"/>
  <c r="AC140" i="38"/>
  <c r="AB140" i="38"/>
  <c r="AA140" i="38"/>
  <c r="Z140" i="38"/>
  <c r="Y140" i="38"/>
  <c r="X140" i="38"/>
  <c r="W140" i="38"/>
  <c r="V140" i="38"/>
  <c r="U140" i="38"/>
  <c r="T140" i="38"/>
  <c r="S140" i="38"/>
  <c r="R140" i="38"/>
  <c r="Q140" i="38"/>
  <c r="P140" i="38"/>
  <c r="O140" i="38"/>
  <c r="N140" i="38"/>
  <c r="M140" i="38"/>
  <c r="L140" i="38"/>
  <c r="K140" i="38"/>
  <c r="E140" i="38"/>
  <c r="D140" i="38"/>
  <c r="AP139" i="38"/>
  <c r="AO139" i="38"/>
  <c r="AN139" i="38"/>
  <c r="AL139" i="38"/>
  <c r="AK139" i="38"/>
  <c r="AJ139" i="38"/>
  <c r="AH139" i="38"/>
  <c r="AG139" i="38"/>
  <c r="AF139" i="38"/>
  <c r="AD139" i="38"/>
  <c r="AC139" i="38"/>
  <c r="AB139" i="38"/>
  <c r="AA139" i="38"/>
  <c r="Z139" i="38"/>
  <c r="Y139" i="38"/>
  <c r="X139" i="38"/>
  <c r="W139" i="38"/>
  <c r="V139" i="38"/>
  <c r="U139" i="38"/>
  <c r="T139" i="38"/>
  <c r="S139" i="38"/>
  <c r="R139" i="38"/>
  <c r="Q139" i="38"/>
  <c r="P139" i="38"/>
  <c r="O139" i="38"/>
  <c r="N139" i="38"/>
  <c r="M139" i="38"/>
  <c r="L139" i="38"/>
  <c r="K139" i="38"/>
  <c r="E139" i="38"/>
  <c r="D139" i="38"/>
  <c r="AP138" i="38"/>
  <c r="AO138" i="38"/>
  <c r="AN138" i="38"/>
  <c r="AL138" i="38"/>
  <c r="AK138" i="38"/>
  <c r="AJ138" i="38"/>
  <c r="AH138" i="38"/>
  <c r="AG138" i="38"/>
  <c r="AF138" i="38"/>
  <c r="AD138" i="38"/>
  <c r="AC138" i="38"/>
  <c r="AB138" i="38"/>
  <c r="AA138" i="38"/>
  <c r="Z138" i="38"/>
  <c r="Y138" i="38"/>
  <c r="X138" i="38"/>
  <c r="W138" i="38"/>
  <c r="V138" i="38"/>
  <c r="U138" i="38"/>
  <c r="T138" i="38"/>
  <c r="S138" i="38"/>
  <c r="R138" i="38"/>
  <c r="Q138" i="38"/>
  <c r="P138" i="38"/>
  <c r="O138" i="38"/>
  <c r="N138" i="38"/>
  <c r="M138" i="38"/>
  <c r="L138" i="38"/>
  <c r="K138" i="38"/>
  <c r="E138" i="38"/>
  <c r="D138" i="38"/>
  <c r="AP137" i="38"/>
  <c r="AO137" i="38"/>
  <c r="AN137" i="38"/>
  <c r="AL137" i="38"/>
  <c r="AK137" i="38"/>
  <c r="AJ137" i="38"/>
  <c r="AH137" i="38"/>
  <c r="AG137" i="38"/>
  <c r="AF137" i="38"/>
  <c r="AD137" i="38"/>
  <c r="AC137" i="38"/>
  <c r="AB137" i="38"/>
  <c r="AA137" i="38"/>
  <c r="Z137" i="38"/>
  <c r="Y137" i="38"/>
  <c r="X137" i="38"/>
  <c r="W137" i="38"/>
  <c r="V137" i="38"/>
  <c r="U137" i="38"/>
  <c r="T137" i="38"/>
  <c r="S137" i="38"/>
  <c r="R137" i="38"/>
  <c r="Q137" i="38"/>
  <c r="P137" i="38"/>
  <c r="O137" i="38"/>
  <c r="N137" i="38"/>
  <c r="M137" i="38"/>
  <c r="L137" i="38"/>
  <c r="K137" i="38"/>
  <c r="E137" i="38"/>
  <c r="D137" i="38"/>
  <c r="AP136" i="38"/>
  <c r="AO136" i="38"/>
  <c r="AN136" i="38"/>
  <c r="AL136" i="38"/>
  <c r="AK136" i="38"/>
  <c r="AJ136" i="38"/>
  <c r="AH136" i="38"/>
  <c r="AG136" i="38"/>
  <c r="AF136" i="38"/>
  <c r="AD136" i="38"/>
  <c r="AC136" i="38"/>
  <c r="AB136" i="38"/>
  <c r="AA136" i="38"/>
  <c r="Z136" i="38"/>
  <c r="Y136" i="38"/>
  <c r="X136" i="38"/>
  <c r="W136" i="38"/>
  <c r="V136" i="38"/>
  <c r="U136" i="38"/>
  <c r="T136" i="38"/>
  <c r="S136" i="38"/>
  <c r="R136" i="38"/>
  <c r="Q136" i="38"/>
  <c r="P136" i="38"/>
  <c r="O136" i="38"/>
  <c r="N136" i="38"/>
  <c r="M136" i="38"/>
  <c r="L136" i="38"/>
  <c r="K136" i="38"/>
  <c r="E136" i="38"/>
  <c r="D136" i="38"/>
  <c r="AP135" i="38"/>
  <c r="AO135" i="38"/>
  <c r="AN135" i="38"/>
  <c r="AL135" i="38"/>
  <c r="AK135" i="38"/>
  <c r="AJ135" i="38"/>
  <c r="AH135" i="38"/>
  <c r="AG135" i="38"/>
  <c r="AF135" i="38"/>
  <c r="AD135" i="38"/>
  <c r="AC135" i="38"/>
  <c r="AB135" i="38"/>
  <c r="AA135" i="38"/>
  <c r="Z135" i="38"/>
  <c r="Y135" i="38"/>
  <c r="X135" i="38"/>
  <c r="W135" i="38"/>
  <c r="V135" i="38"/>
  <c r="U135" i="38"/>
  <c r="T135" i="38"/>
  <c r="S135" i="38"/>
  <c r="R135" i="38"/>
  <c r="Q135" i="38"/>
  <c r="P135" i="38"/>
  <c r="O135" i="38"/>
  <c r="N135" i="38"/>
  <c r="M135" i="38"/>
  <c r="L135" i="38"/>
  <c r="K135" i="38"/>
  <c r="E135" i="38"/>
  <c r="D135" i="38"/>
  <c r="AP134" i="38"/>
  <c r="AO134" i="38"/>
  <c r="AN134" i="38"/>
  <c r="AL134" i="38"/>
  <c r="AK134" i="38"/>
  <c r="AJ134" i="38"/>
  <c r="AH134" i="38"/>
  <c r="AG134" i="38"/>
  <c r="AF134" i="38"/>
  <c r="AD134" i="38"/>
  <c r="AC134" i="38"/>
  <c r="AB134" i="38"/>
  <c r="AA134" i="38"/>
  <c r="Z134" i="38"/>
  <c r="Y134" i="38"/>
  <c r="X134" i="38"/>
  <c r="W134" i="38"/>
  <c r="V134" i="38"/>
  <c r="U134" i="38"/>
  <c r="T134" i="38"/>
  <c r="S134" i="38"/>
  <c r="R134" i="38"/>
  <c r="Q134" i="38"/>
  <c r="P134" i="38"/>
  <c r="O134" i="38"/>
  <c r="N134" i="38"/>
  <c r="M134" i="38"/>
  <c r="L134" i="38"/>
  <c r="K134" i="38"/>
  <c r="E134" i="38"/>
  <c r="D134" i="38"/>
  <c r="I133" i="38"/>
  <c r="G133" i="38"/>
  <c r="AP132" i="38"/>
  <c r="AO132" i="38"/>
  <c r="AN132" i="38"/>
  <c r="AL132" i="38"/>
  <c r="AK132" i="38"/>
  <c r="AJ132" i="38"/>
  <c r="AH132" i="38"/>
  <c r="AG132" i="38"/>
  <c r="AF132" i="38"/>
  <c r="AD132" i="38"/>
  <c r="AC132" i="38"/>
  <c r="AB132" i="38"/>
  <c r="AA132" i="38"/>
  <c r="Z132" i="38"/>
  <c r="Y132" i="38"/>
  <c r="X132" i="38"/>
  <c r="W132" i="38"/>
  <c r="V132" i="38"/>
  <c r="U132" i="38"/>
  <c r="T132" i="38"/>
  <c r="S132" i="38"/>
  <c r="R132" i="38"/>
  <c r="Q132" i="38"/>
  <c r="P132" i="38"/>
  <c r="O132" i="38"/>
  <c r="N132" i="38"/>
  <c r="M132" i="38"/>
  <c r="L132" i="38"/>
  <c r="K132" i="38"/>
  <c r="E132" i="38"/>
  <c r="D132" i="38"/>
  <c r="AP131" i="38"/>
  <c r="AO131" i="38"/>
  <c r="AN131" i="38"/>
  <c r="AL131" i="38"/>
  <c r="AK131" i="38"/>
  <c r="AJ131" i="38"/>
  <c r="AH131" i="38"/>
  <c r="AG131" i="38"/>
  <c r="AF131" i="38"/>
  <c r="AD131" i="38"/>
  <c r="AC131" i="38"/>
  <c r="AB131" i="38"/>
  <c r="AA131" i="38"/>
  <c r="Z131" i="38"/>
  <c r="Y131" i="38"/>
  <c r="X131" i="38"/>
  <c r="W131" i="38"/>
  <c r="V131" i="38"/>
  <c r="U131" i="38"/>
  <c r="T131" i="38"/>
  <c r="S131" i="38"/>
  <c r="R131" i="38"/>
  <c r="Q131" i="38"/>
  <c r="P131" i="38"/>
  <c r="O131" i="38"/>
  <c r="N131" i="38"/>
  <c r="M131" i="38"/>
  <c r="L131" i="38"/>
  <c r="K131" i="38"/>
  <c r="E131" i="38"/>
  <c r="D131" i="38"/>
  <c r="AP130" i="38"/>
  <c r="AO130" i="38"/>
  <c r="AN130" i="38"/>
  <c r="AL130" i="38"/>
  <c r="AK130" i="38"/>
  <c r="AJ130" i="38"/>
  <c r="AH130" i="38"/>
  <c r="AG130" i="38"/>
  <c r="AF130" i="38"/>
  <c r="AD130" i="38"/>
  <c r="AC130" i="38"/>
  <c r="AB130" i="38"/>
  <c r="AA130" i="38"/>
  <c r="Z130" i="38"/>
  <c r="Y130" i="38"/>
  <c r="X130" i="38"/>
  <c r="W130" i="38"/>
  <c r="V130" i="38"/>
  <c r="U130" i="38"/>
  <c r="T130" i="38"/>
  <c r="S130" i="38"/>
  <c r="R130" i="38"/>
  <c r="Q130" i="38"/>
  <c r="P130" i="38"/>
  <c r="O130" i="38"/>
  <c r="N130" i="38"/>
  <c r="M130" i="38"/>
  <c r="L130" i="38"/>
  <c r="K130" i="38"/>
  <c r="E130" i="38"/>
  <c r="D130" i="38"/>
  <c r="AP129" i="38"/>
  <c r="AO129" i="38"/>
  <c r="AN129" i="38"/>
  <c r="AL129" i="38"/>
  <c r="AK129" i="38"/>
  <c r="AJ129" i="38"/>
  <c r="AH129" i="38"/>
  <c r="AG129" i="38"/>
  <c r="AF129" i="38"/>
  <c r="AD129" i="38"/>
  <c r="AC129" i="38"/>
  <c r="AB129" i="38"/>
  <c r="AA129" i="38"/>
  <c r="Z129" i="38"/>
  <c r="Y129" i="38"/>
  <c r="X129" i="38"/>
  <c r="W129" i="38"/>
  <c r="V129" i="38"/>
  <c r="U129" i="38"/>
  <c r="T129" i="38"/>
  <c r="S129" i="38"/>
  <c r="R129" i="38"/>
  <c r="Q129" i="38"/>
  <c r="P129" i="38"/>
  <c r="O129" i="38"/>
  <c r="N129" i="38"/>
  <c r="M129" i="38"/>
  <c r="L129" i="38"/>
  <c r="K129" i="38"/>
  <c r="E129" i="38"/>
  <c r="D129" i="38"/>
  <c r="AP128" i="38"/>
  <c r="AO128" i="38"/>
  <c r="AN128" i="38"/>
  <c r="AL128" i="38"/>
  <c r="AK128" i="38"/>
  <c r="AJ128" i="38"/>
  <c r="AH128" i="38"/>
  <c r="AG128" i="38"/>
  <c r="AF128" i="38"/>
  <c r="AD128" i="38"/>
  <c r="AC128" i="38"/>
  <c r="AB128" i="38"/>
  <c r="AA128" i="38"/>
  <c r="Z128" i="38"/>
  <c r="Y128" i="38"/>
  <c r="X128" i="38"/>
  <c r="W128" i="38"/>
  <c r="V128" i="38"/>
  <c r="U128" i="38"/>
  <c r="T128" i="38"/>
  <c r="S128" i="38"/>
  <c r="R128" i="38"/>
  <c r="Q128" i="38"/>
  <c r="P128" i="38"/>
  <c r="O128" i="38"/>
  <c r="N128" i="38"/>
  <c r="M128" i="38"/>
  <c r="L128" i="38"/>
  <c r="K128" i="38"/>
  <c r="E128" i="38"/>
  <c r="D128" i="38"/>
  <c r="AP127" i="38"/>
  <c r="AO127" i="38"/>
  <c r="AN127" i="38"/>
  <c r="AL127" i="38"/>
  <c r="AK127" i="38"/>
  <c r="AJ127" i="38"/>
  <c r="AH127" i="38"/>
  <c r="AG127" i="38"/>
  <c r="AF127" i="38"/>
  <c r="AD127" i="38"/>
  <c r="AC127" i="38"/>
  <c r="AB127" i="38"/>
  <c r="AA127" i="38"/>
  <c r="Z127" i="38"/>
  <c r="Y127" i="38"/>
  <c r="X127" i="38"/>
  <c r="W127" i="38"/>
  <c r="V127" i="38"/>
  <c r="U127" i="38"/>
  <c r="T127" i="38"/>
  <c r="S127" i="38"/>
  <c r="R127" i="38"/>
  <c r="Q127" i="38"/>
  <c r="P127" i="38"/>
  <c r="O127" i="38"/>
  <c r="N127" i="38"/>
  <c r="M127" i="38"/>
  <c r="L127" i="38"/>
  <c r="K127" i="38"/>
  <c r="E127" i="38"/>
  <c r="D127" i="38"/>
  <c r="AP126" i="38"/>
  <c r="AO126" i="38"/>
  <c r="AN126" i="38"/>
  <c r="AL126" i="38"/>
  <c r="AK126" i="38"/>
  <c r="AJ126" i="38"/>
  <c r="AH126" i="38"/>
  <c r="AG126" i="38"/>
  <c r="AF126" i="38"/>
  <c r="AD126" i="38"/>
  <c r="AC126" i="38"/>
  <c r="AB126" i="38"/>
  <c r="AA126" i="38"/>
  <c r="Z126" i="38"/>
  <c r="Y126" i="38"/>
  <c r="X126" i="38"/>
  <c r="W126" i="38"/>
  <c r="V126" i="38"/>
  <c r="U126" i="38"/>
  <c r="T126" i="38"/>
  <c r="S126" i="38"/>
  <c r="R126" i="38"/>
  <c r="Q126" i="38"/>
  <c r="P126" i="38"/>
  <c r="O126" i="38"/>
  <c r="N126" i="38"/>
  <c r="M126" i="38"/>
  <c r="L126" i="38"/>
  <c r="K126" i="38"/>
  <c r="E126" i="38"/>
  <c r="D126" i="38"/>
  <c r="AP125" i="38"/>
  <c r="AO125" i="38"/>
  <c r="AN125" i="38"/>
  <c r="AL125" i="38"/>
  <c r="AK125" i="38"/>
  <c r="AJ125" i="38"/>
  <c r="AH125" i="38"/>
  <c r="AG125" i="38"/>
  <c r="AF125" i="38"/>
  <c r="AD125" i="38"/>
  <c r="AC125" i="38"/>
  <c r="AB125" i="38"/>
  <c r="AA125" i="38"/>
  <c r="Z125" i="38"/>
  <c r="Y125" i="38"/>
  <c r="X125" i="38"/>
  <c r="W125" i="38"/>
  <c r="V125" i="38"/>
  <c r="U125" i="38"/>
  <c r="T125" i="38"/>
  <c r="S125" i="38"/>
  <c r="R125" i="38"/>
  <c r="Q125" i="38"/>
  <c r="P125" i="38"/>
  <c r="O125" i="38"/>
  <c r="N125" i="38"/>
  <c r="M125" i="38"/>
  <c r="L125" i="38"/>
  <c r="K125" i="38"/>
  <c r="E125" i="38"/>
  <c r="D125" i="38"/>
  <c r="AP124" i="38"/>
  <c r="AO124" i="38"/>
  <c r="AN124" i="38"/>
  <c r="AL124" i="38"/>
  <c r="AK124" i="38"/>
  <c r="AJ124" i="38"/>
  <c r="AH124" i="38"/>
  <c r="AG124" i="38"/>
  <c r="AF124" i="38"/>
  <c r="AD124" i="38"/>
  <c r="AC124" i="38"/>
  <c r="AB124" i="38"/>
  <c r="AA124" i="38"/>
  <c r="Z124" i="38"/>
  <c r="Y124" i="38"/>
  <c r="X124" i="38"/>
  <c r="W124" i="38"/>
  <c r="V124" i="38"/>
  <c r="U124" i="38"/>
  <c r="T124" i="38"/>
  <c r="S124" i="38"/>
  <c r="R124" i="38"/>
  <c r="Q124" i="38"/>
  <c r="P124" i="38"/>
  <c r="O124" i="38"/>
  <c r="N124" i="38"/>
  <c r="M124" i="38"/>
  <c r="L124" i="38"/>
  <c r="K124" i="38"/>
  <c r="E124" i="38"/>
  <c r="D124" i="38"/>
  <c r="AP123" i="38"/>
  <c r="AO123" i="38"/>
  <c r="AN123" i="38"/>
  <c r="AL123" i="38"/>
  <c r="AK123" i="38"/>
  <c r="AJ123" i="38"/>
  <c r="AH123" i="38"/>
  <c r="AG123" i="38"/>
  <c r="AF123" i="38"/>
  <c r="AD123" i="38"/>
  <c r="AC123" i="38"/>
  <c r="AB123" i="38"/>
  <c r="AA123" i="38"/>
  <c r="Z123" i="38"/>
  <c r="Y123" i="38"/>
  <c r="X123" i="38"/>
  <c r="W123" i="38"/>
  <c r="V123" i="38"/>
  <c r="U123" i="38"/>
  <c r="T123" i="38"/>
  <c r="S123" i="38"/>
  <c r="R123" i="38"/>
  <c r="Q123" i="38"/>
  <c r="P123" i="38"/>
  <c r="O123" i="38"/>
  <c r="N123" i="38"/>
  <c r="M123" i="38"/>
  <c r="L123" i="38"/>
  <c r="K123" i="38"/>
  <c r="E123" i="38"/>
  <c r="D123" i="38"/>
  <c r="AP122" i="38"/>
  <c r="AO122" i="38"/>
  <c r="AN122" i="38"/>
  <c r="AL122" i="38"/>
  <c r="AK122" i="38"/>
  <c r="AJ122" i="38"/>
  <c r="AH122" i="38"/>
  <c r="AG122" i="38"/>
  <c r="AF122" i="38"/>
  <c r="AD122" i="38"/>
  <c r="AC122" i="38"/>
  <c r="AB122" i="38"/>
  <c r="AA122" i="38"/>
  <c r="Z122" i="38"/>
  <c r="Y122" i="38"/>
  <c r="X122" i="38"/>
  <c r="W122" i="38"/>
  <c r="V122" i="38"/>
  <c r="U122" i="38"/>
  <c r="T122" i="38"/>
  <c r="S122" i="38"/>
  <c r="R122" i="38"/>
  <c r="Q122" i="38"/>
  <c r="P122" i="38"/>
  <c r="O122" i="38"/>
  <c r="N122" i="38"/>
  <c r="M122" i="38"/>
  <c r="L122" i="38"/>
  <c r="K122" i="38"/>
  <c r="E122" i="38"/>
  <c r="D122" i="38"/>
  <c r="AP121" i="38"/>
  <c r="AO121" i="38"/>
  <c r="AN121" i="38"/>
  <c r="AL121" i="38"/>
  <c r="AK121" i="38"/>
  <c r="AJ121" i="38"/>
  <c r="AH121" i="38"/>
  <c r="AG121" i="38"/>
  <c r="AF121" i="38"/>
  <c r="AD121" i="38"/>
  <c r="AC121" i="38"/>
  <c r="AB121" i="38"/>
  <c r="AA121" i="38"/>
  <c r="Z121" i="38"/>
  <c r="Y121" i="38"/>
  <c r="X121" i="38"/>
  <c r="W121" i="38"/>
  <c r="V121" i="38"/>
  <c r="U121" i="38"/>
  <c r="T121" i="38"/>
  <c r="S121" i="38"/>
  <c r="R121" i="38"/>
  <c r="Q121" i="38"/>
  <c r="P121" i="38"/>
  <c r="O121" i="38"/>
  <c r="N121" i="38"/>
  <c r="M121" i="38"/>
  <c r="L121" i="38"/>
  <c r="K121" i="38"/>
  <c r="E121" i="38"/>
  <c r="D121" i="38"/>
  <c r="AP120" i="38"/>
  <c r="AO120" i="38"/>
  <c r="AN120" i="38"/>
  <c r="AL120" i="38"/>
  <c r="AK120" i="38"/>
  <c r="AJ120" i="38"/>
  <c r="AH120" i="38"/>
  <c r="AG120" i="38"/>
  <c r="AF120" i="38"/>
  <c r="AD120" i="38"/>
  <c r="AC120" i="38"/>
  <c r="AB120" i="38"/>
  <c r="AA120" i="38"/>
  <c r="Z120" i="38"/>
  <c r="Y120" i="38"/>
  <c r="X120" i="38"/>
  <c r="W120" i="38"/>
  <c r="V120" i="38"/>
  <c r="U120" i="38"/>
  <c r="T120" i="38"/>
  <c r="S120" i="38"/>
  <c r="R120" i="38"/>
  <c r="Q120" i="38"/>
  <c r="P120" i="38"/>
  <c r="O120" i="38"/>
  <c r="N120" i="38"/>
  <c r="M120" i="38"/>
  <c r="L120" i="38"/>
  <c r="K120" i="38"/>
  <c r="E120" i="38"/>
  <c r="D120" i="38"/>
  <c r="AP119" i="38"/>
  <c r="AO119" i="38"/>
  <c r="AN119" i="38"/>
  <c r="AL119" i="38"/>
  <c r="AK119" i="38"/>
  <c r="AJ119" i="38"/>
  <c r="AH119" i="38"/>
  <c r="AG119" i="38"/>
  <c r="AF119" i="38"/>
  <c r="AD119" i="38"/>
  <c r="AC119" i="38"/>
  <c r="AB119" i="38"/>
  <c r="AA119" i="38"/>
  <c r="Z119" i="38"/>
  <c r="Y119" i="38"/>
  <c r="X119" i="38"/>
  <c r="W119" i="38"/>
  <c r="V119" i="38"/>
  <c r="U119" i="38"/>
  <c r="T119" i="38"/>
  <c r="S119" i="38"/>
  <c r="R119" i="38"/>
  <c r="Q119" i="38"/>
  <c r="P119" i="38"/>
  <c r="O119" i="38"/>
  <c r="N119" i="38"/>
  <c r="M119" i="38"/>
  <c r="L119" i="38"/>
  <c r="K119" i="38"/>
  <c r="E119" i="38"/>
  <c r="D119" i="38"/>
  <c r="I118" i="38"/>
  <c r="G118" i="38"/>
  <c r="AP117" i="38"/>
  <c r="AO117" i="38"/>
  <c r="AN117" i="38"/>
  <c r="AL117" i="38"/>
  <c r="AK117" i="38"/>
  <c r="AJ117" i="38"/>
  <c r="AH117" i="38"/>
  <c r="AG117" i="38"/>
  <c r="AF117" i="38"/>
  <c r="AD117" i="38"/>
  <c r="AC117" i="38"/>
  <c r="AB117" i="38"/>
  <c r="AA117" i="38"/>
  <c r="Z117" i="38"/>
  <c r="Y117" i="38"/>
  <c r="X117" i="38"/>
  <c r="W117" i="38"/>
  <c r="V117" i="38"/>
  <c r="U117" i="38"/>
  <c r="T117" i="38"/>
  <c r="S117" i="38"/>
  <c r="R117" i="38"/>
  <c r="Q117" i="38"/>
  <c r="P117" i="38"/>
  <c r="O117" i="38"/>
  <c r="N117" i="38"/>
  <c r="M117" i="38"/>
  <c r="L117" i="38"/>
  <c r="K117" i="38"/>
  <c r="E117" i="38"/>
  <c r="D117" i="38"/>
  <c r="AP116" i="38"/>
  <c r="AO116" i="38"/>
  <c r="AN116" i="38"/>
  <c r="AL116" i="38"/>
  <c r="AK116" i="38"/>
  <c r="AJ116" i="38"/>
  <c r="AH116" i="38"/>
  <c r="AG116" i="38"/>
  <c r="AF116" i="38"/>
  <c r="AD116" i="38"/>
  <c r="AC116" i="38"/>
  <c r="AB116" i="38"/>
  <c r="AA116" i="38"/>
  <c r="Z116" i="38"/>
  <c r="Y116" i="38"/>
  <c r="X116" i="38"/>
  <c r="W116" i="38"/>
  <c r="V116" i="38"/>
  <c r="U116" i="38"/>
  <c r="T116" i="38"/>
  <c r="S116" i="38"/>
  <c r="R116" i="38"/>
  <c r="Q116" i="38"/>
  <c r="P116" i="38"/>
  <c r="O116" i="38"/>
  <c r="N116" i="38"/>
  <c r="M116" i="38"/>
  <c r="L116" i="38"/>
  <c r="K116" i="38"/>
  <c r="E116" i="38"/>
  <c r="D116" i="38"/>
  <c r="AP115" i="38"/>
  <c r="AO115" i="38"/>
  <c r="AN115" i="38"/>
  <c r="AL115" i="38"/>
  <c r="AK115" i="38"/>
  <c r="AJ115" i="38"/>
  <c r="AH115" i="38"/>
  <c r="AG115" i="38"/>
  <c r="AF115" i="38"/>
  <c r="AD115" i="38"/>
  <c r="AC115" i="38"/>
  <c r="AB115" i="38"/>
  <c r="AA115" i="38"/>
  <c r="Z115" i="38"/>
  <c r="Y115" i="38"/>
  <c r="X115" i="38"/>
  <c r="W115" i="38"/>
  <c r="V115" i="38"/>
  <c r="U115" i="38"/>
  <c r="T115" i="38"/>
  <c r="S115" i="38"/>
  <c r="R115" i="38"/>
  <c r="Q115" i="38"/>
  <c r="P115" i="38"/>
  <c r="O115" i="38"/>
  <c r="N115" i="38"/>
  <c r="M115" i="38"/>
  <c r="L115" i="38"/>
  <c r="K115" i="38"/>
  <c r="E115" i="38"/>
  <c r="D115" i="38"/>
  <c r="AP114" i="38"/>
  <c r="AO114" i="38"/>
  <c r="AN114" i="38"/>
  <c r="AL114" i="38"/>
  <c r="AK114" i="38"/>
  <c r="AJ114" i="38"/>
  <c r="AH114" i="38"/>
  <c r="AG114" i="38"/>
  <c r="AF114" i="38"/>
  <c r="AD114" i="38"/>
  <c r="AC114" i="38"/>
  <c r="AB114" i="38"/>
  <c r="AA114" i="38"/>
  <c r="Z114" i="38"/>
  <c r="Y114" i="38"/>
  <c r="X114" i="38"/>
  <c r="W114" i="38"/>
  <c r="V114" i="38"/>
  <c r="U114" i="38"/>
  <c r="T114" i="38"/>
  <c r="S114" i="38"/>
  <c r="R114" i="38"/>
  <c r="Q114" i="38"/>
  <c r="P114" i="38"/>
  <c r="O114" i="38"/>
  <c r="N114" i="38"/>
  <c r="M114" i="38"/>
  <c r="L114" i="38"/>
  <c r="K114" i="38"/>
  <c r="E114" i="38"/>
  <c r="D114" i="38"/>
  <c r="AP113" i="38"/>
  <c r="AO113" i="38"/>
  <c r="AN113" i="38"/>
  <c r="AL113" i="38"/>
  <c r="AK113" i="38"/>
  <c r="AJ113" i="38"/>
  <c r="AH113" i="38"/>
  <c r="AG113" i="38"/>
  <c r="AF113" i="38"/>
  <c r="AD113" i="38"/>
  <c r="AC113" i="38"/>
  <c r="AB113" i="38"/>
  <c r="AA113" i="38"/>
  <c r="Z113" i="38"/>
  <c r="Y113" i="38"/>
  <c r="X113" i="38"/>
  <c r="W113" i="38"/>
  <c r="V113" i="38"/>
  <c r="U113" i="38"/>
  <c r="T113" i="38"/>
  <c r="S113" i="38"/>
  <c r="R113" i="38"/>
  <c r="Q113" i="38"/>
  <c r="P113" i="38"/>
  <c r="O113" i="38"/>
  <c r="N113" i="38"/>
  <c r="M113" i="38"/>
  <c r="L113" i="38"/>
  <c r="K113" i="38"/>
  <c r="E113" i="38"/>
  <c r="D113" i="38"/>
  <c r="AP112" i="38"/>
  <c r="AO112" i="38"/>
  <c r="AN112" i="38"/>
  <c r="AL112" i="38"/>
  <c r="AK112" i="38"/>
  <c r="AJ112" i="38"/>
  <c r="AH112" i="38"/>
  <c r="AG112" i="38"/>
  <c r="AF112" i="38"/>
  <c r="AD112" i="38"/>
  <c r="AC112" i="38"/>
  <c r="AB112" i="38"/>
  <c r="AA112" i="38"/>
  <c r="Z112" i="38"/>
  <c r="Y112" i="38"/>
  <c r="X112" i="38"/>
  <c r="W112" i="38"/>
  <c r="V112" i="38"/>
  <c r="U112" i="38"/>
  <c r="T112" i="38"/>
  <c r="S112" i="38"/>
  <c r="R112" i="38"/>
  <c r="Q112" i="38"/>
  <c r="P112" i="38"/>
  <c r="O112" i="38"/>
  <c r="N112" i="38"/>
  <c r="M112" i="38"/>
  <c r="L112" i="38"/>
  <c r="K112" i="38"/>
  <c r="E112" i="38"/>
  <c r="D112" i="38"/>
  <c r="AP111" i="38"/>
  <c r="AO111" i="38"/>
  <c r="AN111" i="38"/>
  <c r="AL111" i="38"/>
  <c r="AK111" i="38"/>
  <c r="AJ111" i="38"/>
  <c r="AH111" i="38"/>
  <c r="AG111" i="38"/>
  <c r="AF111" i="38"/>
  <c r="AD111" i="38"/>
  <c r="AC111" i="38"/>
  <c r="AB111" i="38"/>
  <c r="AA111" i="38"/>
  <c r="Z111" i="38"/>
  <c r="Y111" i="38"/>
  <c r="X111" i="38"/>
  <c r="W111" i="38"/>
  <c r="V111" i="38"/>
  <c r="U111" i="38"/>
  <c r="T111" i="38"/>
  <c r="S111" i="38"/>
  <c r="R111" i="38"/>
  <c r="Q111" i="38"/>
  <c r="P111" i="38"/>
  <c r="O111" i="38"/>
  <c r="N111" i="38"/>
  <c r="M111" i="38"/>
  <c r="L111" i="38"/>
  <c r="K111" i="38"/>
  <c r="E111" i="38"/>
  <c r="D111" i="38"/>
  <c r="AP110" i="38"/>
  <c r="AO110" i="38"/>
  <c r="AN110" i="38"/>
  <c r="AL110" i="38"/>
  <c r="AK110" i="38"/>
  <c r="AJ110" i="38"/>
  <c r="AH110" i="38"/>
  <c r="AG110" i="38"/>
  <c r="AF110" i="38"/>
  <c r="AD110" i="38"/>
  <c r="AC110" i="38"/>
  <c r="AB110" i="38"/>
  <c r="AA110" i="38"/>
  <c r="Z110" i="38"/>
  <c r="Y110" i="38"/>
  <c r="X110" i="38"/>
  <c r="W110" i="38"/>
  <c r="V110" i="38"/>
  <c r="U110" i="38"/>
  <c r="T110" i="38"/>
  <c r="S110" i="38"/>
  <c r="R110" i="38"/>
  <c r="Q110" i="38"/>
  <c r="P110" i="38"/>
  <c r="O110" i="38"/>
  <c r="N110" i="38"/>
  <c r="M110" i="38"/>
  <c r="L110" i="38"/>
  <c r="K110" i="38"/>
  <c r="E110" i="38"/>
  <c r="D110" i="38"/>
  <c r="AP109" i="38"/>
  <c r="AO109" i="38"/>
  <c r="AN109" i="38"/>
  <c r="AL109" i="38"/>
  <c r="AK109" i="38"/>
  <c r="AJ109" i="38"/>
  <c r="AH109" i="38"/>
  <c r="AG109" i="38"/>
  <c r="AF109" i="38"/>
  <c r="AD109" i="38"/>
  <c r="AC109" i="38"/>
  <c r="AB109" i="38"/>
  <c r="AA109" i="38"/>
  <c r="Z109" i="38"/>
  <c r="Y109" i="38"/>
  <c r="X109" i="38"/>
  <c r="W109" i="38"/>
  <c r="V109" i="38"/>
  <c r="U109" i="38"/>
  <c r="T109" i="38"/>
  <c r="S109" i="38"/>
  <c r="R109" i="38"/>
  <c r="Q109" i="38"/>
  <c r="P109" i="38"/>
  <c r="O109" i="38"/>
  <c r="N109" i="38"/>
  <c r="M109" i="38"/>
  <c r="L109" i="38"/>
  <c r="K109" i="38"/>
  <c r="E109" i="38"/>
  <c r="D109" i="38"/>
  <c r="AP108" i="38"/>
  <c r="AO108" i="38"/>
  <c r="AN108" i="38"/>
  <c r="AL108" i="38"/>
  <c r="AK108" i="38"/>
  <c r="AJ108" i="38"/>
  <c r="AH108" i="38"/>
  <c r="AG108" i="38"/>
  <c r="AF108" i="38"/>
  <c r="AD108" i="38"/>
  <c r="AC108" i="38"/>
  <c r="AB108" i="38"/>
  <c r="AA108" i="38"/>
  <c r="Z108" i="38"/>
  <c r="Y108" i="38"/>
  <c r="X108" i="38"/>
  <c r="W108" i="38"/>
  <c r="V108" i="38"/>
  <c r="U108" i="38"/>
  <c r="T108" i="38"/>
  <c r="S108" i="38"/>
  <c r="R108" i="38"/>
  <c r="Q108" i="38"/>
  <c r="P108" i="38"/>
  <c r="O108" i="38"/>
  <c r="N108" i="38"/>
  <c r="M108" i="38"/>
  <c r="L108" i="38"/>
  <c r="K108" i="38"/>
  <c r="E108" i="38"/>
  <c r="D108" i="38"/>
  <c r="I107" i="38"/>
  <c r="G107" i="38"/>
  <c r="G106" i="38"/>
  <c r="I106" i="38"/>
  <c r="AP105" i="38"/>
  <c r="AO105" i="38"/>
  <c r="AN105" i="38"/>
  <c r="AL105" i="38"/>
  <c r="AK105" i="38"/>
  <c r="AJ105" i="38"/>
  <c r="AH105" i="38"/>
  <c r="AG105" i="38"/>
  <c r="AF105" i="38"/>
  <c r="AD105" i="38"/>
  <c r="AC105" i="38"/>
  <c r="AB105" i="38"/>
  <c r="AA105" i="38"/>
  <c r="Z105" i="38"/>
  <c r="Y105" i="38"/>
  <c r="X105" i="38"/>
  <c r="W105" i="38"/>
  <c r="V105" i="38"/>
  <c r="U105" i="38"/>
  <c r="T105" i="38"/>
  <c r="S105" i="38"/>
  <c r="R105" i="38"/>
  <c r="Q105" i="38"/>
  <c r="P105" i="38"/>
  <c r="O105" i="38"/>
  <c r="N105" i="38"/>
  <c r="M105" i="38"/>
  <c r="L105" i="38"/>
  <c r="K105" i="38"/>
  <c r="E105" i="38"/>
  <c r="D105" i="38"/>
  <c r="AP104" i="38"/>
  <c r="AO104" i="38"/>
  <c r="AN104" i="38"/>
  <c r="AL104" i="38"/>
  <c r="AK104" i="38"/>
  <c r="AJ104" i="38"/>
  <c r="AH104" i="38"/>
  <c r="AG104" i="38"/>
  <c r="AF104" i="38"/>
  <c r="AD104" i="38"/>
  <c r="AC104" i="38"/>
  <c r="AB104" i="38"/>
  <c r="AA104" i="38"/>
  <c r="Z104" i="38"/>
  <c r="Y104" i="38"/>
  <c r="X104" i="38"/>
  <c r="W104" i="38"/>
  <c r="V104" i="38"/>
  <c r="U104" i="38"/>
  <c r="T104" i="38"/>
  <c r="S104" i="38"/>
  <c r="R104" i="38"/>
  <c r="Q104" i="38"/>
  <c r="P104" i="38"/>
  <c r="O104" i="38"/>
  <c r="N104" i="38"/>
  <c r="M104" i="38"/>
  <c r="L104" i="38"/>
  <c r="K104" i="38"/>
  <c r="E104" i="38"/>
  <c r="D104" i="38"/>
  <c r="AP103" i="38"/>
  <c r="AO103" i="38"/>
  <c r="AN103" i="38"/>
  <c r="AL103" i="38"/>
  <c r="AK103" i="38"/>
  <c r="AJ103" i="38"/>
  <c r="AH103" i="38"/>
  <c r="AG103" i="38"/>
  <c r="AF103" i="38"/>
  <c r="AD103" i="38"/>
  <c r="AC103" i="38"/>
  <c r="AB103" i="38"/>
  <c r="AA103" i="38"/>
  <c r="Z103" i="38"/>
  <c r="Y103" i="38"/>
  <c r="X103" i="38"/>
  <c r="W103" i="38"/>
  <c r="V103" i="38"/>
  <c r="U103" i="38"/>
  <c r="T103" i="38"/>
  <c r="S103" i="38"/>
  <c r="R103" i="38"/>
  <c r="Q103" i="38"/>
  <c r="P103" i="38"/>
  <c r="O103" i="38"/>
  <c r="N103" i="38"/>
  <c r="M103" i="38"/>
  <c r="L103" i="38"/>
  <c r="K103" i="38"/>
  <c r="E103" i="38"/>
  <c r="D103" i="38"/>
  <c r="AP102" i="38"/>
  <c r="AO102" i="38"/>
  <c r="AN102" i="38"/>
  <c r="AL102" i="38"/>
  <c r="AK102" i="38"/>
  <c r="AJ102" i="38"/>
  <c r="AH102" i="38"/>
  <c r="AG102" i="38"/>
  <c r="AF102" i="38"/>
  <c r="AD102" i="38"/>
  <c r="AC102" i="38"/>
  <c r="AB102" i="38"/>
  <c r="AA102" i="38"/>
  <c r="Z102" i="38"/>
  <c r="Y102" i="38"/>
  <c r="X102" i="38"/>
  <c r="W102" i="38"/>
  <c r="V102" i="38"/>
  <c r="U102" i="38"/>
  <c r="T102" i="38"/>
  <c r="S102" i="38"/>
  <c r="R102" i="38"/>
  <c r="Q102" i="38"/>
  <c r="P102" i="38"/>
  <c r="O102" i="38"/>
  <c r="N102" i="38"/>
  <c r="M102" i="38"/>
  <c r="L102" i="38"/>
  <c r="K102" i="38"/>
  <c r="E102" i="38"/>
  <c r="D102" i="38"/>
  <c r="AP101" i="38"/>
  <c r="AO101" i="38"/>
  <c r="AN101" i="38"/>
  <c r="AL101" i="38"/>
  <c r="AK101" i="38"/>
  <c r="AJ101" i="38"/>
  <c r="AH101" i="38"/>
  <c r="AG101" i="38"/>
  <c r="AF101" i="38"/>
  <c r="AD101" i="38"/>
  <c r="AC101" i="38"/>
  <c r="AB101" i="38"/>
  <c r="AA101" i="38"/>
  <c r="Z101" i="38"/>
  <c r="Y101" i="38"/>
  <c r="X101" i="38"/>
  <c r="W101" i="38"/>
  <c r="V101" i="38"/>
  <c r="U101" i="38"/>
  <c r="T101" i="38"/>
  <c r="S101" i="38"/>
  <c r="R101" i="38"/>
  <c r="Q101" i="38"/>
  <c r="P101" i="38"/>
  <c r="O101" i="38"/>
  <c r="N101" i="38"/>
  <c r="M101" i="38"/>
  <c r="L101" i="38"/>
  <c r="K101" i="38"/>
  <c r="E101" i="38"/>
  <c r="D101" i="38"/>
  <c r="AP100" i="38"/>
  <c r="AO100" i="38"/>
  <c r="AN100" i="38"/>
  <c r="AL100" i="38"/>
  <c r="AK100" i="38"/>
  <c r="AJ100" i="38"/>
  <c r="AH100" i="38"/>
  <c r="AG100" i="38"/>
  <c r="AF100" i="38"/>
  <c r="AD100" i="38"/>
  <c r="AC100" i="38"/>
  <c r="AB100" i="38"/>
  <c r="AA100" i="38"/>
  <c r="Z100" i="38"/>
  <c r="Y100" i="38"/>
  <c r="X100" i="38"/>
  <c r="W100" i="38"/>
  <c r="V100" i="38"/>
  <c r="U100" i="38"/>
  <c r="T100" i="38"/>
  <c r="S100" i="38"/>
  <c r="R100" i="38"/>
  <c r="Q100" i="38"/>
  <c r="P100" i="38"/>
  <c r="O100" i="38"/>
  <c r="N100" i="38"/>
  <c r="M100" i="38"/>
  <c r="L100" i="38"/>
  <c r="K100" i="38"/>
  <c r="E100" i="38"/>
  <c r="D100" i="38"/>
  <c r="AP99" i="38"/>
  <c r="AO99" i="38"/>
  <c r="AN99" i="38"/>
  <c r="AL99" i="38"/>
  <c r="AK99" i="38"/>
  <c r="AJ99" i="38"/>
  <c r="AH99" i="38"/>
  <c r="AG99" i="38"/>
  <c r="AF99" i="38"/>
  <c r="AD99" i="38"/>
  <c r="AC99" i="38"/>
  <c r="AB99" i="38"/>
  <c r="AA99" i="38"/>
  <c r="Z99" i="38"/>
  <c r="Y99" i="38"/>
  <c r="X99" i="38"/>
  <c r="W99" i="38"/>
  <c r="V99" i="38"/>
  <c r="U99" i="38"/>
  <c r="T99" i="38"/>
  <c r="S99" i="38"/>
  <c r="R99" i="38"/>
  <c r="Q99" i="38"/>
  <c r="P99" i="38"/>
  <c r="O99" i="38"/>
  <c r="N99" i="38"/>
  <c r="M99" i="38"/>
  <c r="L99" i="38"/>
  <c r="K99" i="38"/>
  <c r="E99" i="38"/>
  <c r="D99" i="38"/>
  <c r="AP98" i="38"/>
  <c r="AO98" i="38"/>
  <c r="AN98" i="38"/>
  <c r="AL98" i="38"/>
  <c r="AK98" i="38"/>
  <c r="AJ98" i="38"/>
  <c r="AH98" i="38"/>
  <c r="AG98" i="38"/>
  <c r="AF98" i="38"/>
  <c r="AD98" i="38"/>
  <c r="AC98" i="38"/>
  <c r="AB98" i="38"/>
  <c r="AA98" i="38"/>
  <c r="Z98" i="38"/>
  <c r="Y98" i="38"/>
  <c r="X98" i="38"/>
  <c r="W98" i="38"/>
  <c r="V98" i="38"/>
  <c r="U98" i="38"/>
  <c r="T98" i="38"/>
  <c r="S98" i="38"/>
  <c r="R98" i="38"/>
  <c r="Q98" i="38"/>
  <c r="P98" i="38"/>
  <c r="O98" i="38"/>
  <c r="N98" i="38"/>
  <c r="M98" i="38"/>
  <c r="L98" i="38"/>
  <c r="K98" i="38"/>
  <c r="E98" i="38"/>
  <c r="D98" i="38"/>
  <c r="AP97" i="38"/>
  <c r="AO97" i="38"/>
  <c r="AN97" i="38"/>
  <c r="AL97" i="38"/>
  <c r="AK97" i="38"/>
  <c r="AJ97" i="38"/>
  <c r="AH97" i="38"/>
  <c r="AG97" i="38"/>
  <c r="AF97" i="38"/>
  <c r="AD97" i="38"/>
  <c r="AC97" i="38"/>
  <c r="AB97" i="38"/>
  <c r="AA97" i="38"/>
  <c r="Z97" i="38"/>
  <c r="Y97" i="38"/>
  <c r="X97" i="38"/>
  <c r="W97" i="38"/>
  <c r="V97" i="38"/>
  <c r="U97" i="38"/>
  <c r="T97" i="38"/>
  <c r="S97" i="38"/>
  <c r="R97" i="38"/>
  <c r="Q97" i="38"/>
  <c r="P97" i="38"/>
  <c r="O97" i="38"/>
  <c r="N97" i="38"/>
  <c r="M97" i="38"/>
  <c r="L97" i="38"/>
  <c r="K97" i="38"/>
  <c r="E97" i="38"/>
  <c r="D97" i="38"/>
  <c r="I96" i="38"/>
  <c r="G96" i="38"/>
  <c r="AP95" i="38"/>
  <c r="AO95" i="38"/>
  <c r="AN95" i="38"/>
  <c r="AL95" i="38"/>
  <c r="AK95" i="38"/>
  <c r="AJ95" i="38"/>
  <c r="AH95" i="38"/>
  <c r="AG95" i="38"/>
  <c r="AF95" i="38"/>
  <c r="AD95" i="38"/>
  <c r="AC95" i="38"/>
  <c r="AB95" i="38"/>
  <c r="AA95" i="38"/>
  <c r="Z95" i="38"/>
  <c r="Y95" i="38"/>
  <c r="X95" i="38"/>
  <c r="W95" i="38"/>
  <c r="V95" i="38"/>
  <c r="U95" i="38"/>
  <c r="T95" i="38"/>
  <c r="S95" i="38"/>
  <c r="R95" i="38"/>
  <c r="Q95" i="38"/>
  <c r="P95" i="38"/>
  <c r="O95" i="38"/>
  <c r="N95" i="38"/>
  <c r="M95" i="38"/>
  <c r="L95" i="38"/>
  <c r="K95" i="38"/>
  <c r="E95" i="38"/>
  <c r="D95" i="38"/>
  <c r="AP94" i="38"/>
  <c r="AO94" i="38"/>
  <c r="AN94" i="38"/>
  <c r="AL94" i="38"/>
  <c r="AK94" i="38"/>
  <c r="AJ94" i="38"/>
  <c r="AH94" i="38"/>
  <c r="AG94" i="38"/>
  <c r="AF94" i="38"/>
  <c r="AD94" i="38"/>
  <c r="AC94" i="38"/>
  <c r="AB94" i="38"/>
  <c r="AA94" i="38"/>
  <c r="Z94" i="38"/>
  <c r="Y94" i="38"/>
  <c r="X94" i="38"/>
  <c r="W94" i="38"/>
  <c r="V94" i="38"/>
  <c r="U94" i="38"/>
  <c r="T94" i="38"/>
  <c r="S94" i="38"/>
  <c r="R94" i="38"/>
  <c r="Q94" i="38"/>
  <c r="P94" i="38"/>
  <c r="O94" i="38"/>
  <c r="N94" i="38"/>
  <c r="M94" i="38"/>
  <c r="L94" i="38"/>
  <c r="K94" i="38"/>
  <c r="E94" i="38"/>
  <c r="D94" i="38"/>
  <c r="AP93" i="38"/>
  <c r="AO93" i="38"/>
  <c r="AN93" i="38"/>
  <c r="AL93" i="38"/>
  <c r="AK93" i="38"/>
  <c r="AJ93" i="38"/>
  <c r="AH93" i="38"/>
  <c r="AG93" i="38"/>
  <c r="AF93" i="38"/>
  <c r="AD93" i="38"/>
  <c r="AC93" i="38"/>
  <c r="AB93" i="38"/>
  <c r="AA93" i="38"/>
  <c r="Z93" i="38"/>
  <c r="Y93" i="38"/>
  <c r="X93" i="38"/>
  <c r="W93" i="38"/>
  <c r="V93" i="38"/>
  <c r="U93" i="38"/>
  <c r="T93" i="38"/>
  <c r="S93" i="38"/>
  <c r="R93" i="38"/>
  <c r="Q93" i="38"/>
  <c r="P93" i="38"/>
  <c r="O93" i="38"/>
  <c r="N93" i="38"/>
  <c r="M93" i="38"/>
  <c r="L93" i="38"/>
  <c r="K93" i="38"/>
  <c r="E93" i="38"/>
  <c r="D93" i="38"/>
  <c r="AP92" i="38"/>
  <c r="AO92" i="38"/>
  <c r="AN92" i="38"/>
  <c r="AL92" i="38"/>
  <c r="AK92" i="38"/>
  <c r="AJ92" i="38"/>
  <c r="AH92" i="38"/>
  <c r="AG92" i="38"/>
  <c r="AF92" i="38"/>
  <c r="AD92" i="38"/>
  <c r="AC92" i="38"/>
  <c r="AB92" i="38"/>
  <c r="AA92" i="38"/>
  <c r="Z92" i="38"/>
  <c r="Y92" i="38"/>
  <c r="X92" i="38"/>
  <c r="W92" i="38"/>
  <c r="V92" i="38"/>
  <c r="U92" i="38"/>
  <c r="T92" i="38"/>
  <c r="S92" i="38"/>
  <c r="R92" i="38"/>
  <c r="Q92" i="38"/>
  <c r="P92" i="38"/>
  <c r="O92" i="38"/>
  <c r="N92" i="38"/>
  <c r="M92" i="38"/>
  <c r="L92" i="38"/>
  <c r="K92" i="38"/>
  <c r="E92" i="38"/>
  <c r="D92" i="38"/>
  <c r="AP91" i="38"/>
  <c r="AO91" i="38"/>
  <c r="AN91" i="38"/>
  <c r="AL91" i="38"/>
  <c r="AK91" i="38"/>
  <c r="AJ91" i="38"/>
  <c r="AH91" i="38"/>
  <c r="AG91" i="38"/>
  <c r="AF91" i="38"/>
  <c r="AD91" i="38"/>
  <c r="AC91" i="38"/>
  <c r="AB91" i="38"/>
  <c r="AA91" i="38"/>
  <c r="Z91" i="38"/>
  <c r="Y91" i="38"/>
  <c r="X91" i="38"/>
  <c r="W91" i="38"/>
  <c r="V91" i="38"/>
  <c r="U91" i="38"/>
  <c r="T91" i="38"/>
  <c r="S91" i="38"/>
  <c r="R91" i="38"/>
  <c r="Q91" i="38"/>
  <c r="P91" i="38"/>
  <c r="O91" i="38"/>
  <c r="N91" i="38"/>
  <c r="M91" i="38"/>
  <c r="L91" i="38"/>
  <c r="K91" i="38"/>
  <c r="E91" i="38"/>
  <c r="D91" i="38"/>
  <c r="AP90" i="38"/>
  <c r="AO90" i="38"/>
  <c r="AN90" i="38"/>
  <c r="AL90" i="38"/>
  <c r="AK90" i="38"/>
  <c r="AJ90" i="38"/>
  <c r="AH90" i="38"/>
  <c r="AG90" i="38"/>
  <c r="AF90" i="38"/>
  <c r="AD90" i="38"/>
  <c r="AC90" i="38"/>
  <c r="AB90" i="38"/>
  <c r="AA90" i="38"/>
  <c r="Z90" i="38"/>
  <c r="Y90" i="38"/>
  <c r="X90" i="38"/>
  <c r="W90" i="38"/>
  <c r="V90" i="38"/>
  <c r="U90" i="38"/>
  <c r="T90" i="38"/>
  <c r="S90" i="38"/>
  <c r="R90" i="38"/>
  <c r="Q90" i="38"/>
  <c r="P90" i="38"/>
  <c r="O90" i="38"/>
  <c r="N90" i="38"/>
  <c r="M90" i="38"/>
  <c r="L90" i="38"/>
  <c r="K90" i="38"/>
  <c r="E90" i="38"/>
  <c r="D90" i="38"/>
  <c r="I89" i="38"/>
  <c r="G89" i="38"/>
  <c r="AP88" i="38"/>
  <c r="AO88" i="38"/>
  <c r="AN88" i="38"/>
  <c r="AL88" i="38"/>
  <c r="AK88" i="38"/>
  <c r="AJ88" i="38"/>
  <c r="AH88" i="38"/>
  <c r="AG88" i="38"/>
  <c r="AF88" i="38"/>
  <c r="AD88" i="38"/>
  <c r="AC88" i="38"/>
  <c r="AB88" i="38"/>
  <c r="AA88" i="38"/>
  <c r="Z88" i="38"/>
  <c r="Y88" i="38"/>
  <c r="X88" i="38"/>
  <c r="W88" i="38"/>
  <c r="V88" i="38"/>
  <c r="U88" i="38"/>
  <c r="T88" i="38"/>
  <c r="S88" i="38"/>
  <c r="R88" i="38"/>
  <c r="Q88" i="38"/>
  <c r="P88" i="38"/>
  <c r="O88" i="38"/>
  <c r="N88" i="38"/>
  <c r="M88" i="38"/>
  <c r="L88" i="38"/>
  <c r="K88" i="38"/>
  <c r="E88" i="38"/>
  <c r="D88" i="38"/>
  <c r="AP87" i="38"/>
  <c r="AO87" i="38"/>
  <c r="AN87" i="38"/>
  <c r="AL87" i="38"/>
  <c r="AK87" i="38"/>
  <c r="AJ87" i="38"/>
  <c r="AH87" i="38"/>
  <c r="AG87" i="38"/>
  <c r="AF87" i="38"/>
  <c r="AD87" i="38"/>
  <c r="AC87" i="38"/>
  <c r="AB87" i="38"/>
  <c r="AA87" i="38"/>
  <c r="Z87" i="38"/>
  <c r="Y87" i="38"/>
  <c r="X87" i="38"/>
  <c r="W87" i="38"/>
  <c r="V87" i="38"/>
  <c r="U87" i="38"/>
  <c r="T87" i="38"/>
  <c r="S87" i="38"/>
  <c r="R87" i="38"/>
  <c r="Q87" i="38"/>
  <c r="P87" i="38"/>
  <c r="O87" i="38"/>
  <c r="N87" i="38"/>
  <c r="M87" i="38"/>
  <c r="L87" i="38"/>
  <c r="K87" i="38"/>
  <c r="E87" i="38"/>
  <c r="D87" i="38"/>
  <c r="AP86" i="38"/>
  <c r="AO86" i="38"/>
  <c r="AN86" i="38"/>
  <c r="AL86" i="38"/>
  <c r="AK86" i="38"/>
  <c r="AJ86" i="38"/>
  <c r="AH86" i="38"/>
  <c r="AG86" i="38"/>
  <c r="AF86" i="38"/>
  <c r="AD86" i="38"/>
  <c r="AC86" i="38"/>
  <c r="AB86" i="38"/>
  <c r="AA86" i="38"/>
  <c r="Z86" i="38"/>
  <c r="Y86" i="38"/>
  <c r="X86" i="38"/>
  <c r="W86" i="38"/>
  <c r="V86" i="38"/>
  <c r="U86" i="38"/>
  <c r="T86" i="38"/>
  <c r="S86" i="38"/>
  <c r="R86" i="38"/>
  <c r="Q86" i="38"/>
  <c r="P86" i="38"/>
  <c r="O86" i="38"/>
  <c r="N86" i="38"/>
  <c r="M86" i="38"/>
  <c r="L86" i="38"/>
  <c r="K86" i="38"/>
  <c r="E86" i="38"/>
  <c r="D86" i="38"/>
  <c r="AP85" i="38"/>
  <c r="AO85" i="38"/>
  <c r="AN85" i="38"/>
  <c r="AL85" i="38"/>
  <c r="AK85" i="38"/>
  <c r="AJ85" i="38"/>
  <c r="AH85" i="38"/>
  <c r="AG85" i="38"/>
  <c r="AF85" i="38"/>
  <c r="AD85" i="38"/>
  <c r="AC85" i="38"/>
  <c r="AB85" i="38"/>
  <c r="AA85" i="38"/>
  <c r="Z85" i="38"/>
  <c r="Y85" i="38"/>
  <c r="X85" i="38"/>
  <c r="W85" i="38"/>
  <c r="V85" i="38"/>
  <c r="U85" i="38"/>
  <c r="T85" i="38"/>
  <c r="S85" i="38"/>
  <c r="R85" i="38"/>
  <c r="Q85" i="38"/>
  <c r="P85" i="38"/>
  <c r="O85" i="38"/>
  <c r="N85" i="38"/>
  <c r="M85" i="38"/>
  <c r="L85" i="38"/>
  <c r="K85" i="38"/>
  <c r="E85" i="38"/>
  <c r="D85" i="38"/>
  <c r="AP84" i="38"/>
  <c r="AO84" i="38"/>
  <c r="AN84" i="38"/>
  <c r="AL84" i="38"/>
  <c r="AK84" i="38"/>
  <c r="AJ84" i="38"/>
  <c r="AH84" i="38"/>
  <c r="AG84" i="38"/>
  <c r="AF84" i="38"/>
  <c r="AD84" i="38"/>
  <c r="AC84" i="38"/>
  <c r="AB84" i="38"/>
  <c r="AA84" i="38"/>
  <c r="Z84" i="38"/>
  <c r="Y84" i="38"/>
  <c r="X84" i="38"/>
  <c r="W84" i="38"/>
  <c r="V84" i="38"/>
  <c r="U84" i="38"/>
  <c r="T84" i="38"/>
  <c r="S84" i="38"/>
  <c r="R84" i="38"/>
  <c r="Q84" i="38"/>
  <c r="P84" i="38"/>
  <c r="O84" i="38"/>
  <c r="N84" i="38"/>
  <c r="M84" i="38"/>
  <c r="L84" i="38"/>
  <c r="K84" i="38"/>
  <c r="E84" i="38"/>
  <c r="D84" i="38"/>
  <c r="I83" i="38"/>
  <c r="G83" i="38"/>
  <c r="AP82" i="38"/>
  <c r="AO82" i="38"/>
  <c r="AN82" i="38"/>
  <c r="AL82" i="38"/>
  <c r="AK82" i="38"/>
  <c r="AJ82" i="38"/>
  <c r="AH82" i="38"/>
  <c r="AG82" i="38"/>
  <c r="AF82" i="38"/>
  <c r="AD82" i="38"/>
  <c r="AC82" i="38"/>
  <c r="AB82" i="38"/>
  <c r="AA82" i="38"/>
  <c r="Z82" i="38"/>
  <c r="Y82" i="38"/>
  <c r="X82" i="38"/>
  <c r="W82" i="38"/>
  <c r="V82" i="38"/>
  <c r="U82" i="38"/>
  <c r="T82" i="38"/>
  <c r="S82" i="38"/>
  <c r="R82" i="38"/>
  <c r="Q82" i="38"/>
  <c r="P82" i="38"/>
  <c r="O82" i="38"/>
  <c r="N82" i="38"/>
  <c r="M82" i="38"/>
  <c r="L82" i="38"/>
  <c r="K82" i="38"/>
  <c r="E82" i="38"/>
  <c r="D82" i="38"/>
  <c r="AP81" i="38"/>
  <c r="AO81" i="38"/>
  <c r="AN81" i="38"/>
  <c r="AL81" i="38"/>
  <c r="AK81" i="38"/>
  <c r="AJ81" i="38"/>
  <c r="AH81" i="38"/>
  <c r="AG81" i="38"/>
  <c r="AF81" i="38"/>
  <c r="AD81" i="38"/>
  <c r="AC81" i="38"/>
  <c r="AB81" i="38"/>
  <c r="AA81" i="38"/>
  <c r="Z81" i="38"/>
  <c r="Y81" i="38"/>
  <c r="X81" i="38"/>
  <c r="W81" i="38"/>
  <c r="V81" i="38"/>
  <c r="U81" i="38"/>
  <c r="T81" i="38"/>
  <c r="S81" i="38"/>
  <c r="R81" i="38"/>
  <c r="Q81" i="38"/>
  <c r="P81" i="38"/>
  <c r="O81" i="38"/>
  <c r="N81" i="38"/>
  <c r="M81" i="38"/>
  <c r="L81" i="38"/>
  <c r="K81" i="38"/>
  <c r="E81" i="38"/>
  <c r="D81" i="38"/>
  <c r="AP80" i="38"/>
  <c r="AO80" i="38"/>
  <c r="AN80" i="38"/>
  <c r="AL80" i="38"/>
  <c r="AK80" i="38"/>
  <c r="AJ80" i="38"/>
  <c r="AH80" i="38"/>
  <c r="AG80" i="38"/>
  <c r="AF80" i="38"/>
  <c r="AD80" i="38"/>
  <c r="AC80" i="38"/>
  <c r="AB80" i="38"/>
  <c r="AA80" i="38"/>
  <c r="Z80" i="38"/>
  <c r="Y80" i="38"/>
  <c r="X80" i="38"/>
  <c r="W80" i="38"/>
  <c r="V80" i="38"/>
  <c r="U80" i="38"/>
  <c r="T80" i="38"/>
  <c r="S80" i="38"/>
  <c r="R80" i="38"/>
  <c r="Q80" i="38"/>
  <c r="P80" i="38"/>
  <c r="O80" i="38"/>
  <c r="N80" i="38"/>
  <c r="M80" i="38"/>
  <c r="L80" i="38"/>
  <c r="K80" i="38"/>
  <c r="E80" i="38"/>
  <c r="D80" i="38"/>
  <c r="AP79" i="38"/>
  <c r="AO79" i="38"/>
  <c r="AN79" i="38"/>
  <c r="AL79" i="38"/>
  <c r="AK79" i="38"/>
  <c r="AJ79" i="38"/>
  <c r="AH79" i="38"/>
  <c r="AG79" i="38"/>
  <c r="AF79" i="38"/>
  <c r="AD79" i="38"/>
  <c r="AC79" i="38"/>
  <c r="AB79" i="38"/>
  <c r="AA79" i="38"/>
  <c r="Z79" i="38"/>
  <c r="Y79" i="38"/>
  <c r="X79" i="38"/>
  <c r="W79" i="38"/>
  <c r="V79" i="38"/>
  <c r="U79" i="38"/>
  <c r="T79" i="38"/>
  <c r="S79" i="38"/>
  <c r="R79" i="38"/>
  <c r="Q79" i="38"/>
  <c r="P79" i="38"/>
  <c r="O79" i="38"/>
  <c r="N79" i="38"/>
  <c r="M79" i="38"/>
  <c r="L79" i="38"/>
  <c r="K79" i="38"/>
  <c r="E79" i="38"/>
  <c r="D79" i="38"/>
  <c r="AP78" i="38"/>
  <c r="AO78" i="38"/>
  <c r="AN78" i="38"/>
  <c r="AL78" i="38"/>
  <c r="AK78" i="38"/>
  <c r="AJ78" i="38"/>
  <c r="AH78" i="38"/>
  <c r="AG78" i="38"/>
  <c r="AF78" i="38"/>
  <c r="AD78" i="38"/>
  <c r="AC78" i="38"/>
  <c r="AB78" i="38"/>
  <c r="AA78" i="38"/>
  <c r="Z78" i="38"/>
  <c r="Y78" i="38"/>
  <c r="X78" i="38"/>
  <c r="W78" i="38"/>
  <c r="V78" i="38"/>
  <c r="U78" i="38"/>
  <c r="T78" i="38"/>
  <c r="S78" i="38"/>
  <c r="R78" i="38"/>
  <c r="Q78" i="38"/>
  <c r="P78" i="38"/>
  <c r="O78" i="38"/>
  <c r="N78" i="38"/>
  <c r="M78" i="38"/>
  <c r="L78" i="38"/>
  <c r="K78" i="38"/>
  <c r="E78" i="38"/>
  <c r="D78" i="38"/>
  <c r="AP77" i="38"/>
  <c r="AO77" i="38"/>
  <c r="AN77" i="38"/>
  <c r="AL77" i="38"/>
  <c r="AK77" i="38"/>
  <c r="AJ77" i="38"/>
  <c r="AH77" i="38"/>
  <c r="AG77" i="38"/>
  <c r="AF77" i="38"/>
  <c r="AD77" i="38"/>
  <c r="AC77" i="38"/>
  <c r="AB77" i="38"/>
  <c r="AA77" i="38"/>
  <c r="Z77" i="38"/>
  <c r="Y77" i="38"/>
  <c r="X77" i="38"/>
  <c r="W77" i="38"/>
  <c r="V77" i="38"/>
  <c r="U77" i="38"/>
  <c r="T77" i="38"/>
  <c r="S77" i="38"/>
  <c r="R77" i="38"/>
  <c r="Q77" i="38"/>
  <c r="P77" i="38"/>
  <c r="O77" i="38"/>
  <c r="N77" i="38"/>
  <c r="M77" i="38"/>
  <c r="L77" i="38"/>
  <c r="K77" i="38"/>
  <c r="E77" i="38"/>
  <c r="D77" i="38"/>
  <c r="AP76" i="38"/>
  <c r="AO76" i="38"/>
  <c r="AN76" i="38"/>
  <c r="AL76" i="38"/>
  <c r="AK76" i="38"/>
  <c r="AJ76" i="38"/>
  <c r="AH76" i="38"/>
  <c r="AG76" i="38"/>
  <c r="AF76" i="38"/>
  <c r="AD76" i="38"/>
  <c r="AC76" i="38"/>
  <c r="AB76" i="38"/>
  <c r="AA76" i="38"/>
  <c r="Z76" i="38"/>
  <c r="Y76" i="38"/>
  <c r="X76" i="38"/>
  <c r="W76" i="38"/>
  <c r="V76" i="38"/>
  <c r="U76" i="38"/>
  <c r="T76" i="38"/>
  <c r="S76" i="38"/>
  <c r="R76" i="38"/>
  <c r="Q76" i="38"/>
  <c r="P76" i="38"/>
  <c r="O76" i="38"/>
  <c r="N76" i="38"/>
  <c r="M76" i="38"/>
  <c r="L76" i="38"/>
  <c r="K76" i="38"/>
  <c r="E76" i="38"/>
  <c r="D76" i="38"/>
  <c r="AP75" i="38"/>
  <c r="AO75" i="38"/>
  <c r="AN75" i="38"/>
  <c r="AL75" i="38"/>
  <c r="AK75" i="38"/>
  <c r="AJ75" i="38"/>
  <c r="AH75" i="38"/>
  <c r="AG75" i="38"/>
  <c r="AF75" i="38"/>
  <c r="AD75" i="38"/>
  <c r="AC75" i="38"/>
  <c r="AB75" i="38"/>
  <c r="AA75" i="38"/>
  <c r="Z75" i="38"/>
  <c r="Y75" i="38"/>
  <c r="X75" i="38"/>
  <c r="W75" i="38"/>
  <c r="V75" i="38"/>
  <c r="U75" i="38"/>
  <c r="T75" i="38"/>
  <c r="S75" i="38"/>
  <c r="R75" i="38"/>
  <c r="Q75" i="38"/>
  <c r="P75" i="38"/>
  <c r="O75" i="38"/>
  <c r="N75" i="38"/>
  <c r="M75" i="38"/>
  <c r="L75" i="38"/>
  <c r="K75" i="38"/>
  <c r="E75" i="38"/>
  <c r="D75" i="38"/>
  <c r="AP74" i="38"/>
  <c r="AO74" i="38"/>
  <c r="AN74" i="38"/>
  <c r="AL74" i="38"/>
  <c r="AK74" i="38"/>
  <c r="AJ74" i="38"/>
  <c r="AH74" i="38"/>
  <c r="AG74" i="38"/>
  <c r="AF74" i="38"/>
  <c r="AD74" i="38"/>
  <c r="AC74" i="38"/>
  <c r="AB74" i="38"/>
  <c r="AA74" i="38"/>
  <c r="Z74" i="38"/>
  <c r="Y74" i="38"/>
  <c r="X74" i="38"/>
  <c r="W74" i="38"/>
  <c r="V74" i="38"/>
  <c r="U74" i="38"/>
  <c r="T74" i="38"/>
  <c r="S74" i="38"/>
  <c r="R74" i="38"/>
  <c r="Q74" i="38"/>
  <c r="P74" i="38"/>
  <c r="O74" i="38"/>
  <c r="N74" i="38"/>
  <c r="M74" i="38"/>
  <c r="L74" i="38"/>
  <c r="K74" i="38"/>
  <c r="E74" i="38"/>
  <c r="D74" i="38"/>
  <c r="AP73" i="38"/>
  <c r="AO73" i="38"/>
  <c r="AN73" i="38"/>
  <c r="AL73" i="38"/>
  <c r="AK73" i="38"/>
  <c r="AJ73" i="38"/>
  <c r="AH73" i="38"/>
  <c r="AG73" i="38"/>
  <c r="AF73" i="38"/>
  <c r="AD73" i="38"/>
  <c r="AC73" i="38"/>
  <c r="AB73" i="38"/>
  <c r="AA73" i="38"/>
  <c r="Z73" i="38"/>
  <c r="Y73" i="38"/>
  <c r="X73" i="38"/>
  <c r="W73" i="38"/>
  <c r="V73" i="38"/>
  <c r="U73" i="38"/>
  <c r="T73" i="38"/>
  <c r="S73" i="38"/>
  <c r="R73" i="38"/>
  <c r="Q73" i="38"/>
  <c r="P73" i="38"/>
  <c r="O73" i="38"/>
  <c r="N73" i="38"/>
  <c r="M73" i="38"/>
  <c r="L73" i="38"/>
  <c r="K73" i="38"/>
  <c r="E73" i="38"/>
  <c r="D73" i="38"/>
  <c r="AP72" i="38"/>
  <c r="AO72" i="38"/>
  <c r="AN72" i="38"/>
  <c r="AL72" i="38"/>
  <c r="AK72" i="38"/>
  <c r="AJ72" i="38"/>
  <c r="AH72" i="38"/>
  <c r="AG72" i="38"/>
  <c r="AF72" i="38"/>
  <c r="AD72" i="38"/>
  <c r="AC72" i="38"/>
  <c r="AB72" i="38"/>
  <c r="AA72" i="38"/>
  <c r="Z72" i="38"/>
  <c r="Y72" i="38"/>
  <c r="X72" i="38"/>
  <c r="W72" i="38"/>
  <c r="V72" i="38"/>
  <c r="U72" i="38"/>
  <c r="T72" i="38"/>
  <c r="S72" i="38"/>
  <c r="R72" i="38"/>
  <c r="Q72" i="38"/>
  <c r="P72" i="38"/>
  <c r="O72" i="38"/>
  <c r="N72" i="38"/>
  <c r="M72" i="38"/>
  <c r="L72" i="38"/>
  <c r="K72" i="38"/>
  <c r="E72" i="38"/>
  <c r="D72" i="38"/>
  <c r="AP71" i="38"/>
  <c r="AO71" i="38"/>
  <c r="AN71" i="38"/>
  <c r="AL71" i="38"/>
  <c r="AK71" i="38"/>
  <c r="AJ71" i="38"/>
  <c r="AH71" i="38"/>
  <c r="AG71" i="38"/>
  <c r="AF71" i="38"/>
  <c r="AD71" i="38"/>
  <c r="AC71" i="38"/>
  <c r="AB71" i="38"/>
  <c r="AA71" i="38"/>
  <c r="Z71" i="38"/>
  <c r="Y71" i="38"/>
  <c r="X71" i="38"/>
  <c r="W71" i="38"/>
  <c r="V71" i="38"/>
  <c r="U71" i="38"/>
  <c r="T71" i="38"/>
  <c r="S71" i="38"/>
  <c r="R71" i="38"/>
  <c r="Q71" i="38"/>
  <c r="P71" i="38"/>
  <c r="O71" i="38"/>
  <c r="N71" i="38"/>
  <c r="M71" i="38"/>
  <c r="L71" i="38"/>
  <c r="K71" i="38"/>
  <c r="E71" i="38"/>
  <c r="D71" i="38"/>
  <c r="AP70" i="38"/>
  <c r="AO70" i="38"/>
  <c r="AN70" i="38"/>
  <c r="AL70" i="38"/>
  <c r="AK70" i="38"/>
  <c r="AJ70" i="38"/>
  <c r="AH70" i="38"/>
  <c r="AG70" i="38"/>
  <c r="AF70" i="38"/>
  <c r="AD70" i="38"/>
  <c r="AC70" i="38"/>
  <c r="AB70" i="38"/>
  <c r="AA70" i="38"/>
  <c r="Z70" i="38"/>
  <c r="Y70" i="38"/>
  <c r="X70" i="38"/>
  <c r="W70" i="38"/>
  <c r="V70" i="38"/>
  <c r="U70" i="38"/>
  <c r="T70" i="38"/>
  <c r="S70" i="38"/>
  <c r="R70" i="38"/>
  <c r="Q70" i="38"/>
  <c r="P70" i="38"/>
  <c r="O70" i="38"/>
  <c r="N70" i="38"/>
  <c r="M70" i="38"/>
  <c r="L70" i="38"/>
  <c r="K70" i="38"/>
  <c r="E70" i="38"/>
  <c r="D70" i="38"/>
  <c r="AP69" i="38"/>
  <c r="AO69" i="38"/>
  <c r="AN69" i="38"/>
  <c r="AL69" i="38"/>
  <c r="AK69" i="38"/>
  <c r="AJ69" i="38"/>
  <c r="AH69" i="38"/>
  <c r="AG69" i="38"/>
  <c r="AF69" i="38"/>
  <c r="AD69" i="38"/>
  <c r="AC69" i="38"/>
  <c r="AB69" i="38"/>
  <c r="AA69" i="38"/>
  <c r="Z69" i="38"/>
  <c r="Y69" i="38"/>
  <c r="X69" i="38"/>
  <c r="W69" i="38"/>
  <c r="V69" i="38"/>
  <c r="U69" i="38"/>
  <c r="T69" i="38"/>
  <c r="S69" i="38"/>
  <c r="R69" i="38"/>
  <c r="Q69" i="38"/>
  <c r="P69" i="38"/>
  <c r="O69" i="38"/>
  <c r="N69" i="38"/>
  <c r="M69" i="38"/>
  <c r="L69" i="38"/>
  <c r="K69" i="38"/>
  <c r="E69" i="38"/>
  <c r="D69" i="38"/>
  <c r="AP68" i="38"/>
  <c r="AO68" i="38"/>
  <c r="AN68" i="38"/>
  <c r="AL68" i="38"/>
  <c r="AK68" i="38"/>
  <c r="AJ68" i="38"/>
  <c r="AH68" i="38"/>
  <c r="AG68" i="38"/>
  <c r="AF68" i="38"/>
  <c r="AD68" i="38"/>
  <c r="AC68" i="38"/>
  <c r="AB68" i="38"/>
  <c r="AA68" i="38"/>
  <c r="Z68" i="38"/>
  <c r="Y68" i="38"/>
  <c r="X68" i="38"/>
  <c r="W68" i="38"/>
  <c r="V68" i="38"/>
  <c r="U68" i="38"/>
  <c r="T68" i="38"/>
  <c r="S68" i="38"/>
  <c r="R68" i="38"/>
  <c r="Q68" i="38"/>
  <c r="P68" i="38"/>
  <c r="O68" i="38"/>
  <c r="N68" i="38"/>
  <c r="M68" i="38"/>
  <c r="L68" i="38"/>
  <c r="K68" i="38"/>
  <c r="E68" i="38"/>
  <c r="D68" i="38"/>
  <c r="AP67" i="38"/>
  <c r="AO67" i="38"/>
  <c r="AN67" i="38"/>
  <c r="AL67" i="38"/>
  <c r="AK67" i="38"/>
  <c r="AJ67" i="38"/>
  <c r="AH67" i="38"/>
  <c r="AG67" i="38"/>
  <c r="AF67" i="38"/>
  <c r="AD67" i="38"/>
  <c r="AC67" i="38"/>
  <c r="AB67" i="38"/>
  <c r="AA67" i="38"/>
  <c r="Z67" i="38"/>
  <c r="Y67" i="38"/>
  <c r="X67" i="38"/>
  <c r="W67" i="38"/>
  <c r="V67" i="38"/>
  <c r="U67" i="38"/>
  <c r="T67" i="38"/>
  <c r="S67" i="38"/>
  <c r="R67" i="38"/>
  <c r="Q67" i="38"/>
  <c r="P67" i="38"/>
  <c r="O67" i="38"/>
  <c r="N67" i="38"/>
  <c r="M67" i="38"/>
  <c r="L67" i="38"/>
  <c r="K67" i="38"/>
  <c r="E67" i="38"/>
  <c r="D67" i="38"/>
  <c r="AP66" i="38"/>
  <c r="AO66" i="38"/>
  <c r="AN66" i="38"/>
  <c r="AL66" i="38"/>
  <c r="AK66" i="38"/>
  <c r="AJ66" i="38"/>
  <c r="AH66" i="38"/>
  <c r="AG66" i="38"/>
  <c r="AF66" i="38"/>
  <c r="AD66" i="38"/>
  <c r="AC66" i="38"/>
  <c r="AB66" i="38"/>
  <c r="AA66" i="38"/>
  <c r="Z66" i="38"/>
  <c r="Y66" i="38"/>
  <c r="X66" i="38"/>
  <c r="W66" i="38"/>
  <c r="V66" i="38"/>
  <c r="U66" i="38"/>
  <c r="T66" i="38"/>
  <c r="S66" i="38"/>
  <c r="R66" i="38"/>
  <c r="Q66" i="38"/>
  <c r="P66" i="38"/>
  <c r="O66" i="38"/>
  <c r="N66" i="38"/>
  <c r="M66" i="38"/>
  <c r="L66" i="38"/>
  <c r="K66" i="38"/>
  <c r="E66" i="38"/>
  <c r="D66" i="38"/>
  <c r="AP65" i="38"/>
  <c r="AO65" i="38"/>
  <c r="AN65" i="38"/>
  <c r="AL65" i="38"/>
  <c r="AK65" i="38"/>
  <c r="AJ65" i="38"/>
  <c r="AH65" i="38"/>
  <c r="AG65" i="38"/>
  <c r="AF65" i="38"/>
  <c r="AD65" i="38"/>
  <c r="AC65" i="38"/>
  <c r="AB65" i="38"/>
  <c r="AA65" i="38"/>
  <c r="Z65" i="38"/>
  <c r="Y65" i="38"/>
  <c r="X65" i="38"/>
  <c r="W65" i="38"/>
  <c r="V65" i="38"/>
  <c r="U65" i="38"/>
  <c r="T65" i="38"/>
  <c r="S65" i="38"/>
  <c r="R65" i="38"/>
  <c r="Q65" i="38"/>
  <c r="P65" i="38"/>
  <c r="O65" i="38"/>
  <c r="N65" i="38"/>
  <c r="M65" i="38"/>
  <c r="L65" i="38"/>
  <c r="K65" i="38"/>
  <c r="E65" i="38"/>
  <c r="D65" i="38"/>
  <c r="AP64" i="38"/>
  <c r="AO64" i="38"/>
  <c r="AN64" i="38"/>
  <c r="AL64" i="38"/>
  <c r="AK64" i="38"/>
  <c r="AH64" i="38"/>
  <c r="AG64" i="38"/>
  <c r="AF64" i="38"/>
  <c r="AD64" i="38"/>
  <c r="AC64" i="38"/>
  <c r="Z64" i="38"/>
  <c r="Y64" i="38"/>
  <c r="X64" i="38"/>
  <c r="W64" i="38"/>
  <c r="V64" i="38"/>
  <c r="U64" i="38"/>
  <c r="S64" i="38"/>
  <c r="R64" i="38"/>
  <c r="Q64" i="38"/>
  <c r="P64" i="38"/>
  <c r="O64" i="38"/>
  <c r="N64" i="38"/>
  <c r="M64" i="38"/>
  <c r="L64" i="38"/>
  <c r="K64" i="38"/>
  <c r="E64" i="38"/>
  <c r="D64" i="38"/>
  <c r="AP63" i="38"/>
  <c r="AO63" i="38"/>
  <c r="AN63" i="38"/>
  <c r="AL63" i="38"/>
  <c r="AK63" i="38"/>
  <c r="AJ63" i="38"/>
  <c r="AH63" i="38"/>
  <c r="AG63" i="38"/>
  <c r="AF63" i="38"/>
  <c r="AD63" i="38"/>
  <c r="AC63" i="38"/>
  <c r="AB63" i="38"/>
  <c r="AA63" i="38"/>
  <c r="Z63" i="38"/>
  <c r="Y63" i="38"/>
  <c r="X63" i="38"/>
  <c r="W63" i="38"/>
  <c r="V63" i="38"/>
  <c r="U63" i="38"/>
  <c r="T63" i="38"/>
  <c r="S63" i="38"/>
  <c r="R63" i="38"/>
  <c r="Q63" i="38"/>
  <c r="P63" i="38"/>
  <c r="O63" i="38"/>
  <c r="N63" i="38"/>
  <c r="M63" i="38"/>
  <c r="L63" i="38"/>
  <c r="K63" i="38"/>
  <c r="E63" i="38"/>
  <c r="D63" i="38"/>
  <c r="AP62" i="38"/>
  <c r="AO62" i="38"/>
  <c r="AN62" i="38"/>
  <c r="AL62" i="38"/>
  <c r="AK62" i="38"/>
  <c r="AJ62" i="38"/>
  <c r="AH62" i="38"/>
  <c r="AG62" i="38"/>
  <c r="AF62" i="38"/>
  <c r="AD62" i="38"/>
  <c r="AC62" i="38"/>
  <c r="AB62" i="38"/>
  <c r="AA62" i="38"/>
  <c r="Z62" i="38"/>
  <c r="Y62" i="38"/>
  <c r="X62" i="38"/>
  <c r="W62" i="38"/>
  <c r="V62" i="38"/>
  <c r="U62" i="38"/>
  <c r="T62" i="38"/>
  <c r="S62" i="38"/>
  <c r="R62" i="38"/>
  <c r="Q62" i="38"/>
  <c r="P62" i="38"/>
  <c r="O62" i="38"/>
  <c r="N62" i="38"/>
  <c r="M62" i="38"/>
  <c r="L62" i="38"/>
  <c r="K62" i="38"/>
  <c r="E62" i="38"/>
  <c r="D62" i="38"/>
  <c r="AP61" i="38"/>
  <c r="AO61" i="38"/>
  <c r="AN61" i="38"/>
  <c r="AL61" i="38"/>
  <c r="AK61" i="38"/>
  <c r="AJ61" i="38"/>
  <c r="AH61" i="38"/>
  <c r="AG61" i="38"/>
  <c r="AF61" i="38"/>
  <c r="AD61" i="38"/>
  <c r="AC61" i="38"/>
  <c r="AB61" i="38"/>
  <c r="AA61" i="38"/>
  <c r="Z61" i="38"/>
  <c r="Y61" i="38"/>
  <c r="X61" i="38"/>
  <c r="W61" i="38"/>
  <c r="V61" i="38"/>
  <c r="U61" i="38"/>
  <c r="T61" i="38"/>
  <c r="S61" i="38"/>
  <c r="R61" i="38"/>
  <c r="Q61" i="38"/>
  <c r="P61" i="38"/>
  <c r="O61" i="38"/>
  <c r="N61" i="38"/>
  <c r="M61" i="38"/>
  <c r="L61" i="38"/>
  <c r="K61" i="38"/>
  <c r="E61" i="38"/>
  <c r="D61" i="38"/>
  <c r="AP60" i="38"/>
  <c r="AO60" i="38"/>
  <c r="AN60" i="38"/>
  <c r="AL60" i="38"/>
  <c r="AK60" i="38"/>
  <c r="AJ60" i="38"/>
  <c r="AH60" i="38"/>
  <c r="AG60" i="38"/>
  <c r="AF60" i="38"/>
  <c r="AD60" i="38"/>
  <c r="AC60" i="38"/>
  <c r="AB60" i="38"/>
  <c r="AA60" i="38"/>
  <c r="Z60" i="38"/>
  <c r="Y60" i="38"/>
  <c r="X60" i="38"/>
  <c r="W60" i="38"/>
  <c r="V60" i="38"/>
  <c r="U60" i="38"/>
  <c r="T60" i="38"/>
  <c r="S60" i="38"/>
  <c r="R60" i="38"/>
  <c r="Q60" i="38"/>
  <c r="P60" i="38"/>
  <c r="O60" i="38"/>
  <c r="N60" i="38"/>
  <c r="M60" i="38"/>
  <c r="L60" i="38"/>
  <c r="K60" i="38"/>
  <c r="E60" i="38"/>
  <c r="D60" i="38"/>
  <c r="AP59" i="38"/>
  <c r="AO59" i="38"/>
  <c r="AN59" i="38"/>
  <c r="AL59" i="38"/>
  <c r="AK59" i="38"/>
  <c r="AJ59" i="38"/>
  <c r="AH59" i="38"/>
  <c r="AG59" i="38"/>
  <c r="AF59" i="38"/>
  <c r="AD59" i="38"/>
  <c r="AC59" i="38"/>
  <c r="AB59" i="38"/>
  <c r="AA59" i="38"/>
  <c r="Z59" i="38"/>
  <c r="Y59" i="38"/>
  <c r="X59" i="38"/>
  <c r="W59" i="38"/>
  <c r="V59" i="38"/>
  <c r="U59" i="38"/>
  <c r="T59" i="38"/>
  <c r="S59" i="38"/>
  <c r="R59" i="38"/>
  <c r="Q59" i="38"/>
  <c r="P59" i="38"/>
  <c r="O59" i="38"/>
  <c r="N59" i="38"/>
  <c r="M59" i="38"/>
  <c r="L59" i="38"/>
  <c r="K59" i="38"/>
  <c r="E59" i="38"/>
  <c r="D59" i="38"/>
  <c r="AP58" i="38"/>
  <c r="AO58" i="38"/>
  <c r="AN58" i="38"/>
  <c r="AL58" i="38"/>
  <c r="AK58" i="38"/>
  <c r="AJ58" i="38"/>
  <c r="AH58" i="38"/>
  <c r="AG58" i="38"/>
  <c r="AF58" i="38"/>
  <c r="AD58" i="38"/>
  <c r="AC58" i="38"/>
  <c r="AB58" i="38"/>
  <c r="AA58" i="38"/>
  <c r="Z58" i="38"/>
  <c r="Y58" i="38"/>
  <c r="X58" i="38"/>
  <c r="W58" i="38"/>
  <c r="V58" i="38"/>
  <c r="U58" i="38"/>
  <c r="T58" i="38"/>
  <c r="S58" i="38"/>
  <c r="R58" i="38"/>
  <c r="Q58" i="38"/>
  <c r="P58" i="38"/>
  <c r="O58" i="38"/>
  <c r="N58" i="38"/>
  <c r="M58" i="38"/>
  <c r="L58" i="38"/>
  <c r="K58" i="38"/>
  <c r="E58" i="38"/>
  <c r="D58" i="38"/>
  <c r="AP57" i="38"/>
  <c r="AO57" i="38"/>
  <c r="AN57" i="38"/>
  <c r="AL57" i="38"/>
  <c r="AK57" i="38"/>
  <c r="AJ57" i="38"/>
  <c r="AH57" i="38"/>
  <c r="AG57" i="38"/>
  <c r="AF57" i="38"/>
  <c r="AD57" i="38"/>
  <c r="AC57" i="38"/>
  <c r="AB57" i="38"/>
  <c r="AA57" i="38"/>
  <c r="Z57" i="38"/>
  <c r="Y57" i="38"/>
  <c r="X57" i="38"/>
  <c r="W57" i="38"/>
  <c r="V57" i="38"/>
  <c r="U57" i="38"/>
  <c r="T57" i="38"/>
  <c r="S57" i="38"/>
  <c r="R57" i="38"/>
  <c r="Q57" i="38"/>
  <c r="P57" i="38"/>
  <c r="O57" i="38"/>
  <c r="N57" i="38"/>
  <c r="M57" i="38"/>
  <c r="L57" i="38"/>
  <c r="K57" i="38"/>
  <c r="E57" i="38"/>
  <c r="D57" i="38"/>
  <c r="AP56" i="38"/>
  <c r="AO56" i="38"/>
  <c r="AN56" i="38"/>
  <c r="AL56" i="38"/>
  <c r="AK56" i="38"/>
  <c r="AJ56" i="38"/>
  <c r="AH56" i="38"/>
  <c r="AG56" i="38"/>
  <c r="AF56" i="38"/>
  <c r="AD56" i="38"/>
  <c r="AC56" i="38"/>
  <c r="AB56" i="38"/>
  <c r="AA56" i="38"/>
  <c r="Z56" i="38"/>
  <c r="Y56" i="38"/>
  <c r="X56" i="38"/>
  <c r="W56" i="38"/>
  <c r="V56" i="38"/>
  <c r="U56" i="38"/>
  <c r="T56" i="38"/>
  <c r="S56" i="38"/>
  <c r="R56" i="38"/>
  <c r="Q56" i="38"/>
  <c r="P56" i="38"/>
  <c r="O56" i="38"/>
  <c r="N56" i="38"/>
  <c r="M56" i="38"/>
  <c r="L56" i="38"/>
  <c r="K56" i="38"/>
  <c r="E56" i="38"/>
  <c r="D56" i="38"/>
  <c r="AP55" i="38"/>
  <c r="AO55" i="38"/>
  <c r="AN55" i="38"/>
  <c r="AL55" i="38"/>
  <c r="AK55" i="38"/>
  <c r="AJ55" i="38"/>
  <c r="AH55" i="38"/>
  <c r="AG55" i="38"/>
  <c r="AF55" i="38"/>
  <c r="AD55" i="38"/>
  <c r="AC55" i="38"/>
  <c r="AB55" i="38"/>
  <c r="AA55" i="38"/>
  <c r="Z55" i="38"/>
  <c r="Y55" i="38"/>
  <c r="X55" i="38"/>
  <c r="W55" i="38"/>
  <c r="V55" i="38"/>
  <c r="U55" i="38"/>
  <c r="T55" i="38"/>
  <c r="S55" i="38"/>
  <c r="R55" i="38"/>
  <c r="Q55" i="38"/>
  <c r="P55" i="38"/>
  <c r="O55" i="38"/>
  <c r="N55" i="38"/>
  <c r="M55" i="38"/>
  <c r="L55" i="38"/>
  <c r="K55" i="38"/>
  <c r="E55" i="38"/>
  <c r="D55" i="38"/>
  <c r="AP54" i="38"/>
  <c r="AO54" i="38"/>
  <c r="AN54" i="38"/>
  <c r="AL54" i="38"/>
  <c r="AK54" i="38"/>
  <c r="AJ54" i="38"/>
  <c r="AH54" i="38"/>
  <c r="AG54" i="38"/>
  <c r="AF54" i="38"/>
  <c r="AD54" i="38"/>
  <c r="AC54" i="38"/>
  <c r="AB54" i="38"/>
  <c r="AA54" i="38"/>
  <c r="Z54" i="38"/>
  <c r="Y54" i="38"/>
  <c r="X54" i="38"/>
  <c r="W54" i="38"/>
  <c r="V54" i="38"/>
  <c r="U54" i="38"/>
  <c r="T54" i="38"/>
  <c r="S54" i="38"/>
  <c r="R54" i="38"/>
  <c r="Q54" i="38"/>
  <c r="P54" i="38"/>
  <c r="O54" i="38"/>
  <c r="N54" i="38"/>
  <c r="M54" i="38"/>
  <c r="L54" i="38"/>
  <c r="K54" i="38"/>
  <c r="E54" i="38"/>
  <c r="D54" i="38"/>
  <c r="AP53" i="38"/>
  <c r="AO53" i="38"/>
  <c r="AN53" i="38"/>
  <c r="AL53" i="38"/>
  <c r="AK53" i="38"/>
  <c r="AJ53" i="38"/>
  <c r="AH53" i="38"/>
  <c r="AG53" i="38"/>
  <c r="AF53" i="38"/>
  <c r="AD53" i="38"/>
  <c r="AC53" i="38"/>
  <c r="AB53" i="38"/>
  <c r="AA53" i="38"/>
  <c r="Z53" i="38"/>
  <c r="Y53" i="38"/>
  <c r="X53" i="38"/>
  <c r="W53" i="38"/>
  <c r="V53" i="38"/>
  <c r="U53" i="38"/>
  <c r="T53" i="38"/>
  <c r="S53" i="38"/>
  <c r="R53" i="38"/>
  <c r="Q53" i="38"/>
  <c r="P53" i="38"/>
  <c r="O53" i="38"/>
  <c r="N53" i="38"/>
  <c r="M53" i="38"/>
  <c r="L53" i="38"/>
  <c r="K53" i="38"/>
  <c r="E53" i="38"/>
  <c r="D53" i="38"/>
  <c r="AP52" i="38"/>
  <c r="AO52" i="38"/>
  <c r="AN52" i="38"/>
  <c r="AL52" i="38"/>
  <c r="AK52" i="38"/>
  <c r="AJ52" i="38"/>
  <c r="AH52" i="38"/>
  <c r="AG52" i="38"/>
  <c r="AF52" i="38"/>
  <c r="AD52" i="38"/>
  <c r="AC52" i="38"/>
  <c r="AB52" i="38"/>
  <c r="AA52" i="38"/>
  <c r="Z52" i="38"/>
  <c r="Y52" i="38"/>
  <c r="X52" i="38"/>
  <c r="W52" i="38"/>
  <c r="V52" i="38"/>
  <c r="U52" i="38"/>
  <c r="T52" i="38"/>
  <c r="S52" i="38"/>
  <c r="R52" i="38"/>
  <c r="Q52" i="38"/>
  <c r="P52" i="38"/>
  <c r="O52" i="38"/>
  <c r="N52" i="38"/>
  <c r="M52" i="38"/>
  <c r="L52" i="38"/>
  <c r="K52" i="38"/>
  <c r="E52" i="38"/>
  <c r="D52" i="38"/>
  <c r="AP51" i="38"/>
  <c r="AO51" i="38"/>
  <c r="AN51" i="38"/>
  <c r="AL51" i="38"/>
  <c r="AK51" i="38"/>
  <c r="AJ51" i="38"/>
  <c r="AH51" i="38"/>
  <c r="AG51" i="38"/>
  <c r="AF51" i="38"/>
  <c r="AD51" i="38"/>
  <c r="AC51" i="38"/>
  <c r="AB51" i="38"/>
  <c r="AA51" i="38"/>
  <c r="Z51" i="38"/>
  <c r="Y51" i="38"/>
  <c r="X51" i="38"/>
  <c r="W51" i="38"/>
  <c r="V51" i="38"/>
  <c r="U51" i="38"/>
  <c r="T51" i="38"/>
  <c r="S51" i="38"/>
  <c r="R51" i="38"/>
  <c r="Q51" i="38"/>
  <c r="P51" i="38"/>
  <c r="O51" i="38"/>
  <c r="N51" i="38"/>
  <c r="M51" i="38"/>
  <c r="L51" i="38"/>
  <c r="K51" i="38"/>
  <c r="E51" i="38"/>
  <c r="D51" i="38"/>
  <c r="AP50" i="38"/>
  <c r="AO50" i="38"/>
  <c r="AN50" i="38"/>
  <c r="AL50" i="38"/>
  <c r="AK50" i="38"/>
  <c r="AJ50" i="38"/>
  <c r="AH50" i="38"/>
  <c r="AG50" i="38"/>
  <c r="AF50" i="38"/>
  <c r="AD50" i="38"/>
  <c r="AC50" i="38"/>
  <c r="AB50" i="38"/>
  <c r="AA50" i="38"/>
  <c r="Z50" i="38"/>
  <c r="Y50" i="38"/>
  <c r="X50" i="38"/>
  <c r="W50" i="38"/>
  <c r="V50" i="38"/>
  <c r="U50" i="38"/>
  <c r="T50" i="38"/>
  <c r="S50" i="38"/>
  <c r="R50" i="38"/>
  <c r="Q50" i="38"/>
  <c r="P50" i="38"/>
  <c r="O50" i="38"/>
  <c r="N50" i="38"/>
  <c r="M50" i="38"/>
  <c r="L50" i="38"/>
  <c r="K50" i="38"/>
  <c r="E50" i="38"/>
  <c r="D50" i="38"/>
  <c r="AP49" i="38"/>
  <c r="AO49" i="38"/>
  <c r="AN49" i="38"/>
  <c r="AL49" i="38"/>
  <c r="AK49" i="38"/>
  <c r="AJ49" i="38"/>
  <c r="AH49" i="38"/>
  <c r="AG49" i="38"/>
  <c r="AF49" i="38"/>
  <c r="AD49" i="38"/>
  <c r="AC49" i="38"/>
  <c r="AB49" i="38"/>
  <c r="AA49" i="38"/>
  <c r="Z49" i="38"/>
  <c r="Y49" i="38"/>
  <c r="X49" i="38"/>
  <c r="W49" i="38"/>
  <c r="V49" i="38"/>
  <c r="U49" i="38"/>
  <c r="T49" i="38"/>
  <c r="S49" i="38"/>
  <c r="R49" i="38"/>
  <c r="Q49" i="38"/>
  <c r="P49" i="38"/>
  <c r="O49" i="38"/>
  <c r="N49" i="38"/>
  <c r="M49" i="38"/>
  <c r="L49" i="38"/>
  <c r="K49" i="38"/>
  <c r="E49" i="38"/>
  <c r="D49" i="38"/>
  <c r="AP48" i="38"/>
  <c r="AO48" i="38"/>
  <c r="AN48" i="38"/>
  <c r="AL48" i="38"/>
  <c r="AK48" i="38"/>
  <c r="AJ48" i="38"/>
  <c r="AH48" i="38"/>
  <c r="AG48" i="38"/>
  <c r="AF48" i="38"/>
  <c r="AD48" i="38"/>
  <c r="AC48" i="38"/>
  <c r="AB48" i="38"/>
  <c r="AA48" i="38"/>
  <c r="Z48" i="38"/>
  <c r="Y48" i="38"/>
  <c r="X48" i="38"/>
  <c r="W48" i="38"/>
  <c r="V48" i="38"/>
  <c r="U48" i="38"/>
  <c r="T48" i="38"/>
  <c r="S48" i="38"/>
  <c r="R48" i="38"/>
  <c r="Q48" i="38"/>
  <c r="P48" i="38"/>
  <c r="O48" i="38"/>
  <c r="N48" i="38"/>
  <c r="M48" i="38"/>
  <c r="L48" i="38"/>
  <c r="K48" i="38"/>
  <c r="E48" i="38"/>
  <c r="D48" i="38"/>
  <c r="I47" i="38"/>
  <c r="G47" i="38"/>
  <c r="AP46" i="38"/>
  <c r="AO46" i="38"/>
  <c r="AN46" i="38"/>
  <c r="AL46" i="38"/>
  <c r="AK46" i="38"/>
  <c r="AJ46" i="38"/>
  <c r="AH46" i="38"/>
  <c r="AG46" i="38"/>
  <c r="AF46" i="38"/>
  <c r="AD46" i="38"/>
  <c r="AC46" i="38"/>
  <c r="AB46" i="38"/>
  <c r="AA46" i="38"/>
  <c r="Z46" i="38"/>
  <c r="Y46" i="38"/>
  <c r="X46" i="38"/>
  <c r="W46" i="38"/>
  <c r="V46" i="38"/>
  <c r="U46" i="38"/>
  <c r="T46" i="38"/>
  <c r="S46" i="38"/>
  <c r="R46" i="38"/>
  <c r="Q46" i="38"/>
  <c r="P46" i="38"/>
  <c r="O46" i="38"/>
  <c r="N46" i="38"/>
  <c r="M46" i="38"/>
  <c r="L46" i="38"/>
  <c r="K46" i="38"/>
  <c r="E46" i="38"/>
  <c r="D46" i="38"/>
  <c r="AP45" i="38"/>
  <c r="AO45" i="38"/>
  <c r="AN45" i="38"/>
  <c r="AL45" i="38"/>
  <c r="AK45" i="38"/>
  <c r="AJ45" i="38"/>
  <c r="AH45" i="38"/>
  <c r="AG45" i="38"/>
  <c r="AF45" i="38"/>
  <c r="AD45" i="38"/>
  <c r="AC45" i="38"/>
  <c r="AB45" i="38"/>
  <c r="AA45" i="38"/>
  <c r="Z45" i="38"/>
  <c r="Y45" i="38"/>
  <c r="X45" i="38"/>
  <c r="W45" i="38"/>
  <c r="V45" i="38"/>
  <c r="U45" i="38"/>
  <c r="T45" i="38"/>
  <c r="S45" i="38"/>
  <c r="R45" i="38"/>
  <c r="Q45" i="38"/>
  <c r="P45" i="38"/>
  <c r="O45" i="38"/>
  <c r="N45" i="38"/>
  <c r="M45" i="38"/>
  <c r="L45" i="38"/>
  <c r="K45" i="38"/>
  <c r="E45" i="38"/>
  <c r="D45" i="38"/>
  <c r="AP44" i="38"/>
  <c r="AO44" i="38"/>
  <c r="AN44" i="38"/>
  <c r="AL44" i="38"/>
  <c r="AK44" i="38"/>
  <c r="AJ44" i="38"/>
  <c r="AH44" i="38"/>
  <c r="AG44" i="38"/>
  <c r="AF44" i="38"/>
  <c r="AD44" i="38"/>
  <c r="AC44" i="38"/>
  <c r="AB44" i="38"/>
  <c r="AA44" i="38"/>
  <c r="Z44" i="38"/>
  <c r="Y44" i="38"/>
  <c r="X44" i="38"/>
  <c r="W44" i="38"/>
  <c r="V44" i="38"/>
  <c r="U44" i="38"/>
  <c r="T44" i="38"/>
  <c r="S44" i="38"/>
  <c r="R44" i="38"/>
  <c r="Q44" i="38"/>
  <c r="P44" i="38"/>
  <c r="O44" i="38"/>
  <c r="N44" i="38"/>
  <c r="M44" i="38"/>
  <c r="L44" i="38"/>
  <c r="K44" i="38"/>
  <c r="E44" i="38"/>
  <c r="D44" i="38"/>
  <c r="AP43" i="38"/>
  <c r="AO43" i="38"/>
  <c r="AN43" i="38"/>
  <c r="AL43" i="38"/>
  <c r="AK43" i="38"/>
  <c r="AJ43" i="38"/>
  <c r="AH43" i="38"/>
  <c r="AG43" i="38"/>
  <c r="AF43" i="38"/>
  <c r="AD43" i="38"/>
  <c r="AC43" i="38"/>
  <c r="AB43" i="38"/>
  <c r="AA43" i="38"/>
  <c r="Z43" i="38"/>
  <c r="Y43" i="38"/>
  <c r="X43" i="38"/>
  <c r="W43" i="38"/>
  <c r="V43" i="38"/>
  <c r="U43" i="38"/>
  <c r="T43" i="38"/>
  <c r="S43" i="38"/>
  <c r="R43" i="38"/>
  <c r="Q43" i="38"/>
  <c r="P43" i="38"/>
  <c r="O43" i="38"/>
  <c r="N43" i="38"/>
  <c r="M43" i="38"/>
  <c r="L43" i="38"/>
  <c r="K43" i="38"/>
  <c r="E43" i="38"/>
  <c r="D43" i="38"/>
  <c r="AP42" i="38"/>
  <c r="AO42" i="38"/>
  <c r="AN42" i="38"/>
  <c r="AL42" i="38"/>
  <c r="AK42" i="38"/>
  <c r="AJ42" i="38"/>
  <c r="AH42" i="38"/>
  <c r="AG42" i="38"/>
  <c r="AF42" i="38"/>
  <c r="AD42" i="38"/>
  <c r="AC42" i="38"/>
  <c r="AB42" i="38"/>
  <c r="AA42" i="38"/>
  <c r="Z42" i="38"/>
  <c r="Y42" i="38"/>
  <c r="X42" i="38"/>
  <c r="W42" i="38"/>
  <c r="V42" i="38"/>
  <c r="U42" i="38"/>
  <c r="T42" i="38"/>
  <c r="S42" i="38"/>
  <c r="R42" i="38"/>
  <c r="Q42" i="38"/>
  <c r="P42" i="38"/>
  <c r="O42" i="38"/>
  <c r="N42" i="38"/>
  <c r="M42" i="38"/>
  <c r="L42" i="38"/>
  <c r="K42" i="38"/>
  <c r="E42" i="38"/>
  <c r="D42" i="38"/>
  <c r="AP41" i="38"/>
  <c r="AO41" i="38"/>
  <c r="AN41" i="38"/>
  <c r="AL41" i="38"/>
  <c r="AK41" i="38"/>
  <c r="AJ41" i="38"/>
  <c r="AH41" i="38"/>
  <c r="AG41" i="38"/>
  <c r="AF41" i="38"/>
  <c r="AD41" i="38"/>
  <c r="AC41" i="38"/>
  <c r="AB41" i="38"/>
  <c r="AA41" i="38"/>
  <c r="Z41" i="38"/>
  <c r="Y41" i="38"/>
  <c r="X41" i="38"/>
  <c r="W41" i="38"/>
  <c r="V41" i="38"/>
  <c r="U41" i="38"/>
  <c r="T41" i="38"/>
  <c r="S41" i="38"/>
  <c r="R41" i="38"/>
  <c r="Q41" i="38"/>
  <c r="P41" i="38"/>
  <c r="O41" i="38"/>
  <c r="N41" i="38"/>
  <c r="M41" i="38"/>
  <c r="L41" i="38"/>
  <c r="K41" i="38"/>
  <c r="E41" i="38"/>
  <c r="D41" i="38"/>
  <c r="AP40" i="38"/>
  <c r="AO40" i="38"/>
  <c r="AN40" i="38"/>
  <c r="AL40" i="38"/>
  <c r="AK40" i="38"/>
  <c r="AJ40" i="38"/>
  <c r="AH40" i="38"/>
  <c r="AG40" i="38"/>
  <c r="AF40" i="38"/>
  <c r="AD40" i="38"/>
  <c r="AC40" i="38"/>
  <c r="AB40" i="38"/>
  <c r="AA40" i="38"/>
  <c r="Z40" i="38"/>
  <c r="Y40" i="38"/>
  <c r="X40" i="38"/>
  <c r="W40" i="38"/>
  <c r="V40" i="38"/>
  <c r="U40" i="38"/>
  <c r="T40" i="38"/>
  <c r="S40" i="38"/>
  <c r="R40" i="38"/>
  <c r="Q40" i="38"/>
  <c r="P40" i="38"/>
  <c r="O40" i="38"/>
  <c r="N40" i="38"/>
  <c r="M40" i="38"/>
  <c r="L40" i="38"/>
  <c r="K40" i="38"/>
  <c r="E40" i="38"/>
  <c r="D40" i="38"/>
  <c r="AP39" i="38"/>
  <c r="AO39" i="38"/>
  <c r="AN39" i="38"/>
  <c r="AL39" i="38"/>
  <c r="AK39" i="38"/>
  <c r="AJ39" i="38"/>
  <c r="AH39" i="38"/>
  <c r="AG39" i="38"/>
  <c r="AF39" i="38"/>
  <c r="AD39" i="38"/>
  <c r="AC39" i="38"/>
  <c r="AB39" i="38"/>
  <c r="AA39" i="38"/>
  <c r="Z39" i="38"/>
  <c r="Y39" i="38"/>
  <c r="X39" i="38"/>
  <c r="W39" i="38"/>
  <c r="V39" i="38"/>
  <c r="U39" i="38"/>
  <c r="T39" i="38"/>
  <c r="S39" i="38"/>
  <c r="R39" i="38"/>
  <c r="Q39" i="38"/>
  <c r="P39" i="38"/>
  <c r="O39" i="38"/>
  <c r="N39" i="38"/>
  <c r="M39" i="38"/>
  <c r="L39" i="38"/>
  <c r="K39" i="38"/>
  <c r="E39" i="38"/>
  <c r="D39" i="38"/>
  <c r="AP38" i="38"/>
  <c r="AO38" i="38"/>
  <c r="AN38" i="38"/>
  <c r="AL38" i="38"/>
  <c r="AK38" i="38"/>
  <c r="AJ38" i="38"/>
  <c r="AH38" i="38"/>
  <c r="AG38" i="38"/>
  <c r="AF38" i="38"/>
  <c r="AD38" i="38"/>
  <c r="AC38" i="38"/>
  <c r="AB38" i="38"/>
  <c r="AA38" i="38"/>
  <c r="Z38" i="38"/>
  <c r="Y38" i="38"/>
  <c r="X38" i="38"/>
  <c r="W38" i="38"/>
  <c r="V38" i="38"/>
  <c r="U38" i="38"/>
  <c r="T38" i="38"/>
  <c r="S38" i="38"/>
  <c r="R38" i="38"/>
  <c r="Q38" i="38"/>
  <c r="P38" i="38"/>
  <c r="O38" i="38"/>
  <c r="N38" i="38"/>
  <c r="M38" i="38"/>
  <c r="L38" i="38"/>
  <c r="K38" i="38"/>
  <c r="E38" i="38"/>
  <c r="D38" i="38"/>
  <c r="AP37" i="38"/>
  <c r="AO37" i="38"/>
  <c r="AN37" i="38"/>
  <c r="AL37" i="38"/>
  <c r="AK37" i="38"/>
  <c r="AJ37" i="38"/>
  <c r="AH37" i="38"/>
  <c r="AG37" i="38"/>
  <c r="AF37" i="38"/>
  <c r="AD37" i="38"/>
  <c r="AC37" i="38"/>
  <c r="AB37" i="38"/>
  <c r="AA37" i="38"/>
  <c r="Z37" i="38"/>
  <c r="Y37" i="38"/>
  <c r="X37" i="38"/>
  <c r="W37" i="38"/>
  <c r="V37" i="38"/>
  <c r="U37" i="38"/>
  <c r="T37" i="38"/>
  <c r="S37" i="38"/>
  <c r="R37" i="38"/>
  <c r="Q37" i="38"/>
  <c r="P37" i="38"/>
  <c r="O37" i="38"/>
  <c r="N37" i="38"/>
  <c r="M37" i="38"/>
  <c r="L37" i="38"/>
  <c r="K37" i="38"/>
  <c r="E37" i="38"/>
  <c r="D37" i="38"/>
  <c r="AP36" i="38"/>
  <c r="AO36" i="38"/>
  <c r="AN36" i="38"/>
  <c r="AL36" i="38"/>
  <c r="AK36" i="38"/>
  <c r="AJ36" i="38"/>
  <c r="AH36" i="38"/>
  <c r="AG36" i="38"/>
  <c r="AF36" i="38"/>
  <c r="AD36" i="38"/>
  <c r="AC36" i="38"/>
  <c r="AB36" i="38"/>
  <c r="AA36" i="38"/>
  <c r="Z36" i="38"/>
  <c r="Y36" i="38"/>
  <c r="X36" i="38"/>
  <c r="W36" i="38"/>
  <c r="V36" i="38"/>
  <c r="U36" i="38"/>
  <c r="T36" i="38"/>
  <c r="S36" i="38"/>
  <c r="R36" i="38"/>
  <c r="Q36" i="38"/>
  <c r="P36" i="38"/>
  <c r="O36" i="38"/>
  <c r="N36" i="38"/>
  <c r="M36" i="38"/>
  <c r="L36" i="38"/>
  <c r="K36" i="38"/>
  <c r="E36" i="38"/>
  <c r="D36" i="38"/>
  <c r="AP35" i="38"/>
  <c r="AO35" i="38"/>
  <c r="AN35" i="38"/>
  <c r="AL35" i="38"/>
  <c r="AK35" i="38"/>
  <c r="AJ35" i="38"/>
  <c r="AH35" i="38"/>
  <c r="AG35" i="38"/>
  <c r="AF35" i="38"/>
  <c r="AD35" i="38"/>
  <c r="AC35" i="38"/>
  <c r="AB35" i="38"/>
  <c r="AA35" i="38"/>
  <c r="Z35" i="38"/>
  <c r="Y35" i="38"/>
  <c r="X35" i="38"/>
  <c r="W35" i="38"/>
  <c r="V35" i="38"/>
  <c r="U35" i="38"/>
  <c r="T35" i="38"/>
  <c r="S35" i="38"/>
  <c r="R35" i="38"/>
  <c r="Q35" i="38"/>
  <c r="P35" i="38"/>
  <c r="O35" i="38"/>
  <c r="N35" i="38"/>
  <c r="M35" i="38"/>
  <c r="L35" i="38"/>
  <c r="K35" i="38"/>
  <c r="E35" i="38"/>
  <c r="D35" i="38"/>
  <c r="AP34" i="38"/>
  <c r="AO34" i="38"/>
  <c r="AN34" i="38"/>
  <c r="AL34" i="38"/>
  <c r="AK34" i="38"/>
  <c r="AJ34" i="38"/>
  <c r="AH34" i="38"/>
  <c r="AG34" i="38"/>
  <c r="AF34" i="38"/>
  <c r="AD34" i="38"/>
  <c r="AC34" i="38"/>
  <c r="AB34" i="38"/>
  <c r="AA34" i="38"/>
  <c r="Z34" i="38"/>
  <c r="Y34" i="38"/>
  <c r="X34" i="38"/>
  <c r="W34" i="38"/>
  <c r="V34" i="38"/>
  <c r="U34" i="38"/>
  <c r="T34" i="38"/>
  <c r="S34" i="38"/>
  <c r="R34" i="38"/>
  <c r="Q34" i="38"/>
  <c r="P34" i="38"/>
  <c r="O34" i="38"/>
  <c r="N34" i="38"/>
  <c r="M34" i="38"/>
  <c r="L34" i="38"/>
  <c r="K34" i="38"/>
  <c r="E34" i="38"/>
  <c r="D34" i="38"/>
  <c r="AP33" i="38"/>
  <c r="AO33" i="38"/>
  <c r="AN33" i="38"/>
  <c r="AL33" i="38"/>
  <c r="AK33" i="38"/>
  <c r="AJ33" i="38"/>
  <c r="AH33" i="38"/>
  <c r="AG33" i="38"/>
  <c r="AF33" i="38"/>
  <c r="AD33" i="38"/>
  <c r="AC33" i="38"/>
  <c r="AB33" i="38"/>
  <c r="AA33" i="38"/>
  <c r="Z33" i="38"/>
  <c r="Y33" i="38"/>
  <c r="X33" i="38"/>
  <c r="W33" i="38"/>
  <c r="V33" i="38"/>
  <c r="U33" i="38"/>
  <c r="T33" i="38"/>
  <c r="S33" i="38"/>
  <c r="R33" i="38"/>
  <c r="Q33" i="38"/>
  <c r="P33" i="38"/>
  <c r="O33" i="38"/>
  <c r="N33" i="38"/>
  <c r="M33" i="38"/>
  <c r="L33" i="38"/>
  <c r="K33" i="38"/>
  <c r="E33" i="38"/>
  <c r="D33" i="38"/>
  <c r="AP32" i="38"/>
  <c r="AO32" i="38"/>
  <c r="AN32" i="38"/>
  <c r="AL32" i="38"/>
  <c r="AK32" i="38"/>
  <c r="AJ32" i="38"/>
  <c r="AH32" i="38"/>
  <c r="AG32" i="38"/>
  <c r="AF32" i="38"/>
  <c r="AD32" i="38"/>
  <c r="AC32" i="38"/>
  <c r="AB32" i="38"/>
  <c r="AA32" i="38"/>
  <c r="Z32" i="38"/>
  <c r="Y32" i="38"/>
  <c r="X32" i="38"/>
  <c r="W32" i="38"/>
  <c r="V32" i="38"/>
  <c r="U32" i="38"/>
  <c r="T32" i="38"/>
  <c r="S32" i="38"/>
  <c r="R32" i="38"/>
  <c r="Q32" i="38"/>
  <c r="P32" i="38"/>
  <c r="O32" i="38"/>
  <c r="N32" i="38"/>
  <c r="M32" i="38"/>
  <c r="L32" i="38"/>
  <c r="K32" i="38"/>
  <c r="E32" i="38"/>
  <c r="D32" i="38"/>
  <c r="AP31" i="38"/>
  <c r="AO31" i="38"/>
  <c r="AN31" i="38"/>
  <c r="AL31" i="38"/>
  <c r="AK31" i="38"/>
  <c r="AJ31" i="38"/>
  <c r="AH31" i="38"/>
  <c r="AG31" i="38"/>
  <c r="AF31" i="38"/>
  <c r="AD31" i="38"/>
  <c r="AC31" i="38"/>
  <c r="AB31" i="38"/>
  <c r="AA31" i="38"/>
  <c r="Z31" i="38"/>
  <c r="Y31" i="38"/>
  <c r="X31" i="38"/>
  <c r="W31" i="38"/>
  <c r="V31" i="38"/>
  <c r="U31" i="38"/>
  <c r="T31" i="38"/>
  <c r="S31" i="38"/>
  <c r="R31" i="38"/>
  <c r="Q31" i="38"/>
  <c r="P31" i="38"/>
  <c r="O31" i="38"/>
  <c r="N31" i="38"/>
  <c r="M31" i="38"/>
  <c r="L31" i="38"/>
  <c r="K31" i="38"/>
  <c r="E31" i="38"/>
  <c r="D31" i="38"/>
  <c r="AP30" i="38"/>
  <c r="AO30" i="38"/>
  <c r="AN30" i="38"/>
  <c r="AL30" i="38"/>
  <c r="AK30" i="38"/>
  <c r="AJ30" i="38"/>
  <c r="AH30" i="38"/>
  <c r="AG30" i="38"/>
  <c r="AF30" i="38"/>
  <c r="AD30" i="38"/>
  <c r="AC30" i="38"/>
  <c r="AB30" i="38"/>
  <c r="AA30" i="38"/>
  <c r="Z30" i="38"/>
  <c r="Y30" i="38"/>
  <c r="X30" i="38"/>
  <c r="W30" i="38"/>
  <c r="V30" i="38"/>
  <c r="U30" i="38"/>
  <c r="T30" i="38"/>
  <c r="S30" i="38"/>
  <c r="R30" i="38"/>
  <c r="Q30" i="38"/>
  <c r="P30" i="38"/>
  <c r="O30" i="38"/>
  <c r="N30" i="38"/>
  <c r="M30" i="38"/>
  <c r="L30" i="38"/>
  <c r="K30" i="38"/>
  <c r="E30" i="38"/>
  <c r="D30" i="38"/>
  <c r="AP29" i="38"/>
  <c r="AO29" i="38"/>
  <c r="AN29" i="38"/>
  <c r="AL29" i="38"/>
  <c r="AK29" i="38"/>
  <c r="AJ29" i="38"/>
  <c r="AH29" i="38"/>
  <c r="AG29" i="38"/>
  <c r="AF29" i="38"/>
  <c r="Y29" i="38"/>
  <c r="X29" i="38"/>
  <c r="W29" i="38"/>
  <c r="F247" i="8"/>
  <c r="G247" i="8"/>
  <c r="U29" i="38"/>
  <c r="S29" i="38"/>
  <c r="R29" i="38"/>
  <c r="Q29" i="38"/>
  <c r="P29" i="38"/>
  <c r="N29" i="38"/>
  <c r="M29" i="38"/>
  <c r="L29" i="38"/>
  <c r="K29" i="38"/>
  <c r="AP28" i="38"/>
  <c r="AO28" i="38"/>
  <c r="AN28" i="38"/>
  <c r="AL28" i="38"/>
  <c r="AK28" i="38"/>
  <c r="AJ28" i="38"/>
  <c r="AH28" i="38"/>
  <c r="AG28" i="38"/>
  <c r="AF28" i="38"/>
  <c r="Y28" i="38"/>
  <c r="X28" i="38"/>
  <c r="W28" i="38"/>
  <c r="F246" i="8"/>
  <c r="G246" i="8"/>
  <c r="U28" i="38"/>
  <c r="S28" i="38"/>
  <c r="R28" i="38"/>
  <c r="Q28" i="38"/>
  <c r="P28" i="38"/>
  <c r="N28" i="38"/>
  <c r="M28" i="38"/>
  <c r="L28" i="38"/>
  <c r="K28" i="38"/>
  <c r="AP27" i="38"/>
  <c r="AO27" i="38"/>
  <c r="AN27" i="38"/>
  <c r="AL27" i="38"/>
  <c r="AK27" i="38"/>
  <c r="AJ27" i="38"/>
  <c r="AH27" i="38"/>
  <c r="AG27" i="38"/>
  <c r="AF27" i="38"/>
  <c r="AD27" i="38"/>
  <c r="AC27" i="38"/>
  <c r="AB27" i="38"/>
  <c r="AA27" i="38"/>
  <c r="Z27" i="38"/>
  <c r="Y27" i="38"/>
  <c r="X27" i="38"/>
  <c r="W27" i="38"/>
  <c r="V27" i="38"/>
  <c r="U27" i="38"/>
  <c r="T27" i="38"/>
  <c r="S27" i="38"/>
  <c r="R27" i="38"/>
  <c r="Q27" i="38"/>
  <c r="P27" i="38"/>
  <c r="O27" i="38"/>
  <c r="N27" i="38"/>
  <c r="M27" i="38"/>
  <c r="L27" i="38"/>
  <c r="K27" i="38"/>
  <c r="E27" i="38"/>
  <c r="D27" i="38"/>
  <c r="AP26" i="38"/>
  <c r="AO26" i="38"/>
  <c r="AN26" i="38"/>
  <c r="AL26" i="38"/>
  <c r="AK26" i="38"/>
  <c r="AJ26" i="38"/>
  <c r="AH26" i="38"/>
  <c r="AG26" i="38"/>
  <c r="AF26" i="38"/>
  <c r="AD26" i="38"/>
  <c r="AC26" i="38"/>
  <c r="AB26" i="38"/>
  <c r="AA26" i="38"/>
  <c r="Z26" i="38"/>
  <c r="Y26" i="38"/>
  <c r="X26" i="38"/>
  <c r="W26" i="38"/>
  <c r="V26" i="38"/>
  <c r="U26" i="38"/>
  <c r="T26" i="38"/>
  <c r="S26" i="38"/>
  <c r="R26" i="38"/>
  <c r="Q26" i="38"/>
  <c r="P26" i="38"/>
  <c r="O26" i="38"/>
  <c r="N26" i="38"/>
  <c r="M26" i="38"/>
  <c r="L26" i="38"/>
  <c r="K26" i="38"/>
  <c r="E26" i="38"/>
  <c r="D26" i="38"/>
  <c r="AP25" i="38"/>
  <c r="AO25" i="38"/>
  <c r="AN25" i="38"/>
  <c r="AL25" i="38"/>
  <c r="AK25" i="38"/>
  <c r="AJ25" i="38"/>
  <c r="AH25" i="38"/>
  <c r="AG25" i="38"/>
  <c r="AF25" i="38"/>
  <c r="AD25" i="38"/>
  <c r="AC25" i="38"/>
  <c r="AB25" i="38"/>
  <c r="AA25" i="38"/>
  <c r="Z25" i="38"/>
  <c r="Y25" i="38"/>
  <c r="X25" i="38"/>
  <c r="W25" i="38"/>
  <c r="V25" i="38"/>
  <c r="U25" i="38"/>
  <c r="T25" i="38"/>
  <c r="S25" i="38"/>
  <c r="R25" i="38"/>
  <c r="Q25" i="38"/>
  <c r="P25" i="38"/>
  <c r="O25" i="38"/>
  <c r="N25" i="38"/>
  <c r="M25" i="38"/>
  <c r="L25" i="38"/>
  <c r="K25" i="38"/>
  <c r="E25" i="38"/>
  <c r="D25" i="38"/>
  <c r="AP24" i="38"/>
  <c r="AO24" i="38"/>
  <c r="AN24" i="38"/>
  <c r="AL24" i="38"/>
  <c r="AK24" i="38"/>
  <c r="AJ24" i="38"/>
  <c r="AH24" i="38"/>
  <c r="AG24" i="38"/>
  <c r="AF24" i="38"/>
  <c r="AD24" i="38"/>
  <c r="AC24" i="38"/>
  <c r="AB24" i="38"/>
  <c r="AA24" i="38"/>
  <c r="Z24" i="38"/>
  <c r="Y24" i="38"/>
  <c r="X24" i="38"/>
  <c r="W24" i="38"/>
  <c r="V24" i="38"/>
  <c r="U24" i="38"/>
  <c r="T24" i="38"/>
  <c r="S24" i="38"/>
  <c r="R24" i="38"/>
  <c r="Q24" i="38"/>
  <c r="P24" i="38"/>
  <c r="O24" i="38"/>
  <c r="N24" i="38"/>
  <c r="M24" i="38"/>
  <c r="L24" i="38"/>
  <c r="K24" i="38"/>
  <c r="E24" i="38"/>
  <c r="D24" i="38"/>
  <c r="AP23" i="38"/>
  <c r="AO23" i="38"/>
  <c r="AN23" i="38"/>
  <c r="AL23" i="38"/>
  <c r="AK23" i="38"/>
  <c r="AJ23" i="38"/>
  <c r="AH23" i="38"/>
  <c r="AG23" i="38"/>
  <c r="AF23" i="38"/>
  <c r="AD23" i="38"/>
  <c r="AC23" i="38"/>
  <c r="AB23" i="38"/>
  <c r="AA23" i="38"/>
  <c r="Z23" i="38"/>
  <c r="Y23" i="38"/>
  <c r="X23" i="38"/>
  <c r="W23" i="38"/>
  <c r="V23" i="38"/>
  <c r="U23" i="38"/>
  <c r="T23" i="38"/>
  <c r="S23" i="38"/>
  <c r="R23" i="38"/>
  <c r="Q23" i="38"/>
  <c r="P23" i="38"/>
  <c r="O23" i="38"/>
  <c r="N23" i="38"/>
  <c r="M23" i="38"/>
  <c r="L23" i="38"/>
  <c r="K23" i="38"/>
  <c r="E23" i="38"/>
  <c r="D23" i="38"/>
  <c r="AP22" i="38"/>
  <c r="AO22" i="38"/>
  <c r="AN22" i="38"/>
  <c r="AL22" i="38"/>
  <c r="AK22" i="38"/>
  <c r="AJ22" i="38"/>
  <c r="AH22" i="38"/>
  <c r="AG22" i="38"/>
  <c r="AF22" i="38"/>
  <c r="AD22" i="38"/>
  <c r="AC22" i="38"/>
  <c r="AB22" i="38"/>
  <c r="AA22" i="38"/>
  <c r="Z22" i="38"/>
  <c r="Y22" i="38"/>
  <c r="X22" i="38"/>
  <c r="W22" i="38"/>
  <c r="V22" i="38"/>
  <c r="U22" i="38"/>
  <c r="T22" i="38"/>
  <c r="S22" i="38"/>
  <c r="R22" i="38"/>
  <c r="Q22" i="38"/>
  <c r="P22" i="38"/>
  <c r="O22" i="38"/>
  <c r="N22" i="38"/>
  <c r="M22" i="38"/>
  <c r="L22" i="38"/>
  <c r="K22" i="38"/>
  <c r="E22" i="38"/>
  <c r="D22" i="38"/>
  <c r="AP21" i="38"/>
  <c r="AO21" i="38"/>
  <c r="AN21" i="38"/>
  <c r="AL21" i="38"/>
  <c r="AK21" i="38"/>
  <c r="AJ21" i="38"/>
  <c r="AH21" i="38"/>
  <c r="AG21" i="38"/>
  <c r="AF21" i="38"/>
  <c r="AD21" i="38"/>
  <c r="AC21" i="38"/>
  <c r="AB21" i="38"/>
  <c r="AA21" i="38"/>
  <c r="Z21" i="38"/>
  <c r="Y21" i="38"/>
  <c r="X21" i="38"/>
  <c r="W21" i="38"/>
  <c r="V21" i="38"/>
  <c r="U21" i="38"/>
  <c r="T21" i="38"/>
  <c r="S21" i="38"/>
  <c r="R21" i="38"/>
  <c r="Q21" i="38"/>
  <c r="P21" i="38"/>
  <c r="O21" i="38"/>
  <c r="N21" i="38"/>
  <c r="M21" i="38"/>
  <c r="L21" i="38"/>
  <c r="K21" i="38"/>
  <c r="E21" i="38"/>
  <c r="D21" i="38"/>
  <c r="AP20" i="38"/>
  <c r="AO20" i="38"/>
  <c r="AN20" i="38"/>
  <c r="AL20" i="38"/>
  <c r="AK20" i="38"/>
  <c r="AJ20" i="38"/>
  <c r="AH20" i="38"/>
  <c r="AG20" i="38"/>
  <c r="AF20" i="38"/>
  <c r="AD20" i="38"/>
  <c r="AC20" i="38"/>
  <c r="AB20" i="38"/>
  <c r="AA20" i="38"/>
  <c r="Z20" i="38"/>
  <c r="Y20" i="38"/>
  <c r="X20" i="38"/>
  <c r="W20" i="38"/>
  <c r="V20" i="38"/>
  <c r="U20" i="38"/>
  <c r="T20" i="38"/>
  <c r="S20" i="38"/>
  <c r="R20" i="38"/>
  <c r="Q20" i="38"/>
  <c r="P20" i="38"/>
  <c r="O20" i="38"/>
  <c r="N20" i="38"/>
  <c r="M20" i="38"/>
  <c r="L20" i="38"/>
  <c r="K20" i="38"/>
  <c r="E20" i="38"/>
  <c r="D20" i="38"/>
  <c r="AP19" i="38"/>
  <c r="AO19" i="38"/>
  <c r="AN19" i="38"/>
  <c r="AL19" i="38"/>
  <c r="AK19" i="38"/>
  <c r="AJ19" i="38"/>
  <c r="AH19" i="38"/>
  <c r="AG19" i="38"/>
  <c r="AF19" i="38"/>
  <c r="AD19" i="38"/>
  <c r="AC19" i="38"/>
  <c r="AB19" i="38"/>
  <c r="AA19" i="38"/>
  <c r="Z19" i="38"/>
  <c r="Y19" i="38"/>
  <c r="X19" i="38"/>
  <c r="W19" i="38"/>
  <c r="V19" i="38"/>
  <c r="U19" i="38"/>
  <c r="T19" i="38"/>
  <c r="S19" i="38"/>
  <c r="R19" i="38"/>
  <c r="Q19" i="38"/>
  <c r="P19" i="38"/>
  <c r="O19" i="38"/>
  <c r="N19" i="38"/>
  <c r="M19" i="38"/>
  <c r="L19" i="38"/>
  <c r="K19" i="38"/>
  <c r="E19" i="38"/>
  <c r="D19" i="38"/>
  <c r="AP18" i="38"/>
  <c r="AO18" i="38"/>
  <c r="AN18" i="38"/>
  <c r="AL18" i="38"/>
  <c r="AK18" i="38"/>
  <c r="AJ18" i="38"/>
  <c r="AH18" i="38"/>
  <c r="AG18" i="38"/>
  <c r="AF18" i="38"/>
  <c r="AD18" i="38"/>
  <c r="AC18" i="38"/>
  <c r="AB18" i="38"/>
  <c r="AA18" i="38"/>
  <c r="Z18" i="38"/>
  <c r="Y18" i="38"/>
  <c r="X18" i="38"/>
  <c r="W18" i="38"/>
  <c r="V18" i="38"/>
  <c r="U18" i="38"/>
  <c r="T18" i="38"/>
  <c r="S18" i="38"/>
  <c r="R18" i="38"/>
  <c r="Q18" i="38"/>
  <c r="P18" i="38"/>
  <c r="O18" i="38"/>
  <c r="N18" i="38"/>
  <c r="M18" i="38"/>
  <c r="L18" i="38"/>
  <c r="K18" i="38"/>
  <c r="E18" i="38"/>
  <c r="D18" i="38"/>
  <c r="AP17" i="38"/>
  <c r="AO17" i="38"/>
  <c r="AN17" i="38"/>
  <c r="AL17" i="38"/>
  <c r="AK17" i="38"/>
  <c r="AJ17" i="38"/>
  <c r="AH17" i="38"/>
  <c r="AG17" i="38"/>
  <c r="AF17" i="38"/>
  <c r="AD17" i="38"/>
  <c r="AC17" i="38"/>
  <c r="AB17" i="38"/>
  <c r="AA17" i="38"/>
  <c r="Z17" i="38"/>
  <c r="Y17" i="38"/>
  <c r="X17" i="38"/>
  <c r="W17" i="38"/>
  <c r="V17" i="38"/>
  <c r="U17" i="38"/>
  <c r="T17" i="38"/>
  <c r="S17" i="38"/>
  <c r="R17" i="38"/>
  <c r="Q17" i="38"/>
  <c r="P17" i="38"/>
  <c r="O17" i="38"/>
  <c r="N17" i="38"/>
  <c r="M17" i="38"/>
  <c r="L17" i="38"/>
  <c r="K17" i="38"/>
  <c r="E17" i="38"/>
  <c r="D17" i="38"/>
  <c r="AP16" i="38"/>
  <c r="AO16" i="38"/>
  <c r="AN16" i="38"/>
  <c r="AL16" i="38"/>
  <c r="AK16" i="38"/>
  <c r="AJ16" i="38"/>
  <c r="AH16" i="38"/>
  <c r="AG16" i="38"/>
  <c r="AF16" i="38"/>
  <c r="AD16" i="38"/>
  <c r="AC16" i="38"/>
  <c r="AB16" i="38"/>
  <c r="AA16" i="38"/>
  <c r="Z16" i="38"/>
  <c r="Y16" i="38"/>
  <c r="X16" i="38"/>
  <c r="W16" i="38"/>
  <c r="V16" i="38"/>
  <c r="U16" i="38"/>
  <c r="T16" i="38"/>
  <c r="S16" i="38"/>
  <c r="R16" i="38"/>
  <c r="Q16" i="38"/>
  <c r="P16" i="38"/>
  <c r="O16" i="38"/>
  <c r="N16" i="38"/>
  <c r="M16" i="38"/>
  <c r="L16" i="38"/>
  <c r="K16" i="38"/>
  <c r="E16" i="38"/>
  <c r="D16" i="38"/>
  <c r="AP15" i="38"/>
  <c r="AO15" i="38"/>
  <c r="AN15" i="38"/>
  <c r="AL15" i="38"/>
  <c r="AK15" i="38"/>
  <c r="AJ15" i="38"/>
  <c r="AH15" i="38"/>
  <c r="AG15" i="38"/>
  <c r="AF15" i="38"/>
  <c r="AC15" i="38"/>
  <c r="AA15" i="38"/>
  <c r="Z15" i="38"/>
  <c r="Y15" i="38"/>
  <c r="X15" i="38"/>
  <c r="W15" i="38"/>
  <c r="V15" i="38"/>
  <c r="U15" i="38"/>
  <c r="S15" i="38"/>
  <c r="R15" i="38"/>
  <c r="Q15" i="38"/>
  <c r="P15" i="38"/>
  <c r="O15" i="38"/>
  <c r="N15" i="38"/>
  <c r="M15" i="38"/>
  <c r="L15" i="38"/>
  <c r="K15" i="38"/>
  <c r="E15" i="38"/>
  <c r="D15" i="38"/>
  <c r="AP14" i="38"/>
  <c r="AO14" i="38"/>
  <c r="AN14" i="38"/>
  <c r="AL14" i="38"/>
  <c r="AK14" i="38"/>
  <c r="AJ14" i="38"/>
  <c r="AH14" i="38"/>
  <c r="AG14" i="38"/>
  <c r="AF14" i="38"/>
  <c r="AD14" i="38"/>
  <c r="AC14" i="38"/>
  <c r="AB14" i="38"/>
  <c r="AA14" i="38"/>
  <c r="Z14" i="38"/>
  <c r="Y14" i="38"/>
  <c r="X14" i="38"/>
  <c r="W14" i="38"/>
  <c r="V14" i="38"/>
  <c r="U14" i="38"/>
  <c r="T14" i="38"/>
  <c r="S14" i="38"/>
  <c r="R14" i="38"/>
  <c r="Q14" i="38"/>
  <c r="P14" i="38"/>
  <c r="O14" i="38"/>
  <c r="N14" i="38"/>
  <c r="M14" i="38"/>
  <c r="L14" i="38"/>
  <c r="K14" i="38"/>
  <c r="E14" i="38"/>
  <c r="D14" i="38"/>
  <c r="I13" i="38"/>
  <c r="I12" i="38"/>
  <c r="I566" i="38"/>
  <c r="G13" i="38"/>
  <c r="G12" i="38"/>
  <c r="G566" i="38"/>
  <c r="C217" i="27"/>
  <c r="C216" i="27"/>
  <c r="C214" i="27"/>
  <c r="C213" i="27"/>
  <c r="F207" i="27"/>
  <c r="F217" i="27"/>
  <c r="D102" i="27"/>
  <c r="C102" i="27"/>
  <c r="D101" i="27"/>
  <c r="C101" i="27"/>
  <c r="D100" i="27"/>
  <c r="C100" i="27"/>
  <c r="D99" i="27"/>
  <c r="C99" i="27"/>
  <c r="D98" i="27"/>
  <c r="C98" i="27"/>
  <c r="D97" i="27"/>
  <c r="C97" i="27"/>
  <c r="D96" i="27"/>
  <c r="C96" i="27"/>
  <c r="D95" i="27"/>
  <c r="C95" i="27"/>
  <c r="D94" i="27"/>
  <c r="C94" i="27"/>
  <c r="D93" i="27"/>
  <c r="C93" i="27"/>
  <c r="D92" i="27"/>
  <c r="C92" i="27"/>
  <c r="D91" i="27"/>
  <c r="C91" i="27"/>
  <c r="D90" i="27"/>
  <c r="C90" i="27"/>
  <c r="D89" i="27"/>
  <c r="C89" i="27"/>
  <c r="D88" i="27"/>
  <c r="C88" i="27"/>
  <c r="D87" i="27"/>
  <c r="C87" i="27"/>
  <c r="D86" i="27"/>
  <c r="C86" i="27"/>
  <c r="D79" i="27"/>
  <c r="C79" i="27"/>
  <c r="D78" i="27"/>
  <c r="C78" i="27"/>
  <c r="D77" i="27"/>
  <c r="C77" i="27"/>
  <c r="D76" i="27"/>
  <c r="C76" i="27"/>
  <c r="D75" i="27"/>
  <c r="C75" i="27"/>
  <c r="D74" i="27"/>
  <c r="C74" i="27"/>
  <c r="D73" i="27"/>
  <c r="C73" i="27"/>
  <c r="D72" i="27"/>
  <c r="C72" i="27"/>
  <c r="D71" i="27"/>
  <c r="C71" i="27"/>
  <c r="D70" i="27"/>
  <c r="C70" i="27"/>
  <c r="D69" i="27"/>
  <c r="C69" i="27"/>
  <c r="D56" i="27"/>
  <c r="C56" i="27"/>
  <c r="D55" i="27"/>
  <c r="C55" i="27"/>
  <c r="D54" i="27"/>
  <c r="C54" i="27"/>
  <c r="C53" i="27"/>
  <c r="C52" i="27"/>
  <c r="C51" i="27"/>
  <c r="C50" i="27"/>
  <c r="C49" i="27"/>
  <c r="C48" i="27"/>
  <c r="C47" i="27"/>
  <c r="C46" i="27"/>
  <c r="C45" i="27"/>
  <c r="C44" i="27"/>
  <c r="D43" i="27"/>
  <c r="C43" i="27"/>
  <c r="C42" i="27"/>
  <c r="C41" i="27"/>
  <c r="C40" i="27"/>
  <c r="I24" i="27"/>
  <c r="I23" i="27"/>
  <c r="I22" i="27"/>
  <c r="I21" i="27"/>
  <c r="I18" i="27"/>
  <c r="I19" i="27"/>
  <c r="I20" i="27"/>
  <c r="I25" i="27"/>
  <c r="I13" i="27"/>
  <c r="I12" i="27"/>
  <c r="I11" i="27"/>
  <c r="C11" i="27"/>
  <c r="I10" i="27"/>
  <c r="I9" i="27"/>
  <c r="I8" i="27"/>
  <c r="I6" i="27"/>
  <c r="I5" i="27"/>
  <c r="I4" i="27"/>
  <c r="T10" i="4"/>
  <c r="T31" i="4"/>
  <c r="I7" i="27"/>
  <c r="I14" i="27"/>
  <c r="F392" i="38"/>
  <c r="J392" i="38" s="1"/>
  <c r="F341" i="38"/>
  <c r="F372" i="38"/>
  <c r="F376" i="38"/>
  <c r="H376" i="38" s="1"/>
  <c r="F408" i="38"/>
  <c r="H408" i="38" s="1"/>
  <c r="F412" i="38"/>
  <c r="J412" i="38" s="1"/>
  <c r="AI350" i="38"/>
  <c r="F368" i="38"/>
  <c r="H368" i="38" s="1"/>
  <c r="AQ368" i="38"/>
  <c r="AI370" i="38"/>
  <c r="F448" i="38"/>
  <c r="H448" i="38" s="1"/>
  <c r="F463" i="38"/>
  <c r="H463" i="38" s="1"/>
  <c r="AL345" i="38"/>
  <c r="AE352" i="38"/>
  <c r="AM354" i="38"/>
  <c r="AE369" i="38"/>
  <c r="AI371" i="38"/>
  <c r="F386" i="38"/>
  <c r="H386" i="38" s="1"/>
  <c r="F503" i="38"/>
  <c r="J503" i="38" s="1"/>
  <c r="AQ561" i="38"/>
  <c r="F258" i="38"/>
  <c r="J258" i="38" s="1"/>
  <c r="E260" i="38"/>
  <c r="AM316" i="38"/>
  <c r="AQ242" i="38"/>
  <c r="F317" i="38"/>
  <c r="H317" i="38" s="1"/>
  <c r="F155" i="38"/>
  <c r="F221" i="38"/>
  <c r="AE259" i="38"/>
  <c r="AO260" i="38"/>
  <c r="AI262" i="38"/>
  <c r="F272" i="38"/>
  <c r="F287" i="38"/>
  <c r="H287" i="38" s="1"/>
  <c r="F292" i="38"/>
  <c r="F295" i="38"/>
  <c r="J295" i="38" s="1"/>
  <c r="AE298" i="38"/>
  <c r="F307" i="38"/>
  <c r="F544" i="38"/>
  <c r="J544" i="38" s="1"/>
  <c r="F548" i="38"/>
  <c r="F552" i="38"/>
  <c r="J552" i="38" s="1"/>
  <c r="AE148" i="38"/>
  <c r="F178" i="38"/>
  <c r="AQ244" i="38"/>
  <c r="P398" i="38"/>
  <c r="AM503" i="38"/>
  <c r="AE512" i="38"/>
  <c r="F513" i="38"/>
  <c r="H513" i="38" s="1"/>
  <c r="AQ513" i="38"/>
  <c r="AE516" i="38"/>
  <c r="AQ517" i="38"/>
  <c r="AE520" i="38"/>
  <c r="F521" i="38"/>
  <c r="AQ521" i="38"/>
  <c r="AE524" i="38"/>
  <c r="F525" i="38"/>
  <c r="H525" i="38" s="1"/>
  <c r="S312" i="38"/>
  <c r="AE320" i="38"/>
  <c r="F321" i="38"/>
  <c r="J321" i="38" s="1"/>
  <c r="Z243" i="38"/>
  <c r="AK260" i="38"/>
  <c r="AQ152" i="38"/>
  <c r="AI226" i="38"/>
  <c r="T243" i="38"/>
  <c r="X243" i="38"/>
  <c r="AB243" i="38"/>
  <c r="AQ298" i="38"/>
  <c r="K328" i="38"/>
  <c r="AM336" i="38"/>
  <c r="AQ339" i="38"/>
  <c r="AQ340" i="38"/>
  <c r="AM341" i="38"/>
  <c r="AM342" i="38"/>
  <c r="AQ344" i="38"/>
  <c r="O383" i="38"/>
  <c r="AE385" i="38"/>
  <c r="AM401" i="38"/>
  <c r="AM405" i="38"/>
  <c r="AI407" i="38"/>
  <c r="S467" i="38"/>
  <c r="F479" i="38"/>
  <c r="H479" i="38" s="1"/>
  <c r="N485" i="38"/>
  <c r="R485" i="38"/>
  <c r="V485" i="38"/>
  <c r="Z485" i="38"/>
  <c r="AD485" i="38"/>
  <c r="AJ485" i="38"/>
  <c r="K489" i="38"/>
  <c r="O489" i="38"/>
  <c r="S489" i="38"/>
  <c r="W489" i="38"/>
  <c r="AA489" i="38"/>
  <c r="AF489" i="38"/>
  <c r="AP489" i="38"/>
  <c r="AL489" i="38"/>
  <c r="AE492" i="38"/>
  <c r="AM494" i="38"/>
  <c r="M500" i="38"/>
  <c r="Q500" i="38"/>
  <c r="U500" i="38"/>
  <c r="Y500" i="38"/>
  <c r="AC500" i="38"/>
  <c r="F502" i="38"/>
  <c r="AE506" i="38"/>
  <c r="AM508" i="38"/>
  <c r="N509" i="38"/>
  <c r="R509" i="38"/>
  <c r="V509" i="38"/>
  <c r="AJ509" i="38"/>
  <c r="AA509" i="38"/>
  <c r="AQ511" i="38"/>
  <c r="T509" i="38"/>
  <c r="X509" i="38"/>
  <c r="AQ518" i="38"/>
  <c r="AQ519" i="38"/>
  <c r="Z527" i="38"/>
  <c r="AE170" i="38"/>
  <c r="AE178" i="38"/>
  <c r="AM180" i="38"/>
  <c r="F187" i="38"/>
  <c r="J187" i="38" s="1"/>
  <c r="F196" i="38"/>
  <c r="AJ235" i="38"/>
  <c r="Q260" i="38"/>
  <c r="AQ262" i="38"/>
  <c r="AI271" i="38"/>
  <c r="AI291" i="38"/>
  <c r="AM298" i="38"/>
  <c r="F314" i="38"/>
  <c r="J314" i="38" s="1"/>
  <c r="AE316" i="38"/>
  <c r="AM320" i="38"/>
  <c r="AM348" i="38"/>
  <c r="AE354" i="38"/>
  <c r="F370" i="38"/>
  <c r="H370" i="38" s="1"/>
  <c r="F374" i="38"/>
  <c r="F375" i="38"/>
  <c r="J375" i="38" s="1"/>
  <c r="AQ375" i="38"/>
  <c r="AI298" i="38"/>
  <c r="F402" i="38"/>
  <c r="F454" i="38"/>
  <c r="J454" i="38" s="1"/>
  <c r="F466" i="38"/>
  <c r="J466" i="38" s="1"/>
  <c r="F468" i="38"/>
  <c r="F495" i="38"/>
  <c r="J495" i="38" s="1"/>
  <c r="F211" i="38"/>
  <c r="AM212" i="38"/>
  <c r="F234" i="38"/>
  <c r="AQ251" i="38"/>
  <c r="AM252" i="38"/>
  <c r="AI253" i="38"/>
  <c r="AQ255" i="38"/>
  <c r="AM256" i="38"/>
  <c r="M260" i="38"/>
  <c r="Y260" i="38"/>
  <c r="AM262" i="38"/>
  <c r="AG260" i="38"/>
  <c r="F265" i="38"/>
  <c r="H265" i="38" s="1"/>
  <c r="F266" i="38"/>
  <c r="F268" i="38"/>
  <c r="H268" i="38" s="1"/>
  <c r="AH267" i="38"/>
  <c r="W267" i="38"/>
  <c r="AI270" i="38"/>
  <c r="F276" i="38"/>
  <c r="J276" i="38" s="1"/>
  <c r="F280" i="38"/>
  <c r="H280" i="38" s="1"/>
  <c r="F288" i="38"/>
  <c r="J288" i="38" s="1"/>
  <c r="AM289" i="38"/>
  <c r="AQ290" i="38"/>
  <c r="F296" i="38"/>
  <c r="J296" i="38" s="1"/>
  <c r="AQ296" i="38"/>
  <c r="AE299" i="38"/>
  <c r="F300" i="38"/>
  <c r="F309" i="38"/>
  <c r="H309" i="38" s="1"/>
  <c r="AQ316" i="38"/>
  <c r="F322" i="38"/>
  <c r="J322" i="38" s="1"/>
  <c r="AE324" i="38"/>
  <c r="F325" i="38"/>
  <c r="J325" i="38" s="1"/>
  <c r="AQ325" i="38"/>
  <c r="F326" i="38"/>
  <c r="AQ326" i="38"/>
  <c r="L328" i="38"/>
  <c r="P328" i="38"/>
  <c r="T328" i="38"/>
  <c r="X328" i="38"/>
  <c r="AA328" i="38"/>
  <c r="AM332" i="38"/>
  <c r="AI336" i="38"/>
  <c r="AE337" i="38"/>
  <c r="F343" i="38"/>
  <c r="AE346" i="38"/>
  <c r="F347" i="38"/>
  <c r="H347" i="38" s="1"/>
  <c r="F359" i="38"/>
  <c r="AQ360" i="38"/>
  <c r="F363" i="38"/>
  <c r="H363" i="38" s="1"/>
  <c r="AM381" i="38"/>
  <c r="F384" i="38"/>
  <c r="F394" i="38"/>
  <c r="J394" i="38" s="1"/>
  <c r="AQ395" i="38"/>
  <c r="AQ405" i="38"/>
  <c r="AI415" i="38"/>
  <c r="AI431" i="38"/>
  <c r="AE437" i="38"/>
  <c r="AM439" i="38"/>
  <c r="AI443" i="38"/>
  <c r="AE444" i="38"/>
  <c r="F445" i="38"/>
  <c r="J445" i="38" s="1"/>
  <c r="AM446" i="38"/>
  <c r="AQ528" i="38"/>
  <c r="AI542" i="38"/>
  <c r="F543" i="38"/>
  <c r="AE551" i="38"/>
  <c r="AE561" i="38"/>
  <c r="AM232" i="38"/>
  <c r="F249" i="38"/>
  <c r="H249" i="38" s="1"/>
  <c r="F253" i="38"/>
  <c r="H253" i="38" s="1"/>
  <c r="AP260" i="38"/>
  <c r="AE262" i="38"/>
  <c r="AC260" i="38"/>
  <c r="F264" i="38"/>
  <c r="AM264" i="38"/>
  <c r="AI265" i="38"/>
  <c r="AE266" i="38"/>
  <c r="F271" i="38"/>
  <c r="AQ274" i="38"/>
  <c r="AQ278" i="38"/>
  <c r="AI280" i="38"/>
  <c r="AE281" i="38"/>
  <c r="F283" i="38"/>
  <c r="H283" i="38" s="1"/>
  <c r="AI286" i="38"/>
  <c r="F291" i="38"/>
  <c r="H291" i="38" s="1"/>
  <c r="AI294" i="38"/>
  <c r="F302" i="38"/>
  <c r="H302" i="38" s="1"/>
  <c r="AI309" i="38"/>
  <c r="AE310" i="38"/>
  <c r="F311" i="38"/>
  <c r="J311" i="38" s="1"/>
  <c r="AI316" i="38"/>
  <c r="F323" i="38"/>
  <c r="H323" i="38" s="1"/>
  <c r="AE332" i="38"/>
  <c r="F342" i="38"/>
  <c r="AE344" i="38"/>
  <c r="F357" i="38"/>
  <c r="AM358" i="38"/>
  <c r="AM362" i="38"/>
  <c r="AQ365" i="38"/>
  <c r="AI377" i="38"/>
  <c r="AE380" i="38"/>
  <c r="F381" i="38"/>
  <c r="J381" i="38" s="1"/>
  <c r="AE381" i="38"/>
  <c r="AM382" i="38"/>
  <c r="AQ385" i="38"/>
  <c r="AM393" i="38"/>
  <c r="F396" i="38"/>
  <c r="H396" i="38" s="1"/>
  <c r="AM561" i="38"/>
  <c r="AI561" i="38"/>
  <c r="AM142" i="38"/>
  <c r="AE163" i="38"/>
  <c r="F193" i="38"/>
  <c r="J193" i="38" s="1"/>
  <c r="AM198" i="38"/>
  <c r="F151" i="38"/>
  <c r="H151" i="38" s="1"/>
  <c r="AQ175" i="38"/>
  <c r="AQ204" i="38"/>
  <c r="AM176" i="38"/>
  <c r="AE228" i="38"/>
  <c r="AE232" i="38"/>
  <c r="AM310" i="38"/>
  <c r="AM324" i="38"/>
  <c r="AI228" i="38"/>
  <c r="AI232" i="38"/>
  <c r="AL235" i="38"/>
  <c r="AM242" i="38"/>
  <c r="AE249" i="38"/>
  <c r="AI252" i="38"/>
  <c r="F254" i="38"/>
  <c r="AI256" i="38"/>
  <c r="AI257" i="38"/>
  <c r="AL260" i="38"/>
  <c r="F263" i="38"/>
  <c r="H263" i="38" s="1"/>
  <c r="R267" i="38"/>
  <c r="AE270" i="38"/>
  <c r="AE271" i="38"/>
  <c r="F273" i="38"/>
  <c r="J273" i="38" s="1"/>
  <c r="AM274" i="38"/>
  <c r="AM278" i="38"/>
  <c r="F281" i="38"/>
  <c r="H281" i="38" s="1"/>
  <c r="AQ281" i="38"/>
  <c r="AM282" i="38"/>
  <c r="AQ282" i="38"/>
  <c r="AE284" i="38"/>
  <c r="F285" i="38"/>
  <c r="H285" i="38" s="1"/>
  <c r="AE286" i="38"/>
  <c r="AM287" i="38"/>
  <c r="AM290" i="38"/>
  <c r="AQ293" i="38"/>
  <c r="AE294" i="38"/>
  <c r="AM295" i="38"/>
  <c r="F299" i="38"/>
  <c r="H299" i="38" s="1"/>
  <c r="AI302" i="38"/>
  <c r="AQ303" i="38"/>
  <c r="F304" i="38"/>
  <c r="J304" i="38" s="1"/>
  <c r="AI306" i="38"/>
  <c r="F335" i="38"/>
  <c r="H335" i="38" s="1"/>
  <c r="AQ336" i="38"/>
  <c r="AE340" i="38"/>
  <c r="AI344" i="38"/>
  <c r="AH345" i="38"/>
  <c r="AQ346" i="38"/>
  <c r="F355" i="38"/>
  <c r="H355" i="38" s="1"/>
  <c r="AE358" i="38"/>
  <c r="AQ359" i="38"/>
  <c r="AI361" i="38"/>
  <c r="AE362" i="38"/>
  <c r="AI365" i="38"/>
  <c r="AM385" i="38"/>
  <c r="AQ388" i="38"/>
  <c r="AI405" i="38"/>
  <c r="U235" i="38"/>
  <c r="AE239" i="38"/>
  <c r="AI246" i="38"/>
  <c r="AI247" i="38"/>
  <c r="AM250" i="38"/>
  <c r="AE252" i="38"/>
  <c r="AQ253" i="38"/>
  <c r="AE256" i="38"/>
  <c r="AE257" i="38"/>
  <c r="AQ258" i="38"/>
  <c r="D260" i="38"/>
  <c r="U260" i="38"/>
  <c r="AH260" i="38"/>
  <c r="AI263" i="38"/>
  <c r="AQ270" i="38"/>
  <c r="AQ271" i="38"/>
  <c r="AI274" i="38"/>
  <c r="AE275" i="38"/>
  <c r="AI278" i="38"/>
  <c r="AE279" i="38"/>
  <c r="AI282" i="38"/>
  <c r="AQ286" i="38"/>
  <c r="AI287" i="38"/>
  <c r="AI290" i="38"/>
  <c r="AM293" i="38"/>
  <c r="AQ294" i="38"/>
  <c r="AI295" i="38"/>
  <c r="AE301" i="38"/>
  <c r="E345" i="38"/>
  <c r="V345" i="38"/>
  <c r="AM346" i="38"/>
  <c r="AQ350" i="38"/>
  <c r="AM369" i="38"/>
  <c r="AE373" i="38"/>
  <c r="AQ377" i="38"/>
  <c r="AI385" i="38"/>
  <c r="AE393" i="38"/>
  <c r="AE405" i="38"/>
  <c r="AQ415" i="38"/>
  <c r="AQ431" i="38"/>
  <c r="AI216" i="38"/>
  <c r="AI220" i="38"/>
  <c r="F227" i="38"/>
  <c r="H227" i="38" s="1"/>
  <c r="AQ232" i="38"/>
  <c r="AD235" i="38"/>
  <c r="F239" i="38"/>
  <c r="H239" i="38" s="1"/>
  <c r="K243" i="38"/>
  <c r="S243" i="38"/>
  <c r="AI250" i="38"/>
  <c r="F257" i="38"/>
  <c r="J257" i="38" s="1"/>
  <c r="AM258" i="38"/>
  <c r="N260" i="38"/>
  <c r="R260" i="38"/>
  <c r="V260" i="38"/>
  <c r="Z260" i="38"/>
  <c r="AD260" i="38"/>
  <c r="AM261" i="38"/>
  <c r="K260" i="38"/>
  <c r="O260" i="38"/>
  <c r="S260" i="38"/>
  <c r="W260" i="38"/>
  <c r="AA260" i="38"/>
  <c r="L267" i="38"/>
  <c r="X267" i="38"/>
  <c r="AE268" i="38"/>
  <c r="F269" i="38"/>
  <c r="J269" i="38" s="1"/>
  <c r="AM270" i="38"/>
  <c r="AM271" i="38"/>
  <c r="AI273" i="38"/>
  <c r="AE274" i="38"/>
  <c r="F275" i="38"/>
  <c r="AQ275" i="38"/>
  <c r="AE278" i="38"/>
  <c r="F279" i="38"/>
  <c r="AQ279" i="38"/>
  <c r="AE282" i="38"/>
  <c r="AQ283" i="38"/>
  <c r="F284" i="38"/>
  <c r="J284" i="38" s="1"/>
  <c r="AM286" i="38"/>
  <c r="AE290" i="38"/>
  <c r="AM291" i="38"/>
  <c r="AM292" i="38"/>
  <c r="AM294" i="38"/>
  <c r="AE300" i="38"/>
  <c r="F301" i="38"/>
  <c r="H301" i="38" s="1"/>
  <c r="AQ302" i="38"/>
  <c r="AQ306" i="38"/>
  <c r="AM307" i="38"/>
  <c r="AM308" i="38"/>
  <c r="AQ310" i="38"/>
  <c r="T312" i="38"/>
  <c r="X312" i="38"/>
  <c r="O312" i="38"/>
  <c r="W312" i="38"/>
  <c r="AI317" i="38"/>
  <c r="AI318" i="38"/>
  <c r="F319" i="38"/>
  <c r="AQ320" i="38"/>
  <c r="AM321" i="38"/>
  <c r="AM322" i="38"/>
  <c r="AE323" i="38"/>
  <c r="AQ324" i="38"/>
  <c r="D328" i="38"/>
  <c r="F330" i="38"/>
  <c r="AI332" i="38"/>
  <c r="F333" i="38"/>
  <c r="F334" i="38"/>
  <c r="H334" i="38" s="1"/>
  <c r="AE338" i="38"/>
  <c r="AM340" i="38"/>
  <c r="AI346" i="38"/>
  <c r="AP345" i="38"/>
  <c r="N389" i="38"/>
  <c r="R389" i="38"/>
  <c r="V389" i="38"/>
  <c r="Z389" i="38"/>
  <c r="AD389" i="38"/>
  <c r="K389" i="38"/>
  <c r="AK389" i="38"/>
  <c r="AE350" i="38"/>
  <c r="F351" i="38"/>
  <c r="AQ351" i="38"/>
  <c r="F352" i="38"/>
  <c r="H352" i="38" s="1"/>
  <c r="AI354" i="38"/>
  <c r="AI358" i="38"/>
  <c r="AI362" i="38"/>
  <c r="AI363" i="38"/>
  <c r="F364" i="38"/>
  <c r="H364" i="38" s="1"/>
  <c r="AM365" i="38"/>
  <c r="AI369" i="38"/>
  <c r="AE372" i="38"/>
  <c r="AQ373" i="38"/>
  <c r="AM374" i="38"/>
  <c r="AM377" i="38"/>
  <c r="F378" i="38"/>
  <c r="AI381" i="38"/>
  <c r="K383" i="38"/>
  <c r="S383" i="38"/>
  <c r="W383" i="38"/>
  <c r="AA383" i="38"/>
  <c r="M383" i="38"/>
  <c r="Q383" i="38"/>
  <c r="U383" i="38"/>
  <c r="Y383" i="38"/>
  <c r="AC383" i="38"/>
  <c r="F388" i="38"/>
  <c r="D389" i="38"/>
  <c r="F391" i="38"/>
  <c r="H391" i="38" s="1"/>
  <c r="AI393" i="38"/>
  <c r="AN398" i="38"/>
  <c r="AE403" i="38"/>
  <c r="AE415" i="38"/>
  <c r="F417" i="38"/>
  <c r="J417" i="38" s="1"/>
  <c r="AE419" i="38"/>
  <c r="F420" i="38"/>
  <c r="J420" i="38" s="1"/>
  <c r="AE423" i="38"/>
  <c r="F424" i="38"/>
  <c r="AQ424" i="38"/>
  <c r="AQ425" i="38"/>
  <c r="AI426" i="38"/>
  <c r="AE427" i="38"/>
  <c r="F428" i="38"/>
  <c r="J428" i="38" s="1"/>
  <c r="AE431" i="38"/>
  <c r="AQ433" i="38"/>
  <c r="AE435" i="38"/>
  <c r="F436" i="38"/>
  <c r="J436" i="38" s="1"/>
  <c r="M459" i="38"/>
  <c r="F465" i="38"/>
  <c r="J465" i="38" s="1"/>
  <c r="AE477" i="38"/>
  <c r="F478" i="38"/>
  <c r="H478" i="38" s="1"/>
  <c r="F562" i="38"/>
  <c r="E459" i="38"/>
  <c r="N459" i="38"/>
  <c r="R459" i="38"/>
  <c r="V459" i="38"/>
  <c r="Z459" i="38"/>
  <c r="AD459" i="38"/>
  <c r="AO459" i="38"/>
  <c r="AI461" i="38"/>
  <c r="AK459" i="38"/>
  <c r="AQ461" i="38"/>
  <c r="AE462" i="38"/>
  <c r="AG459" i="38"/>
  <c r="AM464" i="38"/>
  <c r="AQ465" i="38"/>
  <c r="AI466" i="38"/>
  <c r="AE302" i="38"/>
  <c r="F303" i="38"/>
  <c r="AM303" i="38"/>
  <c r="F308" i="38"/>
  <c r="J308" i="38" s="1"/>
  <c r="AI310" i="38"/>
  <c r="AE311" i="38"/>
  <c r="K312" i="38"/>
  <c r="AA312" i="38"/>
  <c r="AI320" i="38"/>
  <c r="AI324" i="38"/>
  <c r="AQ331" i="38"/>
  <c r="AQ332" i="38"/>
  <c r="AM333" i="38"/>
  <c r="W328" i="38"/>
  <c r="AM334" i="38"/>
  <c r="AE336" i="38"/>
  <c r="F337" i="38"/>
  <c r="J337" i="38" s="1"/>
  <c r="AI340" i="38"/>
  <c r="AM344" i="38"/>
  <c r="K345" i="38"/>
  <c r="O345" i="38"/>
  <c r="S345" i="38"/>
  <c r="W345" i="38"/>
  <c r="AA345" i="38"/>
  <c r="AM350" i="38"/>
  <c r="F354" i="38"/>
  <c r="AQ354" i="38"/>
  <c r="AM355" i="38"/>
  <c r="AM356" i="38"/>
  <c r="AE357" i="38"/>
  <c r="AQ358" i="38"/>
  <c r="AQ362" i="38"/>
  <c r="AE365" i="38"/>
  <c r="F366" i="38"/>
  <c r="F367" i="38"/>
  <c r="J367" i="38" s="1"/>
  <c r="AQ367" i="38"/>
  <c r="AQ369" i="38"/>
  <c r="AQ376" i="38"/>
  <c r="AE377" i="38"/>
  <c r="AI378" i="38"/>
  <c r="AI379" i="38"/>
  <c r="F380" i="38"/>
  <c r="H380" i="38" s="1"/>
  <c r="AQ380" i="38"/>
  <c r="AQ381" i="38"/>
  <c r="AI382" i="38"/>
  <c r="S389" i="38"/>
  <c r="AG389" i="38"/>
  <c r="F393" i="38"/>
  <c r="J393" i="38" s="1"/>
  <c r="AQ393" i="38"/>
  <c r="AF398" i="38"/>
  <c r="AK398" i="38"/>
  <c r="L398" i="38"/>
  <c r="T398" i="38"/>
  <c r="AE400" i="38"/>
  <c r="AL398" i="38"/>
  <c r="AI411" i="38"/>
  <c r="AM415" i="38"/>
  <c r="F427" i="38"/>
  <c r="H427" i="38" s="1"/>
  <c r="F431" i="38"/>
  <c r="H431" i="38" s="1"/>
  <c r="AM431" i="38"/>
  <c r="F435" i="38"/>
  <c r="J435" i="38" s="1"/>
  <c r="F443" i="38"/>
  <c r="H443" i="38" s="1"/>
  <c r="F447" i="38"/>
  <c r="J447" i="38" s="1"/>
  <c r="F472" i="38"/>
  <c r="H472" i="38" s="1"/>
  <c r="F538" i="38"/>
  <c r="H538" i="38" s="1"/>
  <c r="AQ137" i="38"/>
  <c r="AQ141" i="38"/>
  <c r="AI150" i="38"/>
  <c r="F170" i="38"/>
  <c r="AI195" i="38"/>
  <c r="AO199" i="38"/>
  <c r="L214" i="38"/>
  <c r="AM153" i="38"/>
  <c r="S207" i="38"/>
  <c r="AE159" i="38"/>
  <c r="F163" i="38"/>
  <c r="J163" i="38" s="1"/>
  <c r="AI185" i="38"/>
  <c r="F200" i="38"/>
  <c r="AI147" i="38"/>
  <c r="F156" i="38"/>
  <c r="F166" i="38"/>
  <c r="AM168" i="38"/>
  <c r="AC199" i="38"/>
  <c r="F210" i="38"/>
  <c r="AI239" i="38"/>
  <c r="F244" i="38"/>
  <c r="J244" i="38" s="1"/>
  <c r="AE246" i="38"/>
  <c r="AM253" i="38"/>
  <c r="AM255" i="38"/>
  <c r="AI259" i="38"/>
  <c r="AQ261" i="38"/>
  <c r="AM263" i="38"/>
  <c r="AQ264" i="38"/>
  <c r="AM265" i="38"/>
  <c r="AI266" i="38"/>
  <c r="AI268" i="38"/>
  <c r="AQ272" i="38"/>
  <c r="AI275" i="38"/>
  <c r="AM276" i="38"/>
  <c r="V267" i="38"/>
  <c r="AM277" i="38"/>
  <c r="AI279" i="38"/>
  <c r="AE283" i="38"/>
  <c r="AE285" i="38"/>
  <c r="AL267" i="38"/>
  <c r="F286" i="38"/>
  <c r="J286" i="38" s="1"/>
  <c r="AQ287" i="38"/>
  <c r="F289" i="38"/>
  <c r="AQ291" i="38"/>
  <c r="AE292" i="38"/>
  <c r="F293" i="38"/>
  <c r="H293" i="38" s="1"/>
  <c r="F294" i="38"/>
  <c r="H294" i="38" s="1"/>
  <c r="AQ295" i="38"/>
  <c r="F297" i="38"/>
  <c r="H297" i="38" s="1"/>
  <c r="AQ297" i="38"/>
  <c r="AM299" i="38"/>
  <c r="L235" i="38"/>
  <c r="X235" i="38"/>
  <c r="AM245" i="38"/>
  <c r="Y243" i="38"/>
  <c r="AM249" i="38"/>
  <c r="AM254" i="38"/>
  <c r="AI255" i="38"/>
  <c r="P267" i="38"/>
  <c r="T267" i="38"/>
  <c r="AM306" i="38"/>
  <c r="AP223" i="38"/>
  <c r="AE236" i="38"/>
  <c r="AI237" i="38"/>
  <c r="F241" i="38"/>
  <c r="J241" i="38" s="1"/>
  <c r="AE244" i="38"/>
  <c r="AM244" i="38"/>
  <c r="R243" i="38"/>
  <c r="AI251" i="38"/>
  <c r="AI254" i="38"/>
  <c r="F256" i="38"/>
  <c r="J256" i="38" s="1"/>
  <c r="AQ257" i="38"/>
  <c r="AE258" i="38"/>
  <c r="F259" i="38"/>
  <c r="J259" i="38" s="1"/>
  <c r="AQ259" i="38"/>
  <c r="AI261" i="38"/>
  <c r="L260" i="38"/>
  <c r="P260" i="38"/>
  <c r="T260" i="38"/>
  <c r="X260" i="38"/>
  <c r="AE263" i="38"/>
  <c r="AI264" i="38"/>
  <c r="AE265" i="38"/>
  <c r="AQ266" i="38"/>
  <c r="AB267" i="38"/>
  <c r="AQ268" i="38"/>
  <c r="N267" i="38"/>
  <c r="Z267" i="38"/>
  <c r="AD267" i="38"/>
  <c r="AJ267" i="38"/>
  <c r="K267" i="38"/>
  <c r="O267" i="38"/>
  <c r="S267" i="38"/>
  <c r="AA267" i="38"/>
  <c r="AE276" i="38"/>
  <c r="F277" i="38"/>
  <c r="F278" i="38"/>
  <c r="AM283" i="38"/>
  <c r="F231" i="38"/>
  <c r="D235" i="38"/>
  <c r="AP243" i="38"/>
  <c r="AE251" i="38"/>
  <c r="F252" i="38"/>
  <c r="AM259" i="38"/>
  <c r="AE261" i="38"/>
  <c r="F262" i="38"/>
  <c r="J262" i="38" s="1"/>
  <c r="AQ263" i="38"/>
  <c r="AE264" i="38"/>
  <c r="AQ265" i="38"/>
  <c r="AM266" i="38"/>
  <c r="AM268" i="38"/>
  <c r="AI269" i="38"/>
  <c r="AP267" i="38"/>
  <c r="AM275" i="38"/>
  <c r="AQ277" i="38"/>
  <c r="AM279" i="38"/>
  <c r="AQ280" i="38"/>
  <c r="AI283" i="38"/>
  <c r="AM284" i="38"/>
  <c r="AI285" i="38"/>
  <c r="AE287" i="38"/>
  <c r="AI288" i="38"/>
  <c r="AI289" i="38"/>
  <c r="AE291" i="38"/>
  <c r="AE295" i="38"/>
  <c r="AI296" i="38"/>
  <c r="AE297" i="38"/>
  <c r="AQ299" i="38"/>
  <c r="AM302" i="38"/>
  <c r="AE306" i="38"/>
  <c r="M328" i="38"/>
  <c r="Q328" i="38"/>
  <c r="U328" i="38"/>
  <c r="Y328" i="38"/>
  <c r="E328" i="38"/>
  <c r="AM375" i="38"/>
  <c r="AE379" i="38"/>
  <c r="AO383" i="38"/>
  <c r="AA389" i="38"/>
  <c r="AP389" i="38"/>
  <c r="AE392" i="38"/>
  <c r="AM394" i="38"/>
  <c r="AM395" i="38"/>
  <c r="AI303" i="38"/>
  <c r="AM305" i="38"/>
  <c r="AI307" i="38"/>
  <c r="AI308" i="38"/>
  <c r="AQ311" i="38"/>
  <c r="F313" i="38"/>
  <c r="N312" i="38"/>
  <c r="R312" i="38"/>
  <c r="V312" i="38"/>
  <c r="Z312" i="38"/>
  <c r="AP312" i="38"/>
  <c r="AE317" i="38"/>
  <c r="AE318" i="38"/>
  <c r="AI321" i="38"/>
  <c r="AI322" i="38"/>
  <c r="AM325" i="38"/>
  <c r="AM326" i="38"/>
  <c r="F329" i="38"/>
  <c r="J329" i="38" s="1"/>
  <c r="V328" i="38"/>
  <c r="Z328" i="38"/>
  <c r="AD328" i="38"/>
  <c r="AM331" i="38"/>
  <c r="O328" i="38"/>
  <c r="S328" i="38"/>
  <c r="AI333" i="38"/>
  <c r="AI334" i="38"/>
  <c r="AQ337" i="38"/>
  <c r="F338" i="38"/>
  <c r="J338" i="38" s="1"/>
  <c r="AQ338" i="38"/>
  <c r="AM339" i="38"/>
  <c r="AI341" i="38"/>
  <c r="AI342" i="38"/>
  <c r="L345" i="38"/>
  <c r="P345" i="38"/>
  <c r="T345" i="38"/>
  <c r="X345" i="38"/>
  <c r="AI348" i="38"/>
  <c r="AM351" i="38"/>
  <c r="AQ352" i="38"/>
  <c r="AM353" i="38"/>
  <c r="AI355" i="38"/>
  <c r="AI356" i="38"/>
  <c r="AQ357" i="38"/>
  <c r="F358" i="38"/>
  <c r="H358" i="38" s="1"/>
  <c r="AM359" i="38"/>
  <c r="AM360" i="38"/>
  <c r="AE361" i="38"/>
  <c r="AE363" i="38"/>
  <c r="AE364" i="38"/>
  <c r="AM366" i="38"/>
  <c r="AM367" i="38"/>
  <c r="AE371" i="38"/>
  <c r="AQ372" i="38"/>
  <c r="AM373" i="38"/>
  <c r="AI374" i="38"/>
  <c r="AI375" i="38"/>
  <c r="F379" i="38"/>
  <c r="AQ379" i="38"/>
  <c r="L383" i="38"/>
  <c r="P383" i="38"/>
  <c r="T383" i="38"/>
  <c r="X383" i="38"/>
  <c r="AL383" i="38"/>
  <c r="AM386" i="38"/>
  <c r="AK383" i="38"/>
  <c r="AI401" i="38"/>
  <c r="AI299" i="38"/>
  <c r="AM300" i="38"/>
  <c r="AI301" i="38"/>
  <c r="AE303" i="38"/>
  <c r="AI304" i="38"/>
  <c r="AI305" i="38"/>
  <c r="AE307" i="38"/>
  <c r="AE308" i="38"/>
  <c r="AM311" i="38"/>
  <c r="AQ317" i="38"/>
  <c r="F318" i="38"/>
  <c r="AQ318" i="38"/>
  <c r="AI319" i="38"/>
  <c r="AE321" i="38"/>
  <c r="AE322" i="38"/>
  <c r="AI325" i="38"/>
  <c r="AI326" i="38"/>
  <c r="AP328" i="38"/>
  <c r="AE333" i="38"/>
  <c r="AE334" i="38"/>
  <c r="AQ335" i="38"/>
  <c r="AM337" i="38"/>
  <c r="AM338" i="38"/>
  <c r="AE341" i="38"/>
  <c r="AE342" i="38"/>
  <c r="AQ343" i="38"/>
  <c r="AG345" i="38"/>
  <c r="F348" i="38"/>
  <c r="H348" i="38" s="1"/>
  <c r="AE348" i="38"/>
  <c r="N345" i="38"/>
  <c r="R345" i="38"/>
  <c r="Z345" i="38"/>
  <c r="AD345" i="38"/>
  <c r="AM349" i="38"/>
  <c r="AI351" i="38"/>
  <c r="AM352" i="38"/>
  <c r="AE355" i="38"/>
  <c r="F356" i="38"/>
  <c r="AE356" i="38"/>
  <c r="AM357" i="38"/>
  <c r="AI359" i="38"/>
  <c r="AI360" i="38"/>
  <c r="F361" i="38"/>
  <c r="AQ361" i="38"/>
  <c r="F362" i="38"/>
  <c r="H362" i="38" s="1"/>
  <c r="AQ363" i="38"/>
  <c r="AQ364" i="38"/>
  <c r="AI366" i="38"/>
  <c r="AI367" i="38"/>
  <c r="F371" i="38"/>
  <c r="AQ371" i="38"/>
  <c r="AI373" i="38"/>
  <c r="AO389" i="38"/>
  <c r="O389" i="38"/>
  <c r="W389" i="38"/>
  <c r="AE401" i="38"/>
  <c r="F305" i="38"/>
  <c r="H305" i="38" s="1"/>
  <c r="AQ307" i="38"/>
  <c r="AQ308" i="38"/>
  <c r="AM309" i="38"/>
  <c r="AI311" i="38"/>
  <c r="M312" i="38"/>
  <c r="Y312" i="38"/>
  <c r="E312" i="38"/>
  <c r="AM317" i="38"/>
  <c r="AM318" i="38"/>
  <c r="AE319" i="38"/>
  <c r="AQ321" i="38"/>
  <c r="AQ322" i="38"/>
  <c r="AI323" i="38"/>
  <c r="AE325" i="38"/>
  <c r="AE326" i="38"/>
  <c r="F331" i="38"/>
  <c r="AQ333" i="38"/>
  <c r="AQ334" i="38"/>
  <c r="AM335" i="38"/>
  <c r="AI337" i="38"/>
  <c r="AI338" i="38"/>
  <c r="F339" i="38"/>
  <c r="J339" i="38" s="1"/>
  <c r="AQ341" i="38"/>
  <c r="AQ342" i="38"/>
  <c r="AQ348" i="38"/>
  <c r="AI349" i="38"/>
  <c r="AE351" i="38"/>
  <c r="AI352" i="38"/>
  <c r="F353" i="38"/>
  <c r="H353" i="38" s="1"/>
  <c r="AQ355" i="38"/>
  <c r="AQ356" i="38"/>
  <c r="AI357" i="38"/>
  <c r="AE359" i="38"/>
  <c r="F360" i="38"/>
  <c r="AE360" i="38"/>
  <c r="AM361" i="38"/>
  <c r="AM363" i="38"/>
  <c r="AE367" i="38"/>
  <c r="AE368" i="38"/>
  <c r="AQ401" i="38"/>
  <c r="AM370" i="38"/>
  <c r="AM371" i="38"/>
  <c r="AE375" i="38"/>
  <c r="AE376" i="38"/>
  <c r="F377" i="38"/>
  <c r="J377" i="38" s="1"/>
  <c r="AM378" i="38"/>
  <c r="AM379" i="38"/>
  <c r="F382" i="38"/>
  <c r="AH383" i="38"/>
  <c r="F385" i="38"/>
  <c r="AI386" i="38"/>
  <c r="AG383" i="38"/>
  <c r="AE388" i="38"/>
  <c r="M389" i="38"/>
  <c r="Q389" i="38"/>
  <c r="U389" i="38"/>
  <c r="Y389" i="38"/>
  <c r="AC389" i="38"/>
  <c r="X398" i="38"/>
  <c r="AG398" i="38"/>
  <c r="F400" i="38"/>
  <c r="J400" i="38" s="1"/>
  <c r="AH398" i="38"/>
  <c r="AQ402" i="38"/>
  <c r="AQ403" i="38"/>
  <c r="AI404" i="38"/>
  <c r="F406" i="38"/>
  <c r="AE407" i="38"/>
  <c r="AE411" i="38"/>
  <c r="F416" i="38"/>
  <c r="J416" i="38" s="1"/>
  <c r="AM417" i="38"/>
  <c r="AQ419" i="38"/>
  <c r="AQ423" i="38"/>
  <c r="AQ427" i="38"/>
  <c r="F432" i="38"/>
  <c r="AQ435" i="38"/>
  <c r="AE439" i="38"/>
  <c r="AI439" i="38"/>
  <c r="F440" i="38"/>
  <c r="AQ440" i="38"/>
  <c r="AQ441" i="38"/>
  <c r="AI442" i="38"/>
  <c r="AE443" i="38"/>
  <c r="F444" i="38"/>
  <c r="F480" i="38"/>
  <c r="AM481" i="38"/>
  <c r="AI482" i="38"/>
  <c r="AQ506" i="38"/>
  <c r="AQ524" i="38"/>
  <c r="N527" i="38"/>
  <c r="AD527" i="38"/>
  <c r="AN527" i="38"/>
  <c r="AI533" i="38"/>
  <c r="AM537" i="38"/>
  <c r="F554" i="38"/>
  <c r="J554" i="38" s="1"/>
  <c r="AM555" i="38"/>
  <c r="AM559" i="38"/>
  <c r="AE395" i="38"/>
  <c r="AQ396" i="38"/>
  <c r="D398" i="38"/>
  <c r="M398" i="38"/>
  <c r="Q398" i="38"/>
  <c r="U398" i="38"/>
  <c r="Y398" i="38"/>
  <c r="AC398" i="38"/>
  <c r="N398" i="38"/>
  <c r="R398" i="38"/>
  <c r="V398" i="38"/>
  <c r="Z398" i="38"/>
  <c r="AD398" i="38"/>
  <c r="AM402" i="38"/>
  <c r="AM403" i="38"/>
  <c r="AE404" i="38"/>
  <c r="AM409" i="38"/>
  <c r="AQ411" i="38"/>
  <c r="AI416" i="38"/>
  <c r="AM419" i="38"/>
  <c r="AI421" i="38"/>
  <c r="F422" i="38"/>
  <c r="AM423" i="38"/>
  <c r="AI425" i="38"/>
  <c r="F426" i="38"/>
  <c r="AM427" i="38"/>
  <c r="AI432" i="38"/>
  <c r="AI433" i="38"/>
  <c r="F434" i="38"/>
  <c r="AQ434" i="38"/>
  <c r="AM435" i="38"/>
  <c r="AM436" i="38"/>
  <c r="AM437" i="38"/>
  <c r="AE438" i="38"/>
  <c r="AQ443" i="38"/>
  <c r="AQ447" i="38"/>
  <c r="F452" i="38"/>
  <c r="H452" i="38" s="1"/>
  <c r="AE455" i="38"/>
  <c r="F456" i="38"/>
  <c r="AQ456" i="38"/>
  <c r="AQ457" i="38"/>
  <c r="AI458" i="38"/>
  <c r="Q459" i="38"/>
  <c r="N467" i="38"/>
  <c r="R467" i="38"/>
  <c r="V467" i="38"/>
  <c r="Z467" i="38"/>
  <c r="AD467" i="38"/>
  <c r="AJ467" i="38"/>
  <c r="K467" i="38"/>
  <c r="W467" i="38"/>
  <c r="AA467" i="38"/>
  <c r="AQ471" i="38"/>
  <c r="AM472" i="38"/>
  <c r="AM477" i="38"/>
  <c r="L485" i="38"/>
  <c r="P485" i="38"/>
  <c r="T485" i="38"/>
  <c r="X485" i="38"/>
  <c r="AB485" i="38"/>
  <c r="AL485" i="38"/>
  <c r="F487" i="38"/>
  <c r="AE494" i="38"/>
  <c r="AI502" i="38"/>
  <c r="AM506" i="38"/>
  <c r="L509" i="38"/>
  <c r="AI514" i="38"/>
  <c r="F515" i="38"/>
  <c r="H515" i="38" s="1"/>
  <c r="AM524" i="38"/>
  <c r="AI528" i="38"/>
  <c r="E541" i="38"/>
  <c r="AO541" i="38"/>
  <c r="AI543" i="38"/>
  <c r="AK541" i="38"/>
  <c r="AI547" i="38"/>
  <c r="AM551" i="38"/>
  <c r="AM406" i="38"/>
  <c r="AM407" i="38"/>
  <c r="AE409" i="38"/>
  <c r="AQ410" i="38"/>
  <c r="AM411" i="38"/>
  <c r="AM412" i="38"/>
  <c r="AQ413" i="38"/>
  <c r="AM414" i="38"/>
  <c r="AE417" i="38"/>
  <c r="AI419" i="38"/>
  <c r="AE420" i="38"/>
  <c r="F421" i="38"/>
  <c r="J421" i="38" s="1"/>
  <c r="AI423" i="38"/>
  <c r="AI427" i="38"/>
  <c r="AE428" i="38"/>
  <c r="F429" i="38"/>
  <c r="AE429" i="38"/>
  <c r="AM430" i="38"/>
  <c r="AI435" i="38"/>
  <c r="AQ439" i="38"/>
  <c r="AI441" i="38"/>
  <c r="F442" i="38"/>
  <c r="AM443" i="38"/>
  <c r="F482" i="38"/>
  <c r="F486" i="38"/>
  <c r="J486" i="38" s="1"/>
  <c r="F497" i="38"/>
  <c r="J497" i="38" s="1"/>
  <c r="AM498" i="38"/>
  <c r="AI506" i="38"/>
  <c r="F507" i="38"/>
  <c r="AI524" i="38"/>
  <c r="AE528" i="38"/>
  <c r="F529" i="38"/>
  <c r="J529" i="38" s="1"/>
  <c r="F533" i="38"/>
  <c r="H533" i="38" s="1"/>
  <c r="AI536" i="38"/>
  <c r="F537" i="38"/>
  <c r="AE537" i="38"/>
  <c r="F556" i="38"/>
  <c r="J556" i="38" s="1"/>
  <c r="AL560" i="38"/>
  <c r="AI562" i="38"/>
  <c r="AE563" i="38"/>
  <c r="AG560" i="38"/>
  <c r="F564" i="38"/>
  <c r="AI564" i="38"/>
  <c r="F565" i="38"/>
  <c r="U459" i="38"/>
  <c r="Y459" i="38"/>
  <c r="AD489" i="38"/>
  <c r="AQ392" i="38"/>
  <c r="AI394" i="38"/>
  <c r="AI395" i="38"/>
  <c r="AE396" i="38"/>
  <c r="E398" i="38"/>
  <c r="AO398" i="38"/>
  <c r="AI400" i="38"/>
  <c r="AP398" i="38"/>
  <c r="AI403" i="38"/>
  <c r="F404" i="38"/>
  <c r="J404" i="38" s="1"/>
  <c r="AQ406" i="38"/>
  <c r="AQ407" i="38"/>
  <c r="AI408" i="38"/>
  <c r="AQ409" i="38"/>
  <c r="AM410" i="38"/>
  <c r="AI412" i="38"/>
  <c r="AM413" i="38"/>
  <c r="AE416" i="38"/>
  <c r="AI417" i="38"/>
  <c r="F418" i="38"/>
  <c r="H418" i="38" s="1"/>
  <c r="AQ420" i="38"/>
  <c r="AE421" i="38"/>
  <c r="AQ422" i="38"/>
  <c r="AM424" i="38"/>
  <c r="AM425" i="38"/>
  <c r="AE426" i="38"/>
  <c r="AQ428" i="38"/>
  <c r="AQ429" i="38"/>
  <c r="AI430" i="38"/>
  <c r="AE432" i="38"/>
  <c r="F433" i="38"/>
  <c r="AE433" i="38"/>
  <c r="AM434" i="38"/>
  <c r="AI436" i="38"/>
  <c r="AI437" i="38"/>
  <c r="F438" i="38"/>
  <c r="AQ438" i="38"/>
  <c r="F439" i="38"/>
  <c r="AM440" i="38"/>
  <c r="AM441" i="38"/>
  <c r="AE442" i="38"/>
  <c r="AE447" i="38"/>
  <c r="AM447" i="38"/>
  <c r="AI448" i="38"/>
  <c r="AI449" i="38"/>
  <c r="F450" i="38"/>
  <c r="J450" i="38" s="1"/>
  <c r="AQ450" i="38"/>
  <c r="F451" i="38"/>
  <c r="AM451" i="38"/>
  <c r="AQ451" i="38"/>
  <c r="AM452" i="38"/>
  <c r="AM453" i="38"/>
  <c r="AE454" i="38"/>
  <c r="AQ455" i="38"/>
  <c r="AM456" i="38"/>
  <c r="AE458" i="38"/>
  <c r="AP459" i="38"/>
  <c r="AE461" i="38"/>
  <c r="F462" i="38"/>
  <c r="H462" i="38" s="1"/>
  <c r="AE465" i="38"/>
  <c r="AI465" i="38"/>
  <c r="AM465" i="38"/>
  <c r="AE408" i="38"/>
  <c r="AE412" i="38"/>
  <c r="F413" i="38"/>
  <c r="J413" i="38" s="1"/>
  <c r="AI413" i="38"/>
  <c r="F414" i="38"/>
  <c r="AQ416" i="38"/>
  <c r="AQ418" i="38"/>
  <c r="AM420" i="38"/>
  <c r="AQ421" i="38"/>
  <c r="AM422" i="38"/>
  <c r="AI424" i="38"/>
  <c r="AQ426" i="38"/>
  <c r="AM428" i="38"/>
  <c r="AM429" i="38"/>
  <c r="AE430" i="38"/>
  <c r="AQ432" i="38"/>
  <c r="AI434" i="38"/>
  <c r="AE436" i="38"/>
  <c r="F437" i="38"/>
  <c r="AM438" i="38"/>
  <c r="AI440" i="38"/>
  <c r="AQ442" i="38"/>
  <c r="AI447" i="38"/>
  <c r="AI451" i="38"/>
  <c r="AQ454" i="38"/>
  <c r="AM455" i="38"/>
  <c r="L459" i="38"/>
  <c r="P459" i="38"/>
  <c r="T459" i="38"/>
  <c r="X459" i="38"/>
  <c r="AL459" i="38"/>
  <c r="AC459" i="38"/>
  <c r="D467" i="38"/>
  <c r="L467" i="38"/>
  <c r="P467" i="38"/>
  <c r="T467" i="38"/>
  <c r="X467" i="38"/>
  <c r="AB467" i="38"/>
  <c r="AL467" i="38"/>
  <c r="AI471" i="38"/>
  <c r="AE481" i="38"/>
  <c r="AQ482" i="38"/>
  <c r="AE487" i="38"/>
  <c r="AH489" i="38"/>
  <c r="F409" i="38"/>
  <c r="AI409" i="38"/>
  <c r="F410" i="38"/>
  <c r="J410" i="38" s="1"/>
  <c r="AQ412" i="38"/>
  <c r="AE413" i="38"/>
  <c r="AQ414" i="38"/>
  <c r="AM416" i="38"/>
  <c r="AQ417" i="38"/>
  <c r="AM418" i="38"/>
  <c r="AI420" i="38"/>
  <c r="AM421" i="38"/>
  <c r="AE424" i="38"/>
  <c r="F425" i="38"/>
  <c r="AE425" i="38"/>
  <c r="AM426" i="38"/>
  <c r="AI428" i="38"/>
  <c r="AI429" i="38"/>
  <c r="F430" i="38"/>
  <c r="J430" i="38" s="1"/>
  <c r="AQ430" i="38"/>
  <c r="AM432" i="38"/>
  <c r="AM433" i="38"/>
  <c r="AE434" i="38"/>
  <c r="AQ436" i="38"/>
  <c r="AQ437" i="38"/>
  <c r="AI438" i="38"/>
  <c r="AE440" i="38"/>
  <c r="F441" i="38"/>
  <c r="J441" i="38" s="1"/>
  <c r="AE441" i="38"/>
  <c r="AM442" i="38"/>
  <c r="AI445" i="38"/>
  <c r="F446" i="38"/>
  <c r="AQ446" i="38"/>
  <c r="AE451" i="38"/>
  <c r="AI455" i="38"/>
  <c r="AI462" i="38"/>
  <c r="AI463" i="38"/>
  <c r="F464" i="38"/>
  <c r="AQ464" i="38"/>
  <c r="E467" i="38"/>
  <c r="AH467" i="38"/>
  <c r="AN467" i="38"/>
  <c r="AE471" i="38"/>
  <c r="AQ472" i="38"/>
  <c r="AQ473" i="38"/>
  <c r="AI474" i="38"/>
  <c r="AI475" i="38"/>
  <c r="F476" i="38"/>
  <c r="AQ476" i="38"/>
  <c r="AQ477" i="38"/>
  <c r="AM478" i="38"/>
  <c r="Z489" i="38"/>
  <c r="AQ488" i="38"/>
  <c r="AN485" i="38"/>
  <c r="AQ502" i="38"/>
  <c r="AO500" i="38"/>
  <c r="AI488" i="38"/>
  <c r="M489" i="38"/>
  <c r="Q489" i="38"/>
  <c r="U489" i="38"/>
  <c r="Y489" i="38"/>
  <c r="AC489" i="38"/>
  <c r="AN489" i="38"/>
  <c r="AM493" i="38"/>
  <c r="AQ497" i="38"/>
  <c r="AE498" i="38"/>
  <c r="AE505" i="38"/>
  <c r="AI507" i="38"/>
  <c r="AM512" i="38"/>
  <c r="AM520" i="38"/>
  <c r="AI525" i="38"/>
  <c r="AJ527" i="38"/>
  <c r="AH527" i="38"/>
  <c r="R527" i="38"/>
  <c r="AM530" i="38"/>
  <c r="AQ533" i="38"/>
  <c r="AM534" i="38"/>
  <c r="AM538" i="38"/>
  <c r="AL541" i="38"/>
  <c r="AC541" i="38"/>
  <c r="AQ543" i="38"/>
  <c r="AQ547" i="38"/>
  <c r="AM548" i="38"/>
  <c r="AQ554" i="38"/>
  <c r="AE555" i="38"/>
  <c r="AQ556" i="38"/>
  <c r="AM557" i="38"/>
  <c r="AQ558" i="38"/>
  <c r="AE559" i="38"/>
  <c r="AM479" i="38"/>
  <c r="AE480" i="38"/>
  <c r="F481" i="38"/>
  <c r="AQ481" i="38"/>
  <c r="AM482" i="38"/>
  <c r="AF485" i="38"/>
  <c r="AP485" i="38"/>
  <c r="AQ487" i="38"/>
  <c r="AE488" i="38"/>
  <c r="V489" i="38"/>
  <c r="AJ489" i="38"/>
  <c r="AI493" i="38"/>
  <c r="F494" i="38"/>
  <c r="AQ494" i="38"/>
  <c r="AM495" i="38"/>
  <c r="AM496" i="38"/>
  <c r="AM497" i="38"/>
  <c r="AQ498" i="38"/>
  <c r="AG500" i="38"/>
  <c r="AE502" i="38"/>
  <c r="AQ504" i="38"/>
  <c r="F508" i="38"/>
  <c r="J508" i="38" s="1"/>
  <c r="AI512" i="38"/>
  <c r="AE513" i="38"/>
  <c r="F514" i="38"/>
  <c r="J514" i="38" s="1"/>
  <c r="AI520" i="38"/>
  <c r="AE521" i="38"/>
  <c r="F522" i="38"/>
  <c r="AE522" i="38"/>
  <c r="AE523" i="38"/>
  <c r="AE525" i="38"/>
  <c r="F528" i="38"/>
  <c r="V527" i="38"/>
  <c r="AE531" i="38"/>
  <c r="F532" i="38"/>
  <c r="AM533" i="38"/>
  <c r="AE535" i="38"/>
  <c r="F536" i="38"/>
  <c r="H536" i="38" s="1"/>
  <c r="AO527" i="38"/>
  <c r="F540" i="38"/>
  <c r="AM543" i="38"/>
  <c r="F546" i="38"/>
  <c r="AM547" i="38"/>
  <c r="F551" i="38"/>
  <c r="J551" i="38" s="1"/>
  <c r="AQ551" i="38"/>
  <c r="AM552" i="38"/>
  <c r="AI553" i="38"/>
  <c r="AM554" i="38"/>
  <c r="AQ555" i="38"/>
  <c r="AQ559" i="38"/>
  <c r="AD560" i="38"/>
  <c r="AP560" i="38"/>
  <c r="AM564" i="38"/>
  <c r="D5" i="40"/>
  <c r="C9" i="27" s="1"/>
  <c r="AM565" i="38"/>
  <c r="F460" i="38"/>
  <c r="J460" i="38" s="1"/>
  <c r="AH459" i="38"/>
  <c r="AQ460" i="38"/>
  <c r="F461" i="38"/>
  <c r="H461" i="38" s="1"/>
  <c r="AM461" i="38"/>
  <c r="O467" i="38"/>
  <c r="AF467" i="38"/>
  <c r="AP467" i="38"/>
  <c r="AI469" i="38"/>
  <c r="F470" i="38"/>
  <c r="AQ470" i="38"/>
  <c r="F471" i="38"/>
  <c r="AM471" i="38"/>
  <c r="AI473" i="38"/>
  <c r="AI477" i="38"/>
  <c r="AI481" i="38"/>
  <c r="AE482" i="38"/>
  <c r="F483" i="38"/>
  <c r="J483" i="38" s="1"/>
  <c r="AQ483" i="38"/>
  <c r="AQ484" i="38"/>
  <c r="M485" i="38"/>
  <c r="Q485" i="38"/>
  <c r="U485" i="38"/>
  <c r="Y485" i="38"/>
  <c r="AH485" i="38"/>
  <c r="AM488" i="38"/>
  <c r="L489" i="38"/>
  <c r="P489" i="38"/>
  <c r="T489" i="38"/>
  <c r="X489" i="38"/>
  <c r="AB489" i="38"/>
  <c r="AG489" i="38"/>
  <c r="F491" i="38"/>
  <c r="J491" i="38" s="1"/>
  <c r="AQ491" i="38"/>
  <c r="AI494" i="38"/>
  <c r="AI498" i="38"/>
  <c r="AM502" i="38"/>
  <c r="AI505" i="38"/>
  <c r="F506" i="38"/>
  <c r="AQ512" i="38"/>
  <c r="AM515" i="38"/>
  <c r="F517" i="38"/>
  <c r="AM517" i="38"/>
  <c r="AQ520" i="38"/>
  <c r="K527" i="38"/>
  <c r="O527" i="38"/>
  <c r="S527" i="38"/>
  <c r="W527" i="38"/>
  <c r="AA527" i="38"/>
  <c r="AM528" i="38"/>
  <c r="AM529" i="38"/>
  <c r="AQ530" i="38"/>
  <c r="F531" i="38"/>
  <c r="H531" i="38" s="1"/>
  <c r="AE533" i="38"/>
  <c r="AQ534" i="38"/>
  <c r="F535" i="38"/>
  <c r="AI537" i="38"/>
  <c r="AQ538" i="38"/>
  <c r="F539" i="38"/>
  <c r="J539" i="38" s="1"/>
  <c r="AE543" i="38"/>
  <c r="F545" i="38"/>
  <c r="H545" i="38" s="1"/>
  <c r="AE547" i="38"/>
  <c r="AQ548" i="38"/>
  <c r="AI551" i="38"/>
  <c r="AI555" i="38"/>
  <c r="AE558" i="38"/>
  <c r="AI559" i="38"/>
  <c r="F563" i="38"/>
  <c r="AI444" i="38"/>
  <c r="AM448" i="38"/>
  <c r="AM449" i="38"/>
  <c r="AE450" i="38"/>
  <c r="AQ452" i="38"/>
  <c r="AQ453" i="38"/>
  <c r="AI454" i="38"/>
  <c r="AE456" i="38"/>
  <c r="F457" i="38"/>
  <c r="AE457" i="38"/>
  <c r="AM458" i="38"/>
  <c r="AE460" i="38"/>
  <c r="AQ462" i="38"/>
  <c r="AQ463" i="38"/>
  <c r="AI464" i="38"/>
  <c r="AE466" i="38"/>
  <c r="F469" i="38"/>
  <c r="J469" i="38" s="1"/>
  <c r="M467" i="38"/>
  <c r="Q467" i="38"/>
  <c r="U467" i="38"/>
  <c r="Y467" i="38"/>
  <c r="AE469" i="38"/>
  <c r="AM470" i="38"/>
  <c r="AI472" i="38"/>
  <c r="F474" i="38"/>
  <c r="H474" i="38" s="1"/>
  <c r="AQ474" i="38"/>
  <c r="F475" i="38"/>
  <c r="AQ475" i="38"/>
  <c r="AI476" i="38"/>
  <c r="AE478" i="38"/>
  <c r="AE479" i="38"/>
  <c r="AM480" i="38"/>
  <c r="AQ480" i="38"/>
  <c r="AI484" i="38"/>
  <c r="D485" i="38"/>
  <c r="AI487" i="38"/>
  <c r="AE490" i="38"/>
  <c r="AI490" i="38"/>
  <c r="AM490" i="38"/>
  <c r="AQ490" i="38"/>
  <c r="AI491" i="38"/>
  <c r="AM492" i="38"/>
  <c r="AQ493" i="38"/>
  <c r="AE495" i="38"/>
  <c r="F496" i="38"/>
  <c r="AE497" i="38"/>
  <c r="AK500" i="38"/>
  <c r="AA500" i="38"/>
  <c r="AF500" i="38"/>
  <c r="AE503" i="38"/>
  <c r="F504" i="38"/>
  <c r="J504" i="38" s="1"/>
  <c r="AI504" i="38"/>
  <c r="F505" i="38"/>
  <c r="J505" i="38" s="1"/>
  <c r="AM505" i="38"/>
  <c r="AQ507" i="38"/>
  <c r="AE508" i="38"/>
  <c r="F510" i="38"/>
  <c r="J510" i="38" s="1"/>
  <c r="AM516" i="38"/>
  <c r="AE445" i="38"/>
  <c r="AM462" i="38"/>
  <c r="AM463" i="38"/>
  <c r="AE464" i="38"/>
  <c r="AQ466" i="38"/>
  <c r="AQ469" i="38"/>
  <c r="AI470" i="38"/>
  <c r="AE472" i="38"/>
  <c r="F473" i="38"/>
  <c r="AE473" i="38"/>
  <c r="AM474" i="38"/>
  <c r="AM475" i="38"/>
  <c r="AE476" i="38"/>
  <c r="F477" i="38"/>
  <c r="J477" i="38" s="1"/>
  <c r="AQ478" i="38"/>
  <c r="AQ479" i="38"/>
  <c r="AI480" i="38"/>
  <c r="F484" i="38"/>
  <c r="J484" i="38" s="1"/>
  <c r="AE484" i="38"/>
  <c r="AE491" i="38"/>
  <c r="F492" i="38"/>
  <c r="AI492" i="38"/>
  <c r="F493" i="38"/>
  <c r="J493" i="38" s="1"/>
  <c r="AQ495" i="38"/>
  <c r="AQ496" i="38"/>
  <c r="AQ503" i="38"/>
  <c r="AE504" i="38"/>
  <c r="AM507" i="38"/>
  <c r="AQ508" i="38"/>
  <c r="AB509" i="38"/>
  <c r="M509" i="38"/>
  <c r="Q509" i="38"/>
  <c r="U509" i="38"/>
  <c r="Y509" i="38"/>
  <c r="P509" i="38"/>
  <c r="AI516" i="38"/>
  <c r="AQ444" i="38"/>
  <c r="AQ445" i="38"/>
  <c r="AI446" i="38"/>
  <c r="AE448" i="38"/>
  <c r="F449" i="38"/>
  <c r="AE449" i="38"/>
  <c r="AM450" i="38"/>
  <c r="AI452" i="38"/>
  <c r="AI453" i="38"/>
  <c r="F455" i="38"/>
  <c r="AM457" i="38"/>
  <c r="AM460" i="38"/>
  <c r="K459" i="38"/>
  <c r="O459" i="38"/>
  <c r="S459" i="38"/>
  <c r="W459" i="38"/>
  <c r="AA459" i="38"/>
  <c r="AM466" i="38"/>
  <c r="AM469" i="38"/>
  <c r="AE470" i="38"/>
  <c r="AM444" i="38"/>
  <c r="AM445" i="38"/>
  <c r="AE446" i="38"/>
  <c r="AQ448" i="38"/>
  <c r="AQ449" i="38"/>
  <c r="AI450" i="38"/>
  <c r="AE452" i="38"/>
  <c r="F453" i="38"/>
  <c r="J453" i="38" s="1"/>
  <c r="AE453" i="38"/>
  <c r="AM454" i="38"/>
  <c r="AI456" i="38"/>
  <c r="AI457" i="38"/>
  <c r="F458" i="38"/>
  <c r="AQ458" i="38"/>
  <c r="AI460" i="38"/>
  <c r="AE463" i="38"/>
  <c r="AM473" i="38"/>
  <c r="AE474" i="38"/>
  <c r="AE475" i="38"/>
  <c r="AM476" i="38"/>
  <c r="AI478" i="38"/>
  <c r="AI479" i="38"/>
  <c r="AM484" i="38"/>
  <c r="AM487" i="38"/>
  <c r="AM491" i="38"/>
  <c r="AQ492" i="38"/>
  <c r="N489" i="38"/>
  <c r="R489" i="38"/>
  <c r="AE493" i="38"/>
  <c r="AI495" i="38"/>
  <c r="AE496" i="38"/>
  <c r="AI496" i="38"/>
  <c r="AI497" i="38"/>
  <c r="F498" i="38"/>
  <c r="J498" i="38" s="1"/>
  <c r="E500" i="38"/>
  <c r="N500" i="38"/>
  <c r="R500" i="38"/>
  <c r="V500" i="38"/>
  <c r="Z500" i="38"/>
  <c r="AJ500" i="38"/>
  <c r="AI503" i="38"/>
  <c r="AM504" i="38"/>
  <c r="AQ505" i="38"/>
  <c r="AE507" i="38"/>
  <c r="AI508" i="38"/>
  <c r="D509" i="38"/>
  <c r="AN509" i="38"/>
  <c r="AP509" i="38"/>
  <c r="AQ516" i="38"/>
  <c r="AH509" i="38"/>
  <c r="AI511" i="38"/>
  <c r="AM513" i="38"/>
  <c r="AQ514" i="38"/>
  <c r="AE515" i="38"/>
  <c r="AI517" i="38"/>
  <c r="AI518" i="38"/>
  <c r="F519" i="38"/>
  <c r="AI519" i="38"/>
  <c r="F520" i="38"/>
  <c r="AM521" i="38"/>
  <c r="AM522" i="38"/>
  <c r="AM523" i="38"/>
  <c r="AQ525" i="38"/>
  <c r="M527" i="38"/>
  <c r="Q527" i="38"/>
  <c r="U527" i="38"/>
  <c r="Y527" i="38"/>
  <c r="AC527" i="38"/>
  <c r="AE529" i="38"/>
  <c r="AI530" i="38"/>
  <c r="AM531" i="38"/>
  <c r="AE532" i="38"/>
  <c r="AI534" i="38"/>
  <c r="AM535" i="38"/>
  <c r="AQ537" i="38"/>
  <c r="AI538" i="38"/>
  <c r="AM539" i="38"/>
  <c r="AQ540" i="38"/>
  <c r="AG541" i="38"/>
  <c r="AM545" i="38"/>
  <c r="AQ546" i="38"/>
  <c r="AI548" i="38"/>
  <c r="AQ550" i="38"/>
  <c r="AE552" i="38"/>
  <c r="F553" i="38"/>
  <c r="AQ553" i="38"/>
  <c r="AI556" i="38"/>
  <c r="AE557" i="38"/>
  <c r="F558" i="38"/>
  <c r="AI558" i="38"/>
  <c r="F559" i="38"/>
  <c r="D560" i="38"/>
  <c r="AQ562" i="38"/>
  <c r="AM563" i="38"/>
  <c r="AO560" i="38"/>
  <c r="AQ564" i="38"/>
  <c r="AE565" i="38"/>
  <c r="Z509" i="38"/>
  <c r="AD509" i="38"/>
  <c r="AE511" i="38"/>
  <c r="AI513" i="38"/>
  <c r="AM514" i="38"/>
  <c r="AQ515" i="38"/>
  <c r="AE517" i="38"/>
  <c r="F518" i="38"/>
  <c r="J518" i="38" s="1"/>
  <c r="AE518" i="38"/>
  <c r="AE519" i="38"/>
  <c r="AI521" i="38"/>
  <c r="AI522" i="38"/>
  <c r="F523" i="38"/>
  <c r="AI523" i="38"/>
  <c r="F524" i="38"/>
  <c r="J524" i="38" s="1"/>
  <c r="AM525" i="38"/>
  <c r="E527" i="38"/>
  <c r="AQ529" i="38"/>
  <c r="L527" i="38"/>
  <c r="P527" i="38"/>
  <c r="T527" i="38"/>
  <c r="X527" i="38"/>
  <c r="AE530" i="38"/>
  <c r="AI531" i="38"/>
  <c r="AK527" i="38"/>
  <c r="AE534" i="38"/>
  <c r="AI535" i="38"/>
  <c r="AM536" i="38"/>
  <c r="AE538" i="38"/>
  <c r="AI539" i="38"/>
  <c r="AM540" i="38"/>
  <c r="AM542" i="38"/>
  <c r="AP541" i="38"/>
  <c r="AI545" i="38"/>
  <c r="AM546" i="38"/>
  <c r="AE548" i="38"/>
  <c r="F549" i="38"/>
  <c r="J549" i="38" s="1"/>
  <c r="AE549" i="38"/>
  <c r="F550" i="38"/>
  <c r="J550" i="38" s="1"/>
  <c r="AI550" i="38"/>
  <c r="AQ552" i="38"/>
  <c r="AM553" i="38"/>
  <c r="AE556" i="38"/>
  <c r="F557" i="38"/>
  <c r="H557" i="38" s="1"/>
  <c r="AQ557" i="38"/>
  <c r="AH560" i="38"/>
  <c r="E560" i="38"/>
  <c r="AM562" i="38"/>
  <c r="AI563" i="38"/>
  <c r="AK560" i="38"/>
  <c r="AQ565" i="38"/>
  <c r="AL509" i="38"/>
  <c r="F511" i="38"/>
  <c r="J511" i="38" s="1"/>
  <c r="AM511" i="38"/>
  <c r="AI515" i="38"/>
  <c r="F516" i="38"/>
  <c r="J516" i="38" s="1"/>
  <c r="AM518" i="38"/>
  <c r="AM519" i="38"/>
  <c r="AQ522" i="38"/>
  <c r="AQ523" i="38"/>
  <c r="AI529" i="38"/>
  <c r="F530" i="38"/>
  <c r="J530" i="38" s="1"/>
  <c r="AI532" i="38"/>
  <c r="F534" i="38"/>
  <c r="J534" i="38" s="1"/>
  <c r="AH541" i="38"/>
  <c r="AM549" i="38"/>
  <c r="AI552" i="38"/>
  <c r="AE553" i="38"/>
  <c r="AE554" i="38"/>
  <c r="AI554" i="38"/>
  <c r="F555" i="38"/>
  <c r="AM556" i="38"/>
  <c r="AI557" i="38"/>
  <c r="AM558" i="38"/>
  <c r="AB560" i="38"/>
  <c r="AF560" i="38"/>
  <c r="AJ560" i="38"/>
  <c r="AN560" i="38"/>
  <c r="AE562" i="38"/>
  <c r="AC560" i="38"/>
  <c r="AQ563" i="38"/>
  <c r="AE564" i="38"/>
  <c r="AI565" i="38"/>
  <c r="BU3" i="42"/>
  <c r="BU3" i="9"/>
  <c r="BU3" i="40"/>
  <c r="BU3" i="12"/>
  <c r="BU3" i="10"/>
  <c r="BU3" i="7"/>
  <c r="BU3" i="8"/>
  <c r="BB3" i="42"/>
  <c r="BB3" i="10"/>
  <c r="BB3" i="12"/>
  <c r="BB3" i="40"/>
  <c r="BB3" i="9"/>
  <c r="BB3" i="8"/>
  <c r="BB3" i="7"/>
  <c r="BF3" i="42"/>
  <c r="BF3" i="10"/>
  <c r="BF3" i="9"/>
  <c r="BF3" i="40"/>
  <c r="BF3" i="12"/>
  <c r="BF3" i="8"/>
  <c r="BF3" i="7"/>
  <c r="BJ3" i="42"/>
  <c r="BJ3" i="10"/>
  <c r="BJ3" i="9"/>
  <c r="BJ3" i="40"/>
  <c r="BJ3" i="8"/>
  <c r="BJ3" i="7"/>
  <c r="BN3" i="42"/>
  <c r="BN3" i="10"/>
  <c r="BN3" i="40"/>
  <c r="BN3" i="12"/>
  <c r="BN3" i="9"/>
  <c r="BN3" i="8"/>
  <c r="BN3" i="7"/>
  <c r="BR3" i="42"/>
  <c r="BR3" i="10"/>
  <c r="BR3" i="12"/>
  <c r="BR3" i="40"/>
  <c r="BR3" i="9"/>
  <c r="BR3" i="8"/>
  <c r="BR3" i="7"/>
  <c r="D213" i="27"/>
  <c r="D214" i="27"/>
  <c r="D215" i="27"/>
  <c r="D216" i="27"/>
  <c r="D217" i="27"/>
  <c r="E213" i="27"/>
  <c r="E214" i="27"/>
  <c r="E216" i="27"/>
  <c r="E217" i="27"/>
  <c r="F213" i="27"/>
  <c r="F214" i="27"/>
  <c r="F215" i="27"/>
  <c r="F216" i="27"/>
  <c r="AE217" i="38"/>
  <c r="AM206" i="38"/>
  <c r="AM184" i="38"/>
  <c r="F204" i="38"/>
  <c r="J204" i="38" s="1"/>
  <c r="AE212" i="38"/>
  <c r="AA223" i="38"/>
  <c r="AI231" i="38"/>
  <c r="AI234" i="38"/>
  <c r="AC235" i="38"/>
  <c r="AE237" i="38"/>
  <c r="AE240" i="38"/>
  <c r="AE247" i="38"/>
  <c r="AM188" i="38"/>
  <c r="AE203" i="38"/>
  <c r="AQ218" i="38"/>
  <c r="AQ230" i="38"/>
  <c r="AE234" i="38"/>
  <c r="R235" i="38"/>
  <c r="AM236" i="38"/>
  <c r="AQ237" i="38"/>
  <c r="S235" i="38"/>
  <c r="AQ240" i="38"/>
  <c r="AQ246" i="38"/>
  <c r="F261" i="38"/>
  <c r="J261" i="38" s="1"/>
  <c r="E267" i="38"/>
  <c r="AQ269" i="38"/>
  <c r="AI272" i="38"/>
  <c r="AQ273" i="38"/>
  <c r="AE277" i="38"/>
  <c r="AI281" i="38"/>
  <c r="AM285" i="38"/>
  <c r="AQ288" i="38"/>
  <c r="AQ289" i="38"/>
  <c r="AE293" i="38"/>
  <c r="AI297" i="38"/>
  <c r="AM301" i="38"/>
  <c r="AQ304" i="38"/>
  <c r="AQ305" i="38"/>
  <c r="AQ309" i="38"/>
  <c r="AJ312" i="38"/>
  <c r="AM313" i="38"/>
  <c r="AE314" i="38"/>
  <c r="AQ319" i="38"/>
  <c r="AQ323" i="38"/>
  <c r="AF328" i="38"/>
  <c r="AI329" i="38"/>
  <c r="AQ330" i="38"/>
  <c r="AO328" i="38"/>
  <c r="AM343" i="38"/>
  <c r="AE347" i="38"/>
  <c r="AB345" i="38"/>
  <c r="AI353" i="38"/>
  <c r="AB260" i="38"/>
  <c r="AF260" i="38"/>
  <c r="AJ260" i="38"/>
  <c r="AN260" i="38"/>
  <c r="AF267" i="38"/>
  <c r="M267" i="38"/>
  <c r="Q267" i="38"/>
  <c r="U267" i="38"/>
  <c r="Y267" i="38"/>
  <c r="AC267" i="38"/>
  <c r="AG267" i="38"/>
  <c r="AK267" i="38"/>
  <c r="AO267" i="38"/>
  <c r="AM269" i="38"/>
  <c r="AE272" i="38"/>
  <c r="AM273" i="38"/>
  <c r="AQ276" i="38"/>
  <c r="AE280" i="38"/>
  <c r="F282" i="38"/>
  <c r="H282" i="38" s="1"/>
  <c r="AI284" i="38"/>
  <c r="AM288" i="38"/>
  <c r="AQ292" i="38"/>
  <c r="AE296" i="38"/>
  <c r="F298" i="38"/>
  <c r="H298" i="38" s="1"/>
  <c r="AI300" i="38"/>
  <c r="AM304" i="38"/>
  <c r="AI313" i="38"/>
  <c r="AQ314" i="38"/>
  <c r="AO312" i="38"/>
  <c r="AM319" i="38"/>
  <c r="AM323" i="38"/>
  <c r="AB328" i="38"/>
  <c r="AE329" i="38"/>
  <c r="AL328" i="38"/>
  <c r="AM330" i="38"/>
  <c r="AK328" i="38"/>
  <c r="AI331" i="38"/>
  <c r="AI335" i="38"/>
  <c r="AI339" i="38"/>
  <c r="AI343" i="38"/>
  <c r="F346" i="38"/>
  <c r="H346" i="38" s="1"/>
  <c r="M345" i="38"/>
  <c r="Q345" i="38"/>
  <c r="U345" i="38"/>
  <c r="Y345" i="38"/>
  <c r="AC345" i="38"/>
  <c r="AK345" i="38"/>
  <c r="AO345" i="38"/>
  <c r="AQ347" i="38"/>
  <c r="AN345" i="38"/>
  <c r="F349" i="38"/>
  <c r="D345" i="38"/>
  <c r="AE349" i="38"/>
  <c r="F350" i="38"/>
  <c r="H350" i="38" s="1"/>
  <c r="AE353" i="38"/>
  <c r="AB312" i="38"/>
  <c r="AE313" i="38"/>
  <c r="AM314" i="38"/>
  <c r="AH328" i="38"/>
  <c r="AN328" i="38"/>
  <c r="AQ329" i="38"/>
  <c r="AI330" i="38"/>
  <c r="AG328" i="38"/>
  <c r="AE331" i="38"/>
  <c r="F332" i="38"/>
  <c r="H332" i="38" s="1"/>
  <c r="AE335" i="38"/>
  <c r="F336" i="38"/>
  <c r="AE339" i="38"/>
  <c r="F340" i="38"/>
  <c r="J340" i="38" s="1"/>
  <c r="AE343" i="38"/>
  <c r="F344" i="38"/>
  <c r="J344" i="38" s="1"/>
  <c r="AM347" i="38"/>
  <c r="AJ345" i="38"/>
  <c r="AQ349" i="38"/>
  <c r="AQ353" i="38"/>
  <c r="D267" i="38"/>
  <c r="F267" i="38" s="1"/>
  <c r="AN267" i="38"/>
  <c r="AE269" i="38"/>
  <c r="F270" i="38"/>
  <c r="J270" i="38" s="1"/>
  <c r="AM272" i="38"/>
  <c r="AE273" i="38"/>
  <c r="F274" i="38"/>
  <c r="AI276" i="38"/>
  <c r="AI277" i="38"/>
  <c r="AM280" i="38"/>
  <c r="AM281" i="38"/>
  <c r="AQ284" i="38"/>
  <c r="AQ285" i="38"/>
  <c r="AE288" i="38"/>
  <c r="AE289" i="38"/>
  <c r="F290" i="38"/>
  <c r="H290" i="38" s="1"/>
  <c r="AI292" i="38"/>
  <c r="AI293" i="38"/>
  <c r="AM296" i="38"/>
  <c r="AM297" i="38"/>
  <c r="AQ300" i="38"/>
  <c r="AQ301" i="38"/>
  <c r="AE304" i="38"/>
  <c r="AE305" i="38"/>
  <c r="F306" i="38"/>
  <c r="J306" i="38" s="1"/>
  <c r="AE309" i="38"/>
  <c r="F310" i="38"/>
  <c r="H310" i="38" s="1"/>
  <c r="AQ313" i="38"/>
  <c r="AI314" i="38"/>
  <c r="F316" i="38"/>
  <c r="H316" i="38" s="1"/>
  <c r="F320" i="38"/>
  <c r="F324" i="38"/>
  <c r="J324" i="38" s="1"/>
  <c r="N328" i="38"/>
  <c r="R328" i="38"/>
  <c r="AJ328" i="38"/>
  <c r="AM329" i="38"/>
  <c r="AE330" i="38"/>
  <c r="AC328" i="38"/>
  <c r="AI347" i="38"/>
  <c r="AF345" i="38"/>
  <c r="AM364" i="38"/>
  <c r="AE366" i="38"/>
  <c r="AM368" i="38"/>
  <c r="AE370" i="38"/>
  <c r="AM372" i="38"/>
  <c r="AE374" i="38"/>
  <c r="AM376" i="38"/>
  <c r="AE378" i="38"/>
  <c r="AM380" i="38"/>
  <c r="AE382" i="38"/>
  <c r="N383" i="38"/>
  <c r="R383" i="38"/>
  <c r="V383" i="38"/>
  <c r="Z383" i="38"/>
  <c r="AD383" i="38"/>
  <c r="AM384" i="38"/>
  <c r="AJ383" i="38"/>
  <c r="AE386" i="38"/>
  <c r="AE387" i="38"/>
  <c r="AI387" i="38"/>
  <c r="AM387" i="38"/>
  <c r="AQ387" i="38"/>
  <c r="AM388" i="38"/>
  <c r="L389" i="38"/>
  <c r="P389" i="38"/>
  <c r="T389" i="38"/>
  <c r="X389" i="38"/>
  <c r="AE390" i="38"/>
  <c r="AB389" i="38"/>
  <c r="AL389" i="38"/>
  <c r="AE391" i="38"/>
  <c r="AI391" i="38"/>
  <c r="AM391" i="38"/>
  <c r="AQ391" i="38"/>
  <c r="AM392" i="38"/>
  <c r="AE394" i="38"/>
  <c r="AM396" i="38"/>
  <c r="AQ400" i="38"/>
  <c r="F401" i="38"/>
  <c r="J401" i="38" s="1"/>
  <c r="AI402" i="38"/>
  <c r="AQ404" i="38"/>
  <c r="F405" i="38"/>
  <c r="J405" i="38" s="1"/>
  <c r="AI406" i="38"/>
  <c r="AQ408" i="38"/>
  <c r="AI410" i="38"/>
  <c r="AI414" i="38"/>
  <c r="AI418" i="38"/>
  <c r="AI422" i="38"/>
  <c r="AI364" i="38"/>
  <c r="AQ366" i="38"/>
  <c r="AI368" i="38"/>
  <c r="AQ370" i="38"/>
  <c r="AI372" i="38"/>
  <c r="AQ374" i="38"/>
  <c r="AI376" i="38"/>
  <c r="AQ378" i="38"/>
  <c r="AI380" i="38"/>
  <c r="AQ382" i="38"/>
  <c r="E383" i="38"/>
  <c r="D383" i="38"/>
  <c r="AI384" i="38"/>
  <c r="AF383" i="38"/>
  <c r="AP383" i="38"/>
  <c r="AQ386" i="38"/>
  <c r="F387" i="38"/>
  <c r="AI388" i="38"/>
  <c r="F390" i="38"/>
  <c r="H390" i="38" s="1"/>
  <c r="AH389" i="38"/>
  <c r="AQ390" i="38"/>
  <c r="AN389" i="38"/>
  <c r="AI392" i="38"/>
  <c r="AQ394" i="38"/>
  <c r="F395" i="38"/>
  <c r="AI396" i="38"/>
  <c r="AB398" i="38"/>
  <c r="AJ398" i="38"/>
  <c r="K398" i="38"/>
  <c r="O398" i="38"/>
  <c r="S398" i="38"/>
  <c r="W398" i="38"/>
  <c r="AA398" i="38"/>
  <c r="AE399" i="38"/>
  <c r="AI399" i="38"/>
  <c r="AM399" i="38"/>
  <c r="AQ399" i="38"/>
  <c r="AM400" i="38"/>
  <c r="AE402" i="38"/>
  <c r="AM404" i="38"/>
  <c r="AE406" i="38"/>
  <c r="AM408" i="38"/>
  <c r="AE410" i="38"/>
  <c r="F411" i="38"/>
  <c r="H411" i="38" s="1"/>
  <c r="AE414" i="38"/>
  <c r="F415" i="38"/>
  <c r="H415" i="38" s="1"/>
  <c r="AE418" i="38"/>
  <c r="F419" i="38"/>
  <c r="J419" i="38" s="1"/>
  <c r="AE422" i="38"/>
  <c r="F423" i="38"/>
  <c r="H423" i="38" s="1"/>
  <c r="AE384" i="38"/>
  <c r="AB383" i="38"/>
  <c r="AM390" i="38"/>
  <c r="AJ389" i="38"/>
  <c r="F399" i="38"/>
  <c r="H399" i="38" s="1"/>
  <c r="F403" i="38"/>
  <c r="H403" i="38" s="1"/>
  <c r="F407" i="38"/>
  <c r="F365" i="38"/>
  <c r="H365" i="38" s="1"/>
  <c r="F369" i="38"/>
  <c r="J369" i="38" s="1"/>
  <c r="F373" i="38"/>
  <c r="H373" i="38" s="1"/>
  <c r="AQ384" i="38"/>
  <c r="AN383" i="38"/>
  <c r="E389" i="38"/>
  <c r="AI390" i="38"/>
  <c r="AF389" i="38"/>
  <c r="D459" i="38"/>
  <c r="AB459" i="38"/>
  <c r="AF459" i="38"/>
  <c r="AJ459" i="38"/>
  <c r="AN459" i="38"/>
  <c r="AE468" i="38"/>
  <c r="AI468" i="38"/>
  <c r="AM468" i="38"/>
  <c r="AQ468" i="38"/>
  <c r="AM483" i="38"/>
  <c r="K485" i="38"/>
  <c r="O485" i="38"/>
  <c r="S485" i="38"/>
  <c r="AK485" i="38"/>
  <c r="AM486" i="38"/>
  <c r="W485" i="38"/>
  <c r="AA485" i="38"/>
  <c r="AK489" i="38"/>
  <c r="AO489" i="38"/>
  <c r="K500" i="38"/>
  <c r="O500" i="38"/>
  <c r="S500" i="38"/>
  <c r="W500" i="38"/>
  <c r="AQ501" i="38"/>
  <c r="AP500" i="38"/>
  <c r="AO509" i="38"/>
  <c r="AQ510" i="38"/>
  <c r="AI483" i="38"/>
  <c r="AG485" i="38"/>
  <c r="AI486" i="38"/>
  <c r="F490" i="38"/>
  <c r="H490" i="38" s="1"/>
  <c r="E489" i="38"/>
  <c r="D500" i="38"/>
  <c r="F501" i="38"/>
  <c r="H501" i="38" s="1"/>
  <c r="L500" i="38"/>
  <c r="P500" i="38"/>
  <c r="T500" i="38"/>
  <c r="X500" i="38"/>
  <c r="AB500" i="38"/>
  <c r="AM501" i="38"/>
  <c r="AL500" i="38"/>
  <c r="K509" i="38"/>
  <c r="O509" i="38"/>
  <c r="S509" i="38"/>
  <c r="AK509" i="38"/>
  <c r="AM510" i="38"/>
  <c r="W509" i="38"/>
  <c r="AE483" i="38"/>
  <c r="AC485" i="38"/>
  <c r="AE486" i="38"/>
  <c r="F488" i="38"/>
  <c r="H488" i="38" s="1"/>
  <c r="E485" i="38"/>
  <c r="AI501" i="38"/>
  <c r="AH500" i="38"/>
  <c r="AN500" i="38"/>
  <c r="AF509" i="38"/>
  <c r="AG509" i="38"/>
  <c r="AI510" i="38"/>
  <c r="AE514" i="38"/>
  <c r="AC467" i="38"/>
  <c r="AG467" i="38"/>
  <c r="AK467" i="38"/>
  <c r="AO467" i="38"/>
  <c r="AO485" i="38"/>
  <c r="AQ486" i="38"/>
  <c r="AE501" i="38"/>
  <c r="AD500" i="38"/>
  <c r="AC509" i="38"/>
  <c r="AE510" i="38"/>
  <c r="F512" i="38"/>
  <c r="J512" i="38" s="1"/>
  <c r="E509" i="38"/>
  <c r="D489" i="38"/>
  <c r="F489" i="38" s="1"/>
  <c r="J489" i="38" s="1"/>
  <c r="D527" i="38"/>
  <c r="AB527" i="38"/>
  <c r="AF527" i="38"/>
  <c r="AP527" i="38"/>
  <c r="AQ532" i="38"/>
  <c r="D541" i="38"/>
  <c r="F542" i="38"/>
  <c r="J542" i="38" s="1"/>
  <c r="AQ544" i="38"/>
  <c r="AN541" i="38"/>
  <c r="AI549" i="38"/>
  <c r="AM550" i="38"/>
  <c r="AG527" i="38"/>
  <c r="AL527" i="38"/>
  <c r="AQ531" i="38"/>
  <c r="AM532" i="38"/>
  <c r="AQ535" i="38"/>
  <c r="AE536" i="38"/>
  <c r="AE539" i="38"/>
  <c r="AI540" i="38"/>
  <c r="AE542" i="38"/>
  <c r="AM544" i="38"/>
  <c r="AJ541" i="38"/>
  <c r="AE545" i="38"/>
  <c r="AI546" i="38"/>
  <c r="F547" i="38"/>
  <c r="J547" i="38" s="1"/>
  <c r="AQ536" i="38"/>
  <c r="AQ539" i="38"/>
  <c r="AE540" i="38"/>
  <c r="AD541" i="38"/>
  <c r="AQ542" i="38"/>
  <c r="AI544" i="38"/>
  <c r="AF541" i="38"/>
  <c r="AQ545" i="38"/>
  <c r="AE546" i="38"/>
  <c r="AQ549" i="38"/>
  <c r="AE550" i="38"/>
  <c r="AE544" i="38"/>
  <c r="AB541" i="38"/>
  <c r="F561" i="38"/>
  <c r="J561" i="38" s="1"/>
  <c r="F301" i="8"/>
  <c r="G301" i="8" s="1"/>
  <c r="F300" i="8"/>
  <c r="G300" i="8"/>
  <c r="F331" i="8"/>
  <c r="G331" i="8" s="1"/>
  <c r="F330" i="8"/>
  <c r="G330" i="8"/>
  <c r="F343" i="8"/>
  <c r="G343" i="8" s="1"/>
  <c r="F342" i="8"/>
  <c r="G342" i="8"/>
  <c r="F355" i="8"/>
  <c r="G355" i="8" s="1"/>
  <c r="F354" i="8"/>
  <c r="G354" i="8"/>
  <c r="F562" i="8"/>
  <c r="G562" i="8" s="1"/>
  <c r="F561" i="8"/>
  <c r="G561" i="8"/>
  <c r="F657" i="8"/>
  <c r="G657" i="8" s="1"/>
  <c r="F658" i="8"/>
  <c r="G658" i="8"/>
  <c r="F241" i="8"/>
  <c r="G241" i="8" s="1"/>
  <c r="AJ64" i="38" s="1"/>
  <c r="F240" i="8"/>
  <c r="G240" i="8"/>
  <c r="F319" i="8"/>
  <c r="G319" i="8" s="1"/>
  <c r="F318" i="8"/>
  <c r="G318" i="8"/>
  <c r="F322" i="8"/>
  <c r="G322" i="8" s="1"/>
  <c r="F321" i="8"/>
  <c r="G321" i="8"/>
  <c r="F324" i="8"/>
  <c r="G324" i="8" s="1"/>
  <c r="F325" i="8"/>
  <c r="G325" i="8"/>
  <c r="F327" i="8"/>
  <c r="G327" i="8" s="1"/>
  <c r="F328" i="8"/>
  <c r="G328" i="8"/>
  <c r="F333" i="8"/>
  <c r="G333" i="8" s="1"/>
  <c r="F334" i="8"/>
  <c r="G334" i="8"/>
  <c r="F336" i="8"/>
  <c r="G336" i="8" s="1"/>
  <c r="F337" i="8"/>
  <c r="G337" i="8"/>
  <c r="F339" i="8"/>
  <c r="G339" i="8" s="1"/>
  <c r="F340" i="8"/>
  <c r="G340" i="8"/>
  <c r="F345" i="8"/>
  <c r="G345" i="8" s="1"/>
  <c r="F346" i="8"/>
  <c r="G346" i="8"/>
  <c r="F348" i="8"/>
  <c r="G348" i="8" s="1"/>
  <c r="F349" i="8"/>
  <c r="G349" i="8"/>
  <c r="F351" i="8"/>
  <c r="G351" i="8" s="1"/>
  <c r="F352" i="8"/>
  <c r="G352" i="8"/>
  <c r="F357" i="8"/>
  <c r="G357" i="8" s="1"/>
  <c r="F358" i="8"/>
  <c r="G358" i="8"/>
  <c r="F360" i="8"/>
  <c r="G360" i="8" s="1"/>
  <c r="F361" i="8"/>
  <c r="G361" i="8"/>
  <c r="F366" i="8"/>
  <c r="G366" i="8" s="1"/>
  <c r="F367" i="8"/>
  <c r="G367" i="8"/>
  <c r="F382" i="8"/>
  <c r="G382" i="8"/>
  <c r="F381" i="8"/>
  <c r="G381" i="8"/>
  <c r="F394" i="8"/>
  <c r="G394" i="8"/>
  <c r="F393" i="8"/>
  <c r="G393" i="8"/>
  <c r="F406" i="8"/>
  <c r="G406" i="8"/>
  <c r="F405" i="8"/>
  <c r="G405" i="8"/>
  <c r="F444" i="8"/>
  <c r="G444" i="8"/>
  <c r="F445" i="8"/>
  <c r="G445" i="8"/>
  <c r="F456" i="8"/>
  <c r="G456" i="8"/>
  <c r="F457" i="8"/>
  <c r="G457" i="8"/>
  <c r="F468" i="8"/>
  <c r="G468" i="8"/>
  <c r="F469" i="8"/>
  <c r="G469" i="8"/>
  <c r="F480" i="8"/>
  <c r="G480" i="8"/>
  <c r="F481" i="8"/>
  <c r="G481" i="8"/>
  <c r="F486" i="8"/>
  <c r="G486" i="8"/>
  <c r="F487" i="8"/>
  <c r="G487" i="8"/>
  <c r="F574" i="8"/>
  <c r="G574" i="8"/>
  <c r="F573" i="8"/>
  <c r="G573" i="8" s="1"/>
  <c r="F625" i="8"/>
  <c r="G625" i="8"/>
  <c r="F624" i="8"/>
  <c r="G624" i="8" s="1"/>
  <c r="F139" i="8"/>
  <c r="G139" i="8"/>
  <c r="F138" i="8"/>
  <c r="G138" i="8" s="1"/>
  <c r="F180" i="8"/>
  <c r="G180" i="8" s="1"/>
  <c r="F181" i="8"/>
  <c r="G181" i="8"/>
  <c r="F186" i="8"/>
  <c r="G186" i="8" s="1"/>
  <c r="F187" i="8"/>
  <c r="G187" i="8"/>
  <c r="F202" i="8"/>
  <c r="G202" i="8"/>
  <c r="F214" i="8"/>
  <c r="G214" i="8" s="1"/>
  <c r="F226" i="8"/>
  <c r="G226" i="8"/>
  <c r="F238" i="8"/>
  <c r="G238" i="8" s="1"/>
  <c r="F265" i="8"/>
  <c r="G265" i="8"/>
  <c r="F277" i="8"/>
  <c r="G277" i="8"/>
  <c r="F289" i="8"/>
  <c r="G289" i="8"/>
  <c r="F586" i="8"/>
  <c r="G586" i="8"/>
  <c r="F585" i="8"/>
  <c r="G585" i="8"/>
  <c r="F799" i="8"/>
  <c r="G799" i="8"/>
  <c r="F798" i="8"/>
  <c r="G798" i="8"/>
  <c r="F801" i="8"/>
  <c r="G801" i="8"/>
  <c r="F804" i="8"/>
  <c r="G804" i="8"/>
  <c r="F807" i="8"/>
  <c r="G807" i="8"/>
  <c r="F810" i="8"/>
  <c r="G810" i="8"/>
  <c r="F813" i="8"/>
  <c r="G813" i="8"/>
  <c r="F816" i="8"/>
  <c r="G816" i="8"/>
  <c r="F819" i="8"/>
  <c r="G819" i="8"/>
  <c r="F822" i="8"/>
  <c r="G822" i="8"/>
  <c r="F823" i="8"/>
  <c r="G823" i="8"/>
  <c r="F825" i="8"/>
  <c r="G825" i="8"/>
  <c r="F826" i="8"/>
  <c r="G826" i="8"/>
  <c r="F828" i="8"/>
  <c r="G828" i="8"/>
  <c r="F829" i="8"/>
  <c r="G829" i="8"/>
  <c r="F831" i="8"/>
  <c r="G831" i="8"/>
  <c r="F832" i="8"/>
  <c r="G832" i="8"/>
  <c r="F834" i="8"/>
  <c r="G834" i="8"/>
  <c r="F835" i="8"/>
  <c r="G835" i="8"/>
  <c r="F837" i="8"/>
  <c r="G837" i="8"/>
  <c r="F838" i="8"/>
  <c r="G838" i="8"/>
  <c r="F840" i="8"/>
  <c r="G840" i="8"/>
  <c r="F846" i="8"/>
  <c r="G846" i="8"/>
  <c r="D790" i="8"/>
  <c r="F379" i="8"/>
  <c r="G379" i="8" s="1"/>
  <c r="D370" i="8" s="1"/>
  <c r="F378" i="8"/>
  <c r="G378" i="8"/>
  <c r="F384" i="8"/>
  <c r="G384" i="8" s="1"/>
  <c r="F385" i="8"/>
  <c r="G385" i="8"/>
  <c r="F387" i="8"/>
  <c r="G387" i="8" s="1"/>
  <c r="F388" i="8"/>
  <c r="G388" i="8"/>
  <c r="F390" i="8"/>
  <c r="G390" i="8" s="1"/>
  <c r="F391" i="8"/>
  <c r="G391" i="8"/>
  <c r="F396" i="8"/>
  <c r="G396" i="8" s="1"/>
  <c r="F397" i="8"/>
  <c r="G397" i="8"/>
  <c r="F399" i="8"/>
  <c r="G399" i="8" s="1"/>
  <c r="F400" i="8"/>
  <c r="G400" i="8"/>
  <c r="F402" i="8"/>
  <c r="G402" i="8" s="1"/>
  <c r="F403" i="8"/>
  <c r="G403" i="8"/>
  <c r="F408" i="8"/>
  <c r="G408" i="8" s="1"/>
  <c r="F409" i="8"/>
  <c r="G409" i="8"/>
  <c r="F411" i="8"/>
  <c r="G411" i="8" s="1"/>
  <c r="F412" i="8"/>
  <c r="G412" i="8"/>
  <c r="F414" i="8"/>
  <c r="G414" i="8" s="1"/>
  <c r="F415" i="8"/>
  <c r="G415" i="8"/>
  <c r="F417" i="8"/>
  <c r="G417" i="8" s="1"/>
  <c r="F418" i="8"/>
  <c r="G418" i="8"/>
  <c r="F420" i="8"/>
  <c r="G420" i="8" s="1"/>
  <c r="F421" i="8"/>
  <c r="G421" i="8"/>
  <c r="F426" i="8"/>
  <c r="G426" i="8" s="1"/>
  <c r="F427" i="8"/>
  <c r="G427" i="8"/>
  <c r="F499" i="8"/>
  <c r="G499" i="8"/>
  <c r="F498" i="8"/>
  <c r="G498" i="8"/>
  <c r="F681" i="8"/>
  <c r="G681" i="8"/>
  <c r="F682" i="8"/>
  <c r="G682" i="8"/>
  <c r="F693" i="8"/>
  <c r="G693" i="8"/>
  <c r="F694" i="8"/>
  <c r="G694" i="8"/>
  <c r="F705" i="8"/>
  <c r="G705" i="8"/>
  <c r="F706" i="8"/>
  <c r="G706" i="8"/>
  <c r="F717" i="8"/>
  <c r="G717" i="8"/>
  <c r="F718" i="8"/>
  <c r="G718" i="8"/>
  <c r="F720" i="8"/>
  <c r="G720" i="8"/>
  <c r="F721" i="8"/>
  <c r="G721" i="8"/>
  <c r="F726" i="8"/>
  <c r="G726" i="8"/>
  <c r="F727" i="8"/>
  <c r="G727" i="8"/>
  <c r="F568" i="8"/>
  <c r="G568" i="8"/>
  <c r="F567" i="8"/>
  <c r="G567" i="8" s="1"/>
  <c r="F580" i="8"/>
  <c r="G580" i="8"/>
  <c r="F579" i="8"/>
  <c r="G579" i="8" s="1"/>
  <c r="F633" i="8"/>
  <c r="G633" i="8"/>
  <c r="F634" i="8"/>
  <c r="G634" i="8" s="1"/>
  <c r="F505" i="8"/>
  <c r="G505" i="8"/>
  <c r="F504" i="8"/>
  <c r="G504" i="8" s="1"/>
  <c r="F511" i="8"/>
  <c r="G511" i="8"/>
  <c r="F510" i="8"/>
  <c r="G510" i="8" s="1"/>
  <c r="F517" i="8"/>
  <c r="G517" i="8"/>
  <c r="F516" i="8"/>
  <c r="G516" i="8" s="1"/>
  <c r="F523" i="8"/>
  <c r="G523" i="8"/>
  <c r="F522" i="8"/>
  <c r="G522" i="8" s="1"/>
  <c r="F529" i="8"/>
  <c r="G529" i="8"/>
  <c r="F528" i="8"/>
  <c r="G528" i="8" s="1"/>
  <c r="F535" i="8"/>
  <c r="G535" i="8"/>
  <c r="F534" i="8"/>
  <c r="G534" i="8" s="1"/>
  <c r="F547" i="8"/>
  <c r="G547" i="8"/>
  <c r="F546" i="8"/>
  <c r="G546" i="8" s="1"/>
  <c r="F559" i="8"/>
  <c r="G559" i="8"/>
  <c r="F558" i="8"/>
  <c r="G558" i="8" s="1"/>
  <c r="F645" i="8"/>
  <c r="G645" i="8"/>
  <c r="F646" i="8"/>
  <c r="G646" i="8" s="1"/>
  <c r="F661" i="8"/>
  <c r="G661" i="8"/>
  <c r="F660" i="8"/>
  <c r="G660" i="8" s="1"/>
  <c r="F739" i="8"/>
  <c r="G739" i="8"/>
  <c r="F738" i="8"/>
  <c r="G738" i="8"/>
  <c r="F741" i="8"/>
  <c r="G741" i="8"/>
  <c r="F742" i="8"/>
  <c r="G742" i="8"/>
  <c r="F744" i="8"/>
  <c r="G744" i="8"/>
  <c r="F745" i="8"/>
  <c r="G745" i="8"/>
  <c r="F747" i="8"/>
  <c r="G747" i="8"/>
  <c r="F748" i="8"/>
  <c r="G748" i="8"/>
  <c r="F750" i="8"/>
  <c r="G750" i="8"/>
  <c r="F751" i="8"/>
  <c r="G751" i="8"/>
  <c r="F753" i="8"/>
  <c r="G753" i="8"/>
  <c r="F754" i="8"/>
  <c r="G754" i="8"/>
  <c r="F756" i="8"/>
  <c r="G756" i="8"/>
  <c r="F757" i="8"/>
  <c r="G757" i="8"/>
  <c r="F759" i="8"/>
  <c r="G759" i="8"/>
  <c r="F760" i="8"/>
  <c r="G760" i="8"/>
  <c r="F762" i="8"/>
  <c r="G762" i="8"/>
  <c r="F763" i="8"/>
  <c r="G763" i="8"/>
  <c r="F765" i="8"/>
  <c r="G765" i="8"/>
  <c r="F766" i="8"/>
  <c r="G766" i="8"/>
  <c r="F768" i="8"/>
  <c r="G768" i="8"/>
  <c r="F769" i="8"/>
  <c r="G769" i="8"/>
  <c r="F771" i="8"/>
  <c r="G771" i="8"/>
  <c r="F772" i="8"/>
  <c r="G772" i="8"/>
  <c r="F774" i="8"/>
  <c r="G774" i="8"/>
  <c r="F775" i="8"/>
  <c r="G775" i="8"/>
  <c r="F777" i="8"/>
  <c r="G777" i="8"/>
  <c r="F778" i="8"/>
  <c r="G778" i="8"/>
  <c r="F780" i="8"/>
  <c r="G780" i="8"/>
  <c r="F781" i="8"/>
  <c r="G781" i="8"/>
  <c r="F786" i="8"/>
  <c r="G786" i="8"/>
  <c r="F787" i="8"/>
  <c r="G787" i="8"/>
  <c r="D730" i="8"/>
  <c r="F502" i="8"/>
  <c r="G502" i="8"/>
  <c r="F501" i="8"/>
  <c r="G501" i="8"/>
  <c r="F508" i="8"/>
  <c r="G508" i="8"/>
  <c r="F507" i="8"/>
  <c r="G507" i="8"/>
  <c r="F513" i="8"/>
  <c r="G513" i="8"/>
  <c r="F514" i="8"/>
  <c r="G514" i="8"/>
  <c r="F519" i="8"/>
  <c r="G519" i="8"/>
  <c r="F520" i="8"/>
  <c r="G520" i="8"/>
  <c r="F525" i="8"/>
  <c r="G525" i="8"/>
  <c r="F526" i="8"/>
  <c r="G526" i="8"/>
  <c r="F531" i="8"/>
  <c r="G531" i="8"/>
  <c r="F532" i="8"/>
  <c r="G532" i="8"/>
  <c r="F537" i="8"/>
  <c r="G537" i="8"/>
  <c r="F538" i="8"/>
  <c r="G538" i="8"/>
  <c r="F540" i="8"/>
  <c r="G540" i="8"/>
  <c r="F541" i="8"/>
  <c r="G541" i="8"/>
  <c r="F621" i="8"/>
  <c r="G621" i="8" s="1"/>
  <c r="F622" i="8"/>
  <c r="G622" i="8"/>
  <c r="F666" i="8"/>
  <c r="G666" i="8" s="1"/>
  <c r="F667" i="8"/>
  <c r="G667" i="8"/>
  <c r="F868" i="8"/>
  <c r="G868" i="8"/>
  <c r="F867" i="8"/>
  <c r="G867" i="8"/>
  <c r="F880" i="8"/>
  <c r="G880" i="8"/>
  <c r="F879" i="8"/>
  <c r="G879" i="8"/>
  <c r="F892" i="8"/>
  <c r="G892" i="8"/>
  <c r="F891" i="8"/>
  <c r="G891" i="8"/>
  <c r="F937" i="8"/>
  <c r="G937" i="8"/>
  <c r="F936" i="8"/>
  <c r="G936" i="8"/>
  <c r="F307" i="8"/>
  <c r="G307" i="8"/>
  <c r="F306" i="8"/>
  <c r="G306" i="8"/>
  <c r="F565" i="8"/>
  <c r="G565" i="8"/>
  <c r="F564" i="8"/>
  <c r="G564" i="8"/>
  <c r="F570" i="8"/>
  <c r="G570" i="8"/>
  <c r="F571" i="8"/>
  <c r="G571" i="8"/>
  <c r="F576" i="8"/>
  <c r="G576" i="8"/>
  <c r="F577" i="8"/>
  <c r="G577" i="8"/>
  <c r="F582" i="8"/>
  <c r="G582" i="8"/>
  <c r="F583" i="8"/>
  <c r="G583" i="8"/>
  <c r="F588" i="8"/>
  <c r="G588" i="8"/>
  <c r="F589" i="8"/>
  <c r="G589" i="8"/>
  <c r="F591" i="8"/>
  <c r="G591" i="8"/>
  <c r="F594" i="8"/>
  <c r="G594" i="8"/>
  <c r="F597" i="8"/>
  <c r="G597" i="8"/>
  <c r="F600" i="8"/>
  <c r="G600" i="8"/>
  <c r="F601" i="8"/>
  <c r="G601" i="8"/>
  <c r="F606" i="8"/>
  <c r="G606" i="8"/>
  <c r="F607" i="8"/>
  <c r="G607" i="8"/>
  <c r="F919" i="8"/>
  <c r="G919" i="8"/>
  <c r="F918" i="8"/>
  <c r="G918" i="8"/>
  <c r="F862" i="8"/>
  <c r="G862" i="8"/>
  <c r="F861" i="8"/>
  <c r="G861" i="8"/>
  <c r="F874" i="8"/>
  <c r="G874" i="8"/>
  <c r="F873" i="8"/>
  <c r="G873" i="8"/>
  <c r="F886" i="8"/>
  <c r="G886" i="8"/>
  <c r="F885" i="8"/>
  <c r="G885" i="8"/>
  <c r="F898" i="8"/>
  <c r="G898" i="8"/>
  <c r="F897" i="8"/>
  <c r="G897" i="8"/>
  <c r="F925" i="8"/>
  <c r="G925" i="8"/>
  <c r="F924" i="8"/>
  <c r="G924" i="8"/>
  <c r="F949" i="8"/>
  <c r="G949" i="8"/>
  <c r="F948" i="8"/>
  <c r="G948" i="8"/>
  <c r="D200" i="9"/>
  <c r="F865" i="8"/>
  <c r="G865" i="8"/>
  <c r="F864" i="8"/>
  <c r="G864" i="8"/>
  <c r="F871" i="8"/>
  <c r="G871" i="8"/>
  <c r="F870" i="8"/>
  <c r="G870" i="8"/>
  <c r="F877" i="8"/>
  <c r="G877" i="8"/>
  <c r="F876" i="8"/>
  <c r="G876" i="8"/>
  <c r="F883" i="8"/>
  <c r="G883" i="8"/>
  <c r="F882" i="8"/>
  <c r="G882" i="8"/>
  <c r="F889" i="8"/>
  <c r="G889" i="8"/>
  <c r="F888" i="8"/>
  <c r="G888" i="8"/>
  <c r="F895" i="8"/>
  <c r="G895" i="8"/>
  <c r="F894" i="8"/>
  <c r="G894" i="8"/>
  <c r="F859" i="8"/>
  <c r="G859" i="8"/>
  <c r="F858" i="8"/>
  <c r="G858" i="8"/>
  <c r="F900" i="8"/>
  <c r="G900" i="8"/>
  <c r="F906" i="8"/>
  <c r="G906" i="8"/>
  <c r="D850" i="8"/>
  <c r="F922" i="8"/>
  <c r="G922" i="8"/>
  <c r="F921" i="8"/>
  <c r="G921" i="8"/>
  <c r="F927" i="8"/>
  <c r="G927" i="8"/>
  <c r="F928" i="8"/>
  <c r="G928" i="8"/>
  <c r="F930" i="8"/>
  <c r="G930" i="8"/>
  <c r="F931" i="8"/>
  <c r="G931" i="8"/>
  <c r="F933" i="8"/>
  <c r="G933" i="8"/>
  <c r="F934" i="8"/>
  <c r="G934" i="8"/>
  <c r="F939" i="8"/>
  <c r="G939" i="8"/>
  <c r="F940" i="8"/>
  <c r="G940" i="8"/>
  <c r="F942" i="8"/>
  <c r="G942" i="8"/>
  <c r="F943" i="8"/>
  <c r="G943" i="8"/>
  <c r="F945" i="8"/>
  <c r="G945" i="8"/>
  <c r="F946" i="8"/>
  <c r="G946" i="8"/>
  <c r="F951" i="8"/>
  <c r="G951" i="8"/>
  <c r="F952" i="8"/>
  <c r="G952" i="8"/>
  <c r="F954" i="8"/>
  <c r="G954" i="8"/>
  <c r="F955" i="8"/>
  <c r="G955" i="8"/>
  <c r="F957" i="8"/>
  <c r="G957" i="8"/>
  <c r="F958" i="8"/>
  <c r="G958" i="8"/>
  <c r="D910" i="8"/>
  <c r="D219" i="9"/>
  <c r="D124" i="9"/>
  <c r="D5" i="42"/>
  <c r="C10" i="27" s="1"/>
  <c r="D5" i="9"/>
  <c r="C6" i="27" s="1"/>
  <c r="D263" i="10"/>
  <c r="Z28" i="38"/>
  <c r="BE3" i="42"/>
  <c r="BE3" i="9"/>
  <c r="BE3" i="40"/>
  <c r="BE3" i="12"/>
  <c r="BE3" i="10"/>
  <c r="BE3" i="7"/>
  <c r="BE3" i="8"/>
  <c r="BH3" i="42"/>
  <c r="BH3" i="40"/>
  <c r="BH3" i="12"/>
  <c r="BH3" i="10"/>
  <c r="BH3" i="9"/>
  <c r="BH3" i="8"/>
  <c r="BH3" i="7"/>
  <c r="BO3" i="40"/>
  <c r="BO3" i="42"/>
  <c r="BO3" i="12"/>
  <c r="BO3" i="9"/>
  <c r="BO3" i="8"/>
  <c r="BO3" i="10"/>
  <c r="BO3" i="7"/>
  <c r="Z29" i="38"/>
  <c r="BQ3" i="42"/>
  <c r="BQ3" i="9"/>
  <c r="BQ3" i="40"/>
  <c r="BQ3" i="12"/>
  <c r="BQ3" i="10"/>
  <c r="BQ3" i="7"/>
  <c r="BQ3" i="8"/>
  <c r="BT3" i="42"/>
  <c r="BT3" i="40"/>
  <c r="BT3" i="9"/>
  <c r="BT3" i="12"/>
  <c r="BT3" i="10"/>
  <c r="BT3" i="8"/>
  <c r="BT3" i="7"/>
  <c r="BD3" i="42"/>
  <c r="BD3" i="40"/>
  <c r="BD3" i="9"/>
  <c r="BD3" i="12"/>
  <c r="BD3" i="10"/>
  <c r="BD3" i="8"/>
  <c r="BD3" i="7"/>
  <c r="BK3" i="40"/>
  <c r="BK3" i="42"/>
  <c r="BK3" i="12"/>
  <c r="BK3" i="9"/>
  <c r="BK3" i="8"/>
  <c r="BK3" i="10"/>
  <c r="BK3" i="7"/>
  <c r="AA64" i="38"/>
  <c r="BM3" i="42"/>
  <c r="BM3" i="9"/>
  <c r="BM3" i="12"/>
  <c r="BM3" i="10"/>
  <c r="BM3" i="40"/>
  <c r="BM3" i="7"/>
  <c r="BM3" i="8"/>
  <c r="BP3" i="42"/>
  <c r="BP3" i="40"/>
  <c r="BP3" i="9"/>
  <c r="BP3" i="12"/>
  <c r="BP3" i="10"/>
  <c r="BP3" i="7"/>
  <c r="BP3" i="8"/>
  <c r="BG3" i="40"/>
  <c r="BG3" i="42"/>
  <c r="BG3" i="12"/>
  <c r="BG3" i="10"/>
  <c r="BG3" i="8"/>
  <c r="BG3" i="9"/>
  <c r="BG3" i="7"/>
  <c r="D5" i="10"/>
  <c r="C7" i="27" s="1"/>
  <c r="BI3" i="42"/>
  <c r="BI3" i="9"/>
  <c r="BI3" i="40"/>
  <c r="BI3" i="12"/>
  <c r="BI3" i="10"/>
  <c r="BI3" i="8"/>
  <c r="BI3" i="7"/>
  <c r="BL3" i="42"/>
  <c r="BL3" i="40"/>
  <c r="BL3" i="10"/>
  <c r="BL3" i="9"/>
  <c r="BL3" i="7"/>
  <c r="BL3" i="8"/>
  <c r="BS3" i="40"/>
  <c r="BS3" i="42"/>
  <c r="BS3" i="12"/>
  <c r="BS3" i="10"/>
  <c r="BS3" i="8"/>
  <c r="BS3" i="9"/>
  <c r="BS3" i="7"/>
  <c r="BC3" i="40"/>
  <c r="BC3" i="42"/>
  <c r="BC3" i="12"/>
  <c r="BC3" i="10"/>
  <c r="BC3" i="8"/>
  <c r="BC3" i="9"/>
  <c r="BC3" i="7"/>
  <c r="F145" i="8" l="1"/>
  <c r="G145" i="8" s="1"/>
  <c r="F144" i="8"/>
  <c r="G144" i="8" s="1"/>
  <c r="D42" i="27"/>
  <c r="D47" i="27"/>
  <c r="F160" i="8"/>
  <c r="G160" i="8" s="1"/>
  <c r="F159" i="8"/>
  <c r="G159" i="8" s="1"/>
  <c r="D51" i="27"/>
  <c r="F171" i="8"/>
  <c r="G171" i="8" s="1"/>
  <c r="F172" i="8"/>
  <c r="G172" i="8" s="1"/>
  <c r="D41" i="27"/>
  <c r="AD15" i="38"/>
  <c r="F142" i="8"/>
  <c r="G142" i="8" s="1"/>
  <c r="F141" i="8"/>
  <c r="G141" i="8" s="1"/>
  <c r="T15" i="38"/>
  <c r="F198" i="8"/>
  <c r="G198" i="8" s="1"/>
  <c r="D190" i="8" s="1"/>
  <c r="F199" i="8"/>
  <c r="G199" i="8" s="1"/>
  <c r="D40" i="27"/>
  <c r="AB15" i="38"/>
  <c r="D550" i="8"/>
  <c r="AB64" i="38"/>
  <c r="T64" i="38"/>
  <c r="D310" i="8"/>
  <c r="D45" i="27"/>
  <c r="F153" i="8"/>
  <c r="G153" i="8" s="1"/>
  <c r="F154" i="8"/>
  <c r="G154" i="8" s="1"/>
  <c r="D49" i="27"/>
  <c r="F165" i="8"/>
  <c r="G165" i="8" s="1"/>
  <c r="F166" i="8"/>
  <c r="G166" i="8" s="1"/>
  <c r="D53" i="27"/>
  <c r="F177" i="8"/>
  <c r="G177" i="8" s="1"/>
  <c r="F178" i="8"/>
  <c r="G178" i="8" s="1"/>
  <c r="D490" i="8"/>
  <c r="F150" i="8"/>
  <c r="G150" i="8" s="1"/>
  <c r="D44" i="27"/>
  <c r="F151" i="8"/>
  <c r="G151" i="8" s="1"/>
  <c r="D46" i="27"/>
  <c r="F156" i="8"/>
  <c r="G156" i="8" s="1"/>
  <c r="F157" i="8"/>
  <c r="G157" i="8" s="1"/>
  <c r="D48" i="27"/>
  <c r="F163" i="8"/>
  <c r="G163" i="8" s="1"/>
  <c r="F162" i="8"/>
  <c r="G162" i="8" s="1"/>
  <c r="F168" i="8"/>
  <c r="G168" i="8" s="1"/>
  <c r="F169" i="8"/>
  <c r="G169" i="8" s="1"/>
  <c r="D50" i="27"/>
  <c r="D52" i="27"/>
  <c r="F175" i="8"/>
  <c r="G175" i="8" s="1"/>
  <c r="F174" i="8"/>
  <c r="G174" i="8" s="1"/>
  <c r="AM225" i="38"/>
  <c r="F291" i="8"/>
  <c r="G291" i="8" s="1"/>
  <c r="F292" i="8"/>
  <c r="G292" i="8" s="1"/>
  <c r="F295" i="8"/>
  <c r="G295" i="8" s="1"/>
  <c r="F294" i="8"/>
  <c r="G294" i="8" s="1"/>
  <c r="F297" i="8"/>
  <c r="G297" i="8" s="1"/>
  <c r="F298" i="8"/>
  <c r="G298" i="8" s="1"/>
  <c r="F478" i="8"/>
  <c r="G478" i="8" s="1"/>
  <c r="F477" i="8"/>
  <c r="G477" i="8" s="1"/>
  <c r="F619" i="8"/>
  <c r="G619" i="8" s="1"/>
  <c r="F618" i="8"/>
  <c r="G618" i="8" s="1"/>
  <c r="F631" i="8"/>
  <c r="G631" i="8" s="1"/>
  <c r="F630" i="8"/>
  <c r="G630" i="8" s="1"/>
  <c r="F684" i="8"/>
  <c r="G684" i="8" s="1"/>
  <c r="D670" i="8" s="1"/>
  <c r="F685" i="8"/>
  <c r="G685" i="8" s="1"/>
  <c r="F708" i="8"/>
  <c r="G708" i="8" s="1"/>
  <c r="F709" i="8"/>
  <c r="G709" i="8" s="1"/>
  <c r="F36" i="8"/>
  <c r="G36" i="8" s="1"/>
  <c r="F37" i="8"/>
  <c r="G37" i="8" s="1"/>
  <c r="F22" i="8"/>
  <c r="G22" i="8" s="1"/>
  <c r="AA29" i="38" s="1"/>
  <c r="F21" i="8"/>
  <c r="G21" i="8" s="1"/>
  <c r="F118" i="8"/>
  <c r="G118" i="8" s="1"/>
  <c r="F117" i="8"/>
  <c r="G117" i="8" s="1"/>
  <c r="F106" i="8"/>
  <c r="G106" i="8" s="1"/>
  <c r="F105" i="8"/>
  <c r="G105" i="8" s="1"/>
  <c r="F204" i="8"/>
  <c r="G204" i="8" s="1"/>
  <c r="F274" i="8"/>
  <c r="G274" i="8" s="1"/>
  <c r="D250" i="8" s="1"/>
  <c r="F279" i="8"/>
  <c r="G279" i="8" s="1"/>
  <c r="F280" i="8"/>
  <c r="G280" i="8" s="1"/>
  <c r="F282" i="8"/>
  <c r="G282" i="8" s="1"/>
  <c r="F283" i="8"/>
  <c r="G283" i="8" s="1"/>
  <c r="F285" i="8"/>
  <c r="G285" i="8" s="1"/>
  <c r="F286" i="8"/>
  <c r="G286" i="8" s="1"/>
  <c r="F640" i="8"/>
  <c r="G640" i="8" s="1"/>
  <c r="F639" i="8"/>
  <c r="G639" i="8" s="1"/>
  <c r="F24" i="8"/>
  <c r="G24" i="8" s="1"/>
  <c r="F25" i="8"/>
  <c r="G25" i="8" s="1"/>
  <c r="F78" i="8"/>
  <c r="G78" i="8" s="1"/>
  <c r="F441" i="8"/>
  <c r="G441" i="8" s="1"/>
  <c r="F475" i="8"/>
  <c r="G475" i="8" s="1"/>
  <c r="F474" i="8"/>
  <c r="G474" i="8" s="1"/>
  <c r="F696" i="8"/>
  <c r="G696" i="8" s="1"/>
  <c r="F697" i="8"/>
  <c r="G697" i="8" s="1"/>
  <c r="F46" i="8"/>
  <c r="G46" i="8" s="1"/>
  <c r="F45" i="8"/>
  <c r="G45" i="8" s="1"/>
  <c r="F18" i="8"/>
  <c r="G18" i="8" s="1"/>
  <c r="D10" i="8" s="1"/>
  <c r="F94" i="8"/>
  <c r="G94" i="8" s="1"/>
  <c r="F93" i="8"/>
  <c r="G93" i="8" s="1"/>
  <c r="F82" i="8"/>
  <c r="G82" i="8" s="1"/>
  <c r="F81" i="8"/>
  <c r="G81" i="8" s="1"/>
  <c r="F471" i="8"/>
  <c r="G471" i="8" s="1"/>
  <c r="F472" i="8"/>
  <c r="G472" i="8" s="1"/>
  <c r="F655" i="8"/>
  <c r="G655" i="8" s="1"/>
  <c r="F654" i="8"/>
  <c r="G654" i="8" s="1"/>
  <c r="F48" i="8"/>
  <c r="G48" i="8" s="1"/>
  <c r="F49" i="8"/>
  <c r="G49" i="8" s="1"/>
  <c r="F43" i="8"/>
  <c r="G43" i="8" s="1"/>
  <c r="F34" i="8"/>
  <c r="G34" i="8" s="1"/>
  <c r="F33" i="8"/>
  <c r="G33" i="8" s="1"/>
  <c r="F58" i="8"/>
  <c r="G58" i="8" s="1"/>
  <c r="F57" i="8"/>
  <c r="G57" i="8" s="1"/>
  <c r="F127" i="8"/>
  <c r="G127" i="8" s="1"/>
  <c r="F126" i="8"/>
  <c r="G126" i="8" s="1"/>
  <c r="AB28" i="38" s="1"/>
  <c r="F148" i="8"/>
  <c r="G148" i="8" s="1"/>
  <c r="F97" i="8"/>
  <c r="G97" i="8" s="1"/>
  <c r="Q315" i="38"/>
  <c r="Q312" i="38" s="1"/>
  <c r="AD315" i="38"/>
  <c r="AD312" i="38" s="1"/>
  <c r="AD225" i="38"/>
  <c r="Q225" i="38"/>
  <c r="P315" i="38"/>
  <c r="P312" i="38" s="1"/>
  <c r="AC248" i="38"/>
  <c r="AC243" i="38" s="1"/>
  <c r="D181" i="7"/>
  <c r="AL248" i="38"/>
  <c r="AL243" i="38" s="1"/>
  <c r="D105" i="7"/>
  <c r="D257" i="7"/>
  <c r="D371" i="7"/>
  <c r="D390" i="7"/>
  <c r="D447" i="7"/>
  <c r="D466" i="7"/>
  <c r="D523" i="7"/>
  <c r="D542" i="7"/>
  <c r="AN315" i="38"/>
  <c r="D333" i="7"/>
  <c r="AF312" i="38"/>
  <c r="AL171" i="38"/>
  <c r="D200" i="7"/>
  <c r="Q248" i="38"/>
  <c r="Q171" i="38"/>
  <c r="D67" i="7"/>
  <c r="AD171" i="38"/>
  <c r="D143" i="7"/>
  <c r="AH171" i="38"/>
  <c r="AF225" i="38"/>
  <c r="D295" i="7"/>
  <c r="AF248" i="38"/>
  <c r="U315" i="38"/>
  <c r="U312" i="38" s="1"/>
  <c r="D10" i="7"/>
  <c r="D171" i="38"/>
  <c r="AG171" i="38"/>
  <c r="L171" i="38"/>
  <c r="D315" i="38"/>
  <c r="AG315" i="38"/>
  <c r="AG312" i="38" s="1"/>
  <c r="L315" i="38"/>
  <c r="L312" i="38" s="1"/>
  <c r="D48" i="7"/>
  <c r="P248" i="38"/>
  <c r="P243" i="38" s="1"/>
  <c r="D225" i="38"/>
  <c r="AG225" i="38"/>
  <c r="L225" i="38"/>
  <c r="D248" i="38"/>
  <c r="AG248" i="38"/>
  <c r="AG243" i="38" s="1"/>
  <c r="L248" i="38"/>
  <c r="AD248" i="38"/>
  <c r="AD243" i="38" s="1"/>
  <c r="M248" i="38"/>
  <c r="M243" i="38" s="1"/>
  <c r="D29" i="7"/>
  <c r="D86" i="7"/>
  <c r="AC315" i="38"/>
  <c r="AH315" i="38"/>
  <c r="AH312" i="38" s="1"/>
  <c r="AK315" i="38"/>
  <c r="AL315" i="38"/>
  <c r="AL312" i="38" s="1"/>
  <c r="AF171" i="38"/>
  <c r="D276" i="7"/>
  <c r="AN248" i="38"/>
  <c r="D219" i="7"/>
  <c r="AN171" i="38"/>
  <c r="AQ171" i="38" s="1"/>
  <c r="U171" i="38"/>
  <c r="D314" i="7"/>
  <c r="D124" i="7"/>
  <c r="D162" i="7"/>
  <c r="F137" i="38"/>
  <c r="F145" i="38"/>
  <c r="H145" i="38" s="1"/>
  <c r="F152" i="38"/>
  <c r="J152" i="38" s="1"/>
  <c r="F160" i="38"/>
  <c r="H160" i="38" s="1"/>
  <c r="F167" i="38"/>
  <c r="F171" i="38"/>
  <c r="J171" i="38" s="1"/>
  <c r="F175" i="38"/>
  <c r="H175" i="38" s="1"/>
  <c r="F179" i="38"/>
  <c r="H179" i="38" s="1"/>
  <c r="F183" i="38"/>
  <c r="J183" i="38" s="1"/>
  <c r="F197" i="38"/>
  <c r="J197" i="38" s="1"/>
  <c r="F218" i="38"/>
  <c r="H218" i="38" s="1"/>
  <c r="F224" i="38"/>
  <c r="F228" i="38"/>
  <c r="H228" i="38" s="1"/>
  <c r="F232" i="38"/>
  <c r="H232" i="38" s="1"/>
  <c r="AE245" i="38"/>
  <c r="F246" i="38"/>
  <c r="F250" i="38"/>
  <c r="AE253" i="38"/>
  <c r="AM123" i="38"/>
  <c r="AM131" i="38"/>
  <c r="AI139" i="38"/>
  <c r="AQ145" i="38"/>
  <c r="AM146" i="38"/>
  <c r="AE151" i="38"/>
  <c r="AI154" i="38"/>
  <c r="AE155" i="38"/>
  <c r="AQ156" i="38"/>
  <c r="AM157" i="38"/>
  <c r="AI158" i="38"/>
  <c r="AQ160" i="38"/>
  <c r="AM161" i="38"/>
  <c r="AI162" i="38"/>
  <c r="AI165" i="38"/>
  <c r="AE166" i="38"/>
  <c r="AQ167" i="38"/>
  <c r="AI169" i="38"/>
  <c r="AM172" i="38"/>
  <c r="AI173" i="38"/>
  <c r="AE174" i="38"/>
  <c r="AI177" i="38"/>
  <c r="AQ179" i="38"/>
  <c r="AI181" i="38"/>
  <c r="AE182" i="38"/>
  <c r="AQ183" i="38"/>
  <c r="AE186" i="38"/>
  <c r="AQ187" i="38"/>
  <c r="AI189" i="38"/>
  <c r="AE192" i="38"/>
  <c r="AQ193" i="38"/>
  <c r="AM194" i="38"/>
  <c r="AE196" i="38"/>
  <c r="AQ197" i="38"/>
  <c r="AQ200" i="38"/>
  <c r="AM201" i="38"/>
  <c r="AI202" i="38"/>
  <c r="AM205" i="38"/>
  <c r="AI206" i="38"/>
  <c r="AM208" i="38"/>
  <c r="AI209" i="38"/>
  <c r="AE210" i="38"/>
  <c r="AQ211" i="38"/>
  <c r="AI213" i="38"/>
  <c r="AM215" i="38"/>
  <c r="AM219" i="38"/>
  <c r="AE221" i="38"/>
  <c r="AQ224" i="38"/>
  <c r="AE227" i="38"/>
  <c r="AQ228" i="38"/>
  <c r="AM229" i="38"/>
  <c r="AI230" i="38"/>
  <c r="AE231" i="38"/>
  <c r="AM233" i="38"/>
  <c r="AE238" i="38"/>
  <c r="AQ239" i="38"/>
  <c r="AM240" i="38"/>
  <c r="AI241" i="38"/>
  <c r="AE242" i="38"/>
  <c r="AI244" i="38"/>
  <c r="AM247" i="38"/>
  <c r="AQ250" i="38"/>
  <c r="AM251" i="38"/>
  <c r="AQ254" i="38"/>
  <c r="AA164" i="38"/>
  <c r="AQ188" i="38"/>
  <c r="AI217" i="38"/>
  <c r="AM226" i="38"/>
  <c r="F229" i="38"/>
  <c r="J229" i="38" s="1"/>
  <c r="AQ229" i="38"/>
  <c r="AM230" i="38"/>
  <c r="F233" i="38"/>
  <c r="AQ233" i="38"/>
  <c r="AM234" i="38"/>
  <c r="E235" i="38"/>
  <c r="N235" i="38"/>
  <c r="V235" i="38"/>
  <c r="Z235" i="38"/>
  <c r="AQ236" i="38"/>
  <c r="K235" i="38"/>
  <c r="O235" i="38"/>
  <c r="W235" i="38"/>
  <c r="AA235" i="38"/>
  <c r="AF235" i="38"/>
  <c r="AP235" i="38"/>
  <c r="AI238" i="38"/>
  <c r="F240" i="38"/>
  <c r="H240" i="38" s="1"/>
  <c r="AM241" i="38"/>
  <c r="AI242" i="38"/>
  <c r="O243" i="38"/>
  <c r="W243" i="38"/>
  <c r="AA243" i="38"/>
  <c r="AK243" i="38"/>
  <c r="L243" i="38"/>
  <c r="AI245" i="38"/>
  <c r="F247" i="38"/>
  <c r="J247" i="38" s="1"/>
  <c r="AQ247" i="38"/>
  <c r="AM248" i="38"/>
  <c r="AI249" i="38"/>
  <c r="AE250" i="38"/>
  <c r="F251" i="38"/>
  <c r="J251" i="38" s="1"/>
  <c r="AQ252" i="38"/>
  <c r="AE254" i="38"/>
  <c r="F255" i="38"/>
  <c r="AE255" i="38"/>
  <c r="AQ256" i="38"/>
  <c r="AM257" i="38"/>
  <c r="AI258" i="38"/>
  <c r="F202" i="38"/>
  <c r="F230" i="38"/>
  <c r="J230" i="38" s="1"/>
  <c r="F237" i="38"/>
  <c r="H237" i="38" s="1"/>
  <c r="F140" i="38"/>
  <c r="J140" i="38" s="1"/>
  <c r="F148" i="38"/>
  <c r="F159" i="38"/>
  <c r="J159" i="38" s="1"/>
  <c r="F174" i="38"/>
  <c r="H174" i="38" s="1"/>
  <c r="F182" i="38"/>
  <c r="H182" i="38" s="1"/>
  <c r="F186" i="38"/>
  <c r="F192" i="38"/>
  <c r="F203" i="38"/>
  <c r="J203" i="38" s="1"/>
  <c r="AQ203" i="38"/>
  <c r="F217" i="38"/>
  <c r="AI225" i="38"/>
  <c r="AQ227" i="38"/>
  <c r="AM228" i="38"/>
  <c r="AI229" i="38"/>
  <c r="AE230" i="38"/>
  <c r="AQ231" i="38"/>
  <c r="AI233" i="38"/>
  <c r="F238" i="38"/>
  <c r="AQ238" i="38"/>
  <c r="AM239" i="38"/>
  <c r="AI240" i="38"/>
  <c r="AE241" i="38"/>
  <c r="F242" i="38"/>
  <c r="J242" i="38" s="1"/>
  <c r="F245" i="38"/>
  <c r="J245" i="38" s="1"/>
  <c r="AQ245" i="38"/>
  <c r="AM246" i="38"/>
  <c r="AE248" i="38"/>
  <c r="AQ249" i="38"/>
  <c r="T214" i="38"/>
  <c r="AB214" i="38"/>
  <c r="AC214" i="38"/>
  <c r="W223" i="38"/>
  <c r="AK223" i="38"/>
  <c r="AM227" i="38"/>
  <c r="AM231" i="38"/>
  <c r="AQ234" i="38"/>
  <c r="P235" i="38"/>
  <c r="T235" i="38"/>
  <c r="AB235" i="38"/>
  <c r="M235" i="38"/>
  <c r="Q235" i="38"/>
  <c r="Y235" i="38"/>
  <c r="AH235" i="38"/>
  <c r="AN235" i="38"/>
  <c r="AM238" i="38"/>
  <c r="Q243" i="38"/>
  <c r="N243" i="38"/>
  <c r="AK235" i="38"/>
  <c r="AM237" i="38"/>
  <c r="AO235" i="38"/>
  <c r="AO243" i="38"/>
  <c r="AM224" i="38"/>
  <c r="E243" i="38"/>
  <c r="F236" i="38"/>
  <c r="H236" i="38" s="1"/>
  <c r="AQ241" i="38"/>
  <c r="U243" i="38"/>
  <c r="AH243" i="38"/>
  <c r="V243" i="38"/>
  <c r="AJ243" i="38"/>
  <c r="AE229" i="38"/>
  <c r="AE233" i="38"/>
  <c r="AG235" i="38"/>
  <c r="AI236" i="38"/>
  <c r="AD149" i="38"/>
  <c r="AC149" i="38"/>
  <c r="AM64" i="38"/>
  <c r="AE73" i="38"/>
  <c r="AM112" i="38"/>
  <c r="D57" i="27"/>
  <c r="D80" i="27"/>
  <c r="F55" i="38"/>
  <c r="H55" i="38" s="1"/>
  <c r="F79" i="38"/>
  <c r="H79" i="38" s="1"/>
  <c r="F114" i="38"/>
  <c r="H114" i="38" s="1"/>
  <c r="F121" i="38"/>
  <c r="J121" i="38" s="1"/>
  <c r="F125" i="38"/>
  <c r="J125" i="38" s="1"/>
  <c r="F129" i="38"/>
  <c r="F136" i="38"/>
  <c r="H136" i="38" s="1"/>
  <c r="F144" i="38"/>
  <c r="H144" i="38" s="1"/>
  <c r="C57" i="27"/>
  <c r="C80" i="27"/>
  <c r="D5" i="12"/>
  <c r="C8" i="27" s="1"/>
  <c r="D103" i="27"/>
  <c r="C103" i="27"/>
  <c r="AQ68" i="38"/>
  <c r="F97" i="38"/>
  <c r="J97" i="38" s="1"/>
  <c r="AM116" i="38"/>
  <c r="AI117" i="38"/>
  <c r="AI128" i="38"/>
  <c r="AE129" i="38"/>
  <c r="AM134" i="38"/>
  <c r="AE140" i="38"/>
  <c r="AI143" i="38"/>
  <c r="AE144" i="38"/>
  <c r="F40" i="38"/>
  <c r="J40" i="38" s="1"/>
  <c r="F44" i="38"/>
  <c r="H44" i="38" s="1"/>
  <c r="F51" i="38"/>
  <c r="J51" i="38" s="1"/>
  <c r="F59" i="38"/>
  <c r="H59" i="38" s="1"/>
  <c r="AQ60" i="38"/>
  <c r="AM61" i="38"/>
  <c r="F63" i="38"/>
  <c r="F67" i="38"/>
  <c r="J67" i="38" s="1"/>
  <c r="AI70" i="38"/>
  <c r="F71" i="38"/>
  <c r="H71" i="38" s="1"/>
  <c r="F72" i="38"/>
  <c r="H72" i="38" s="1"/>
  <c r="AM73" i="38"/>
  <c r="F75" i="38"/>
  <c r="J75" i="38" s="1"/>
  <c r="AQ75" i="38"/>
  <c r="F86" i="38"/>
  <c r="H86" i="38" s="1"/>
  <c r="AE86" i="38"/>
  <c r="AQ87" i="38"/>
  <c r="AM88" i="38"/>
  <c r="AI92" i="38"/>
  <c r="F93" i="38"/>
  <c r="J93" i="38" s="1"/>
  <c r="AE93" i="38"/>
  <c r="F100" i="38"/>
  <c r="H100" i="38" s="1"/>
  <c r="F104" i="38"/>
  <c r="F110" i="38"/>
  <c r="H110" i="38" s="1"/>
  <c r="AE64" i="38"/>
  <c r="F64" i="38"/>
  <c r="H64" i="38" s="1"/>
  <c r="F68" i="38"/>
  <c r="F76" i="38"/>
  <c r="H76" i="38" s="1"/>
  <c r="F80" i="38"/>
  <c r="H80" i="38" s="1"/>
  <c r="F87" i="38"/>
  <c r="J87" i="38" s="1"/>
  <c r="F90" i="38"/>
  <c r="J90" i="38" s="1"/>
  <c r="F94" i="38"/>
  <c r="J94" i="38" s="1"/>
  <c r="F101" i="38"/>
  <c r="H101" i="38" s="1"/>
  <c r="F105" i="38"/>
  <c r="H105" i="38" s="1"/>
  <c r="F111" i="38"/>
  <c r="H111" i="38" s="1"/>
  <c r="F115" i="38"/>
  <c r="J115" i="38" s="1"/>
  <c r="F122" i="38"/>
  <c r="J122" i="38" s="1"/>
  <c r="F126" i="38"/>
  <c r="H126" i="38" s="1"/>
  <c r="F130" i="38"/>
  <c r="AI75" i="38"/>
  <c r="F141" i="38"/>
  <c r="H141" i="38" s="1"/>
  <c r="AQ52" i="38"/>
  <c r="AM57" i="38"/>
  <c r="AI58" i="38"/>
  <c r="AI62" i="38"/>
  <c r="AE63" i="38"/>
  <c r="AQ64" i="38"/>
  <c r="AM65" i="38"/>
  <c r="AI66" i="38"/>
  <c r="AE67" i="38"/>
  <c r="AM69" i="38"/>
  <c r="AE71" i="38"/>
  <c r="AQ72" i="38"/>
  <c r="AI74" i="38"/>
  <c r="AE75" i="38"/>
  <c r="AQ76" i="38"/>
  <c r="AM77" i="38"/>
  <c r="AI78" i="38"/>
  <c r="AE79" i="38"/>
  <c r="AQ80" i="38"/>
  <c r="AM81" i="38"/>
  <c r="AI82" i="38"/>
  <c r="AM84" i="38"/>
  <c r="O83" i="38"/>
  <c r="AI85" i="38"/>
  <c r="AQ90" i="38"/>
  <c r="AM91" i="38"/>
  <c r="O89" i="38"/>
  <c r="AQ94" i="38"/>
  <c r="AM95" i="38"/>
  <c r="AI97" i="38"/>
  <c r="AQ97" i="38"/>
  <c r="AM98" i="38"/>
  <c r="AI99" i="38"/>
  <c r="AE100" i="38"/>
  <c r="AQ101" i="38"/>
  <c r="AM102" i="38"/>
  <c r="AI103" i="38"/>
  <c r="AE104" i="38"/>
  <c r="AQ105" i="38"/>
  <c r="AM108" i="38"/>
  <c r="AI109" i="38"/>
  <c r="AE110" i="38"/>
  <c r="AQ111" i="38"/>
  <c r="AI113" i="38"/>
  <c r="AE114" i="38"/>
  <c r="AQ115" i="38"/>
  <c r="AM119" i="38"/>
  <c r="AI120" i="38"/>
  <c r="AE121" i="38"/>
  <c r="AQ122" i="38"/>
  <c r="AI124" i="38"/>
  <c r="AE125" i="38"/>
  <c r="AQ126" i="38"/>
  <c r="AM127" i="38"/>
  <c r="AQ130" i="38"/>
  <c r="AI132" i="38"/>
  <c r="AI135" i="38"/>
  <c r="AE136" i="38"/>
  <c r="AM138" i="38"/>
  <c r="V499" i="38"/>
  <c r="AR375" i="38"/>
  <c r="H392" i="38"/>
  <c r="I27" i="27"/>
  <c r="F16" i="38"/>
  <c r="F20" i="38"/>
  <c r="J20" i="38" s="1"/>
  <c r="F24" i="38"/>
  <c r="J24" i="38" s="1"/>
  <c r="H413" i="38"/>
  <c r="J310" i="38"/>
  <c r="AK526" i="38"/>
  <c r="J335" i="38"/>
  <c r="H412" i="38"/>
  <c r="H377" i="38"/>
  <c r="J525" i="38"/>
  <c r="Z565" i="38"/>
  <c r="V565" i="38"/>
  <c r="R565" i="38"/>
  <c r="N565" i="38"/>
  <c r="Y564" i="38"/>
  <c r="U564" i="38"/>
  <c r="Q564" i="38"/>
  <c r="M564" i="38"/>
  <c r="X563" i="38"/>
  <c r="T563" i="38"/>
  <c r="P563" i="38"/>
  <c r="L563" i="38"/>
  <c r="AA562" i="38"/>
  <c r="W562" i="38"/>
  <c r="S562" i="38"/>
  <c r="O562" i="38"/>
  <c r="K562" i="38"/>
  <c r="Z561" i="38"/>
  <c r="V561" i="38"/>
  <c r="R561" i="38"/>
  <c r="N561" i="38"/>
  <c r="AA559" i="38"/>
  <c r="W559" i="38"/>
  <c r="S559" i="38"/>
  <c r="O559" i="38"/>
  <c r="K559" i="38"/>
  <c r="Z558" i="38"/>
  <c r="V558" i="38"/>
  <c r="R558" i="38"/>
  <c r="N558" i="38"/>
  <c r="Y557" i="38"/>
  <c r="U557" i="38"/>
  <c r="Q557" i="38"/>
  <c r="M557" i="38"/>
  <c r="X556" i="38"/>
  <c r="T556" i="38"/>
  <c r="P556" i="38"/>
  <c r="L556" i="38"/>
  <c r="AA555" i="38"/>
  <c r="W555" i="38"/>
  <c r="S555" i="38"/>
  <c r="O555" i="38"/>
  <c r="K555" i="38"/>
  <c r="Z554" i="38"/>
  <c r="V554" i="38"/>
  <c r="R554" i="38"/>
  <c r="N554" i="38"/>
  <c r="Y553" i="38"/>
  <c r="U553" i="38"/>
  <c r="Q553" i="38"/>
  <c r="M553" i="38"/>
  <c r="X552" i="38"/>
  <c r="T552" i="38"/>
  <c r="P552" i="38"/>
  <c r="L552" i="38"/>
  <c r="AA551" i="38"/>
  <c r="W551" i="38"/>
  <c r="S551" i="38"/>
  <c r="O551" i="38"/>
  <c r="K551" i="38"/>
  <c r="Y565" i="38"/>
  <c r="U565" i="38"/>
  <c r="Q565" i="38"/>
  <c r="M565" i="38"/>
  <c r="X564" i="38"/>
  <c r="T564" i="38"/>
  <c r="P564" i="38"/>
  <c r="L564" i="38"/>
  <c r="AA563" i="38"/>
  <c r="W563" i="38"/>
  <c r="S563" i="38"/>
  <c r="O563" i="38"/>
  <c r="K563" i="38"/>
  <c r="Z562" i="38"/>
  <c r="V562" i="38"/>
  <c r="R562" i="38"/>
  <c r="N562" i="38"/>
  <c r="Y561" i="38"/>
  <c r="U561" i="38"/>
  <c r="Q561" i="38"/>
  <c r="M561" i="38"/>
  <c r="Z559" i="38"/>
  <c r="V559" i="38"/>
  <c r="R559" i="38"/>
  <c r="N559" i="38"/>
  <c r="Y558" i="38"/>
  <c r="U558" i="38"/>
  <c r="Q558" i="38"/>
  <c r="M558" i="38"/>
  <c r="X557" i="38"/>
  <c r="T557" i="38"/>
  <c r="P557" i="38"/>
  <c r="L557" i="38"/>
  <c r="AA556" i="38"/>
  <c r="W556" i="38"/>
  <c r="S556" i="38"/>
  <c r="O556" i="38"/>
  <c r="K556" i="38"/>
  <c r="Z555" i="38"/>
  <c r="V555" i="38"/>
  <c r="R555" i="38"/>
  <c r="N555" i="38"/>
  <c r="Y554" i="38"/>
  <c r="U554" i="38"/>
  <c r="Q554" i="38"/>
  <c r="M554" i="38"/>
  <c r="X553" i="38"/>
  <c r="T553" i="38"/>
  <c r="P553" i="38"/>
  <c r="L553" i="38"/>
  <c r="AA552" i="38"/>
  <c r="W552" i="38"/>
  <c r="S552" i="38"/>
  <c r="O552" i="38"/>
  <c r="K552" i="38"/>
  <c r="Z551" i="38"/>
  <c r="V551" i="38"/>
  <c r="R551" i="38"/>
  <c r="N551" i="38"/>
  <c r="J490" i="38"/>
  <c r="H241" i="38"/>
  <c r="J301" i="38"/>
  <c r="AI15" i="38"/>
  <c r="AE16" i="38"/>
  <c r="F17" i="38"/>
  <c r="H17" i="38" s="1"/>
  <c r="AQ17" i="38"/>
  <c r="AM18" i="38"/>
  <c r="AI19" i="38"/>
  <c r="AE20" i="38"/>
  <c r="F21" i="38"/>
  <c r="J21" i="38" s="1"/>
  <c r="AQ21" i="38"/>
  <c r="AM22" i="38"/>
  <c r="AI23" i="38"/>
  <c r="AE24" i="38"/>
  <c r="F25" i="38"/>
  <c r="H25" i="38" s="1"/>
  <c r="F35" i="38"/>
  <c r="J35" i="38" s="1"/>
  <c r="AE35" i="38"/>
  <c r="AQ36" i="38"/>
  <c r="AM37" i="38"/>
  <c r="AI38" i="38"/>
  <c r="F39" i="38"/>
  <c r="H39" i="38" s="1"/>
  <c r="AE39" i="38"/>
  <c r="AQ40" i="38"/>
  <c r="AQ196" i="38"/>
  <c r="AM197" i="38"/>
  <c r="AI198" i="38"/>
  <c r="AI201" i="38"/>
  <c r="AM204" i="38"/>
  <c r="AI205" i="38"/>
  <c r="F206" i="38"/>
  <c r="H206" i="38" s="1"/>
  <c r="AE206" i="38"/>
  <c r="AI208" i="38"/>
  <c r="AI212" i="38"/>
  <c r="F213" i="38"/>
  <c r="H213" i="38" s="1"/>
  <c r="AE213" i="38"/>
  <c r="AE216" i="38"/>
  <c r="AI219" i="38"/>
  <c r="F220" i="38"/>
  <c r="J220" i="38" s="1"/>
  <c r="AE220" i="38"/>
  <c r="AQ221" i="38"/>
  <c r="H419" i="38"/>
  <c r="H324" i="38"/>
  <c r="J323" i="38"/>
  <c r="J228" i="38"/>
  <c r="J515" i="38"/>
  <c r="J452" i="38"/>
  <c r="J479" i="38"/>
  <c r="AG499" i="38"/>
  <c r="AC526" i="38"/>
  <c r="AR268" i="38"/>
  <c r="J373" i="38"/>
  <c r="J305" i="38"/>
  <c r="J352" i="38"/>
  <c r="J536" i="38"/>
  <c r="J151" i="38"/>
  <c r="AR394" i="38"/>
  <c r="H497" i="38"/>
  <c r="J287" i="38"/>
  <c r="H140" i="38"/>
  <c r="H550" i="38"/>
  <c r="J71" i="38"/>
  <c r="J126" i="38"/>
  <c r="J281" i="38"/>
  <c r="AG397" i="38"/>
  <c r="AM389" i="38"/>
  <c r="AR442" i="38"/>
  <c r="AR429" i="38"/>
  <c r="P397" i="38"/>
  <c r="AR364" i="38"/>
  <c r="J418" i="38"/>
  <c r="J55" i="38"/>
  <c r="H486" i="38"/>
  <c r="H508" i="38"/>
  <c r="J348" i="38"/>
  <c r="H193" i="38"/>
  <c r="J160" i="38"/>
  <c r="H183" i="38"/>
  <c r="J317" i="38"/>
  <c r="H503" i="38"/>
  <c r="H322" i="38"/>
  <c r="J431" i="38"/>
  <c r="H544" i="38"/>
  <c r="AC499" i="38"/>
  <c r="AD397" i="38"/>
  <c r="M327" i="38"/>
  <c r="F33" i="38"/>
  <c r="H33" i="38" s="1"/>
  <c r="F37" i="38"/>
  <c r="J37" i="38" s="1"/>
  <c r="F41" i="38"/>
  <c r="J41" i="38" s="1"/>
  <c r="F45" i="38"/>
  <c r="F52" i="38"/>
  <c r="J52" i="38" s="1"/>
  <c r="F56" i="38"/>
  <c r="F60" i="38"/>
  <c r="J60" i="38" s="1"/>
  <c r="H510" i="38"/>
  <c r="H489" i="38"/>
  <c r="H381" i="38"/>
  <c r="J253" i="38"/>
  <c r="J478" i="38"/>
  <c r="H152" i="38"/>
  <c r="H295" i="38"/>
  <c r="H453" i="38"/>
  <c r="E499" i="38"/>
  <c r="AD499" i="38"/>
  <c r="AN499" i="38"/>
  <c r="E526" i="38"/>
  <c r="AA499" i="38"/>
  <c r="AR487" i="38"/>
  <c r="J332" i="38"/>
  <c r="J298" i="38"/>
  <c r="J293" i="38"/>
  <c r="H244" i="38"/>
  <c r="H338" i="38"/>
  <c r="J263" i="38"/>
  <c r="H516" i="38"/>
  <c r="H367" i="38"/>
  <c r="J538" i="38"/>
  <c r="J294" i="38"/>
  <c r="F260" i="38"/>
  <c r="H260" i="38" s="1"/>
  <c r="J145" i="38"/>
  <c r="M397" i="38"/>
  <c r="J334" i="38"/>
  <c r="H325" i="38"/>
  <c r="H375" i="38"/>
  <c r="J280" i="38"/>
  <c r="F328" i="38"/>
  <c r="J328" i="38" s="1"/>
  <c r="J227" i="38"/>
  <c r="H551" i="38"/>
  <c r="H420" i="38"/>
  <c r="H257" i="38"/>
  <c r="H484" i="38"/>
  <c r="J299" i="38"/>
  <c r="H428" i="38"/>
  <c r="H483" i="38"/>
  <c r="F560" i="38"/>
  <c r="J560" i="38" s="1"/>
  <c r="AR294" i="38"/>
  <c r="H51" i="38"/>
  <c r="J399" i="38"/>
  <c r="J316" i="38"/>
  <c r="J390" i="38"/>
  <c r="H410" i="38"/>
  <c r="H539" i="38"/>
  <c r="H247" i="38"/>
  <c r="H417" i="38"/>
  <c r="H296" i="38"/>
  <c r="J309" i="38"/>
  <c r="H554" i="38"/>
  <c r="H436" i="38"/>
  <c r="H454" i="38"/>
  <c r="J105" i="38"/>
  <c r="J370" i="38"/>
  <c r="J111" i="38"/>
  <c r="J443" i="38"/>
  <c r="H495" i="38"/>
  <c r="AJ526" i="38"/>
  <c r="O499" i="38"/>
  <c r="AJ397" i="38"/>
  <c r="AR402" i="38"/>
  <c r="AR273" i="38"/>
  <c r="AR558" i="38"/>
  <c r="Z499" i="38"/>
  <c r="AR484" i="38"/>
  <c r="H491" i="38"/>
  <c r="F398" i="38"/>
  <c r="J398" i="38" s="1"/>
  <c r="AR258" i="38"/>
  <c r="AR240" i="38"/>
  <c r="J472" i="38"/>
  <c r="AR382" i="38"/>
  <c r="AR369" i="38"/>
  <c r="AR350" i="38"/>
  <c r="J391" i="38"/>
  <c r="K327" i="38"/>
  <c r="H269" i="38"/>
  <c r="J239" i="38"/>
  <c r="H245" i="38"/>
  <c r="AR332" i="38"/>
  <c r="AR437" i="38"/>
  <c r="Y499" i="38"/>
  <c r="AR494" i="38"/>
  <c r="AR512" i="38"/>
  <c r="J80" i="38"/>
  <c r="J463" i="38"/>
  <c r="F15" i="38"/>
  <c r="H15" i="38" s="1"/>
  <c r="F27" i="38"/>
  <c r="H27" i="38" s="1"/>
  <c r="H559" i="38"/>
  <c r="J559" i="38"/>
  <c r="J496" i="38"/>
  <c r="H496" i="38"/>
  <c r="AR488" i="38"/>
  <c r="H422" i="38"/>
  <c r="J422" i="38"/>
  <c r="J361" i="38"/>
  <c r="H361" i="38"/>
  <c r="AR229" i="38"/>
  <c r="AH327" i="38"/>
  <c r="AR310" i="38"/>
  <c r="H543" i="38"/>
  <c r="J543" i="38"/>
  <c r="AR262" i="38"/>
  <c r="H242" i="38"/>
  <c r="H340" i="38"/>
  <c r="J488" i="38"/>
  <c r="J350" i="38"/>
  <c r="J285" i="38"/>
  <c r="H460" i="38"/>
  <c r="J408" i="38"/>
  <c r="AB526" i="38"/>
  <c r="H320" i="38"/>
  <c r="J320" i="38"/>
  <c r="F509" i="38"/>
  <c r="J509" i="38" s="1"/>
  <c r="U397" i="38"/>
  <c r="J535" i="38"/>
  <c r="H535" i="38"/>
  <c r="J470" i="38"/>
  <c r="H470" i="38"/>
  <c r="H406" i="38"/>
  <c r="J406" i="38"/>
  <c r="H360" i="38"/>
  <c r="J360" i="38"/>
  <c r="AM267" i="38"/>
  <c r="AE18" i="38"/>
  <c r="AQ19" i="38"/>
  <c r="AI20" i="38"/>
  <c r="AI21" i="38"/>
  <c r="F22" i="38"/>
  <c r="J22" i="38" s="1"/>
  <c r="AM24" i="38"/>
  <c r="H542" i="38"/>
  <c r="N13" i="38"/>
  <c r="AQ15" i="38"/>
  <c r="Q13" i="38"/>
  <c r="AE17" i="38"/>
  <c r="AE21" i="38"/>
  <c r="AE22" i="38"/>
  <c r="AM23" i="38"/>
  <c r="AI24" i="38"/>
  <c r="AI25" i="38"/>
  <c r="F26" i="38"/>
  <c r="AE31" i="38"/>
  <c r="AQ32" i="38"/>
  <c r="J403" i="38"/>
  <c r="AE23" i="38"/>
  <c r="H230" i="38"/>
  <c r="J236" i="38"/>
  <c r="H469" i="38"/>
  <c r="H445" i="38"/>
  <c r="AR313" i="38"/>
  <c r="AR460" i="38"/>
  <c r="J254" i="38"/>
  <c r="H254" i="38"/>
  <c r="J186" i="38"/>
  <c r="H186" i="38"/>
  <c r="H178" i="38"/>
  <c r="J178" i="38"/>
  <c r="R13" i="38"/>
  <c r="AI16" i="38"/>
  <c r="AI17" i="38"/>
  <c r="F18" i="38"/>
  <c r="J18" i="38" s="1"/>
  <c r="AQ18" i="38"/>
  <c r="AM19" i="38"/>
  <c r="AM20" i="38"/>
  <c r="AQ22" i="38"/>
  <c r="AM29" i="38"/>
  <c r="F31" i="38"/>
  <c r="H31" i="38" s="1"/>
  <c r="H561" i="38"/>
  <c r="H204" i="38"/>
  <c r="H393" i="38"/>
  <c r="J358" i="38"/>
  <c r="J364" i="38"/>
  <c r="H256" i="38"/>
  <c r="J461" i="38"/>
  <c r="H314" i="38"/>
  <c r="J297" i="38"/>
  <c r="H359" i="38"/>
  <c r="J359" i="38"/>
  <c r="H115" i="38"/>
  <c r="J233" i="38"/>
  <c r="H233" i="38"/>
  <c r="AM21" i="38"/>
  <c r="AI22" i="38"/>
  <c r="J346" i="38"/>
  <c r="J411" i="38"/>
  <c r="H505" i="38"/>
  <c r="H197" i="38"/>
  <c r="H514" i="38"/>
  <c r="J462" i="38"/>
  <c r="J557" i="38"/>
  <c r="J136" i="38"/>
  <c r="H450" i="38"/>
  <c r="H477" i="38"/>
  <c r="H435" i="38"/>
  <c r="H465" i="38"/>
  <c r="H466" i="38"/>
  <c r="H121" i="38"/>
  <c r="J141" i="38"/>
  <c r="J249" i="38"/>
  <c r="J396" i="38"/>
  <c r="J474" i="38"/>
  <c r="J179" i="38"/>
  <c r="AE467" i="38"/>
  <c r="K499" i="38"/>
  <c r="AR414" i="38"/>
  <c r="K397" i="38"/>
  <c r="AR289" i="38"/>
  <c r="AR335" i="38"/>
  <c r="AR353" i="38"/>
  <c r="AR314" i="38"/>
  <c r="AR562" i="38"/>
  <c r="AR552" i="38"/>
  <c r="AH526" i="38"/>
  <c r="AR521" i="38"/>
  <c r="AR517" i="38"/>
  <c r="AR564" i="38"/>
  <c r="AJ499" i="38"/>
  <c r="AR463" i="38"/>
  <c r="AR448" i="38"/>
  <c r="Q499" i="38"/>
  <c r="L397" i="38"/>
  <c r="AQ489" i="38"/>
  <c r="AR471" i="38"/>
  <c r="AR425" i="38"/>
  <c r="AR420" i="38"/>
  <c r="AR412" i="38"/>
  <c r="AR543" i="38"/>
  <c r="L499" i="38"/>
  <c r="AR403" i="38"/>
  <c r="AR439" i="38"/>
  <c r="AR373" i="38"/>
  <c r="Z327" i="38"/>
  <c r="AR325" i="38"/>
  <c r="AR318" i="38"/>
  <c r="AR359" i="38"/>
  <c r="AR348" i="38"/>
  <c r="AR338" i="38"/>
  <c r="AR333" i="38"/>
  <c r="AR326" i="38"/>
  <c r="H262" i="38"/>
  <c r="AR427" i="38"/>
  <c r="AR377" i="38"/>
  <c r="AR250" i="38"/>
  <c r="AR293" i="38"/>
  <c r="AR336" i="38"/>
  <c r="H234" i="38"/>
  <c r="J234" i="38"/>
  <c r="W499" i="38"/>
  <c r="AR408" i="38"/>
  <c r="AM41" i="38"/>
  <c r="AI42" i="38"/>
  <c r="F43" i="38"/>
  <c r="J43" i="38" s="1"/>
  <c r="AE43" i="38"/>
  <c r="AQ44" i="38"/>
  <c r="AM45" i="38"/>
  <c r="AI46" i="38"/>
  <c r="AI49" i="38"/>
  <c r="AE50" i="38"/>
  <c r="AQ51" i="38"/>
  <c r="AM52" i="38"/>
  <c r="AI53" i="38"/>
  <c r="F54" i="38"/>
  <c r="J54" i="38" s="1"/>
  <c r="AE54" i="38"/>
  <c r="AQ55" i="38"/>
  <c r="AM56" i="38"/>
  <c r="AI57" i="38"/>
  <c r="F58" i="38"/>
  <c r="J58" i="38" s="1"/>
  <c r="AE58" i="38"/>
  <c r="AQ59" i="38"/>
  <c r="AM60" i="38"/>
  <c r="AI61" i="38"/>
  <c r="F62" i="38"/>
  <c r="J62" i="38" s="1"/>
  <c r="AE62" i="38"/>
  <c r="AQ63" i="38"/>
  <c r="AI65" i="38"/>
  <c r="F66" i="38"/>
  <c r="AE66" i="38"/>
  <c r="AQ67" i="38"/>
  <c r="AM68" i="38"/>
  <c r="AI69" i="38"/>
  <c r="F70" i="38"/>
  <c r="H70" i="38" s="1"/>
  <c r="AE70" i="38"/>
  <c r="AQ71" i="38"/>
  <c r="AM72" i="38"/>
  <c r="AI73" i="38"/>
  <c r="F74" i="38"/>
  <c r="J74" i="38" s="1"/>
  <c r="AE74" i="38"/>
  <c r="AM76" i="38"/>
  <c r="AI77" i="38"/>
  <c r="F78" i="38"/>
  <c r="H78" i="38" s="1"/>
  <c r="AE78" i="38"/>
  <c r="AQ79" i="38"/>
  <c r="AM80" i="38"/>
  <c r="AI81" i="38"/>
  <c r="F82" i="38"/>
  <c r="J82" i="38" s="1"/>
  <c r="AE82" i="38"/>
  <c r="AI88" i="38"/>
  <c r="AM94" i="38"/>
  <c r="AM25" i="38"/>
  <c r="AI26" i="38"/>
  <c r="AQ28" i="38"/>
  <c r="AE32" i="38"/>
  <c r="AM34" i="38"/>
  <c r="AI35" i="38"/>
  <c r="AQ37" i="38"/>
  <c r="AM38" i="38"/>
  <c r="AI39" i="38"/>
  <c r="AE40" i="38"/>
  <c r="AQ41" i="38"/>
  <c r="AM42" i="38"/>
  <c r="AI43" i="38"/>
  <c r="AE44" i="38"/>
  <c r="AQ45" i="38"/>
  <c r="AM46" i="38"/>
  <c r="AM49" i="38"/>
  <c r="AI50" i="38"/>
  <c r="AE51" i="38"/>
  <c r="AM53" i="38"/>
  <c r="AI54" i="38"/>
  <c r="AE55" i="38"/>
  <c r="AQ56" i="38"/>
  <c r="AE59" i="38"/>
  <c r="AQ24" i="38"/>
  <c r="AE27" i="38"/>
  <c r="AQ29" i="38"/>
  <c r="AM30" i="38"/>
  <c r="AI31" i="38"/>
  <c r="AQ33" i="38"/>
  <c r="AE36" i="38"/>
  <c r="AI467" i="38"/>
  <c r="AM509" i="38"/>
  <c r="AL499" i="38"/>
  <c r="F500" i="38"/>
  <c r="J500" i="38" s="1"/>
  <c r="AQ389" i="38"/>
  <c r="AR234" i="38"/>
  <c r="AR531" i="38"/>
  <c r="R499" i="38"/>
  <c r="U499" i="38"/>
  <c r="AM500" i="38"/>
  <c r="AI489" i="38"/>
  <c r="AI459" i="38"/>
  <c r="Z397" i="38"/>
  <c r="AR367" i="38"/>
  <c r="AE345" i="38"/>
  <c r="AR351" i="38"/>
  <c r="AR259" i="38"/>
  <c r="AR263" i="38"/>
  <c r="AR419" i="38"/>
  <c r="AR362" i="38"/>
  <c r="AR278" i="38"/>
  <c r="AR561" i="38"/>
  <c r="AR354" i="38"/>
  <c r="AE500" i="38"/>
  <c r="AI95" i="38"/>
  <c r="AM101" i="38"/>
  <c r="AI102" i="38"/>
  <c r="F103" i="38"/>
  <c r="J103" i="38" s="1"/>
  <c r="AE103" i="38"/>
  <c r="AQ104" i="38"/>
  <c r="AM105" i="38"/>
  <c r="AI112" i="38"/>
  <c r="F113" i="38"/>
  <c r="H113" i="38" s="1"/>
  <c r="AE113" i="38"/>
  <c r="AQ114" i="38"/>
  <c r="AM115" i="38"/>
  <c r="AI116" i="38"/>
  <c r="F117" i="38"/>
  <c r="J117" i="38" s="1"/>
  <c r="AE117" i="38"/>
  <c r="AE120" i="38"/>
  <c r="AI123" i="38"/>
  <c r="F124" i="38"/>
  <c r="J124" i="38" s="1"/>
  <c r="AE124" i="38"/>
  <c r="AQ125" i="38"/>
  <c r="AM126" i="38"/>
  <c r="AI127" i="38"/>
  <c r="F128" i="38"/>
  <c r="J128" i="38" s="1"/>
  <c r="AE128" i="38"/>
  <c r="AQ129" i="38"/>
  <c r="AM130" i="38"/>
  <c r="AI131" i="38"/>
  <c r="F132" i="38"/>
  <c r="H132" i="38" s="1"/>
  <c r="AE132" i="38"/>
  <c r="AI138" i="38"/>
  <c r="F139" i="38"/>
  <c r="J139" i="38" s="1"/>
  <c r="AE139" i="38"/>
  <c r="AQ140" i="38"/>
  <c r="AM141" i="38"/>
  <c r="AI142" i="38"/>
  <c r="F143" i="38"/>
  <c r="J143" i="38" s="1"/>
  <c r="AE143" i="38"/>
  <c r="AQ144" i="38"/>
  <c r="AM145" i="38"/>
  <c r="AI146" i="38"/>
  <c r="F147" i="38"/>
  <c r="H147" i="38" s="1"/>
  <c r="AE147" i="38"/>
  <c r="AQ148" i="38"/>
  <c r="AE150" i="38"/>
  <c r="AM152" i="38"/>
  <c r="F154" i="38"/>
  <c r="J154" i="38" s="1"/>
  <c r="AE154" i="38"/>
  <c r="AQ155" i="38"/>
  <c r="AM156" i="38"/>
  <c r="AI157" i="38"/>
  <c r="F158" i="38"/>
  <c r="H158" i="38" s="1"/>
  <c r="AE158" i="38"/>
  <c r="AQ159" i="38"/>
  <c r="AM160" i="38"/>
  <c r="AI161" i="38"/>
  <c r="F162" i="38"/>
  <c r="J162" i="38" s="1"/>
  <c r="AE162" i="38"/>
  <c r="AQ163" i="38"/>
  <c r="F169" i="38"/>
  <c r="J169" i="38" s="1"/>
  <c r="AE169" i="38"/>
  <c r="AQ170" i="38"/>
  <c r="AM171" i="38"/>
  <c r="AI172" i="38"/>
  <c r="F173" i="38"/>
  <c r="J173" i="38" s="1"/>
  <c r="AE173" i="38"/>
  <c r="AQ174" i="38"/>
  <c r="AM175" i="38"/>
  <c r="AI176" i="38"/>
  <c r="F177" i="38"/>
  <c r="H177" i="38" s="1"/>
  <c r="AE177" i="38"/>
  <c r="AQ178" i="38"/>
  <c r="AM179" i="38"/>
  <c r="AI180" i="38"/>
  <c r="F181" i="38"/>
  <c r="H181" i="38" s="1"/>
  <c r="AE181" i="38"/>
  <c r="AQ182" i="38"/>
  <c r="AM183" i="38"/>
  <c r="AI184" i="38"/>
  <c r="F185" i="38"/>
  <c r="H185" i="38" s="1"/>
  <c r="AE185" i="38"/>
  <c r="AQ186" i="38"/>
  <c r="AM187" i="38"/>
  <c r="AI188" i="38"/>
  <c r="F189" i="38"/>
  <c r="H189" i="38" s="1"/>
  <c r="AE189" i="38"/>
  <c r="H494" i="38"/>
  <c r="J494" i="38"/>
  <c r="J464" i="38"/>
  <c r="H464" i="38"/>
  <c r="H409" i="38"/>
  <c r="J409" i="38"/>
  <c r="H414" i="38"/>
  <c r="J414" i="38"/>
  <c r="H529" i="38"/>
  <c r="AR508" i="38"/>
  <c r="H563" i="38"/>
  <c r="J563" i="38"/>
  <c r="J528" i="38"/>
  <c r="H528" i="38"/>
  <c r="AR556" i="38"/>
  <c r="H558" i="38"/>
  <c r="J558" i="38"/>
  <c r="H553" i="38"/>
  <c r="J553" i="38"/>
  <c r="J449" i="38"/>
  <c r="H449" i="38"/>
  <c r="J492" i="38"/>
  <c r="H492" i="38"/>
  <c r="J546" i="38"/>
  <c r="H546" i="38"/>
  <c r="H532" i="38"/>
  <c r="J532" i="38"/>
  <c r="AR404" i="38"/>
  <c r="H289" i="38"/>
  <c r="J289" i="38"/>
  <c r="H224" i="38"/>
  <c r="J224" i="38"/>
  <c r="J156" i="38"/>
  <c r="H156" i="38"/>
  <c r="H130" i="38"/>
  <c r="J130" i="38"/>
  <c r="J545" i="38"/>
  <c r="H407" i="38"/>
  <c r="J407" i="38"/>
  <c r="J395" i="38"/>
  <c r="H395" i="38"/>
  <c r="H387" i="38"/>
  <c r="J387" i="38"/>
  <c r="H274" i="38"/>
  <c r="J274" i="38"/>
  <c r="J349" i="38"/>
  <c r="H349" i="38"/>
  <c r="AF327" i="38"/>
  <c r="J555" i="38"/>
  <c r="H555" i="38"/>
  <c r="H471" i="38"/>
  <c r="J471" i="38"/>
  <c r="AR440" i="38"/>
  <c r="AR434" i="38"/>
  <c r="H451" i="38"/>
  <c r="J451" i="38"/>
  <c r="H438" i="38"/>
  <c r="J438" i="38"/>
  <c r="H565" i="38"/>
  <c r="J565" i="38"/>
  <c r="AR537" i="38"/>
  <c r="H487" i="38"/>
  <c r="J487" i="38"/>
  <c r="J331" i="38"/>
  <c r="H331" i="38"/>
  <c r="AR379" i="38"/>
  <c r="AR288" i="38"/>
  <c r="H231" i="38"/>
  <c r="J231" i="38"/>
  <c r="J354" i="38"/>
  <c r="H354" i="38"/>
  <c r="H303" i="38"/>
  <c r="J303" i="38"/>
  <c r="AR477" i="38"/>
  <c r="AR435" i="38"/>
  <c r="J424" i="38"/>
  <c r="H424" i="38"/>
  <c r="Q327" i="38"/>
  <c r="AR415" i="38"/>
  <c r="H270" i="38"/>
  <c r="J353" i="38"/>
  <c r="J79" i="38"/>
  <c r="H400" i="38"/>
  <c r="H430" i="38"/>
  <c r="J362" i="38"/>
  <c r="H90" i="38"/>
  <c r="H311" i="38"/>
  <c r="H518" i="38"/>
  <c r="H163" i="38"/>
  <c r="AQ467" i="38"/>
  <c r="AR539" i="38"/>
  <c r="AR507" i="38"/>
  <c r="J537" i="38"/>
  <c r="H537" i="38"/>
  <c r="AO526" i="38"/>
  <c r="AR438" i="38"/>
  <c r="AR290" i="38"/>
  <c r="T499" i="38"/>
  <c r="AA397" i="38"/>
  <c r="AR385" i="38"/>
  <c r="H155" i="38"/>
  <c r="J155" i="38"/>
  <c r="AR370" i="38"/>
  <c r="AQ16" i="38"/>
  <c r="AE19" i="38"/>
  <c r="AQ20" i="38"/>
  <c r="H261" i="38"/>
  <c r="AE15" i="38"/>
  <c r="AM17" i="38"/>
  <c r="AI18" i="38"/>
  <c r="J365" i="38"/>
  <c r="AO397" i="38"/>
  <c r="J415" i="38"/>
  <c r="H159" i="38"/>
  <c r="H421" i="38"/>
  <c r="H337" i="38"/>
  <c r="J533" i="38"/>
  <c r="J72" i="38"/>
  <c r="H556" i="38"/>
  <c r="J368" i="38"/>
  <c r="J265" i="38"/>
  <c r="H329" i="38"/>
  <c r="J386" i="38"/>
  <c r="J520" i="38"/>
  <c r="H520" i="38"/>
  <c r="AR452" i="38"/>
  <c r="AR457" i="38"/>
  <c r="P499" i="38"/>
  <c r="AR547" i="38"/>
  <c r="AR482" i="38"/>
  <c r="AR493" i="38"/>
  <c r="AR430" i="38"/>
  <c r="AR424" i="38"/>
  <c r="AR465" i="38"/>
  <c r="AR451" i="38"/>
  <c r="AR432" i="38"/>
  <c r="AR426" i="38"/>
  <c r="AR421" i="38"/>
  <c r="AQ398" i="38"/>
  <c r="H426" i="38"/>
  <c r="J426" i="38"/>
  <c r="AI398" i="38"/>
  <c r="AR378" i="38"/>
  <c r="AR363" i="38"/>
  <c r="AR360" i="38"/>
  <c r="AR311" i="38"/>
  <c r="AR374" i="38"/>
  <c r="O327" i="38"/>
  <c r="AR269" i="38"/>
  <c r="AR261" i="38"/>
  <c r="AR251" i="38"/>
  <c r="AR237" i="38"/>
  <c r="AR279" i="38"/>
  <c r="AR265" i="38"/>
  <c r="H447" i="38"/>
  <c r="J427" i="38"/>
  <c r="AK397" i="38"/>
  <c r="AI389" i="38"/>
  <c r="AR365" i="38"/>
  <c r="AR344" i="38"/>
  <c r="AR309" i="38"/>
  <c r="AR266" i="38"/>
  <c r="AR324" i="38"/>
  <c r="J268" i="38"/>
  <c r="AR254" i="38"/>
  <c r="H229" i="38"/>
  <c r="J502" i="38"/>
  <c r="H502" i="38"/>
  <c r="AI235" i="38"/>
  <c r="S327" i="38"/>
  <c r="AR245" i="38"/>
  <c r="AR393" i="38"/>
  <c r="J137" i="38"/>
  <c r="H137" i="38"/>
  <c r="H307" i="38"/>
  <c r="J307" i="38"/>
  <c r="H217" i="38"/>
  <c r="J217" i="38"/>
  <c r="AR238" i="38"/>
  <c r="H68" i="38"/>
  <c r="J68" i="38"/>
  <c r="H552" i="38"/>
  <c r="H394" i="38"/>
  <c r="AR532" i="38"/>
  <c r="AI383" i="38"/>
  <c r="AR276" i="38"/>
  <c r="AR519" i="38"/>
  <c r="AI509" i="38"/>
  <c r="AR474" i="38"/>
  <c r="AR495" i="38"/>
  <c r="AR490" i="38"/>
  <c r="AR472" i="38"/>
  <c r="AR456" i="38"/>
  <c r="AR555" i="38"/>
  <c r="AR538" i="38"/>
  <c r="AR533" i="38"/>
  <c r="AR528" i="38"/>
  <c r="AE489" i="38"/>
  <c r="AR461" i="38"/>
  <c r="AE560" i="38"/>
  <c r="V397" i="38"/>
  <c r="AR548" i="38"/>
  <c r="AR525" i="38"/>
  <c r="Q397" i="38"/>
  <c r="AR502" i="38"/>
  <c r="AR464" i="38"/>
  <c r="J442" i="38"/>
  <c r="H442" i="38"/>
  <c r="AR357" i="38"/>
  <c r="H378" i="38"/>
  <c r="J378" i="38"/>
  <c r="AR340" i="38"/>
  <c r="AR253" i="38"/>
  <c r="AR233" i="38"/>
  <c r="J175" i="38"/>
  <c r="J302" i="38"/>
  <c r="AR542" i="38"/>
  <c r="J363" i="38"/>
  <c r="H221" i="38"/>
  <c r="J221" i="38"/>
  <c r="J448" i="38"/>
  <c r="AD526" i="38"/>
  <c r="AE527" i="38"/>
  <c r="AM467" i="38"/>
  <c r="AH499" i="38"/>
  <c r="S499" i="38"/>
  <c r="AM485" i="38"/>
  <c r="AE459" i="38"/>
  <c r="F389" i="38"/>
  <c r="J389" i="38" s="1"/>
  <c r="AR384" i="38"/>
  <c r="AR418" i="38"/>
  <c r="AR410" i="38"/>
  <c r="AE398" i="38"/>
  <c r="AR392" i="38"/>
  <c r="F383" i="38"/>
  <c r="H383" i="38" s="1"/>
  <c r="AR406" i="38"/>
  <c r="AR391" i="38"/>
  <c r="AM328" i="38"/>
  <c r="AR331" i="38"/>
  <c r="AQ328" i="38"/>
  <c r="Y327" i="38"/>
  <c r="AR329" i="38"/>
  <c r="AI312" i="38"/>
  <c r="AR272" i="38"/>
  <c r="AI267" i="38"/>
  <c r="AM260" i="38"/>
  <c r="AB327" i="38"/>
  <c r="AR330" i="38"/>
  <c r="AR277" i="38"/>
  <c r="AR247" i="38"/>
  <c r="AE235" i="38"/>
  <c r="AQ235" i="38"/>
  <c r="AR230" i="38"/>
  <c r="AR563" i="38"/>
  <c r="AM560" i="38"/>
  <c r="AR557" i="38"/>
  <c r="N499" i="38"/>
  <c r="AR496" i="38"/>
  <c r="AR449" i="38"/>
  <c r="AR470" i="38"/>
  <c r="AR428" i="38"/>
  <c r="N397" i="38"/>
  <c r="AR411" i="38"/>
  <c r="AR405" i="38"/>
  <c r="AE243" i="38"/>
  <c r="AM243" i="38"/>
  <c r="F19" i="38"/>
  <c r="F23" i="38"/>
  <c r="F32" i="38"/>
  <c r="F36" i="38"/>
  <c r="H267" i="38"/>
  <c r="J267" i="38"/>
  <c r="AE25" i="38"/>
  <c r="AQ25" i="38"/>
  <c r="AM26" i="38"/>
  <c r="AQ26" i="38"/>
  <c r="AI27" i="38"/>
  <c r="AM27" i="38"/>
  <c r="AI28" i="38"/>
  <c r="AI29" i="38"/>
  <c r="F30" i="38"/>
  <c r="H30" i="38" s="1"/>
  <c r="AE30" i="38"/>
  <c r="AQ30" i="38"/>
  <c r="AM31" i="38"/>
  <c r="AQ31" i="38"/>
  <c r="AI32" i="38"/>
  <c r="AM32" i="38"/>
  <c r="AE33" i="38"/>
  <c r="AI33" i="38"/>
  <c r="F34" i="38"/>
  <c r="J34" i="38" s="1"/>
  <c r="J473" i="38"/>
  <c r="H473" i="38"/>
  <c r="AR450" i="38"/>
  <c r="AR469" i="38"/>
  <c r="AR522" i="38"/>
  <c r="AR480" i="38"/>
  <c r="J437" i="38"/>
  <c r="H437" i="38"/>
  <c r="AR447" i="38"/>
  <c r="J440" i="38"/>
  <c r="H440" i="38"/>
  <c r="J432" i="38"/>
  <c r="H432" i="38"/>
  <c r="H385" i="38"/>
  <c r="J385" i="38"/>
  <c r="AR319" i="38"/>
  <c r="J371" i="38"/>
  <c r="H371" i="38"/>
  <c r="AP327" i="38"/>
  <c r="AR249" i="38"/>
  <c r="AL397" i="38"/>
  <c r="J384" i="38"/>
  <c r="H384" i="38"/>
  <c r="AA327" i="38"/>
  <c r="L327" i="38"/>
  <c r="H63" i="38"/>
  <c r="J63" i="38"/>
  <c r="Z13" i="38"/>
  <c r="H306" i="38"/>
  <c r="AI500" i="38"/>
  <c r="H401" i="38"/>
  <c r="J501" i="38"/>
  <c r="H512" i="38"/>
  <c r="H547" i="38"/>
  <c r="J282" i="38"/>
  <c r="AM398" i="38"/>
  <c r="H549" i="38"/>
  <c r="H511" i="38"/>
  <c r="H286" i="38"/>
  <c r="H171" i="38"/>
  <c r="H304" i="38"/>
  <c r="J291" i="38"/>
  <c r="H278" i="38"/>
  <c r="J278" i="38"/>
  <c r="AR299" i="38"/>
  <c r="H170" i="38"/>
  <c r="J170" i="38"/>
  <c r="AR270" i="38"/>
  <c r="AR228" i="38"/>
  <c r="J104" i="38"/>
  <c r="H104" i="38"/>
  <c r="J468" i="38"/>
  <c r="H468" i="38"/>
  <c r="J402" i="38"/>
  <c r="H402" i="38"/>
  <c r="H272" i="38"/>
  <c r="J272" i="38"/>
  <c r="H246" i="38"/>
  <c r="J246" i="38"/>
  <c r="H372" i="38"/>
  <c r="J372" i="38"/>
  <c r="H24" i="38"/>
  <c r="H369" i="38"/>
  <c r="H504" i="38"/>
  <c r="E327" i="38"/>
  <c r="J237" i="38"/>
  <c r="H416" i="38"/>
  <c r="J64" i="38"/>
  <c r="H203" i="38"/>
  <c r="J86" i="38"/>
  <c r="H524" i="38"/>
  <c r="H258" i="38"/>
  <c r="H404" i="38"/>
  <c r="J355" i="38"/>
  <c r="H441" i="38"/>
  <c r="H534" i="38"/>
  <c r="J380" i="38"/>
  <c r="J376" i="38"/>
  <c r="J174" i="38"/>
  <c r="AR536" i="38"/>
  <c r="AQ509" i="38"/>
  <c r="AR476" i="38"/>
  <c r="AR492" i="38"/>
  <c r="AR506" i="38"/>
  <c r="AR376" i="38"/>
  <c r="AR352" i="38"/>
  <c r="AR342" i="38"/>
  <c r="AR337" i="38"/>
  <c r="AR322" i="38"/>
  <c r="AR401" i="38"/>
  <c r="AR341" i="38"/>
  <c r="AR334" i="38"/>
  <c r="AR307" i="38"/>
  <c r="J379" i="38"/>
  <c r="H379" i="38"/>
  <c r="AR355" i="38"/>
  <c r="AD327" i="38"/>
  <c r="AR306" i="38"/>
  <c r="AR296" i="38"/>
  <c r="AR283" i="38"/>
  <c r="AR275" i="38"/>
  <c r="AR257" i="38"/>
  <c r="J562" i="38"/>
  <c r="H562" i="38"/>
  <c r="AR423" i="38"/>
  <c r="AR274" i="38"/>
  <c r="AR256" i="38"/>
  <c r="J250" i="38"/>
  <c r="H250" i="38"/>
  <c r="AR298" i="38"/>
  <c r="AR316" i="38"/>
  <c r="J196" i="38"/>
  <c r="H196" i="38"/>
  <c r="H292" i="38"/>
  <c r="J292" i="38"/>
  <c r="H87" i="38"/>
  <c r="AE328" i="38"/>
  <c r="H339" i="38"/>
  <c r="H125" i="38"/>
  <c r="H308" i="38"/>
  <c r="H284" i="38"/>
  <c r="J240" i="38"/>
  <c r="J347" i="38"/>
  <c r="H530" i="38"/>
  <c r="H273" i="38"/>
  <c r="H259" i="38"/>
  <c r="J513" i="38"/>
  <c r="H498" i="38"/>
  <c r="H288" i="38"/>
  <c r="J283" i="38"/>
  <c r="J44" i="38"/>
  <c r="AE383" i="38"/>
  <c r="AI345" i="38"/>
  <c r="W222" i="38"/>
  <c r="AR554" i="38"/>
  <c r="AR529" i="38"/>
  <c r="AR511" i="38"/>
  <c r="AR545" i="38"/>
  <c r="AR530" i="38"/>
  <c r="J457" i="38"/>
  <c r="H457" i="38"/>
  <c r="AR444" i="38"/>
  <c r="AR534" i="38"/>
  <c r="J506" i="38"/>
  <c r="H506" i="38"/>
  <c r="AQ560" i="38"/>
  <c r="AR523" i="38"/>
  <c r="AR520" i="38"/>
  <c r="AM489" i="38"/>
  <c r="AE541" i="38"/>
  <c r="AM527" i="38"/>
  <c r="AO499" i="38"/>
  <c r="E397" i="38"/>
  <c r="H433" i="38"/>
  <c r="J433" i="38"/>
  <c r="AR417" i="38"/>
  <c r="AR395" i="38"/>
  <c r="J507" i="38"/>
  <c r="H507" i="38"/>
  <c r="F541" i="38"/>
  <c r="H357" i="38"/>
  <c r="J357" i="38"/>
  <c r="J271" i="38"/>
  <c r="H271" i="38"/>
  <c r="AM235" i="38"/>
  <c r="H192" i="38"/>
  <c r="J192" i="38"/>
  <c r="J167" i="38"/>
  <c r="H167" i="38"/>
  <c r="H321" i="38"/>
  <c r="H548" i="38"/>
  <c r="J548" i="38"/>
  <c r="AR544" i="38"/>
  <c r="AR550" i="38"/>
  <c r="AR540" i="38"/>
  <c r="AR546" i="38"/>
  <c r="AG526" i="38"/>
  <c r="AQ541" i="38"/>
  <c r="AR510" i="38"/>
  <c r="AR486" i="38"/>
  <c r="AR501" i="38"/>
  <c r="AC397" i="38"/>
  <c r="D499" i="38"/>
  <c r="AP499" i="38"/>
  <c r="S397" i="38"/>
  <c r="AR468" i="38"/>
  <c r="AR400" i="38"/>
  <c r="AR399" i="38"/>
  <c r="AR396" i="38"/>
  <c r="AR388" i="38"/>
  <c r="AL327" i="38"/>
  <c r="AR387" i="38"/>
  <c r="AR386" i="38"/>
  <c r="AR366" i="38"/>
  <c r="AC327" i="38"/>
  <c r="R327" i="38"/>
  <c r="AR305" i="38"/>
  <c r="AR284" i="38"/>
  <c r="AG327" i="38"/>
  <c r="F345" i="38"/>
  <c r="H345" i="38" s="1"/>
  <c r="AO327" i="38"/>
  <c r="AR343" i="38"/>
  <c r="AK327" i="38"/>
  <c r="AR292" i="38"/>
  <c r="AR280" i="38"/>
  <c r="AE267" i="38"/>
  <c r="AI260" i="38"/>
  <c r="AR347" i="38"/>
  <c r="AR301" i="38"/>
  <c r="AR514" i="38"/>
  <c r="AR516" i="38"/>
  <c r="AR503" i="38"/>
  <c r="AR497" i="38"/>
  <c r="AR491" i="38"/>
  <c r="AR478" i="38"/>
  <c r="AR453" i="38"/>
  <c r="AR445" i="38"/>
  <c r="AR446" i="38"/>
  <c r="M499" i="38"/>
  <c r="AR504" i="38"/>
  <c r="AR479" i="38"/>
  <c r="AR475" i="38"/>
  <c r="H522" i="38"/>
  <c r="J522" i="38"/>
  <c r="AR498" i="38"/>
  <c r="AR436" i="38"/>
  <c r="AR416" i="38"/>
  <c r="AR458" i="38"/>
  <c r="AR443" i="38"/>
  <c r="AR368" i="38"/>
  <c r="AR371" i="38"/>
  <c r="AR303" i="38"/>
  <c r="AR295" i="38"/>
  <c r="AR287" i="38"/>
  <c r="AR239" i="38"/>
  <c r="H238" i="38"/>
  <c r="J238" i="38"/>
  <c r="AR431" i="38"/>
  <c r="AR346" i="38"/>
  <c r="H255" i="38"/>
  <c r="J255" i="38"/>
  <c r="AR242" i="38"/>
  <c r="AE34" i="38"/>
  <c r="AQ34" i="38"/>
  <c r="AM35" i="38"/>
  <c r="AQ35" i="38"/>
  <c r="AI36" i="38"/>
  <c r="AM36" i="38"/>
  <c r="AE37" i="38"/>
  <c r="AI37" i="38"/>
  <c r="F38" i="38"/>
  <c r="AE38" i="38"/>
  <c r="AQ38" i="38"/>
  <c r="AM39" i="38"/>
  <c r="AQ39" i="38"/>
  <c r="AI40" i="38"/>
  <c r="AM40" i="38"/>
  <c r="AE41" i="38"/>
  <c r="AI41" i="38"/>
  <c r="F42" i="38"/>
  <c r="H42" i="38" s="1"/>
  <c r="AE42" i="38"/>
  <c r="AQ42" i="38"/>
  <c r="AM43" i="38"/>
  <c r="AQ43" i="38"/>
  <c r="AI44" i="38"/>
  <c r="AM44" i="38"/>
  <c r="AE45" i="38"/>
  <c r="AI45" i="38"/>
  <c r="F46" i="38"/>
  <c r="H46" i="38" s="1"/>
  <c r="AE46" i="38"/>
  <c r="AQ46" i="38"/>
  <c r="L47" i="38"/>
  <c r="P47" i="38"/>
  <c r="T47" i="38"/>
  <c r="X47" i="38"/>
  <c r="F49" i="38"/>
  <c r="H49" i="38" s="1"/>
  <c r="AE49" i="38"/>
  <c r="AQ49" i="38"/>
  <c r="Z47" i="38"/>
  <c r="AM50" i="38"/>
  <c r="AQ50" i="38"/>
  <c r="AM51" i="38"/>
  <c r="AE52" i="38"/>
  <c r="AI52" i="38"/>
  <c r="F53" i="38"/>
  <c r="J53" i="38" s="1"/>
  <c r="AE53" i="38"/>
  <c r="AQ53" i="38"/>
  <c r="AM54" i="38"/>
  <c r="AQ54" i="38"/>
  <c r="AI55" i="38"/>
  <c r="AM55" i="38"/>
  <c r="AE56" i="38"/>
  <c r="AI56" i="38"/>
  <c r="F57" i="38"/>
  <c r="H57" i="38" s="1"/>
  <c r="AE57" i="38"/>
  <c r="AQ57" i="38"/>
  <c r="AM58" i="38"/>
  <c r="AQ58" i="38"/>
  <c r="AI59" i="38"/>
  <c r="AM59" i="38"/>
  <c r="AE60" i="38"/>
  <c r="AI60" i="38"/>
  <c r="F61" i="38"/>
  <c r="J61" i="38" s="1"/>
  <c r="AE61" i="38"/>
  <c r="AQ61" i="38"/>
  <c r="AM62" i="38"/>
  <c r="AQ62" i="38"/>
  <c r="AI63" i="38"/>
  <c r="AM63" i="38"/>
  <c r="AI64" i="38"/>
  <c r="AR64" i="38" s="1"/>
  <c r="F65" i="38"/>
  <c r="H65" i="38" s="1"/>
  <c r="AE65" i="38"/>
  <c r="AQ65" i="38"/>
  <c r="AM66" i="38"/>
  <c r="AQ66" i="38"/>
  <c r="AI67" i="38"/>
  <c r="AM67" i="38"/>
  <c r="AE68" i="38"/>
  <c r="AI68" i="38"/>
  <c r="F69" i="38"/>
  <c r="H69" i="38" s="1"/>
  <c r="AE69" i="38"/>
  <c r="AQ69" i="38"/>
  <c r="AM70" i="38"/>
  <c r="AQ70" i="38"/>
  <c r="AI71" i="38"/>
  <c r="AM71" i="38"/>
  <c r="AE72" i="38"/>
  <c r="AI72" i="38"/>
  <c r="F73" i="38"/>
  <c r="H73" i="38" s="1"/>
  <c r="AQ73" i="38"/>
  <c r="AM74" i="38"/>
  <c r="AQ74" i="38"/>
  <c r="AM75" i="38"/>
  <c r="AE76" i="38"/>
  <c r="AI76" i="38"/>
  <c r="F77" i="38"/>
  <c r="AE77" i="38"/>
  <c r="AQ77" i="38"/>
  <c r="AM78" i="38"/>
  <c r="AQ78" i="38"/>
  <c r="AI79" i="38"/>
  <c r="AM79" i="38"/>
  <c r="AE80" i="38"/>
  <c r="AI80" i="38"/>
  <c r="F81" i="38"/>
  <c r="J81" i="38" s="1"/>
  <c r="AE81" i="38"/>
  <c r="AQ81" i="38"/>
  <c r="AM82" i="38"/>
  <c r="AQ82" i="38"/>
  <c r="M83" i="38"/>
  <c r="Q83" i="38"/>
  <c r="U83" i="38"/>
  <c r="Y83" i="38"/>
  <c r="N83" i="38"/>
  <c r="R83" i="38"/>
  <c r="V83" i="38"/>
  <c r="Z83" i="38"/>
  <c r="K83" i="38"/>
  <c r="S83" i="38"/>
  <c r="W83" i="38"/>
  <c r="AA83" i="38"/>
  <c r="L83" i="38"/>
  <c r="P83" i="38"/>
  <c r="T83" i="38"/>
  <c r="X83" i="38"/>
  <c r="AI87" i="38"/>
  <c r="F88" i="38"/>
  <c r="H88" i="38" s="1"/>
  <c r="AE88" i="38"/>
  <c r="AQ88" i="38"/>
  <c r="L89" i="38"/>
  <c r="P89" i="38"/>
  <c r="T89" i="38"/>
  <c r="X89" i="38"/>
  <c r="M89" i="38"/>
  <c r="Q89" i="38"/>
  <c r="U89" i="38"/>
  <c r="Y89" i="38"/>
  <c r="N89" i="38"/>
  <c r="R89" i="38"/>
  <c r="V89" i="38"/>
  <c r="Z89" i="38"/>
  <c r="K89" i="38"/>
  <c r="S89" i="38"/>
  <c r="W89" i="38"/>
  <c r="AA89" i="38"/>
  <c r="AE94" i="38"/>
  <c r="AI94" i="38"/>
  <c r="F95" i="38"/>
  <c r="H95" i="38" s="1"/>
  <c r="AE95" i="38"/>
  <c r="AQ95" i="38"/>
  <c r="L96" i="38"/>
  <c r="P96" i="38"/>
  <c r="T96" i="38"/>
  <c r="X96" i="38"/>
  <c r="AG96" i="38"/>
  <c r="AL96" i="38"/>
  <c r="M96" i="38"/>
  <c r="Q96" i="38"/>
  <c r="U96" i="38"/>
  <c r="Y96" i="38"/>
  <c r="N96" i="38"/>
  <c r="R96" i="38"/>
  <c r="V96" i="38"/>
  <c r="Z96" i="38"/>
  <c r="K96" i="38"/>
  <c r="O96" i="38"/>
  <c r="S96" i="38"/>
  <c r="W96" i="38"/>
  <c r="AA96" i="38"/>
  <c r="AI100" i="38"/>
  <c r="AE101" i="38"/>
  <c r="AI101" i="38"/>
  <c r="F102" i="38"/>
  <c r="J102" i="38" s="1"/>
  <c r="AE102" i="38"/>
  <c r="AQ102" i="38"/>
  <c r="AM103" i="38"/>
  <c r="AQ103" i="38"/>
  <c r="AI104" i="38"/>
  <c r="AM104" i="38"/>
  <c r="AE105" i="38"/>
  <c r="AI105" i="38"/>
  <c r="M107" i="38"/>
  <c r="Q107" i="38"/>
  <c r="U107" i="38"/>
  <c r="Y107" i="38"/>
  <c r="N107" i="38"/>
  <c r="R107" i="38"/>
  <c r="V107" i="38"/>
  <c r="Z107" i="38"/>
  <c r="K107" i="38"/>
  <c r="O107" i="38"/>
  <c r="S107" i="38"/>
  <c r="W107" i="38"/>
  <c r="AA107" i="38"/>
  <c r="L107" i="38"/>
  <c r="P107" i="38"/>
  <c r="T107" i="38"/>
  <c r="X107" i="38"/>
  <c r="F112" i="38"/>
  <c r="AE112" i="38"/>
  <c r="AQ112" i="38"/>
  <c r="AM113" i="38"/>
  <c r="AQ113" i="38"/>
  <c r="AI114" i="38"/>
  <c r="AM114" i="38"/>
  <c r="AE115" i="38"/>
  <c r="AI115" i="38"/>
  <c r="F116" i="38"/>
  <c r="J116" i="38" s="1"/>
  <c r="AE116" i="38"/>
  <c r="AQ116" i="38"/>
  <c r="AM117" i="38"/>
  <c r="AQ117" i="38"/>
  <c r="M118" i="38"/>
  <c r="Q118" i="38"/>
  <c r="U118" i="38"/>
  <c r="Y118" i="38"/>
  <c r="N118" i="38"/>
  <c r="R118" i="38"/>
  <c r="V118" i="38"/>
  <c r="Z118" i="38"/>
  <c r="K118" i="38"/>
  <c r="O118" i="38"/>
  <c r="S118" i="38"/>
  <c r="W118" i="38"/>
  <c r="AA118" i="38"/>
  <c r="L118" i="38"/>
  <c r="P118" i="38"/>
  <c r="T118" i="38"/>
  <c r="X118" i="38"/>
  <c r="F123" i="38"/>
  <c r="H123" i="38" s="1"/>
  <c r="AE123" i="38"/>
  <c r="AQ123" i="38"/>
  <c r="AM124" i="38"/>
  <c r="AQ124" i="38"/>
  <c r="AI125" i="38"/>
  <c r="AM125" i="38"/>
  <c r="AE126" i="38"/>
  <c r="AI126" i="38"/>
  <c r="F127" i="38"/>
  <c r="J127" i="38" s="1"/>
  <c r="AE127" i="38"/>
  <c r="AQ127" i="38"/>
  <c r="AM128" i="38"/>
  <c r="AQ128" i="38"/>
  <c r="AI129" i="38"/>
  <c r="AM129" i="38"/>
  <c r="AE130" i="38"/>
  <c r="AI130" i="38"/>
  <c r="F131" i="38"/>
  <c r="H131" i="38" s="1"/>
  <c r="AE131" i="38"/>
  <c r="AQ131" i="38"/>
  <c r="AM132" i="38"/>
  <c r="AQ132" i="38"/>
  <c r="M133" i="38"/>
  <c r="Q133" i="38"/>
  <c r="U133" i="38"/>
  <c r="Y133" i="38"/>
  <c r="N133" i="38"/>
  <c r="R133" i="38"/>
  <c r="V133" i="38"/>
  <c r="Z133" i="38"/>
  <c r="K133" i="38"/>
  <c r="O133" i="38"/>
  <c r="S133" i="38"/>
  <c r="W133" i="38"/>
  <c r="AA133" i="38"/>
  <c r="L133" i="38"/>
  <c r="P133" i="38"/>
  <c r="T133" i="38"/>
  <c r="X133" i="38"/>
  <c r="F138" i="38"/>
  <c r="J138" i="38" s="1"/>
  <c r="AE138" i="38"/>
  <c r="AQ138" i="38"/>
  <c r="AM139" i="38"/>
  <c r="AQ139" i="38"/>
  <c r="AI140" i="38"/>
  <c r="AM140" i="38"/>
  <c r="AP526" i="38"/>
  <c r="F485" i="38"/>
  <c r="W397" i="38"/>
  <c r="AM459" i="38"/>
  <c r="AR390" i="38"/>
  <c r="AR422" i="38"/>
  <c r="AR380" i="38"/>
  <c r="AE389" i="38"/>
  <c r="N327" i="38"/>
  <c r="AR281" i="38"/>
  <c r="AM345" i="38"/>
  <c r="AR339" i="38"/>
  <c r="AR323" i="38"/>
  <c r="AR300" i="38"/>
  <c r="AQ267" i="38"/>
  <c r="AR285" i="38"/>
  <c r="AR231" i="38"/>
  <c r="F235" i="38"/>
  <c r="AR246" i="38"/>
  <c r="AR433" i="38"/>
  <c r="AR413" i="38"/>
  <c r="T397" i="38"/>
  <c r="X327" i="38"/>
  <c r="AR320" i="38"/>
  <c r="AR232" i="38"/>
  <c r="AR381" i="38"/>
  <c r="AR252" i="38"/>
  <c r="X499" i="38"/>
  <c r="AE141" i="38"/>
  <c r="AI141" i="38"/>
  <c r="F142" i="38"/>
  <c r="H142" i="38" s="1"/>
  <c r="AE142" i="38"/>
  <c r="AQ142" i="38"/>
  <c r="AM143" i="38"/>
  <c r="AQ143" i="38"/>
  <c r="AI144" i="38"/>
  <c r="AM144" i="38"/>
  <c r="AE145" i="38"/>
  <c r="AI145" i="38"/>
  <c r="F146" i="38"/>
  <c r="H146" i="38" s="1"/>
  <c r="AE146" i="38"/>
  <c r="AQ146" i="38"/>
  <c r="AM147" i="38"/>
  <c r="AQ147" i="38"/>
  <c r="AI148" i="38"/>
  <c r="AM148" i="38"/>
  <c r="N149" i="38"/>
  <c r="R149" i="38"/>
  <c r="V149" i="38"/>
  <c r="Z149" i="38"/>
  <c r="K149" i="38"/>
  <c r="O149" i="38"/>
  <c r="S149" i="38"/>
  <c r="W149" i="38"/>
  <c r="AA149" i="38"/>
  <c r="L149" i="38"/>
  <c r="P149" i="38"/>
  <c r="T149" i="38"/>
  <c r="X149" i="38"/>
  <c r="M149" i="38"/>
  <c r="Q149" i="38"/>
  <c r="U149" i="38"/>
  <c r="Y149" i="38"/>
  <c r="AE153" i="38"/>
  <c r="AQ153" i="38"/>
  <c r="AM154" i="38"/>
  <c r="AQ154" i="38"/>
  <c r="AI155" i="38"/>
  <c r="AM155" i="38"/>
  <c r="AE156" i="38"/>
  <c r="AI156" i="38"/>
  <c r="F157" i="38"/>
  <c r="AE157" i="38"/>
  <c r="AQ157" i="38"/>
  <c r="AM158" i="38"/>
  <c r="AQ158" i="38"/>
  <c r="AI159" i="38"/>
  <c r="AM159" i="38"/>
  <c r="AE160" i="38"/>
  <c r="AI160" i="38"/>
  <c r="F161" i="38"/>
  <c r="H161" i="38" s="1"/>
  <c r="AE161" i="38"/>
  <c r="AQ161" i="38"/>
  <c r="AM162" i="38"/>
  <c r="AQ162" i="38"/>
  <c r="AI163" i="38"/>
  <c r="AM163" i="38"/>
  <c r="N164" i="38"/>
  <c r="R164" i="38"/>
  <c r="V164" i="38"/>
  <c r="Z164" i="38"/>
  <c r="K164" i="38"/>
  <c r="O164" i="38"/>
  <c r="S164" i="38"/>
  <c r="W164" i="38"/>
  <c r="L164" i="38"/>
  <c r="P164" i="38"/>
  <c r="T164" i="38"/>
  <c r="X164" i="38"/>
  <c r="M164" i="38"/>
  <c r="Q164" i="38"/>
  <c r="U164" i="38"/>
  <c r="Y164" i="38"/>
  <c r="AM169" i="38"/>
  <c r="AQ169" i="38"/>
  <c r="AI170" i="38"/>
  <c r="AM170" i="38"/>
  <c r="AE171" i="38"/>
  <c r="AI171" i="38"/>
  <c r="F172" i="38"/>
  <c r="H172" i="38" s="1"/>
  <c r="AE172" i="38"/>
  <c r="AQ172" i="38"/>
  <c r="AM173" i="38"/>
  <c r="AQ173" i="38"/>
  <c r="AI174" i="38"/>
  <c r="AM174" i="38"/>
  <c r="AE175" i="38"/>
  <c r="AI175" i="38"/>
  <c r="F176" i="38"/>
  <c r="J176" i="38" s="1"/>
  <c r="AE176" i="38"/>
  <c r="AQ176" i="38"/>
  <c r="AM177" i="38"/>
  <c r="AQ177" i="38"/>
  <c r="AI178" i="38"/>
  <c r="AM178" i="38"/>
  <c r="AE179" i="38"/>
  <c r="AI179" i="38"/>
  <c r="F180" i="38"/>
  <c r="J180" i="38" s="1"/>
  <c r="AE180" i="38"/>
  <c r="AQ180" i="38"/>
  <c r="AM181" i="38"/>
  <c r="AQ181" i="38"/>
  <c r="AI182" i="38"/>
  <c r="AM182" i="38"/>
  <c r="AE183" i="38"/>
  <c r="AI183" i="38"/>
  <c r="F184" i="38"/>
  <c r="H184" i="38" s="1"/>
  <c r="AE184" i="38"/>
  <c r="AQ184" i="38"/>
  <c r="AM185" i="38"/>
  <c r="AQ185" i="38"/>
  <c r="AI186" i="38"/>
  <c r="AM186" i="38"/>
  <c r="AE187" i="38"/>
  <c r="AI187" i="38"/>
  <c r="F188" i="38"/>
  <c r="H188" i="38" s="1"/>
  <c r="AE188" i="38"/>
  <c r="AM189" i="38"/>
  <c r="AQ189" i="38"/>
  <c r="K191" i="38"/>
  <c r="O191" i="38"/>
  <c r="S191" i="38"/>
  <c r="W191" i="38"/>
  <c r="AA191" i="38"/>
  <c r="L191" i="38"/>
  <c r="P191" i="38"/>
  <c r="T191" i="38"/>
  <c r="X191" i="38"/>
  <c r="M191" i="38"/>
  <c r="Q191" i="38"/>
  <c r="U191" i="38"/>
  <c r="Y191" i="38"/>
  <c r="N191" i="38"/>
  <c r="R191" i="38"/>
  <c r="V191" i="38"/>
  <c r="Z191" i="38"/>
  <c r="AI196" i="38"/>
  <c r="AM196" i="38"/>
  <c r="AE197" i="38"/>
  <c r="AI197" i="38"/>
  <c r="F198" i="38"/>
  <c r="J198" i="38" s="1"/>
  <c r="AE198" i="38"/>
  <c r="AQ198" i="38"/>
  <c r="L199" i="38"/>
  <c r="P199" i="38"/>
  <c r="T199" i="38"/>
  <c r="X199" i="38"/>
  <c r="M199" i="38"/>
  <c r="Q199" i="38"/>
  <c r="U199" i="38"/>
  <c r="Y199" i="38"/>
  <c r="AE201" i="38"/>
  <c r="E199" i="38"/>
  <c r="N199" i="38"/>
  <c r="R199" i="38"/>
  <c r="V199" i="38"/>
  <c r="Z199" i="38"/>
  <c r="AD199" i="38"/>
  <c r="AQ202" i="38"/>
  <c r="K199" i="38"/>
  <c r="O199" i="38"/>
  <c r="S199" i="38"/>
  <c r="W199" i="38"/>
  <c r="AA199" i="38"/>
  <c r="AP199" i="38"/>
  <c r="AE204" i="38"/>
  <c r="AI204" i="38"/>
  <c r="F205" i="38"/>
  <c r="AE205" i="38"/>
  <c r="AQ205" i="38"/>
  <c r="AQ206" i="38"/>
  <c r="M207" i="38"/>
  <c r="Q207" i="38"/>
  <c r="U207" i="38"/>
  <c r="Y207" i="38"/>
  <c r="E207" i="38"/>
  <c r="N207" i="38"/>
  <c r="R207" i="38"/>
  <c r="V207" i="38"/>
  <c r="Z207" i="38"/>
  <c r="AM209" i="38"/>
  <c r="AQ209" i="38"/>
  <c r="K207" i="38"/>
  <c r="O207" i="38"/>
  <c r="W207" i="38"/>
  <c r="AA207" i="38"/>
  <c r="L207" i="38"/>
  <c r="P207" i="38"/>
  <c r="T207" i="38"/>
  <c r="X207" i="38"/>
  <c r="F212" i="38"/>
  <c r="AQ212" i="38"/>
  <c r="AM213" i="38"/>
  <c r="AQ213" i="38"/>
  <c r="M214" i="38"/>
  <c r="Q214" i="38"/>
  <c r="U214" i="38"/>
  <c r="Y214" i="38"/>
  <c r="AE215" i="38"/>
  <c r="N214" i="38"/>
  <c r="R214" i="38"/>
  <c r="V214" i="38"/>
  <c r="Z214" i="38"/>
  <c r="AM216" i="38"/>
  <c r="K214" i="38"/>
  <c r="O214" i="38"/>
  <c r="S214" i="38"/>
  <c r="W214" i="38"/>
  <c r="AA214" i="38"/>
  <c r="AF214" i="38"/>
  <c r="AP214" i="38"/>
  <c r="P214" i="38"/>
  <c r="X214" i="38"/>
  <c r="AE218" i="38"/>
  <c r="F219" i="38"/>
  <c r="H219" i="38" s="1"/>
  <c r="AE219" i="38"/>
  <c r="AQ219" i="38"/>
  <c r="AM220" i="38"/>
  <c r="AQ220" i="38"/>
  <c r="AI221" i="38"/>
  <c r="AM221" i="38"/>
  <c r="L223" i="38"/>
  <c r="L222" i="38" s="1"/>
  <c r="P223" i="38"/>
  <c r="P222" i="38" s="1"/>
  <c r="T223" i="38"/>
  <c r="T222" i="38" s="1"/>
  <c r="X223" i="38"/>
  <c r="X222" i="38" s="1"/>
  <c r="AG223" i="38"/>
  <c r="AG222" i="38" s="1"/>
  <c r="AL223" i="38"/>
  <c r="AL222" i="38" s="1"/>
  <c r="M223" i="38"/>
  <c r="M222" i="38" s="1"/>
  <c r="Q223" i="38"/>
  <c r="Q222" i="38" s="1"/>
  <c r="U223" i="38"/>
  <c r="U222" i="38" s="1"/>
  <c r="Y223" i="38"/>
  <c r="Y222" i="38" s="1"/>
  <c r="AH223" i="38"/>
  <c r="AH222" i="38" s="1"/>
  <c r="AN223" i="38"/>
  <c r="N223" i="38"/>
  <c r="N222" i="38" s="1"/>
  <c r="R223" i="38"/>
  <c r="R222" i="38" s="1"/>
  <c r="V223" i="38"/>
  <c r="V222" i="38" s="1"/>
  <c r="Z223" i="38"/>
  <c r="Z222" i="38" s="1"/>
  <c r="AJ223" i="38"/>
  <c r="AJ222" i="38" s="1"/>
  <c r="AO223" i="38"/>
  <c r="AO222" i="38" s="1"/>
  <c r="K223" i="38"/>
  <c r="K222" i="38" s="1"/>
  <c r="O223" i="38"/>
  <c r="O222" i="38" s="1"/>
  <c r="S223" i="38"/>
  <c r="S222" i="38" s="1"/>
  <c r="D83" i="38"/>
  <c r="F84" i="38"/>
  <c r="F85" i="38"/>
  <c r="E83" i="38"/>
  <c r="AI86" i="38"/>
  <c r="AF83" i="38"/>
  <c r="AB83" i="38"/>
  <c r="AE87" i="38"/>
  <c r="AD89" i="38"/>
  <c r="AE92" i="38"/>
  <c r="AC96" i="38"/>
  <c r="AE98" i="38"/>
  <c r="AQ98" i="38"/>
  <c r="AN96" i="38"/>
  <c r="AQ100" i="38"/>
  <c r="AP96" i="38"/>
  <c r="AM109" i="38"/>
  <c r="AJ107" i="38"/>
  <c r="E118" i="38"/>
  <c r="F120" i="38"/>
  <c r="AM120" i="38"/>
  <c r="AJ118" i="38"/>
  <c r="AK118" i="38"/>
  <c r="AM121" i="38"/>
  <c r="AC133" i="38"/>
  <c r="AE134" i="38"/>
  <c r="AD133" i="38"/>
  <c r="AE135" i="38"/>
  <c r="AB133" i="38"/>
  <c r="AE137" i="38"/>
  <c r="AQ151" i="38"/>
  <c r="AP149" i="38"/>
  <c r="AD164" i="38"/>
  <c r="AE165" i="38"/>
  <c r="AI166" i="38"/>
  <c r="AF164" i="38"/>
  <c r="AB164" i="38"/>
  <c r="AE167" i="38"/>
  <c r="AK191" i="38"/>
  <c r="AM192" i="38"/>
  <c r="AG191" i="38"/>
  <c r="AI193" i="38"/>
  <c r="AE194" i="38"/>
  <c r="AC191" i="38"/>
  <c r="AC190" i="38" s="1"/>
  <c r="AI200" i="38"/>
  <c r="AG199" i="38"/>
  <c r="D199" i="38"/>
  <c r="F201" i="38"/>
  <c r="AR549" i="38"/>
  <c r="J519" i="38"/>
  <c r="H519" i="38"/>
  <c r="H458" i="38"/>
  <c r="J458" i="38"/>
  <c r="H455" i="38"/>
  <c r="J455" i="38"/>
  <c r="H475" i="38"/>
  <c r="J475" i="38"/>
  <c r="AR466" i="38"/>
  <c r="H517" i="38"/>
  <c r="J517" i="38"/>
  <c r="J540" i="38"/>
  <c r="H540" i="38"/>
  <c r="AI485" i="38"/>
  <c r="AF397" i="38"/>
  <c r="AM541" i="38"/>
  <c r="AL526" i="38"/>
  <c r="AR505" i="38"/>
  <c r="J210" i="38"/>
  <c r="H210" i="38"/>
  <c r="J166" i="38"/>
  <c r="H166" i="38"/>
  <c r="AQ14" i="38"/>
  <c r="AO13" i="38"/>
  <c r="AB47" i="38"/>
  <c r="AE48" i="38"/>
  <c r="F50" i="38"/>
  <c r="E47" i="38"/>
  <c r="AH83" i="38"/>
  <c r="AI84" i="38"/>
  <c r="AQ86" i="38"/>
  <c r="AP83" i="38"/>
  <c r="AM87" i="38"/>
  <c r="AL83" i="38"/>
  <c r="AL89" i="38"/>
  <c r="AM90" i="38"/>
  <c r="AI91" i="38"/>
  <c r="AH89" i="38"/>
  <c r="AP89" i="38"/>
  <c r="AQ93" i="38"/>
  <c r="AD96" i="38"/>
  <c r="AE99" i="38"/>
  <c r="AO96" i="38"/>
  <c r="AQ99" i="38"/>
  <c r="AK96" i="38"/>
  <c r="AM100" i="38"/>
  <c r="F108" i="38"/>
  <c r="D107" i="38"/>
  <c r="F109" i="38"/>
  <c r="E107" i="38"/>
  <c r="AO107" i="38"/>
  <c r="AQ109" i="38"/>
  <c r="AM110" i="38"/>
  <c r="AK107" i="38"/>
  <c r="AG107" i="38"/>
  <c r="AI111" i="38"/>
  <c r="AI119" i="38"/>
  <c r="AH118" i="38"/>
  <c r="AQ120" i="38"/>
  <c r="AO118" i="38"/>
  <c r="AQ121" i="38"/>
  <c r="AP118" i="38"/>
  <c r="AI122" i="38"/>
  <c r="AG118" i="38"/>
  <c r="AI134" i="38"/>
  <c r="AH133" i="38"/>
  <c r="AQ135" i="38"/>
  <c r="AO133" i="38"/>
  <c r="AK133" i="38"/>
  <c r="AM136" i="38"/>
  <c r="AI137" i="38"/>
  <c r="AG133" i="38"/>
  <c r="AJ149" i="38"/>
  <c r="AM150" i="38"/>
  <c r="AF149" i="38"/>
  <c r="AI151" i="38"/>
  <c r="AB149" i="38"/>
  <c r="AE152" i="38"/>
  <c r="E164" i="38"/>
  <c r="F165" i="38"/>
  <c r="AO164" i="38"/>
  <c r="AQ165" i="38"/>
  <c r="AP164" i="38"/>
  <c r="AQ166" i="38"/>
  <c r="AL164" i="38"/>
  <c r="AM167" i="38"/>
  <c r="AC164" i="38"/>
  <c r="AE168" i="38"/>
  <c r="AP191" i="38"/>
  <c r="AQ192" i="38"/>
  <c r="AM193" i="38"/>
  <c r="AL191" i="38"/>
  <c r="AQ194" i="38"/>
  <c r="AN191" i="38"/>
  <c r="AQ195" i="38"/>
  <c r="AO191" i="38"/>
  <c r="AO190" i="38" s="1"/>
  <c r="AH397" i="38"/>
  <c r="AA222" i="38"/>
  <c r="H200" i="38"/>
  <c r="J200" i="38"/>
  <c r="AN149" i="38"/>
  <c r="K13" i="38"/>
  <c r="AA47" i="38"/>
  <c r="AK47" i="38"/>
  <c r="F14" i="38"/>
  <c r="AJ13" i="38"/>
  <c r="AM14" i="38"/>
  <c r="AM48" i="38"/>
  <c r="AL47" i="38"/>
  <c r="AC83" i="38"/>
  <c r="AE84" i="38"/>
  <c r="AN83" i="38"/>
  <c r="AQ84" i="38"/>
  <c r="AM85" i="38"/>
  <c r="AJ83" i="38"/>
  <c r="AB89" i="38"/>
  <c r="AE90" i="38"/>
  <c r="AE91" i="38"/>
  <c r="AC89" i="38"/>
  <c r="AQ91" i="38"/>
  <c r="AN89" i="38"/>
  <c r="AJ89" i="38"/>
  <c r="AM92" i="38"/>
  <c r="AF89" i="38"/>
  <c r="AI93" i="38"/>
  <c r="AI98" i="38"/>
  <c r="AH96" i="38"/>
  <c r="AC107" i="38"/>
  <c r="AE108" i="38"/>
  <c r="AN107" i="38"/>
  <c r="AQ108" i="38"/>
  <c r="AP107" i="38"/>
  <c r="AQ110" i="38"/>
  <c r="AM111" i="38"/>
  <c r="AL107" i="38"/>
  <c r="F119" i="38"/>
  <c r="D118" i="38"/>
  <c r="AQ119" i="38"/>
  <c r="AN118" i="38"/>
  <c r="AB118" i="38"/>
  <c r="AE122" i="38"/>
  <c r="AM122" i="38"/>
  <c r="AL118" i="38"/>
  <c r="F135" i="38"/>
  <c r="E133" i="38"/>
  <c r="E149" i="38"/>
  <c r="F150" i="38"/>
  <c r="AI153" i="38"/>
  <c r="AH149" i="38"/>
  <c r="AM165" i="38"/>
  <c r="AJ164" i="38"/>
  <c r="AK164" i="38"/>
  <c r="AM166" i="38"/>
  <c r="AI167" i="38"/>
  <c r="AG164" i="38"/>
  <c r="D164" i="38"/>
  <c r="F168" i="38"/>
  <c r="AN164" i="38"/>
  <c r="AQ168" i="38"/>
  <c r="AI192" i="38"/>
  <c r="AF191" i="38"/>
  <c r="AE193" i="38"/>
  <c r="AB191" i="38"/>
  <c r="F194" i="38"/>
  <c r="D191" i="38"/>
  <c r="E191" i="38"/>
  <c r="F195" i="38"/>
  <c r="AJ191" i="38"/>
  <c r="AM195" i="38"/>
  <c r="AB199" i="38"/>
  <c r="AE200" i="38"/>
  <c r="H493" i="38"/>
  <c r="AD118" i="38"/>
  <c r="AM97" i="38"/>
  <c r="AF96" i="38"/>
  <c r="J425" i="38"/>
  <c r="H425" i="38"/>
  <c r="AR481" i="38"/>
  <c r="F467" i="38"/>
  <c r="H148" i="38"/>
  <c r="J148" i="38"/>
  <c r="AM15" i="38"/>
  <c r="AK13" i="38"/>
  <c r="AI48" i="38"/>
  <c r="AG47" i="38"/>
  <c r="AI51" i="38"/>
  <c r="AF47" i="38"/>
  <c r="AD83" i="38"/>
  <c r="AE85" i="38"/>
  <c r="AO83" i="38"/>
  <c r="AQ85" i="38"/>
  <c r="AK83" i="38"/>
  <c r="AM86" i="38"/>
  <c r="AG89" i="38"/>
  <c r="AI90" i="38"/>
  <c r="F91" i="38"/>
  <c r="D89" i="38"/>
  <c r="F92" i="38"/>
  <c r="E89" i="38"/>
  <c r="AQ92" i="38"/>
  <c r="AO89" i="38"/>
  <c r="AK89" i="38"/>
  <c r="AM93" i="38"/>
  <c r="AB96" i="38"/>
  <c r="AE97" i="38"/>
  <c r="F98" i="38"/>
  <c r="D96" i="38"/>
  <c r="F99" i="38"/>
  <c r="E96" i="38"/>
  <c r="AM99" i="38"/>
  <c r="AJ96" i="38"/>
  <c r="AH107" i="38"/>
  <c r="AI108" i="38"/>
  <c r="AD107" i="38"/>
  <c r="AE109" i="38"/>
  <c r="AF107" i="38"/>
  <c r="AI110" i="38"/>
  <c r="AB107" i="38"/>
  <c r="AE111" i="38"/>
  <c r="AC118" i="38"/>
  <c r="AE119" i="38"/>
  <c r="AI121" i="38"/>
  <c r="AF118" i="38"/>
  <c r="F134" i="38"/>
  <c r="D133" i="38"/>
  <c r="AQ134" i="38"/>
  <c r="AN133" i="38"/>
  <c r="AM135" i="38"/>
  <c r="AJ133" i="38"/>
  <c r="AI136" i="38"/>
  <c r="AF133" i="38"/>
  <c r="AP133" i="38"/>
  <c r="AQ136" i="38"/>
  <c r="AM137" i="38"/>
  <c r="AL133" i="38"/>
  <c r="AQ150" i="38"/>
  <c r="AO149" i="38"/>
  <c r="AM151" i="38"/>
  <c r="AK149" i="38"/>
  <c r="AG149" i="38"/>
  <c r="AI152" i="38"/>
  <c r="D149" i="38"/>
  <c r="F153" i="38"/>
  <c r="AH164" i="38"/>
  <c r="AI168" i="38"/>
  <c r="AI194" i="38"/>
  <c r="AH191" i="38"/>
  <c r="AE195" i="38"/>
  <c r="AD191" i="38"/>
  <c r="AL199" i="38"/>
  <c r="AM200" i="38"/>
  <c r="AB397" i="38"/>
  <c r="H476" i="38"/>
  <c r="J476" i="38"/>
  <c r="H446" i="38"/>
  <c r="J446" i="38"/>
  <c r="AL149" i="38"/>
  <c r="AG83" i="38"/>
  <c r="AN199" i="38"/>
  <c r="AQ201" i="38"/>
  <c r="AJ199" i="38"/>
  <c r="AM202" i="38"/>
  <c r="AI203" i="38"/>
  <c r="AF199" i="38"/>
  <c r="AK199" i="38"/>
  <c r="AM203" i="38"/>
  <c r="F208" i="38"/>
  <c r="D207" i="38"/>
  <c r="AE208" i="38"/>
  <c r="AC207" i="38"/>
  <c r="AQ208" i="38"/>
  <c r="AN207" i="38"/>
  <c r="AD207" i="38"/>
  <c r="AE209" i="38"/>
  <c r="AF207" i="38"/>
  <c r="AI210" i="38"/>
  <c r="AM210" i="38"/>
  <c r="AK207" i="38"/>
  <c r="AQ210" i="38"/>
  <c r="AP207" i="38"/>
  <c r="AB207" i="38"/>
  <c r="AE211" i="38"/>
  <c r="AG207" i="38"/>
  <c r="AI211" i="38"/>
  <c r="AL207" i="38"/>
  <c r="AM211" i="38"/>
  <c r="F215" i="38"/>
  <c r="D214" i="38"/>
  <c r="AI215" i="38"/>
  <c r="AH214" i="38"/>
  <c r="AQ215" i="38"/>
  <c r="AN214" i="38"/>
  <c r="E214" i="38"/>
  <c r="F216" i="38"/>
  <c r="AO214" i="38"/>
  <c r="AQ216" i="38"/>
  <c r="AK214" i="38"/>
  <c r="AM217" i="38"/>
  <c r="AG214" i="38"/>
  <c r="AI218" i="38"/>
  <c r="AL214" i="38"/>
  <c r="AM218" i="38"/>
  <c r="AE224" i="38"/>
  <c r="AB223" i="38"/>
  <c r="F225" i="38"/>
  <c r="D223" i="38"/>
  <c r="AC223" i="38"/>
  <c r="AE225" i="38"/>
  <c r="F226" i="38"/>
  <c r="E223" i="38"/>
  <c r="E222" i="38" s="1"/>
  <c r="AD223" i="38"/>
  <c r="AD222" i="38" s="1"/>
  <c r="AE226" i="38"/>
  <c r="AF526" i="38"/>
  <c r="AI541" i="38"/>
  <c r="D526" i="38"/>
  <c r="F527" i="38"/>
  <c r="AN397" i="38"/>
  <c r="AQ459" i="38"/>
  <c r="D397" i="38"/>
  <c r="AQ383" i="38"/>
  <c r="AN327" i="38"/>
  <c r="O397" i="38"/>
  <c r="H336" i="38"/>
  <c r="J336" i="38"/>
  <c r="H382" i="38"/>
  <c r="J382" i="38"/>
  <c r="H313" i="38"/>
  <c r="J313" i="38"/>
  <c r="U327" i="38"/>
  <c r="J388" i="38"/>
  <c r="H388" i="38"/>
  <c r="J319" i="38"/>
  <c r="H319" i="38"/>
  <c r="H275" i="38"/>
  <c r="J275" i="38"/>
  <c r="J202" i="38"/>
  <c r="H202" i="38"/>
  <c r="S13" i="38"/>
  <c r="AI14" i="38"/>
  <c r="AF13" i="38"/>
  <c r="AP13" i="38"/>
  <c r="Y13" i="38"/>
  <c r="H20" i="38"/>
  <c r="F48" i="38"/>
  <c r="D47" i="38"/>
  <c r="M47" i="38"/>
  <c r="U47" i="38"/>
  <c r="AC47" i="38"/>
  <c r="AQ48" i="38"/>
  <c r="AN47" i="38"/>
  <c r="N47" i="38"/>
  <c r="V47" i="38"/>
  <c r="AD47" i="38"/>
  <c r="K47" i="38"/>
  <c r="O47" i="38"/>
  <c r="W47" i="38"/>
  <c r="AP47" i="38"/>
  <c r="W13" i="38"/>
  <c r="L13" i="38"/>
  <c r="H344" i="38"/>
  <c r="J290" i="38"/>
  <c r="H405" i="38"/>
  <c r="AI328" i="38"/>
  <c r="D327" i="38"/>
  <c r="AQ500" i="38"/>
  <c r="J218" i="38"/>
  <c r="AR483" i="38"/>
  <c r="AM383" i="38"/>
  <c r="AJ327" i="38"/>
  <c r="AR304" i="38"/>
  <c r="AE260" i="38"/>
  <c r="AR297" i="38"/>
  <c r="AD214" i="38"/>
  <c r="AE214" i="38" s="1"/>
  <c r="AH207" i="38"/>
  <c r="AE202" i="38"/>
  <c r="AR553" i="38"/>
  <c r="H439" i="38"/>
  <c r="J439" i="38"/>
  <c r="H429" i="38"/>
  <c r="J429" i="38"/>
  <c r="H480" i="38"/>
  <c r="J480" i="38"/>
  <c r="AR356" i="38"/>
  <c r="J318" i="38"/>
  <c r="H318" i="38"/>
  <c r="P327" i="38"/>
  <c r="AR317" i="38"/>
  <c r="J252" i="38"/>
  <c r="H252" i="38"/>
  <c r="AI224" i="38"/>
  <c r="J351" i="38"/>
  <c r="H351" i="38"/>
  <c r="J330" i="38"/>
  <c r="H330" i="38"/>
  <c r="H279" i="38"/>
  <c r="J279" i="38"/>
  <c r="F209" i="38"/>
  <c r="J211" i="38"/>
  <c r="H211" i="38"/>
  <c r="AR291" i="38"/>
  <c r="AJ207" i="38"/>
  <c r="H16" i="38"/>
  <c r="J16" i="38"/>
  <c r="Q47" i="38"/>
  <c r="Y47" i="38"/>
  <c r="AH47" i="38"/>
  <c r="R47" i="38"/>
  <c r="AO47" i="38"/>
  <c r="S47" i="38"/>
  <c r="AJ47" i="38"/>
  <c r="AI527" i="38"/>
  <c r="J423" i="38"/>
  <c r="AQ345" i="38"/>
  <c r="F459" i="38"/>
  <c r="AQ226" i="38"/>
  <c r="AJ214" i="38"/>
  <c r="AQ217" i="38"/>
  <c r="H523" i="38"/>
  <c r="J523" i="38"/>
  <c r="AR518" i="38"/>
  <c r="AK499" i="38"/>
  <c r="AR535" i="38"/>
  <c r="H481" i="38"/>
  <c r="J481" i="38"/>
  <c r="AR441" i="38"/>
  <c r="X397" i="38"/>
  <c r="H564" i="38"/>
  <c r="J564" i="38"/>
  <c r="AR409" i="38"/>
  <c r="AE485" i="38"/>
  <c r="J434" i="38"/>
  <c r="H434" i="38"/>
  <c r="R397" i="38"/>
  <c r="AQ527" i="38"/>
  <c r="AN526" i="38"/>
  <c r="H444" i="38"/>
  <c r="J444" i="38"/>
  <c r="AQ225" i="38"/>
  <c r="H277" i="38"/>
  <c r="J277" i="38"/>
  <c r="AH199" i="38"/>
  <c r="J342" i="38"/>
  <c r="H342" i="38"/>
  <c r="AR286" i="38"/>
  <c r="H343" i="38"/>
  <c r="J343" i="38"/>
  <c r="J266" i="38"/>
  <c r="H266" i="38"/>
  <c r="AO207" i="38"/>
  <c r="AR241" i="38"/>
  <c r="AR565" i="38"/>
  <c r="AE509" i="38"/>
  <c r="AB499" i="38"/>
  <c r="AF499" i="38"/>
  <c r="AR551" i="38"/>
  <c r="AR513" i="38"/>
  <c r="AQ485" i="38"/>
  <c r="AP397" i="38"/>
  <c r="AI560" i="38"/>
  <c r="J356" i="38"/>
  <c r="H356" i="38"/>
  <c r="AR349" i="38"/>
  <c r="AR321" i="38"/>
  <c r="AR361" i="38"/>
  <c r="T327" i="38"/>
  <c r="V327" i="38"/>
  <c r="AR264" i="38"/>
  <c r="AR236" i="38"/>
  <c r="W327" i="38"/>
  <c r="AR462" i="38"/>
  <c r="H93" i="38"/>
  <c r="J182" i="38"/>
  <c r="J531" i="38"/>
  <c r="AR515" i="38"/>
  <c r="AR473" i="38"/>
  <c r="AR454" i="38"/>
  <c r="Y397" i="38"/>
  <c r="J482" i="38"/>
  <c r="H482" i="38"/>
  <c r="AR455" i="38"/>
  <c r="AR559" i="38"/>
  <c r="AR407" i="38"/>
  <c r="AR308" i="38"/>
  <c r="AR255" i="38"/>
  <c r="AR244" i="38"/>
  <c r="AR372" i="38"/>
  <c r="H264" i="38"/>
  <c r="J264" i="38"/>
  <c r="AF223" i="38"/>
  <c r="AI227" i="38"/>
  <c r="AR227" i="38" s="1"/>
  <c r="H333" i="38"/>
  <c r="J333" i="38"/>
  <c r="AR358" i="38"/>
  <c r="H300" i="38"/>
  <c r="J300" i="38"/>
  <c r="H187" i="38"/>
  <c r="AE14" i="38"/>
  <c r="AL13" i="38"/>
  <c r="U13" i="38"/>
  <c r="AM16" i="38"/>
  <c r="AE26" i="38"/>
  <c r="AM28" i="38"/>
  <c r="H366" i="38"/>
  <c r="J366" i="38"/>
  <c r="AR302" i="38"/>
  <c r="AR282" i="38"/>
  <c r="AR271" i="38"/>
  <c r="J59" i="38"/>
  <c r="AQ260" i="38"/>
  <c r="AP222" i="38"/>
  <c r="AR524" i="38"/>
  <c r="P13" i="38"/>
  <c r="X13" i="38"/>
  <c r="AG13" i="38"/>
  <c r="AH13" i="38"/>
  <c r="AN13" i="38"/>
  <c r="AQ23" i="38"/>
  <c r="AI30" i="38"/>
  <c r="H521" i="38"/>
  <c r="J521" i="38"/>
  <c r="J341" i="38"/>
  <c r="H341" i="38"/>
  <c r="M13" i="38"/>
  <c r="AQ27" i="38"/>
  <c r="AM33" i="38"/>
  <c r="AI34" i="38"/>
  <c r="H276" i="38"/>
  <c r="J456" i="38"/>
  <c r="H456" i="38"/>
  <c r="J326" i="38"/>
  <c r="H326" i="38"/>
  <c r="J374" i="38"/>
  <c r="H374" i="38"/>
  <c r="J129" i="38"/>
  <c r="H129" i="38"/>
  <c r="D430" i="8" l="1"/>
  <c r="AD29" i="38"/>
  <c r="V29" i="38"/>
  <c r="AC29" i="38"/>
  <c r="E29" i="38"/>
  <c r="T29" i="38"/>
  <c r="AC28" i="38"/>
  <c r="AA28" i="38"/>
  <c r="AA13" i="38" s="1"/>
  <c r="D70" i="8"/>
  <c r="D5" i="8" s="1"/>
  <c r="C5" i="27" s="1"/>
  <c r="O28" i="38"/>
  <c r="O13" i="38" s="1"/>
  <c r="O12" i="38" s="1"/>
  <c r="D28" i="38"/>
  <c r="D610" i="8"/>
  <c r="T28" i="38"/>
  <c r="E28" i="38"/>
  <c r="E13" i="38" s="1"/>
  <c r="E12" i="38" s="1"/>
  <c r="V28" i="38"/>
  <c r="V13" i="38" s="1"/>
  <c r="V12" i="38" s="1"/>
  <c r="D29" i="38"/>
  <c r="F29" i="38" s="1"/>
  <c r="J29" i="38" s="1"/>
  <c r="O29" i="38"/>
  <c r="AB29" i="38"/>
  <c r="AD28" i="38"/>
  <c r="AD13" i="38" s="1"/>
  <c r="AD12" i="38" s="1"/>
  <c r="D130" i="8"/>
  <c r="AE315" i="38"/>
  <c r="AC312" i="38"/>
  <c r="AE312" i="38" s="1"/>
  <c r="AF243" i="38"/>
  <c r="AI243" i="38" s="1"/>
  <c r="AR243" i="38" s="1"/>
  <c r="AI248" i="38"/>
  <c r="AI315" i="38"/>
  <c r="AN243" i="38"/>
  <c r="AQ243" i="38" s="1"/>
  <c r="AQ248" i="38"/>
  <c r="AM315" i="38"/>
  <c r="AK312" i="38"/>
  <c r="F248" i="38"/>
  <c r="D243" i="38"/>
  <c r="F243" i="38" s="1"/>
  <c r="H243" i="38" s="1"/>
  <c r="F315" i="38"/>
  <c r="D312" i="38"/>
  <c r="F312" i="38" s="1"/>
  <c r="J312" i="38" s="1"/>
  <c r="D5" i="7"/>
  <c r="C4" i="27" s="1"/>
  <c r="AQ315" i="38"/>
  <c r="AN312" i="38"/>
  <c r="AQ312" i="38" s="1"/>
  <c r="J232" i="38"/>
  <c r="H251" i="38"/>
  <c r="AR75" i="38"/>
  <c r="J100" i="38"/>
  <c r="AE149" i="38"/>
  <c r="J114" i="38"/>
  <c r="J76" i="38"/>
  <c r="H94" i="38"/>
  <c r="J110" i="38"/>
  <c r="H97" i="38"/>
  <c r="H67" i="38"/>
  <c r="H560" i="38"/>
  <c r="H328" i="38"/>
  <c r="H122" i="38"/>
  <c r="H75" i="38"/>
  <c r="J101" i="38"/>
  <c r="J144" i="38"/>
  <c r="H40" i="38"/>
  <c r="H162" i="38"/>
  <c r="Z541" i="38"/>
  <c r="Z526" i="38" s="1"/>
  <c r="Q560" i="38"/>
  <c r="AD190" i="38"/>
  <c r="AD106" i="38" s="1"/>
  <c r="R541" i="38"/>
  <c r="R526" i="38" s="1"/>
  <c r="Y560" i="38"/>
  <c r="J146" i="38"/>
  <c r="H41" i="38"/>
  <c r="H22" i="38"/>
  <c r="AM526" i="38"/>
  <c r="N541" i="38"/>
  <c r="N526" i="38" s="1"/>
  <c r="U560" i="38"/>
  <c r="J73" i="38"/>
  <c r="H82" i="38"/>
  <c r="H21" i="38"/>
  <c r="AE199" i="38"/>
  <c r="J206" i="38"/>
  <c r="F47" i="38"/>
  <c r="H47" i="38" s="1"/>
  <c r="H127" i="38"/>
  <c r="H220" i="38"/>
  <c r="J88" i="38"/>
  <c r="J132" i="38"/>
  <c r="H389" i="38"/>
  <c r="H128" i="38"/>
  <c r="J57" i="38"/>
  <c r="AM499" i="38"/>
  <c r="J33" i="38"/>
  <c r="F207" i="38"/>
  <c r="J207" i="38" s="1"/>
  <c r="J177" i="38"/>
  <c r="H52" i="38"/>
  <c r="F397" i="38"/>
  <c r="H397" i="38" s="1"/>
  <c r="F526" i="38"/>
  <c r="H526" i="38" s="1"/>
  <c r="J213" i="38"/>
  <c r="J189" i="38"/>
  <c r="J70" i="38"/>
  <c r="AR73" i="38"/>
  <c r="J69" i="38"/>
  <c r="AE499" i="38"/>
  <c r="AQ199" i="38"/>
  <c r="J181" i="38"/>
  <c r="H34" i="38"/>
  <c r="H154" i="38"/>
  <c r="J49" i="38"/>
  <c r="AR44" i="38"/>
  <c r="V541" i="38"/>
  <c r="V526" i="38" s="1"/>
  <c r="M560" i="38"/>
  <c r="H60" i="38"/>
  <c r="AR560" i="38"/>
  <c r="H176" i="38"/>
  <c r="F89" i="38"/>
  <c r="J89" i="38" s="1"/>
  <c r="H35" i="38"/>
  <c r="J158" i="38"/>
  <c r="H58" i="38"/>
  <c r="AR17" i="38"/>
  <c r="AR19" i="38"/>
  <c r="AR15" i="38"/>
  <c r="J172" i="38"/>
  <c r="AI133" i="38"/>
  <c r="AI118" i="38"/>
  <c r="H117" i="38"/>
  <c r="J188" i="38"/>
  <c r="H139" i="38"/>
  <c r="J42" i="38"/>
  <c r="H124" i="38"/>
  <c r="AR32" i="38"/>
  <c r="AR328" i="38"/>
  <c r="AR109" i="38"/>
  <c r="H102" i="38"/>
  <c r="J31" i="38"/>
  <c r="AR206" i="38"/>
  <c r="AR148" i="38"/>
  <c r="AR104" i="38"/>
  <c r="AR120" i="38"/>
  <c r="AR58" i="38"/>
  <c r="L12" i="38"/>
  <c r="N12" i="38"/>
  <c r="AQ327" i="38"/>
  <c r="AI526" i="38"/>
  <c r="H53" i="38"/>
  <c r="H180" i="38"/>
  <c r="J46" i="38"/>
  <c r="H29" i="38"/>
  <c r="H18" i="38"/>
  <c r="AR219" i="38"/>
  <c r="AR188" i="38"/>
  <c r="AR125" i="38"/>
  <c r="AR100" i="38"/>
  <c r="J219" i="38"/>
  <c r="J161" i="38"/>
  <c r="AR33" i="38"/>
  <c r="H37" i="38"/>
  <c r="J147" i="38"/>
  <c r="H74" i="38"/>
  <c r="J123" i="38"/>
  <c r="P190" i="38"/>
  <c r="P106" i="38" s="1"/>
  <c r="AR383" i="38"/>
  <c r="AR500" i="38"/>
  <c r="H143" i="38"/>
  <c r="AR110" i="38"/>
  <c r="AR192" i="38"/>
  <c r="AR153" i="38"/>
  <c r="H62" i="38"/>
  <c r="J185" i="38"/>
  <c r="J131" i="38"/>
  <c r="H103" i="38"/>
  <c r="H138" i="38"/>
  <c r="J383" i="38"/>
  <c r="AR34" i="38"/>
  <c r="AR30" i="38"/>
  <c r="AL12" i="38"/>
  <c r="AR509" i="38"/>
  <c r="AM214" i="38"/>
  <c r="AM207" i="38"/>
  <c r="J260" i="38"/>
  <c r="AR51" i="38"/>
  <c r="H54" i="38"/>
  <c r="H169" i="38"/>
  <c r="J30" i="38"/>
  <c r="J78" i="38"/>
  <c r="AR115" i="38"/>
  <c r="AR78" i="38"/>
  <c r="AR74" i="38"/>
  <c r="AR70" i="38"/>
  <c r="AR45" i="38"/>
  <c r="AR36" i="38"/>
  <c r="J17" i="38"/>
  <c r="J27" i="38"/>
  <c r="AR398" i="38"/>
  <c r="AR467" i="38"/>
  <c r="AR220" i="38"/>
  <c r="AR27" i="38"/>
  <c r="X12" i="38"/>
  <c r="AR16" i="38"/>
  <c r="AI499" i="38"/>
  <c r="AM47" i="38"/>
  <c r="Q12" i="38"/>
  <c r="J345" i="38"/>
  <c r="H116" i="38"/>
  <c r="J184" i="38"/>
  <c r="AR121" i="38"/>
  <c r="J95" i="38"/>
  <c r="J113" i="38"/>
  <c r="F164" i="38"/>
  <c r="J164" i="38" s="1"/>
  <c r="J25" i="38"/>
  <c r="AR129" i="38"/>
  <c r="AR69" i="38"/>
  <c r="AI327" i="38"/>
  <c r="AQ499" i="38"/>
  <c r="AR489" i="38"/>
  <c r="AE526" i="38"/>
  <c r="H61" i="38"/>
  <c r="H198" i="38"/>
  <c r="AE96" i="38"/>
  <c r="J65" i="38"/>
  <c r="M12" i="38"/>
  <c r="AH12" i="38"/>
  <c r="P12" i="38"/>
  <c r="U12" i="38"/>
  <c r="AQ526" i="38"/>
  <c r="AA12" i="38"/>
  <c r="AR216" i="38"/>
  <c r="AR209" i="38"/>
  <c r="AR201" i="38"/>
  <c r="J39" i="38"/>
  <c r="H43" i="38"/>
  <c r="H173" i="38"/>
  <c r="AR150" i="38"/>
  <c r="AR119" i="38"/>
  <c r="AR111" i="38"/>
  <c r="AM96" i="38"/>
  <c r="AR93" i="38"/>
  <c r="F118" i="38"/>
  <c r="J118" i="38" s="1"/>
  <c r="J142" i="38"/>
  <c r="AR389" i="38"/>
  <c r="H398" i="38"/>
  <c r="H500" i="38"/>
  <c r="AM397" i="38"/>
  <c r="K541" i="38"/>
  <c r="K526" i="38" s="1"/>
  <c r="AA541" i="38"/>
  <c r="AA526" i="38" s="1"/>
  <c r="X541" i="38"/>
  <c r="X526" i="38" s="1"/>
  <c r="Y541" i="38"/>
  <c r="Y526" i="38" s="1"/>
  <c r="R560" i="38"/>
  <c r="O560" i="38"/>
  <c r="L560" i="38"/>
  <c r="O541" i="38"/>
  <c r="O526" i="38" s="1"/>
  <c r="L541" i="38"/>
  <c r="L526" i="38" s="1"/>
  <c r="M541" i="38"/>
  <c r="M526" i="38" s="1"/>
  <c r="V560" i="38"/>
  <c r="S560" i="38"/>
  <c r="P560" i="38"/>
  <c r="AR23" i="38"/>
  <c r="AG12" i="38"/>
  <c r="AR26" i="38"/>
  <c r="AR14" i="38"/>
  <c r="AR345" i="38"/>
  <c r="R12" i="38"/>
  <c r="AM327" i="38"/>
  <c r="F327" i="38"/>
  <c r="H327" i="38" s="1"/>
  <c r="AR459" i="38"/>
  <c r="AR541" i="38"/>
  <c r="H81" i="38"/>
  <c r="AE397" i="38"/>
  <c r="AR195" i="38"/>
  <c r="F149" i="38"/>
  <c r="J149" i="38" s="1"/>
  <c r="AR97" i="38"/>
  <c r="AR85" i="38"/>
  <c r="E190" i="38"/>
  <c r="E106" i="38" s="1"/>
  <c r="AR193" i="38"/>
  <c r="AQ118" i="38"/>
  <c r="H509" i="38"/>
  <c r="AP190" i="38"/>
  <c r="AP106" i="38" s="1"/>
  <c r="F199" i="38"/>
  <c r="H199" i="38" s="1"/>
  <c r="AR212" i="38"/>
  <c r="AE327" i="38"/>
  <c r="F499" i="38"/>
  <c r="J541" i="38"/>
  <c r="J15" i="38"/>
  <c r="AR18" i="38"/>
  <c r="AR20" i="38"/>
  <c r="S541" i="38"/>
  <c r="S526" i="38" s="1"/>
  <c r="P541" i="38"/>
  <c r="P526" i="38" s="1"/>
  <c r="Q541" i="38"/>
  <c r="Q526" i="38" s="1"/>
  <c r="Z560" i="38"/>
  <c r="W560" i="38"/>
  <c r="T560" i="38"/>
  <c r="W541" i="38"/>
  <c r="W526" i="38" s="1"/>
  <c r="T541" i="38"/>
  <c r="T526" i="38" s="1"/>
  <c r="U541" i="38"/>
  <c r="U526" i="38" s="1"/>
  <c r="N560" i="38"/>
  <c r="K560" i="38"/>
  <c r="AA560" i="38"/>
  <c r="X560" i="38"/>
  <c r="AM223" i="38"/>
  <c r="F133" i="38"/>
  <c r="H133" i="38" s="1"/>
  <c r="AQ164" i="38"/>
  <c r="AR202" i="38"/>
  <c r="AI96" i="38"/>
  <c r="AR235" i="38"/>
  <c r="AR24" i="38"/>
  <c r="AR65" i="38"/>
  <c r="AR63" i="38"/>
  <c r="H45" i="38"/>
  <c r="J45" i="38"/>
  <c r="AR175" i="38"/>
  <c r="AR159" i="38"/>
  <c r="AR141" i="38"/>
  <c r="AR113" i="38"/>
  <c r="AR102" i="38"/>
  <c r="AR94" i="38"/>
  <c r="AR81" i="38"/>
  <c r="H56" i="38"/>
  <c r="J56" i="38"/>
  <c r="AE207" i="38"/>
  <c r="AR124" i="38"/>
  <c r="AR213" i="38"/>
  <c r="AR196" i="38"/>
  <c r="AR183" i="38"/>
  <c r="AR174" i="38"/>
  <c r="AR160" i="38"/>
  <c r="AR158" i="38"/>
  <c r="AR147" i="38"/>
  <c r="AR61" i="38"/>
  <c r="AR128" i="38"/>
  <c r="J66" i="38"/>
  <c r="H66" i="38"/>
  <c r="AR21" i="38"/>
  <c r="AR84" i="38"/>
  <c r="AR204" i="38"/>
  <c r="AR189" i="38"/>
  <c r="AR185" i="38"/>
  <c r="AR178" i="38"/>
  <c r="AR171" i="38"/>
  <c r="AR169" i="38"/>
  <c r="AR95" i="38"/>
  <c r="AR79" i="38"/>
  <c r="AR77" i="38"/>
  <c r="AR62" i="38"/>
  <c r="AR55" i="38"/>
  <c r="AR46" i="38"/>
  <c r="AR41" i="38"/>
  <c r="AR39" i="38"/>
  <c r="AE133" i="38"/>
  <c r="AR181" i="38"/>
  <c r="AR127" i="38"/>
  <c r="AR103" i="38"/>
  <c r="AR31" i="38"/>
  <c r="H26" i="38"/>
  <c r="J26" i="38"/>
  <c r="AR22" i="38"/>
  <c r="AR162" i="38"/>
  <c r="AR155" i="38"/>
  <c r="AR144" i="38"/>
  <c r="AR131" i="38"/>
  <c r="AR66" i="38"/>
  <c r="AR25" i="38"/>
  <c r="H32" i="38"/>
  <c r="J32" i="38"/>
  <c r="AR215" i="38"/>
  <c r="AM133" i="38"/>
  <c r="J23" i="38"/>
  <c r="H23" i="38"/>
  <c r="AR527" i="38"/>
  <c r="AR122" i="38"/>
  <c r="AR186" i="38"/>
  <c r="AR179" i="38"/>
  <c r="AR177" i="38"/>
  <c r="AR170" i="38"/>
  <c r="AR163" i="38"/>
  <c r="AR156" i="38"/>
  <c r="AR154" i="38"/>
  <c r="AR145" i="38"/>
  <c r="AR143" i="38"/>
  <c r="AR138" i="38"/>
  <c r="AR132" i="38"/>
  <c r="AR123" i="38"/>
  <c r="AR117" i="38"/>
  <c r="AR88" i="38"/>
  <c r="AR82" i="38"/>
  <c r="AR49" i="38"/>
  <c r="AR35" i="38"/>
  <c r="H541" i="38"/>
  <c r="J19" i="38"/>
  <c r="H19" i="38"/>
  <c r="AR203" i="38"/>
  <c r="AR197" i="38"/>
  <c r="AR182" i="38"/>
  <c r="AR173" i="38"/>
  <c r="AR139" i="38"/>
  <c r="AR56" i="38"/>
  <c r="AR54" i="38"/>
  <c r="AR43" i="38"/>
  <c r="J36" i="38"/>
  <c r="H36" i="38"/>
  <c r="AE89" i="38"/>
  <c r="H212" i="38"/>
  <c r="J212" i="38"/>
  <c r="V190" i="38"/>
  <c r="U190" i="38"/>
  <c r="U106" i="38" s="1"/>
  <c r="T190" i="38"/>
  <c r="T106" i="38" s="1"/>
  <c r="W190" i="38"/>
  <c r="H157" i="38"/>
  <c r="J157" i="38"/>
  <c r="AR114" i="38"/>
  <c r="W106" i="38"/>
  <c r="AR80" i="38"/>
  <c r="AR52" i="38"/>
  <c r="AR40" i="38"/>
  <c r="AR38" i="38"/>
  <c r="AR267" i="38"/>
  <c r="AQ223" i="38"/>
  <c r="AR198" i="38"/>
  <c r="R190" i="38"/>
  <c r="R106" i="38" s="1"/>
  <c r="Q190" i="38"/>
  <c r="Q106" i="38" s="1"/>
  <c r="S190" i="38"/>
  <c r="S106" i="38" s="1"/>
  <c r="AR187" i="38"/>
  <c r="AR184" i="38"/>
  <c r="AR176" i="38"/>
  <c r="AR161" i="38"/>
  <c r="AR146" i="38"/>
  <c r="J235" i="38"/>
  <c r="H235" i="38"/>
  <c r="AR140" i="38"/>
  <c r="AR126" i="38"/>
  <c r="AR112" i="38"/>
  <c r="V106" i="38"/>
  <c r="AR105" i="38"/>
  <c r="AR76" i="38"/>
  <c r="AR72" i="38"/>
  <c r="AR67" i="38"/>
  <c r="AR60" i="38"/>
  <c r="AR53" i="38"/>
  <c r="J38" i="38"/>
  <c r="H38" i="38"/>
  <c r="AI214" i="38"/>
  <c r="AR221" i="38"/>
  <c r="AR205" i="38"/>
  <c r="N190" i="38"/>
  <c r="N106" i="38" s="1"/>
  <c r="M190" i="38"/>
  <c r="M106" i="38" s="1"/>
  <c r="L190" i="38"/>
  <c r="L106" i="38" s="1"/>
  <c r="O190" i="38"/>
  <c r="O106" i="38" s="1"/>
  <c r="J485" i="38"/>
  <c r="H485" i="38"/>
  <c r="H112" i="38"/>
  <c r="J112" i="38"/>
  <c r="Z12" i="38"/>
  <c r="AR217" i="38"/>
  <c r="AR208" i="38"/>
  <c r="F83" i="38"/>
  <c r="J83" i="38" s="1"/>
  <c r="J205" i="38"/>
  <c r="H205" i="38"/>
  <c r="Z190" i="38"/>
  <c r="Z106" i="38" s="1"/>
  <c r="Y190" i="38"/>
  <c r="Y106" i="38" s="1"/>
  <c r="X190" i="38"/>
  <c r="X106" i="38" s="1"/>
  <c r="AA190" i="38"/>
  <c r="AA106" i="38" s="1"/>
  <c r="K190" i="38"/>
  <c r="K106" i="38" s="1"/>
  <c r="AR180" i="38"/>
  <c r="AR172" i="38"/>
  <c r="AR157" i="38"/>
  <c r="AR142" i="38"/>
  <c r="AR130" i="38"/>
  <c r="AR116" i="38"/>
  <c r="AR101" i="38"/>
  <c r="H77" i="38"/>
  <c r="J77" i="38"/>
  <c r="AR71" i="38"/>
  <c r="AR68" i="38"/>
  <c r="AR59" i="38"/>
  <c r="AR57" i="38"/>
  <c r="AR50" i="38"/>
  <c r="AR42" i="38"/>
  <c r="AR37" i="38"/>
  <c r="H312" i="38"/>
  <c r="S12" i="38"/>
  <c r="H225" i="38"/>
  <c r="J225" i="38"/>
  <c r="AI207" i="38"/>
  <c r="J208" i="38"/>
  <c r="H208" i="38"/>
  <c r="AM199" i="38"/>
  <c r="AQ133" i="38"/>
  <c r="AE107" i="38"/>
  <c r="F96" i="38"/>
  <c r="AI47" i="38"/>
  <c r="H467" i="38"/>
  <c r="J467" i="38"/>
  <c r="D190" i="38"/>
  <c r="D106" i="38" s="1"/>
  <c r="F191" i="38"/>
  <c r="J135" i="38"/>
  <c r="H135" i="38"/>
  <c r="AQ107" i="38"/>
  <c r="AM89" i="38"/>
  <c r="AR91" i="38"/>
  <c r="J14" i="38"/>
  <c r="H14" i="38"/>
  <c r="K12" i="38"/>
  <c r="AI149" i="38"/>
  <c r="AI397" i="38"/>
  <c r="J201" i="38"/>
  <c r="H201" i="38"/>
  <c r="AR166" i="38"/>
  <c r="AR86" i="38"/>
  <c r="AN12" i="38"/>
  <c r="AQ13" i="38"/>
  <c r="AI223" i="38"/>
  <c r="J48" i="38"/>
  <c r="H48" i="38"/>
  <c r="AP12" i="38"/>
  <c r="AR225" i="38"/>
  <c r="AE223" i="38"/>
  <c r="AB222" i="38"/>
  <c r="AQ214" i="38"/>
  <c r="F214" i="38"/>
  <c r="AR211" i="38"/>
  <c r="AI199" i="38"/>
  <c r="AH190" i="38"/>
  <c r="AH106" i="38" s="1"/>
  <c r="AR136" i="38"/>
  <c r="H98" i="38"/>
  <c r="J98" i="38"/>
  <c r="H92" i="38"/>
  <c r="J92" i="38"/>
  <c r="AK12" i="38"/>
  <c r="AM191" i="38"/>
  <c r="AJ190" i="38"/>
  <c r="AJ106" i="38" s="1"/>
  <c r="H194" i="38"/>
  <c r="J194" i="38"/>
  <c r="AF190" i="38"/>
  <c r="AF106" i="38" s="1"/>
  <c r="AI191" i="38"/>
  <c r="J168" i="38"/>
  <c r="H168" i="38"/>
  <c r="H150" i="38"/>
  <c r="J150" i="38"/>
  <c r="AR108" i="38"/>
  <c r="AQ89" i="38"/>
  <c r="AR90" i="38"/>
  <c r="AQ191" i="38"/>
  <c r="AN190" i="38"/>
  <c r="AR168" i="38"/>
  <c r="H165" i="38"/>
  <c r="J165" i="38"/>
  <c r="AR152" i="38"/>
  <c r="AO106" i="38"/>
  <c r="F107" i="38"/>
  <c r="AR99" i="38"/>
  <c r="AR194" i="38"/>
  <c r="AK190" i="38"/>
  <c r="AK106" i="38" s="1"/>
  <c r="AR167" i="38"/>
  <c r="AR165" i="38"/>
  <c r="AR135" i="38"/>
  <c r="AM118" i="38"/>
  <c r="AR98" i="38"/>
  <c r="AR87" i="38"/>
  <c r="AR260" i="38"/>
  <c r="AI13" i="38"/>
  <c r="AF12" i="38"/>
  <c r="AQ397" i="38"/>
  <c r="AR224" i="38"/>
  <c r="H215" i="38"/>
  <c r="J215" i="38"/>
  <c r="AR200" i="38"/>
  <c r="J195" i="38"/>
  <c r="H195" i="38"/>
  <c r="AB190" i="38"/>
  <c r="AE191" i="38"/>
  <c r="AE118" i="38"/>
  <c r="H119" i="38"/>
  <c r="J119" i="38"/>
  <c r="AC106" i="38"/>
  <c r="AI89" i="38"/>
  <c r="AQ83" i="38"/>
  <c r="AQ149" i="38"/>
  <c r="AM149" i="38"/>
  <c r="H108" i="38"/>
  <c r="J108" i="38"/>
  <c r="AR48" i="38"/>
  <c r="AE164" i="38"/>
  <c r="AM107" i="38"/>
  <c r="AE83" i="38"/>
  <c r="J85" i="38"/>
  <c r="H85" i="38"/>
  <c r="AR485" i="38"/>
  <c r="H459" i="38"/>
  <c r="J459" i="38"/>
  <c r="J209" i="38"/>
  <c r="H209" i="38"/>
  <c r="W12" i="38"/>
  <c r="AQ47" i="38"/>
  <c r="Y12" i="38"/>
  <c r="J527" i="38"/>
  <c r="H527" i="38"/>
  <c r="AR226" i="38"/>
  <c r="J226" i="38"/>
  <c r="H226" i="38"/>
  <c r="F223" i="38"/>
  <c r="AR218" i="38"/>
  <c r="J216" i="38"/>
  <c r="H216" i="38"/>
  <c r="AR210" i="38"/>
  <c r="AQ207" i="38"/>
  <c r="J153" i="38"/>
  <c r="H153" i="38"/>
  <c r="H134" i="38"/>
  <c r="J134" i="38"/>
  <c r="AI107" i="38"/>
  <c r="H99" i="38"/>
  <c r="J99" i="38"/>
  <c r="J91" i="38"/>
  <c r="H91" i="38"/>
  <c r="AM164" i="38"/>
  <c r="AM83" i="38"/>
  <c r="AJ12" i="38"/>
  <c r="AM13" i="38"/>
  <c r="AL190" i="38"/>
  <c r="AL106" i="38" s="1"/>
  <c r="AR151" i="38"/>
  <c r="H109" i="38"/>
  <c r="J109" i="38"/>
  <c r="H50" i="38"/>
  <c r="J50" i="38"/>
  <c r="AE47" i="38"/>
  <c r="AO12" i="38"/>
  <c r="AG190" i="38"/>
  <c r="AG106" i="38" s="1"/>
  <c r="AI164" i="38"/>
  <c r="AR137" i="38"/>
  <c r="AR134" i="38"/>
  <c r="J120" i="38"/>
  <c r="H120" i="38"/>
  <c r="AQ96" i="38"/>
  <c r="AR92" i="38"/>
  <c r="AI83" i="38"/>
  <c r="H84" i="38"/>
  <c r="J84" i="38"/>
  <c r="F28" i="38" l="1"/>
  <c r="D13" i="38"/>
  <c r="AC13" i="38"/>
  <c r="AC12" i="38" s="1"/>
  <c r="AC566" i="38" s="1"/>
  <c r="AE28" i="38"/>
  <c r="AR28" i="38" s="1"/>
  <c r="J243" i="38"/>
  <c r="C13" i="27"/>
  <c r="AE29" i="38"/>
  <c r="AR29" i="38" s="1"/>
  <c r="AB13" i="38"/>
  <c r="T13" i="38"/>
  <c r="T12" i="38" s="1"/>
  <c r="D222" i="38"/>
  <c r="F222" i="38" s="1"/>
  <c r="AF222" i="38"/>
  <c r="AI222" i="38" s="1"/>
  <c r="AK222" i="38"/>
  <c r="AM222" i="38" s="1"/>
  <c r="AM312" i="38"/>
  <c r="AR312" i="38" s="1"/>
  <c r="AN222" i="38"/>
  <c r="AQ222" i="38" s="1"/>
  <c r="H315" i="38"/>
  <c r="J315" i="38"/>
  <c r="AR248" i="38"/>
  <c r="AC222" i="38"/>
  <c r="AE222" i="38" s="1"/>
  <c r="J248" i="38"/>
  <c r="H248" i="38"/>
  <c r="AR315" i="38"/>
  <c r="H164" i="38"/>
  <c r="J327" i="38"/>
  <c r="H207" i="38"/>
  <c r="J526" i="38"/>
  <c r="AH566" i="38"/>
  <c r="AE190" i="38"/>
  <c r="J199" i="38"/>
  <c r="H149" i="38"/>
  <c r="H118" i="38"/>
  <c r="AR327" i="38"/>
  <c r="AR207" i="38"/>
  <c r="AD566" i="38"/>
  <c r="AL566" i="38"/>
  <c r="P566" i="38"/>
  <c r="H89" i="38"/>
  <c r="M566" i="38"/>
  <c r="U566" i="38"/>
  <c r="J133" i="38"/>
  <c r="W566" i="38"/>
  <c r="J397" i="38"/>
  <c r="Q566" i="38"/>
  <c r="Y566" i="38"/>
  <c r="AG566" i="38"/>
  <c r="AA566" i="38"/>
  <c r="AQ190" i="38"/>
  <c r="AR214" i="38"/>
  <c r="F190" i="38"/>
  <c r="J190" i="38" s="1"/>
  <c r="S566" i="38"/>
  <c r="X566" i="38"/>
  <c r="L566" i="38"/>
  <c r="T566" i="38"/>
  <c r="AR191" i="38"/>
  <c r="AR526" i="38"/>
  <c r="AR499" i="38"/>
  <c r="AR47" i="38"/>
  <c r="AR96" i="38"/>
  <c r="R566" i="38"/>
  <c r="N566" i="38"/>
  <c r="V566" i="38"/>
  <c r="J499" i="38"/>
  <c r="H499" i="38"/>
  <c r="AR223" i="38"/>
  <c r="Z566" i="38"/>
  <c r="AR199" i="38"/>
  <c r="AO566" i="38"/>
  <c r="O566" i="38"/>
  <c r="H83" i="38"/>
  <c r="AR89" i="38"/>
  <c r="AR133" i="38"/>
  <c r="AR118" i="38"/>
  <c r="K566" i="38"/>
  <c r="AR149" i="38"/>
  <c r="AR397" i="38"/>
  <c r="J223" i="38"/>
  <c r="H223" i="38"/>
  <c r="AR83" i="38"/>
  <c r="AI12" i="38"/>
  <c r="E566" i="38"/>
  <c r="F9" i="27" s="1"/>
  <c r="AK566" i="38"/>
  <c r="J47" i="38"/>
  <c r="AJ566" i="38"/>
  <c r="AM12" i="38"/>
  <c r="J222" i="38"/>
  <c r="H222" i="38"/>
  <c r="AM106" i="38"/>
  <c r="J214" i="38"/>
  <c r="H214" i="38"/>
  <c r="AB106" i="38"/>
  <c r="AE106" i="38" s="1"/>
  <c r="F106" i="38"/>
  <c r="AM190" i="38"/>
  <c r="AP566" i="38"/>
  <c r="AQ12" i="38"/>
  <c r="AN106" i="38"/>
  <c r="AQ106" i="38" s="1"/>
  <c r="H191" i="38"/>
  <c r="J191" i="38"/>
  <c r="AR107" i="38"/>
  <c r="AI106" i="38"/>
  <c r="AR164" i="38"/>
  <c r="H107" i="38"/>
  <c r="J107" i="38"/>
  <c r="AI190" i="38"/>
  <c r="H190" i="38"/>
  <c r="H96" i="38"/>
  <c r="J96" i="38"/>
  <c r="AF566" i="38" l="1"/>
  <c r="AR222" i="38"/>
  <c r="AB12" i="38"/>
  <c r="AE12" i="38" s="1"/>
  <c r="AR12" i="38" s="1"/>
  <c r="AE13" i="38"/>
  <c r="AR13" i="38" s="1"/>
  <c r="F13" i="38"/>
  <c r="D12" i="38"/>
  <c r="H28" i="38"/>
  <c r="J28" i="38"/>
  <c r="AI566" i="38"/>
  <c r="AR190" i="38"/>
  <c r="AM566" i="38"/>
  <c r="H106" i="38"/>
  <c r="J106" i="38"/>
  <c r="AR106" i="38"/>
  <c r="AN566" i="38"/>
  <c r="AQ566" i="38" s="1"/>
  <c r="AB566" i="38" l="1"/>
  <c r="AE566" i="38" s="1"/>
  <c r="F12" i="38"/>
  <c r="D566" i="38"/>
  <c r="H13" i="38"/>
  <c r="J13" i="38"/>
  <c r="AR566" i="38"/>
  <c r="F11" i="27" s="1"/>
  <c r="F566" i="38" l="1"/>
  <c r="F8" i="27"/>
  <c r="J12" i="38"/>
  <c r="H12" i="38"/>
  <c r="J566" i="38" l="1"/>
  <c r="H566" i="38"/>
  <c r="F10" i="27"/>
</calcChain>
</file>

<file path=xl/comments1.xml><?xml version="1.0" encoding="utf-8"?>
<comments xmlns="http://schemas.openxmlformats.org/spreadsheetml/2006/main">
  <authors>
    <author>USUARIO</author>
  </authors>
  <commentList>
    <comment ref="D23" authorId="0">
      <text>
        <r>
          <rPr>
            <b/>
            <sz val="9"/>
            <color indexed="81"/>
            <rFont val="Tahoma"/>
            <family val="2"/>
          </rPr>
          <t>USUARIO:</t>
        </r>
        <r>
          <rPr>
            <sz val="9"/>
            <color indexed="81"/>
            <rFont val="Tahoma"/>
            <family val="2"/>
          </rPr>
          <t xml:space="preserve">
Si esta contemplado el equipamiento entonces no se incorporar en esta dimensión</t>
        </r>
      </text>
    </comment>
  </commentList>
</comments>
</file>

<file path=xl/comments10.xml><?xml version="1.0" encoding="utf-8"?>
<comments xmlns="http://schemas.openxmlformats.org/spreadsheetml/2006/main">
  <authors>
    <author>USUARIO</author>
  </authors>
  <commentList>
    <comment ref="D16" authorId="0">
      <text>
        <r>
          <rPr>
            <b/>
            <sz val="9"/>
            <color indexed="81"/>
            <rFont val="Tahoma"/>
            <family val="2"/>
          </rPr>
          <t>USUARIO: esta es una actividad dentro del proceso de contratacion</t>
        </r>
      </text>
    </comment>
    <comment ref="D17" authorId="0">
      <text>
        <r>
          <rPr>
            <b/>
            <sz val="9"/>
            <color indexed="81"/>
            <rFont val="Tahoma"/>
            <family val="2"/>
          </rPr>
          <t>USUARIO:</t>
        </r>
        <r>
          <rPr>
            <sz val="9"/>
            <color indexed="81"/>
            <rFont val="Tahoma"/>
            <family val="2"/>
          </rPr>
          <t xml:space="preserve">
esto no debe de ir</t>
        </r>
      </text>
    </comment>
  </commentList>
</comments>
</file>

<file path=xl/comments2.xml><?xml version="1.0" encoding="utf-8"?>
<comments xmlns="http://schemas.openxmlformats.org/spreadsheetml/2006/main">
  <authors>
    <author>USUARIO</author>
  </authors>
  <commentList>
    <comment ref="D47" authorId="0">
      <text>
        <r>
          <rPr>
            <b/>
            <sz val="9"/>
            <color indexed="81"/>
            <rFont val="Tahoma"/>
            <family val="2"/>
          </rPr>
          <t>USUARIO:</t>
        </r>
        <r>
          <rPr>
            <sz val="9"/>
            <color indexed="81"/>
            <rFont val="Tahoma"/>
            <family val="2"/>
          </rPr>
          <t xml:space="preserve">
esta incorporado en vinculación en la parte de educación no formal se repite</t>
        </r>
      </text>
    </comment>
  </commentList>
</comments>
</file>

<file path=xl/comments3.xml><?xml version="1.0" encoding="utf-8"?>
<comments xmlns="http://schemas.openxmlformats.org/spreadsheetml/2006/main">
  <authors>
    <author>USUARIO</author>
  </authors>
  <commentList>
    <comment ref="C9" authorId="0">
      <text>
        <r>
          <rPr>
            <b/>
            <sz val="9"/>
            <color indexed="81"/>
            <rFont val="Tahoma"/>
            <family val="2"/>
          </rPr>
          <t>SADIA:</t>
        </r>
        <r>
          <rPr>
            <sz val="9"/>
            <color indexed="81"/>
            <rFont val="Tahoma"/>
            <family val="2"/>
          </rPr>
          <t xml:space="preserve">
Implementado el programa de formación específica del profesorado del ISPD a los docentes de la Facultad.</t>
        </r>
      </text>
    </comment>
    <comment ref="D10" authorId="0">
      <text>
        <r>
          <rPr>
            <b/>
            <sz val="9"/>
            <color indexed="81"/>
            <rFont val="Tahoma"/>
            <family val="2"/>
          </rPr>
          <t>USUARIO:</t>
        </r>
        <r>
          <rPr>
            <sz val="9"/>
            <color indexed="81"/>
            <rFont val="Tahoma"/>
            <family val="2"/>
          </rPr>
          <t xml:space="preserve">
Gestión del talento Humano</t>
        </r>
      </text>
    </comment>
  </commentList>
</comments>
</file>

<file path=xl/comments4.xml><?xml version="1.0" encoding="utf-8"?>
<comments xmlns="http://schemas.openxmlformats.org/spreadsheetml/2006/main">
  <authors>
    <author>USUARIO</author>
  </authors>
  <commentList>
    <comment ref="D11" authorId="0">
      <text>
        <r>
          <rPr>
            <b/>
            <sz val="9"/>
            <color indexed="81"/>
            <rFont val="Tahoma"/>
            <family val="2"/>
          </rPr>
          <t>USUARIO:</t>
        </r>
        <r>
          <rPr>
            <sz val="9"/>
            <color indexed="81"/>
            <rFont val="Tahoma"/>
            <family val="2"/>
          </rPr>
          <t xml:space="preserve">
Desarrolladas asesorías académicas a los estudiantes de las 7 Unidades de la Facultad.</t>
        </r>
      </text>
    </comment>
    <comment ref="E11" authorId="0">
      <text>
        <r>
          <rPr>
            <b/>
            <sz val="9"/>
            <color indexed="81"/>
            <rFont val="Tahoma"/>
            <family val="2"/>
          </rPr>
          <t>USUARIO:</t>
        </r>
        <r>
          <rPr>
            <sz val="9"/>
            <color indexed="81"/>
            <rFont val="Tahoma"/>
            <family val="2"/>
          </rPr>
          <t xml:space="preserve">
Número de estudiantes atendidos</t>
        </r>
      </text>
    </comment>
    <comment ref="H11" authorId="0">
      <text>
        <r>
          <rPr>
            <b/>
            <sz val="9"/>
            <color indexed="81"/>
            <rFont val="Tahoma"/>
            <family val="2"/>
          </rPr>
          <t>USUARIO:</t>
        </r>
        <r>
          <rPr>
            <sz val="9"/>
            <color indexed="81"/>
            <rFont val="Tahoma"/>
            <family val="2"/>
          </rPr>
          <t xml:space="preserve">
Debe acumular 100%</t>
        </r>
      </text>
    </comment>
    <comment ref="D12" authorId="0">
      <text>
        <r>
          <rPr>
            <b/>
            <sz val="9"/>
            <color indexed="81"/>
            <rFont val="Tahoma"/>
            <family val="2"/>
          </rPr>
          <t>USUARIO:</t>
        </r>
        <r>
          <rPr>
            <sz val="9"/>
            <color indexed="81"/>
            <rFont val="Tahoma"/>
            <family val="2"/>
          </rPr>
          <t xml:space="preserve">
Implementado el programa de reconocimiento a la excelencia académica al estudiantado de la Facultad</t>
        </r>
      </text>
    </comment>
    <comment ref="D14" authorId="0">
      <text>
        <r>
          <rPr>
            <b/>
            <sz val="9"/>
            <color indexed="81"/>
            <rFont val="Tahoma"/>
            <family val="2"/>
          </rPr>
          <t>USUARIO:</t>
        </r>
        <r>
          <rPr>
            <sz val="9"/>
            <color indexed="81"/>
            <rFont val="Tahoma"/>
            <family val="2"/>
          </rPr>
          <t xml:space="preserve">
Estudiantes de nuevo ingreso  reciben inducción en cada una de las unidades de la Facultad.</t>
        </r>
      </text>
    </comment>
    <comment ref="C20" authorId="0">
      <text>
        <r>
          <rPr>
            <b/>
            <sz val="9"/>
            <color indexed="81"/>
            <rFont val="Tahoma"/>
            <family val="2"/>
          </rPr>
          <t>USUARIO:</t>
        </r>
        <r>
          <rPr>
            <sz val="9"/>
            <color indexed="81"/>
            <rFont val="Tahoma"/>
            <family val="2"/>
          </rPr>
          <t xml:space="preserve">
es una tarea</t>
        </r>
      </text>
    </comment>
    <comment ref="G25" authorId="0">
      <text>
        <r>
          <rPr>
            <b/>
            <sz val="9"/>
            <color indexed="81"/>
            <rFont val="Tahoma"/>
            <family val="2"/>
          </rPr>
          <t>USUARIO: DEBE INCORPORSE EN LA DIMENSIÓN CORRESPONDIENTE Y COMPLETAR LO DEMÁS</t>
        </r>
      </text>
    </comment>
  </commentList>
</comments>
</file>

<file path=xl/comments5.xml><?xml version="1.0" encoding="utf-8"?>
<comments xmlns="http://schemas.openxmlformats.org/spreadsheetml/2006/main">
  <authors>
    <author>USUARIO</author>
  </authors>
  <commentList>
    <comment ref="D11" authorId="0">
      <text>
        <r>
          <rPr>
            <b/>
            <sz val="9"/>
            <color indexed="81"/>
            <rFont val="Tahoma"/>
            <family val="2"/>
          </rPr>
          <t>USUARIO:</t>
        </r>
        <r>
          <rPr>
            <sz val="9"/>
            <color indexed="81"/>
            <rFont val="Tahoma"/>
            <family val="2"/>
          </rPr>
          <t xml:space="preserve">
SE INCORPORO EN LA DIMENSIÓN DE GRADUADOS</t>
        </r>
      </text>
    </comment>
  </commentList>
</comments>
</file>

<file path=xl/comments6.xml><?xml version="1.0" encoding="utf-8"?>
<comments xmlns="http://schemas.openxmlformats.org/spreadsheetml/2006/main">
  <authors>
    <author>USUARIO</author>
  </authors>
  <commentList>
    <comment ref="E10" authorId="0">
      <text>
        <r>
          <rPr>
            <b/>
            <sz val="9"/>
            <color indexed="81"/>
            <rFont val="Tahoma"/>
            <family val="2"/>
          </rPr>
          <t>USUARIO:</t>
        </r>
        <r>
          <rPr>
            <sz val="9"/>
            <color indexed="81"/>
            <rFont val="Tahoma"/>
            <family val="2"/>
          </rPr>
          <t xml:space="preserve">
Es una tarea</t>
        </r>
      </text>
    </comment>
    <comment ref="E14" authorId="0">
      <text>
        <r>
          <rPr>
            <b/>
            <sz val="9"/>
            <color indexed="81"/>
            <rFont val="Tahoma"/>
            <family val="2"/>
          </rPr>
          <t>USUARIO:</t>
        </r>
        <r>
          <rPr>
            <sz val="9"/>
            <color indexed="81"/>
            <rFont val="Tahoma"/>
            <family val="2"/>
          </rPr>
          <t xml:space="preserve">
esta es una tarea</t>
        </r>
      </text>
    </comment>
    <comment ref="E17" authorId="0">
      <text>
        <r>
          <rPr>
            <b/>
            <sz val="9"/>
            <color indexed="81"/>
            <rFont val="Tahoma"/>
            <family val="2"/>
          </rPr>
          <t>USUARIO:</t>
        </r>
        <r>
          <rPr>
            <sz val="9"/>
            <color indexed="81"/>
            <rFont val="Tahoma"/>
            <family val="2"/>
          </rPr>
          <t xml:space="preserve">
unidos los tres indicadores </t>
        </r>
      </text>
    </comment>
    <comment ref="D29" authorId="0">
      <text>
        <r>
          <rPr>
            <b/>
            <sz val="9"/>
            <color indexed="81"/>
            <rFont val="Tahoma"/>
            <family val="2"/>
          </rPr>
          <t>USUARIO:</t>
        </r>
        <r>
          <rPr>
            <sz val="9"/>
            <color indexed="81"/>
            <rFont val="Tahoma"/>
            <family val="2"/>
          </rPr>
          <t xml:space="preserve">
TAREA DE RESULTADO ANTERIOS</t>
        </r>
      </text>
    </comment>
    <comment ref="D30" authorId="0">
      <text>
        <r>
          <rPr>
            <b/>
            <sz val="9"/>
            <color indexed="81"/>
            <rFont val="Tahoma"/>
            <family val="2"/>
          </rPr>
          <t>USUARIO:</t>
        </r>
        <r>
          <rPr>
            <sz val="9"/>
            <color indexed="81"/>
            <rFont val="Tahoma"/>
            <family val="2"/>
          </rPr>
          <t xml:space="preserve">
ACTIVIDAD DEL RESULTADO </t>
        </r>
      </text>
    </comment>
    <comment ref="D31" authorId="0">
      <text>
        <r>
          <rPr>
            <b/>
            <sz val="9"/>
            <color indexed="81"/>
            <rFont val="Tahoma"/>
            <family val="2"/>
          </rPr>
          <t>USUARIO:</t>
        </r>
        <r>
          <rPr>
            <sz val="9"/>
            <color indexed="81"/>
            <rFont val="Tahoma"/>
            <family val="2"/>
          </rPr>
          <t xml:space="preserve">
Esta contemplado en el resultado de proyección y visibilización…...</t>
        </r>
      </text>
    </comment>
    <comment ref="D32" authorId="0">
      <text>
        <r>
          <rPr>
            <b/>
            <sz val="9"/>
            <color indexed="81"/>
            <rFont val="Tahoma"/>
            <family val="2"/>
          </rPr>
          <t>USUARIO:</t>
        </r>
        <r>
          <rPr>
            <sz val="9"/>
            <color indexed="81"/>
            <rFont val="Tahoma"/>
            <family val="2"/>
          </rPr>
          <t xml:space="preserve">
IDEM</t>
        </r>
      </text>
    </comment>
    <comment ref="E33" authorId="0">
      <text>
        <r>
          <rPr>
            <b/>
            <sz val="9"/>
            <color indexed="81"/>
            <rFont val="Tahoma"/>
            <family val="2"/>
          </rPr>
          <t>USUARIO:</t>
        </r>
        <r>
          <rPr>
            <sz val="9"/>
            <color indexed="81"/>
            <rFont val="Tahoma"/>
            <family val="2"/>
          </rPr>
          <t xml:space="preserve">
en el resultado de visibilizacion</t>
        </r>
      </text>
    </comment>
    <comment ref="E34" authorId="0">
      <text>
        <r>
          <rPr>
            <b/>
            <sz val="9"/>
            <color indexed="81"/>
            <rFont val="Tahoma"/>
            <family val="2"/>
          </rPr>
          <t>USUARIO:</t>
        </r>
        <r>
          <rPr>
            <sz val="9"/>
            <color indexed="81"/>
            <rFont val="Tahoma"/>
            <family val="2"/>
          </rPr>
          <t xml:space="preserve">
en el resultado de visibilización</t>
        </r>
      </text>
    </comment>
    <comment ref="E35" authorId="0">
      <text>
        <r>
          <rPr>
            <b/>
            <sz val="9"/>
            <color indexed="81"/>
            <rFont val="Tahoma"/>
            <family val="2"/>
          </rPr>
          <t>USUARIO:</t>
        </r>
        <r>
          <rPr>
            <sz val="9"/>
            <color indexed="81"/>
            <rFont val="Tahoma"/>
            <family val="2"/>
          </rPr>
          <t xml:space="preserve">
idem</t>
        </r>
      </text>
    </comment>
    <comment ref="D66" authorId="0">
      <text>
        <r>
          <rPr>
            <b/>
            <sz val="9"/>
            <color indexed="81"/>
            <rFont val="Tahoma"/>
            <family val="2"/>
          </rPr>
          <t>USUARIO:</t>
        </r>
        <r>
          <rPr>
            <sz val="9"/>
            <color indexed="81"/>
            <rFont val="Tahoma"/>
            <family val="2"/>
          </rPr>
          <t xml:space="preserve">
ya esta incorporado en el resultado institucional 2</t>
        </r>
      </text>
    </comment>
  </commentList>
</comments>
</file>

<file path=xl/comments7.xml><?xml version="1.0" encoding="utf-8"?>
<comments xmlns="http://schemas.openxmlformats.org/spreadsheetml/2006/main">
  <authors>
    <author>USUARIO</author>
  </authors>
  <commentList>
    <comment ref="D8" authorId="0">
      <text>
        <r>
          <rPr>
            <b/>
            <sz val="9"/>
            <color indexed="81"/>
            <rFont val="Tahoma"/>
            <family val="2"/>
          </rPr>
          <t>USUARIO:</t>
        </r>
        <r>
          <rPr>
            <sz val="9"/>
            <color indexed="81"/>
            <rFont val="Tahoma"/>
            <family val="2"/>
          </rPr>
          <t xml:space="preserve">
Implementado portafolio docente con prácticas innovadoras en la Facultad</t>
        </r>
      </text>
    </comment>
  </commentList>
</comments>
</file>

<file path=xl/comments8.xml><?xml version="1.0" encoding="utf-8"?>
<comments xmlns="http://schemas.openxmlformats.org/spreadsheetml/2006/main">
  <authors>
    <author>USUARIO</author>
  </authors>
  <commentList>
    <comment ref="D10" authorId="0">
      <text>
        <r>
          <rPr>
            <b/>
            <sz val="9"/>
            <color indexed="81"/>
            <rFont val="Tahoma"/>
            <family val="2"/>
          </rPr>
          <t>USUARIO:</t>
        </r>
        <r>
          <rPr>
            <sz val="9"/>
            <color indexed="81"/>
            <rFont val="Tahoma"/>
            <family val="2"/>
          </rPr>
          <t xml:space="preserve">
Esto esta implicito en la implementación del plan de mejora, el informe de avence son medios de verificación no indicador</t>
        </r>
      </text>
    </comment>
    <comment ref="D12" authorId="0">
      <text>
        <r>
          <rPr>
            <b/>
            <sz val="9"/>
            <color indexed="81"/>
            <rFont val="Tahoma"/>
            <family val="2"/>
          </rPr>
          <t>USUARIO:</t>
        </r>
        <r>
          <rPr>
            <sz val="9"/>
            <color indexed="81"/>
            <rFont val="Tahoma"/>
            <family val="2"/>
          </rPr>
          <t xml:space="preserve">
Docentes de Lenguas y Culturas Extranjeras certificados.</t>
        </r>
      </text>
    </comment>
    <comment ref="E12" authorId="0">
      <text>
        <r>
          <rPr>
            <b/>
            <sz val="9"/>
            <color indexed="81"/>
            <rFont val="Tahoma"/>
            <family val="2"/>
          </rPr>
          <t>USUARIO:</t>
        </r>
        <r>
          <rPr>
            <sz val="9"/>
            <color indexed="81"/>
            <rFont val="Tahoma"/>
            <family val="2"/>
          </rPr>
          <t xml:space="preserve">
DOCENCIA Y PROFESORADO </t>
        </r>
      </text>
    </comment>
    <comment ref="D13" authorId="0">
      <text>
        <r>
          <rPr>
            <b/>
            <sz val="9"/>
            <color indexed="81"/>
            <rFont val="Tahoma"/>
            <family val="2"/>
          </rPr>
          <t>No se considerará en el POA Institucional</t>
        </r>
      </text>
    </comment>
    <comment ref="D14" authorId="0">
      <text>
        <r>
          <rPr>
            <b/>
            <sz val="9"/>
            <color indexed="81"/>
            <rFont val="Tahoma"/>
            <family val="2"/>
          </rPr>
          <t>USUARIO:</t>
        </r>
        <r>
          <rPr>
            <sz val="9"/>
            <color indexed="81"/>
            <rFont val="Tahoma"/>
            <family val="2"/>
          </rPr>
          <t xml:space="preserve">
Consolidado en la facultad un sistema de  monitoria y evaluación </t>
        </r>
      </text>
    </comment>
  </commentList>
</comments>
</file>

<file path=xl/comments9.xml><?xml version="1.0" encoding="utf-8"?>
<comments xmlns="http://schemas.openxmlformats.org/spreadsheetml/2006/main">
  <authors>
    <author>USUARIO</author>
  </authors>
  <commentList>
    <comment ref="E8" authorId="0">
      <text>
        <r>
          <rPr>
            <b/>
            <sz val="9"/>
            <color indexed="81"/>
            <rFont val="Tahoma"/>
            <family val="2"/>
          </rPr>
          <t>USUARIO:</t>
        </r>
        <r>
          <rPr>
            <sz val="9"/>
            <color indexed="81"/>
            <rFont val="Tahoma"/>
            <family val="2"/>
          </rPr>
          <t xml:space="preserve">
Este es medio de verificación</t>
        </r>
      </text>
    </comment>
    <comment ref="E9" authorId="0">
      <text>
        <r>
          <rPr>
            <b/>
            <sz val="9"/>
            <color indexed="81"/>
            <rFont val="Tahoma"/>
            <family val="2"/>
          </rPr>
          <t>USUARIO:</t>
        </r>
        <r>
          <rPr>
            <sz val="9"/>
            <color indexed="81"/>
            <rFont val="Tahoma"/>
            <family val="2"/>
          </rPr>
          <t xml:space="preserve">
esto es un medio de verificacion</t>
        </r>
      </text>
    </comment>
    <comment ref="E10" authorId="0">
      <text>
        <r>
          <rPr>
            <b/>
            <sz val="9"/>
            <color indexed="81"/>
            <rFont val="Tahoma"/>
            <family val="2"/>
          </rPr>
          <t>USUARIO:</t>
        </r>
        <r>
          <rPr>
            <sz val="9"/>
            <color indexed="81"/>
            <rFont val="Tahoma"/>
            <family val="2"/>
          </rPr>
          <t xml:space="preserve">
medio de verificación</t>
        </r>
      </text>
    </comment>
    <comment ref="D11" authorId="0">
      <text>
        <r>
          <rPr>
            <b/>
            <sz val="9"/>
            <color indexed="81"/>
            <rFont val="Tahoma"/>
            <family val="2"/>
          </rPr>
          <t>USUARIO:</t>
        </r>
        <r>
          <rPr>
            <sz val="9"/>
            <color indexed="81"/>
            <rFont val="Tahoma"/>
            <family val="2"/>
          </rPr>
          <t xml:space="preserve">
Establecidos vinculos académicos con Universidad de Francia, a fin de importar un plan de estudio de la maestría en Didáctica del Francés.</t>
        </r>
      </text>
    </comment>
    <comment ref="E12" authorId="0">
      <text>
        <r>
          <rPr>
            <b/>
            <sz val="9"/>
            <color indexed="81"/>
            <rFont val="Tahoma"/>
            <family val="2"/>
          </rPr>
          <t>USUARIO:</t>
        </r>
        <r>
          <rPr>
            <sz val="9"/>
            <color indexed="81"/>
            <rFont val="Tahoma"/>
            <family val="2"/>
          </rPr>
          <t xml:space="preserve">
medio de verificación</t>
        </r>
      </text>
    </comment>
    <comment ref="E15" authorId="0">
      <text>
        <r>
          <rPr>
            <b/>
            <sz val="9"/>
            <color indexed="81"/>
            <rFont val="Tahoma"/>
            <family val="2"/>
          </rPr>
          <t>USUARIO:</t>
        </r>
        <r>
          <rPr>
            <sz val="9"/>
            <color indexed="81"/>
            <rFont val="Tahoma"/>
            <family val="2"/>
          </rPr>
          <t xml:space="preserve">
ESTA ES UNA TAREA</t>
        </r>
      </text>
    </comment>
    <comment ref="D16" authorId="0">
      <text>
        <r>
          <rPr>
            <b/>
            <sz val="9"/>
            <color indexed="81"/>
            <rFont val="Tahoma"/>
            <family val="2"/>
          </rPr>
          <t>USUARIO:</t>
        </r>
        <r>
          <rPr>
            <sz val="9"/>
            <color indexed="81"/>
            <rFont val="Tahoma"/>
            <family val="2"/>
          </rPr>
          <t xml:space="preserve">
Gestión Administrativa</t>
        </r>
      </text>
    </comment>
  </commentList>
</comments>
</file>

<file path=xl/sharedStrings.xml><?xml version="1.0" encoding="utf-8"?>
<sst xmlns="http://schemas.openxmlformats.org/spreadsheetml/2006/main" count="18400" uniqueCount="2998">
  <si>
    <t>FACULTAD X</t>
  </si>
  <si>
    <t>FACULTAD DE CIENCIAS MÉDICAS</t>
  </si>
  <si>
    <t>CUADRO DE MANDO ESTRATÉGICO</t>
  </si>
  <si>
    <t>Proceso de Planificación 2012</t>
  </si>
  <si>
    <t>Objetivo Estratégico Institucional</t>
  </si>
  <si>
    <t>Resultado de Gestión</t>
  </si>
  <si>
    <t>Indicador de Resultado</t>
  </si>
  <si>
    <t>Objetivo Estratégico                                           FACES</t>
  </si>
  <si>
    <t>Actividad Institucional</t>
  </si>
  <si>
    <t>Actividades</t>
  </si>
  <si>
    <t>INDICADORES</t>
  </si>
  <si>
    <t>Racional/Observaciones/   Forma de calculo.</t>
  </si>
  <si>
    <t>Regionalización</t>
  </si>
  <si>
    <t>META TRIMESTRAL</t>
  </si>
  <si>
    <t>Presupuesto Total</t>
  </si>
  <si>
    <t>Medio de Verificación</t>
  </si>
  <si>
    <t>Unidad de Medida</t>
  </si>
  <si>
    <t>Supuestos</t>
  </si>
  <si>
    <t>Variable Macroeconómica</t>
  </si>
  <si>
    <t>Justificación</t>
  </si>
  <si>
    <t>Nombre Población objetivo</t>
  </si>
  <si>
    <t>NÚMERO POBLACION OBJETIVO TRIMESTRAL</t>
  </si>
  <si>
    <t>medio de verificación de la Población</t>
  </si>
  <si>
    <t>Supuestos de la Población Objetivo</t>
  </si>
  <si>
    <t>Iniciativas  Vinculadas</t>
  </si>
  <si>
    <t>Responsables</t>
  </si>
  <si>
    <t>Depto</t>
  </si>
  <si>
    <t>Munic</t>
  </si>
  <si>
    <t>I</t>
  </si>
  <si>
    <t>II</t>
  </si>
  <si>
    <t>III</t>
  </si>
  <si>
    <t>IV</t>
  </si>
  <si>
    <t>Código</t>
  </si>
  <si>
    <t>Descripción</t>
  </si>
  <si>
    <t>CANTIDAD</t>
  </si>
  <si>
    <t>COSTO</t>
  </si>
  <si>
    <t>Población Objetivo</t>
  </si>
  <si>
    <t>1) Diseño e integración en todas las carreras de la UNAH, del eje curricular “ética y bioética”.</t>
  </si>
  <si>
    <t>1.1. f .   Concierto de bienvenido al primer periodo académico</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</si>
  <si>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</si>
  <si>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</si>
  <si>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</si>
  <si>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</si>
  <si>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</si>
  <si>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COSTO TOTAL ACTIVIDADES</t>
  </si>
  <si>
    <t>Mejoramiento de la Calidad, la Pertinencia y la Equidad</t>
  </si>
  <si>
    <t>Monto</t>
  </si>
  <si>
    <t>Dimensión</t>
  </si>
  <si>
    <t>Talleres</t>
  </si>
  <si>
    <t>Desarrollo e Innovación Curricular</t>
  </si>
  <si>
    <t>Contratación de personal</t>
  </si>
  <si>
    <t>Investigación Científica</t>
  </si>
  <si>
    <t>Equipo de oficina</t>
  </si>
  <si>
    <t>Vinculación Universidad-Sociedad</t>
  </si>
  <si>
    <t>Equipo tecnológico</t>
  </si>
  <si>
    <t>Presupuesto</t>
  </si>
  <si>
    <t xml:space="preserve"> Monto </t>
  </si>
  <si>
    <t>Docencia y Profesorado Universitario</t>
  </si>
  <si>
    <t>Actividades de especiales</t>
  </si>
  <si>
    <t>Presupuesto Recurrente</t>
  </si>
  <si>
    <t>Estudiantes y Graduados</t>
  </si>
  <si>
    <t>Becas</t>
  </si>
  <si>
    <t>Presupuesto Programa / Proyecto</t>
  </si>
  <si>
    <t>Gestión del Conocimiento</t>
  </si>
  <si>
    <t>Infraestructura</t>
  </si>
  <si>
    <t>Total Presupuesto</t>
  </si>
  <si>
    <t>Lo Esencial de la Reforma Universitaria</t>
  </si>
  <si>
    <t>Venta de Servicios</t>
  </si>
  <si>
    <t>PAC</t>
  </si>
  <si>
    <t>Cultura de Innovación Institucional y Educativa</t>
  </si>
  <si>
    <t>Aseguramiento de la Calidad y Mejoramiento Ambiental</t>
  </si>
  <si>
    <t>Total</t>
  </si>
  <si>
    <t>Posgrado</t>
  </si>
  <si>
    <t>Fortalecimiento Institucional</t>
  </si>
  <si>
    <t>Gestión Administrativa y  financiera en apoyo al Desarrollo Académico</t>
  </si>
  <si>
    <t>Gestión del Talento Humano, Administrativo y Docente</t>
  </si>
  <si>
    <t>Conversión del Dólar a Lempiras</t>
  </si>
  <si>
    <t>Lunes, 08 de febrero del 2016 Fuente el BCH</t>
  </si>
  <si>
    <t>Gestión Académica</t>
  </si>
  <si>
    <t>Proceso integral de la internacionalización de la Educación Superior</t>
  </si>
  <si>
    <t>Gobernabilidad y Procesos  de Gestión Descentralizada en Redes</t>
  </si>
  <si>
    <t>Desarrollo del Sistema de Educación Superior</t>
  </si>
  <si>
    <t>Gestión Tecnologías de Información y Comunicación</t>
  </si>
  <si>
    <t>Total Areás Programaticas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</si>
  <si>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</si>
  <si>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</si>
  <si>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</si>
  <si>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</si>
  <si>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</si>
  <si>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</si>
  <si>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</si>
  <si>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</si>
  <si>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</si>
  <si>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</si>
  <si>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</si>
  <si>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</si>
  <si>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</si>
  <si>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</si>
  <si>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2. Contratación de Personal</t>
  </si>
  <si>
    <t>Cantidad</t>
  </si>
  <si>
    <t>Montos</t>
  </si>
  <si>
    <t>Servicios Profesionales</t>
  </si>
  <si>
    <t>Consultores</t>
  </si>
  <si>
    <t>Personal Administrativo</t>
  </si>
  <si>
    <t>3. 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</si>
  <si>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</si>
  <si>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</si>
  <si>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</si>
  <si>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</si>
  <si>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</si>
  <si>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</si>
  <si>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</si>
  <si>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</si>
  <si>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</si>
  <si>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</si>
  <si>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4. Equipo Tecnológico</t>
  </si>
  <si>
    <t xml:space="preserve">Descripción </t>
  </si>
  <si>
    <t>Laptop para Técnico Especializado</t>
  </si>
  <si>
    <t>Laptop de uso Administrativo</t>
  </si>
  <si>
    <t>Computadora de Escritorio para Técnico Especializado</t>
  </si>
  <si>
    <t>Computadoras de Escritorio de uso Administrativo</t>
  </si>
  <si>
    <t>Computadora Portátil</t>
  </si>
  <si>
    <t>Scanner</t>
  </si>
  <si>
    <t>Impresora Laser Blanco y Negro</t>
  </si>
  <si>
    <t>Impresora Laser a Color</t>
  </si>
  <si>
    <t>Datashow</t>
  </si>
  <si>
    <t>Pantalla Plasma 42"</t>
  </si>
  <si>
    <t>Pantalla Plasma 32"</t>
  </si>
  <si>
    <t>Licencias</t>
  </si>
  <si>
    <t>Disco Duro Externo</t>
  </si>
  <si>
    <t>Batería UPS Regulador de Voltaje</t>
  </si>
  <si>
    <t>Router</t>
  </si>
  <si>
    <t>Memorias USB</t>
  </si>
  <si>
    <t>CD´s</t>
  </si>
  <si>
    <t>6. Becas</t>
  </si>
  <si>
    <t>7. Infraestructura</t>
  </si>
  <si>
    <t>Proyectos</t>
  </si>
  <si>
    <t>Nuevos</t>
  </si>
  <si>
    <t>Arrastre</t>
  </si>
  <si>
    <t>Mantenimiento</t>
  </si>
  <si>
    <t>8. Venta de Servicios</t>
  </si>
  <si>
    <t>Tabla de Viaticos Internacionales</t>
  </si>
  <si>
    <t>Categorías</t>
  </si>
  <si>
    <t>Zona 1</t>
  </si>
  <si>
    <t>Zona 2</t>
  </si>
  <si>
    <t>Periodo Corto</t>
  </si>
  <si>
    <t>Periodo Largo</t>
  </si>
  <si>
    <t>V</t>
  </si>
  <si>
    <t>1-00-00-00-00</t>
  </si>
  <si>
    <t>1-01-00-00-00</t>
  </si>
  <si>
    <t>1-01-01-00-00</t>
  </si>
  <si>
    <t>1-01-01-01-00</t>
  </si>
  <si>
    <t>1-01-01-02-00</t>
  </si>
  <si>
    <t>1-01-01-03-00</t>
  </si>
  <si>
    <t>1-01-01-04-00</t>
  </si>
  <si>
    <t>1-01-01-05-00</t>
  </si>
  <si>
    <t>1-01-02-00-00</t>
  </si>
  <si>
    <t>1-01-03-00-00</t>
  </si>
  <si>
    <t>1-01-03-01-00</t>
  </si>
  <si>
    <t>1-01-04-00-00</t>
  </si>
  <si>
    <t>1-01-04-01-00</t>
  </si>
  <si>
    <t>1-01-04-02-00</t>
  </si>
  <si>
    <t>1-01-04-04-00</t>
  </si>
  <si>
    <t>1-01-05-00-00</t>
  </si>
  <si>
    <t>1-01-05-01-00</t>
  </si>
  <si>
    <t>1-01-05-02-00</t>
  </si>
  <si>
    <t>1-01-06-00-00</t>
  </si>
  <si>
    <t>1-01-06-01-00</t>
  </si>
  <si>
    <t>1-01-07-00-00</t>
  </si>
  <si>
    <t>1-01-07-01-00</t>
  </si>
  <si>
    <t>1-01-07-02-00</t>
  </si>
  <si>
    <t>1-01-07-03-00</t>
  </si>
  <si>
    <t>1-01-07-04-00</t>
  </si>
  <si>
    <t>1-01-07-04-01</t>
  </si>
  <si>
    <t>1-01-07-05-00</t>
  </si>
  <si>
    <t>1-01-07-06-00</t>
  </si>
  <si>
    <t>1-01-07-09-00</t>
  </si>
  <si>
    <t>1-01-07-09-01</t>
  </si>
  <si>
    <t>1-01-07-09-02</t>
  </si>
  <si>
    <t>1-01-07-09-03</t>
  </si>
  <si>
    <t>1-01-07-09-04</t>
  </si>
  <si>
    <t>1-01-09-00-00</t>
  </si>
  <si>
    <t>1-01-09-09-00</t>
  </si>
  <si>
    <t>1-02-00-00-00</t>
  </si>
  <si>
    <t>1-02-01-00-00</t>
  </si>
  <si>
    <t>1-02-02-00-00</t>
  </si>
  <si>
    <t>1-02-02-01-00</t>
  </si>
  <si>
    <t>1-02-03-00-00</t>
  </si>
  <si>
    <t>1-02-04-00-00</t>
  </si>
  <si>
    <t>1-02-04-01-00</t>
  </si>
  <si>
    <t>1-02-04-02-00</t>
  </si>
  <si>
    <t>1-02-05-00-00</t>
  </si>
  <si>
    <t>1-02-05-01-00</t>
  </si>
  <si>
    <t>1-02-05-02-00</t>
  </si>
  <si>
    <t>1-02-05-03-00</t>
  </si>
  <si>
    <t>1-02-05-04-00</t>
  </si>
  <si>
    <t>1-02-05-05-00</t>
  </si>
  <si>
    <t>1-02-05-06-00</t>
  </si>
  <si>
    <t>1-02-05-09-00</t>
  </si>
  <si>
    <t>1-02-09-00-00</t>
  </si>
  <si>
    <t>1-02-09-01-00</t>
  </si>
  <si>
    <t>1-02-09-02-00</t>
  </si>
  <si>
    <t>1-02-09-03-00</t>
  </si>
  <si>
    <t>1-02-09-04-00</t>
  </si>
  <si>
    <t>1-02-09-05-00</t>
  </si>
  <si>
    <t>1-02-09-06-00</t>
  </si>
  <si>
    <t>1-02-09-07-00</t>
  </si>
  <si>
    <t>1-02-09-08-00</t>
  </si>
  <si>
    <t>1-02-09-09-00</t>
  </si>
  <si>
    <t>1-02-09-09-01</t>
  </si>
  <si>
    <t>1-02-09-10-00</t>
  </si>
  <si>
    <t>1-02-09-11-00</t>
  </si>
  <si>
    <t>1-02-09-12-00</t>
  </si>
  <si>
    <t>1-02-09-13-00</t>
  </si>
  <si>
    <t>1-02-09-14-00</t>
  </si>
  <si>
    <t>1-02-09-15-00</t>
  </si>
  <si>
    <t>1-02-09-16-00</t>
  </si>
  <si>
    <t>1-02-09-17-00</t>
  </si>
  <si>
    <t>1-03-00-00-00</t>
  </si>
  <si>
    <t>1-04-00-00-00</t>
  </si>
  <si>
    <t>1-04-01-00-00</t>
  </si>
  <si>
    <t>1-04-01-01-00</t>
  </si>
  <si>
    <t>1-04-02-00-00</t>
  </si>
  <si>
    <t>1-04-02-01-00</t>
  </si>
  <si>
    <t>1-04-03-00-00</t>
  </si>
  <si>
    <t>1-05-00-00-00</t>
  </si>
  <si>
    <t>1-05-01-00-00</t>
  </si>
  <si>
    <t>1-05-01-01-00</t>
  </si>
  <si>
    <t>1-05-09-00-00</t>
  </si>
  <si>
    <t>1-05-09-01-00</t>
  </si>
  <si>
    <t>1-05-09-02-00</t>
  </si>
  <si>
    <t>1-05-09-03-00</t>
  </si>
  <si>
    <t>1-06-00-00-00</t>
  </si>
  <si>
    <t>1-06-01-00-00</t>
  </si>
  <si>
    <t>1-06-02-00-00</t>
  </si>
  <si>
    <t>1-06-03-00-00</t>
  </si>
  <si>
    <t>1-06-03-01-00</t>
  </si>
  <si>
    <t>1-06-03-02-00</t>
  </si>
  <si>
    <t>1-06-04-00-00</t>
  </si>
  <si>
    <t>1-06-04-01-00</t>
  </si>
  <si>
    <t>1-06-05-00-00</t>
  </si>
  <si>
    <t>1-06-05-01-00</t>
  </si>
  <si>
    <t>2-00-00-00-00</t>
  </si>
  <si>
    <t>2-01-00-00-00</t>
  </si>
  <si>
    <t>2-01-01-00-00</t>
  </si>
  <si>
    <t>2-01-02-00-00</t>
  </si>
  <si>
    <t>2-01-03-00-00</t>
  </si>
  <si>
    <t>2-01-04-00-00</t>
  </si>
  <si>
    <t>2-01-04-01-00</t>
  </si>
  <si>
    <t>2-01-04-02-00</t>
  </si>
  <si>
    <t>2-01-04-03-00</t>
  </si>
  <si>
    <t>2-01-04-04-00</t>
  </si>
  <si>
    <t>2-01-04-09-00</t>
  </si>
  <si>
    <t>2-01-05-00-00</t>
  </si>
  <si>
    <t>2-02-00-00-00</t>
  </si>
  <si>
    <t>2-02-01-00-00</t>
  </si>
  <si>
    <t>2-02-01-01-00</t>
  </si>
  <si>
    <t>2-02-02-00-00</t>
  </si>
  <si>
    <t>2-02-02-01-00</t>
  </si>
  <si>
    <t>2-02-02-02-00</t>
  </si>
  <si>
    <t>2-02-02-03-00</t>
  </si>
  <si>
    <t>2-02-02-04-00</t>
  </si>
  <si>
    <t>2-02-02-05-00</t>
  </si>
  <si>
    <t>2-02-02-06-00</t>
  </si>
  <si>
    <t>2-02-02-07-00</t>
  </si>
  <si>
    <t>2-02-03-00-00</t>
  </si>
  <si>
    <t>2-02-03-01-00</t>
  </si>
  <si>
    <t>2-02-04-00-00</t>
  </si>
  <si>
    <t>2-02-09-00-00</t>
  </si>
  <si>
    <t>2-03-00-00-00</t>
  </si>
  <si>
    <t>2-03-01-00-00</t>
  </si>
  <si>
    <t>2-03-02-00-00</t>
  </si>
  <si>
    <t>2-03-02-01-00</t>
  </si>
  <si>
    <t>2-03-03-00-00</t>
  </si>
  <si>
    <t>2-03-03-01-00</t>
  </si>
  <si>
    <t>2-03-03-02-00</t>
  </si>
  <si>
    <t>2-03-03-03-00</t>
  </si>
  <si>
    <t>2-03-03-04-00</t>
  </si>
  <si>
    <t>2-03-03-05-00</t>
  </si>
  <si>
    <t>2-03-03-06-00</t>
  </si>
  <si>
    <t>2-03-03-07-00</t>
  </si>
  <si>
    <t>2-03-03-09-00</t>
  </si>
  <si>
    <t>2-03-04-00-00</t>
  </si>
  <si>
    <t>2-03-05-00-00</t>
  </si>
  <si>
    <t>2-03-06-00-00</t>
  </si>
  <si>
    <t>2-04-00-00-00</t>
  </si>
  <si>
    <t>2-04-01-00-00</t>
  </si>
  <si>
    <t>2-04-02-00-00</t>
  </si>
  <si>
    <t>2-04-02-01-00</t>
  </si>
  <si>
    <t>2-04-02-02-00</t>
  </si>
  <si>
    <t>2-04-03-00-00</t>
  </si>
  <si>
    <t>2-04-03-01-00</t>
  </si>
  <si>
    <t>2-04-04-00-00</t>
  </si>
  <si>
    <t>2-04-05-00-00</t>
  </si>
  <si>
    <t>2-04-05-01-00</t>
  </si>
  <si>
    <t>2-04-05-02-00</t>
  </si>
  <si>
    <t>2-04-06-00-00</t>
  </si>
  <si>
    <t>2-04-09-00-00</t>
  </si>
  <si>
    <t>2-04-09-01-00</t>
  </si>
  <si>
    <t>2-04-09-02-00</t>
  </si>
  <si>
    <t>2-05-00-00-00</t>
  </si>
  <si>
    <t>2-05-01-00-00</t>
  </si>
  <si>
    <t>2-05-01-01-00</t>
  </si>
  <si>
    <t>2-05-01-02-00</t>
  </si>
  <si>
    <t>2-05-01-03-00</t>
  </si>
  <si>
    <t>2-05-02-00-00</t>
  </si>
  <si>
    <t>2-05-03-00-00</t>
  </si>
  <si>
    <t>2-05-03-01-00</t>
  </si>
  <si>
    <t>2-05-03-02-00</t>
  </si>
  <si>
    <t>2-05-03-03-00</t>
  </si>
  <si>
    <t>2-05-03-04-00</t>
  </si>
  <si>
    <t>2-05-04-00-00</t>
  </si>
  <si>
    <t>2-05-05-00-00</t>
  </si>
  <si>
    <t>2-05-05-01-00</t>
  </si>
  <si>
    <t>2-05-06-00-00</t>
  </si>
  <si>
    <t>2-05-06-01-00</t>
  </si>
  <si>
    <t>2-05-06-02-00</t>
  </si>
  <si>
    <t>2-05-06-03-00</t>
  </si>
  <si>
    <t>2-05-07-00-00</t>
  </si>
  <si>
    <t>2-05-07-01-00</t>
  </si>
  <si>
    <t>2-05-07-02-00</t>
  </si>
  <si>
    <t>2-05-07-03-00</t>
  </si>
  <si>
    <t>2-05-09-00-00</t>
  </si>
  <si>
    <t>2-05-09-01-00</t>
  </si>
  <si>
    <t>2-05-09-02-00</t>
  </si>
  <si>
    <t>2-05-09-03-00</t>
  </si>
  <si>
    <t>2-06-00-00-00</t>
  </si>
  <si>
    <t>2-06-01-00-00</t>
  </si>
  <si>
    <t>2-06-01-01-00</t>
  </si>
  <si>
    <t>2-06-01-01-01</t>
  </si>
  <si>
    <t>2-06-01-01-02</t>
  </si>
  <si>
    <t>2-06-01-01-03</t>
  </si>
  <si>
    <t>2-06-01-02-00</t>
  </si>
  <si>
    <t>2-06-01-03-00</t>
  </si>
  <si>
    <t>2-06-01-04-00</t>
  </si>
  <si>
    <t>2-06-02-00-00</t>
  </si>
  <si>
    <t>2-06-02-01-00</t>
  </si>
  <si>
    <t>2-06-02-01-01</t>
  </si>
  <si>
    <t>2-06-02-01-02</t>
  </si>
  <si>
    <t>2-06-02-01-03</t>
  </si>
  <si>
    <t>2-06-02-02-00</t>
  </si>
  <si>
    <t>2-06-02-02-01</t>
  </si>
  <si>
    <t>2-06-02-02-02</t>
  </si>
  <si>
    <t>2-07-00-00-00</t>
  </si>
  <si>
    <t>2-07-01-00-00</t>
  </si>
  <si>
    <t>2-07-01-01-00</t>
  </si>
  <si>
    <t>2-07-02-00-00</t>
  </si>
  <si>
    <t>2-07-03-00-00</t>
  </si>
  <si>
    <t>2-07-04-00-00</t>
  </si>
  <si>
    <t>2-07-05-00-00</t>
  </si>
  <si>
    <t>2-09-00-00-00</t>
  </si>
  <si>
    <t>2-09-01-00-00</t>
  </si>
  <si>
    <t>2-09-01-01-00</t>
  </si>
  <si>
    <t>2-09-01-02-00</t>
  </si>
  <si>
    <t>2-09-01-03-00</t>
  </si>
  <si>
    <t>2-09-02-00-00</t>
  </si>
  <si>
    <t>2-09-03-00-00</t>
  </si>
  <si>
    <t>2-09-04-00-00</t>
  </si>
  <si>
    <t>3-00-00-00-00</t>
  </si>
  <si>
    <t>3-01-00-00-00</t>
  </si>
  <si>
    <t>3-01-01-00-00</t>
  </si>
  <si>
    <t>3-01-01-01-00</t>
  </si>
  <si>
    <t>3-01-01-02-00</t>
  </si>
  <si>
    <t>3-01-02-00-00</t>
  </si>
  <si>
    <t>3-01-03-00-00</t>
  </si>
  <si>
    <t>3-01-04-00-00</t>
  </si>
  <si>
    <t>3-01-04-01-00</t>
  </si>
  <si>
    <t>3-01-04-02-00</t>
  </si>
  <si>
    <t>3-01-04-02-01</t>
  </si>
  <si>
    <t>3-01-04-03-00</t>
  </si>
  <si>
    <t>3-01-05-00-00</t>
  </si>
  <si>
    <t>3-02-00-00-00</t>
  </si>
  <si>
    <t>3-02-01-00-00</t>
  </si>
  <si>
    <t>3-02-02-00-00</t>
  </si>
  <si>
    <t>3-02-03-00-00</t>
  </si>
  <si>
    <t>3-02-03-01-00</t>
  </si>
  <si>
    <t>3-02-03-02-00</t>
  </si>
  <si>
    <t>3-02-03-03-00</t>
  </si>
  <si>
    <t>3-02-04-00-00</t>
  </si>
  <si>
    <t>3-03-00-00-00</t>
  </si>
  <si>
    <t>3-03-01-00-00</t>
  </si>
  <si>
    <t>3-03-02-00-00</t>
  </si>
  <si>
    <t>3-03-03-00-00</t>
  </si>
  <si>
    <t>3-03-04-00-00</t>
  </si>
  <si>
    <t>3-03-04-01-00</t>
  </si>
  <si>
    <t>3-03-04-02-00</t>
  </si>
  <si>
    <t>3-03-05-00-00</t>
  </si>
  <si>
    <t>3-03-05-01-00</t>
  </si>
  <si>
    <t>3-03-05-02-00</t>
  </si>
  <si>
    <t>3-03-06-00-00</t>
  </si>
  <si>
    <t>3-03-06-01-00</t>
  </si>
  <si>
    <t>3-03-06-02-00</t>
  </si>
  <si>
    <t>3-03-06-03-00</t>
  </si>
  <si>
    <t>3-03-06-04-00</t>
  </si>
  <si>
    <t>3-03-07-00-00</t>
  </si>
  <si>
    <t>3-03-07-01-00</t>
  </si>
  <si>
    <t>3-04-00-00-00</t>
  </si>
  <si>
    <t>3-04-01-00-00</t>
  </si>
  <si>
    <t>3-04-02-00-00</t>
  </si>
  <si>
    <t>3-04-03-00-00</t>
  </si>
  <si>
    <t>3-04-03-01-00</t>
  </si>
  <si>
    <t>3-04-03-02-00</t>
  </si>
  <si>
    <t>3-04-04-00-00</t>
  </si>
  <si>
    <t>3-05-00-00-00</t>
  </si>
  <si>
    <t>3-05-01-00-00</t>
  </si>
  <si>
    <t>3-05-02-00-00</t>
  </si>
  <si>
    <t>3-05-02-01-00</t>
  </si>
  <si>
    <t>3-05-02-02-00</t>
  </si>
  <si>
    <t>3-05-02-03-00</t>
  </si>
  <si>
    <t>3-05-03-00-00</t>
  </si>
  <si>
    <t>3-05-04-00-00</t>
  </si>
  <si>
    <t>3-05-05-00-00</t>
  </si>
  <si>
    <t>3-05-06-00-00</t>
  </si>
  <si>
    <t>3-05-06-01-00</t>
  </si>
  <si>
    <t>3-05-06-02-00</t>
  </si>
  <si>
    <t>3-05-06-03-00</t>
  </si>
  <si>
    <t>3-05-06-04-00</t>
  </si>
  <si>
    <t>3-05-06-05-00</t>
  </si>
  <si>
    <t>3-05-06-06-00</t>
  </si>
  <si>
    <t>3-05-07-00-00</t>
  </si>
  <si>
    <t>3-05-08-00-00</t>
  </si>
  <si>
    <t>3-05-09-00-00</t>
  </si>
  <si>
    <t>3-05-09-01-00</t>
  </si>
  <si>
    <t>3-05-09-02-00</t>
  </si>
  <si>
    <t>3-05-09-03-00</t>
  </si>
  <si>
    <t>3-05-09-04-00</t>
  </si>
  <si>
    <t>3-06-00-00-00</t>
  </si>
  <si>
    <t>3-06-01-00-00</t>
  </si>
  <si>
    <t>3-06-02-00-00</t>
  </si>
  <si>
    <t>3-06-03-00-00</t>
  </si>
  <si>
    <t>3-06-04-00-00</t>
  </si>
  <si>
    <t>3-06-05-00-00</t>
  </si>
  <si>
    <t>3-06-09-00-00</t>
  </si>
  <si>
    <t>3-07-00-00-00</t>
  </si>
  <si>
    <t>3-07-01-00-00</t>
  </si>
  <si>
    <t>3-07-02-00-00</t>
  </si>
  <si>
    <t>3-07-03-00-00</t>
  </si>
  <si>
    <t>3-07-04-00-00</t>
  </si>
  <si>
    <t>3-07-05-00-00</t>
  </si>
  <si>
    <t>3-07-06-00-00</t>
  </si>
  <si>
    <t>3-07-09-00-00</t>
  </si>
  <si>
    <t>3-08-00-00-00</t>
  </si>
  <si>
    <t>3-08-01-00-00</t>
  </si>
  <si>
    <t>3-08-02-00-00</t>
  </si>
  <si>
    <t>3-08-03-00-00</t>
  </si>
  <si>
    <t>3-08-04-00-00</t>
  </si>
  <si>
    <t>3-08-05-00-00</t>
  </si>
  <si>
    <t>3-08-09-00-00</t>
  </si>
  <si>
    <t>3-09-00-00-00</t>
  </si>
  <si>
    <t>3-09-01-00-00</t>
  </si>
  <si>
    <t>3-09-02-00-00</t>
  </si>
  <si>
    <t>3-09-02-01-00</t>
  </si>
  <si>
    <t>3-09-02-02-00</t>
  </si>
  <si>
    <t>3-09-03-00-00</t>
  </si>
  <si>
    <t>3-09-04-00-00</t>
  </si>
  <si>
    <t>3-09-05-00-00</t>
  </si>
  <si>
    <t>3-09-05-01-00</t>
  </si>
  <si>
    <t>3-09-05-02-00</t>
  </si>
  <si>
    <t>3-09-06-00-00</t>
  </si>
  <si>
    <t>3-09-08-00-00</t>
  </si>
  <si>
    <t>3-09-10-00-00</t>
  </si>
  <si>
    <t>3-09-11-00-00</t>
  </si>
  <si>
    <t>3-09-12-00-00</t>
  </si>
  <si>
    <t>4-00-00-00-00</t>
  </si>
  <si>
    <t>4-01-00-00-00</t>
  </si>
  <si>
    <t>4-01-01-00-00</t>
  </si>
  <si>
    <t>4-01-02-00-00</t>
  </si>
  <si>
    <t>4-02-00-00-00</t>
  </si>
  <si>
    <t>4-02-01-00-00</t>
  </si>
  <si>
    <t>4-02-01-01-00</t>
  </si>
  <si>
    <t>4-02-01-01-01</t>
  </si>
  <si>
    <t>4-02-01-02-00</t>
  </si>
  <si>
    <t>4-02-01-02-01</t>
  </si>
  <si>
    <t>4-02-01-02-02</t>
  </si>
  <si>
    <t>4-02-01-02-03</t>
  </si>
  <si>
    <t>4-02-01-04-00</t>
  </si>
  <si>
    <t>4-02-01-10-00</t>
  </si>
  <si>
    <t>4-02-02-00-00</t>
  </si>
  <si>
    <t>4-02-03-00-00</t>
  </si>
  <si>
    <t>4-02-03-01-00</t>
  </si>
  <si>
    <t>4-02-03-02-00</t>
  </si>
  <si>
    <t>4-02-04-00-00</t>
  </si>
  <si>
    <t>4-02-05-00-00</t>
  </si>
  <si>
    <t>4-02-05-01-00</t>
  </si>
  <si>
    <t>4-02-05-02-00</t>
  </si>
  <si>
    <t>4-02-05-03-00</t>
  </si>
  <si>
    <t>4-02-05-04-00</t>
  </si>
  <si>
    <t>4-02-06-00-00</t>
  </si>
  <si>
    <t>4-02-06-01-00</t>
  </si>
  <si>
    <t>4-02-06-02-00</t>
  </si>
  <si>
    <t>4-02-06-03-00</t>
  </si>
  <si>
    <t>4-02-06-04-00</t>
  </si>
  <si>
    <t>4-02-07-00-00</t>
  </si>
  <si>
    <t>4-02-07-01-00</t>
  </si>
  <si>
    <t>4-02-07-02-00</t>
  </si>
  <si>
    <t>4-02-07-03-00</t>
  </si>
  <si>
    <t>4-02-08-00-00</t>
  </si>
  <si>
    <t>4-03-00-00-00</t>
  </si>
  <si>
    <t>4-03-01-00-00</t>
  </si>
  <si>
    <t>4-03-02-00-00</t>
  </si>
  <si>
    <t>4-03-03-00-00</t>
  </si>
  <si>
    <t>4-03-04-00-00</t>
  </si>
  <si>
    <t>4-03-05-00-00</t>
  </si>
  <si>
    <t>4-03-09-00-00</t>
  </si>
  <si>
    <t>4-04-00-00-00</t>
  </si>
  <si>
    <t>4-05-00-00-00</t>
  </si>
  <si>
    <t>4-05-01-00-00</t>
  </si>
  <si>
    <t>4-05-01-01-00</t>
  </si>
  <si>
    <t>4-05-01-02-00</t>
  </si>
  <si>
    <t>4-06-00-00-00</t>
  </si>
  <si>
    <t>4-06-01-00-00</t>
  </si>
  <si>
    <t>4-07-00-00-00</t>
  </si>
  <si>
    <t>4-07-01-00-00</t>
  </si>
  <si>
    <t>4-07-01-01-00</t>
  </si>
  <si>
    <t>4-07-02-00-00</t>
  </si>
  <si>
    <t>4-07-02-01-00</t>
  </si>
  <si>
    <t>4-07-02-02-00</t>
  </si>
  <si>
    <t>4-07-03-00-00</t>
  </si>
  <si>
    <t>4-07-03-01-00</t>
  </si>
  <si>
    <t>4-07-03-02-00</t>
  </si>
  <si>
    <t>4-01-01-01-00</t>
  </si>
  <si>
    <t>4-01-01-01-01</t>
  </si>
  <si>
    <t>4-01-01-01-02</t>
  </si>
  <si>
    <t>4-01-01-01-03</t>
  </si>
  <si>
    <t>4-01-01-01-04</t>
  </si>
  <si>
    <t>4-01-01-02-00</t>
  </si>
  <si>
    <t>4-01-01-02-01</t>
  </si>
  <si>
    <t>4-01-01-03-00</t>
  </si>
  <si>
    <t>4-01-01-03-01</t>
  </si>
  <si>
    <t>4-01-02-01-00</t>
  </si>
  <si>
    <t>4-01-02-04-00</t>
  </si>
  <si>
    <t>4-01-02-04-01</t>
  </si>
  <si>
    <t>4-01-02-04-02</t>
  </si>
  <si>
    <t>4-01-02-04-03</t>
  </si>
  <si>
    <t>5-00-00-00-00</t>
  </si>
  <si>
    <t>5-01-00-00-00</t>
  </si>
  <si>
    <t>5-01-01-00-00</t>
  </si>
  <si>
    <t>5-01-01-01-00</t>
  </si>
  <si>
    <t>5-01-01-02-00</t>
  </si>
  <si>
    <t>5-01-02-00-00</t>
  </si>
  <si>
    <t>5-01-02-01-00</t>
  </si>
  <si>
    <t>5-01-02-01-01</t>
  </si>
  <si>
    <t>5-01-02-01-02</t>
  </si>
  <si>
    <t>5-01-02-01-03</t>
  </si>
  <si>
    <t>5-01-02-01-04</t>
  </si>
  <si>
    <t>5-01-02-01-05</t>
  </si>
  <si>
    <t>5-01-02-01-06</t>
  </si>
  <si>
    <t>5-01-02-01-07</t>
  </si>
  <si>
    <t>5-01-02-01-08</t>
  </si>
  <si>
    <t>5-01-02-01-09</t>
  </si>
  <si>
    <t>5-01-02-01-10</t>
  </si>
  <si>
    <t>5-01-02-01-11</t>
  </si>
  <si>
    <t>5-01-02-01-12</t>
  </si>
  <si>
    <t>5-01-02-01-13</t>
  </si>
  <si>
    <t>5-01-02-01-14</t>
  </si>
  <si>
    <t>5-01-02-01-15</t>
  </si>
  <si>
    <t>5-01-02-01-16</t>
  </si>
  <si>
    <t>5-01-02-01-17</t>
  </si>
  <si>
    <t>5-01-02-01-18</t>
  </si>
  <si>
    <t>5-01-02-01-19</t>
  </si>
  <si>
    <t>5-01-02-01-20</t>
  </si>
  <si>
    <t>5-01-02-01-21</t>
  </si>
  <si>
    <t>5-01-02-01-22</t>
  </si>
  <si>
    <t>5-01-02-02-00</t>
  </si>
  <si>
    <t>5-01-02-02-01</t>
  </si>
  <si>
    <t>5-01-02-02-02</t>
  </si>
  <si>
    <t>5-01-02-02-03</t>
  </si>
  <si>
    <t>5-01-02-02-04</t>
  </si>
  <si>
    <t>5-01-02-02-05</t>
  </si>
  <si>
    <t>5-01-02-02-06</t>
  </si>
  <si>
    <t>5-01-02-02-07</t>
  </si>
  <si>
    <t>5-01-02-02-08</t>
  </si>
  <si>
    <t>5-01-02-02-09</t>
  </si>
  <si>
    <t>5-01-02-02-10</t>
  </si>
  <si>
    <t>5-01-02-02-11</t>
  </si>
  <si>
    <t>5-01-02-02-12</t>
  </si>
  <si>
    <t>5-01-02-02-13</t>
  </si>
  <si>
    <t>5-01-02-02-14</t>
  </si>
  <si>
    <t>5-01-02-02-15</t>
  </si>
  <si>
    <t>5-01-02-02-16</t>
  </si>
  <si>
    <t>5-01-02-02-17</t>
  </si>
  <si>
    <t>5-01-02-02-18</t>
  </si>
  <si>
    <t>5-01-02-02-19</t>
  </si>
  <si>
    <t>5-01-02-02-20</t>
  </si>
  <si>
    <t>5-01-02-02-21</t>
  </si>
  <si>
    <t>5-01-02-02-22</t>
  </si>
  <si>
    <t>5-01-02-02-23</t>
  </si>
  <si>
    <t>5-01-02-02-24</t>
  </si>
  <si>
    <t>5-01-02-02-25</t>
  </si>
  <si>
    <t>5-01-02-03-00</t>
  </si>
  <si>
    <t>5-01-03-00-00</t>
  </si>
  <si>
    <t>5-01-03-01-00</t>
  </si>
  <si>
    <t>5-01-03-02-00</t>
  </si>
  <si>
    <t>5-01-03-03-00</t>
  </si>
  <si>
    <t>5-01-03-04-00</t>
  </si>
  <si>
    <t>5-01-04-00-00</t>
  </si>
  <si>
    <t>5-02-00-00-00</t>
  </si>
  <si>
    <t>5-02-01-00-00</t>
  </si>
  <si>
    <t>5-02-01-01-00</t>
  </si>
  <si>
    <t>5-02-01-02-00</t>
  </si>
  <si>
    <t>5-02-01-03-00</t>
  </si>
  <si>
    <t>5-02-02-00-00</t>
  </si>
  <si>
    <t>5-02-03-00-00</t>
  </si>
  <si>
    <t>5-02-04-00-00</t>
  </si>
  <si>
    <t>5-03-00-00-00</t>
  </si>
  <si>
    <t>5-03-01-00-00</t>
  </si>
  <si>
    <t>5-03-02-00-00</t>
  </si>
  <si>
    <t>5-04-00-00-00</t>
  </si>
  <si>
    <t>5-04-01-00-00</t>
  </si>
  <si>
    <t>5-04-01-01-00</t>
  </si>
  <si>
    <t>5-04-02-00-00</t>
  </si>
  <si>
    <t>5-05-00-00-00</t>
  </si>
  <si>
    <t>5-05-01-00-00</t>
  </si>
  <si>
    <t>5-05-01-01-00</t>
  </si>
  <si>
    <t>5-05-01-02-00</t>
  </si>
  <si>
    <t>5-05-02-00-00</t>
  </si>
  <si>
    <t>5-05-03-00-00</t>
  </si>
  <si>
    <t>5-05-04-00-00</t>
  </si>
  <si>
    <t>5-06-00-00-00</t>
  </si>
  <si>
    <t>5-06-01-00-00</t>
  </si>
  <si>
    <t>5-06-02-00-00</t>
  </si>
  <si>
    <t>5-03-02-01-00</t>
  </si>
  <si>
    <t>5-03-02-01-01</t>
  </si>
  <si>
    <t>5-03-02-01-02</t>
  </si>
  <si>
    <t>5-03-02-01-03</t>
  </si>
  <si>
    <t>5-03-02-01-04</t>
  </si>
  <si>
    <t>5-03-02-01-05</t>
  </si>
  <si>
    <t>5-03-02-01-06</t>
  </si>
  <si>
    <t>5-03-02-01-07</t>
  </si>
  <si>
    <t>5-03-02-01-11</t>
  </si>
  <si>
    <t>5-03-02-01-12</t>
  </si>
  <si>
    <t>5-03-02-01-13</t>
  </si>
  <si>
    <t>5-03-02-01-14</t>
  </si>
  <si>
    <t>5-03-02-01-15</t>
  </si>
  <si>
    <t>5-03-02-01-16</t>
  </si>
  <si>
    <t>5-03-02-01-17</t>
  </si>
  <si>
    <t>6-00-00-00-00</t>
  </si>
  <si>
    <t>6-01-00-00-00</t>
  </si>
  <si>
    <t>6-01-01-00-00</t>
  </si>
  <si>
    <t>6-01-01-01-00</t>
  </si>
  <si>
    <t>6-01-01-02-00</t>
  </si>
  <si>
    <t>6-01-02-00-00</t>
  </si>
  <si>
    <t>6-01-02-01-00</t>
  </si>
  <si>
    <t>6-01-02-02-00</t>
  </si>
  <si>
    <t>6-01-03-00-00</t>
  </si>
  <si>
    <t>6-01-04-00-00</t>
  </si>
  <si>
    <t>6-02-00-00-00</t>
  </si>
  <si>
    <t>6-02-01-00-00</t>
  </si>
  <si>
    <t>6-02-01-01-00</t>
  </si>
  <si>
    <t>6-02-01-02-00</t>
  </si>
  <si>
    <t>6-02-02-00-00</t>
  </si>
  <si>
    <t>6-02-03-00-00</t>
  </si>
  <si>
    <t>6-02-04-00-00</t>
  </si>
  <si>
    <t>6-02-05-00-00</t>
  </si>
  <si>
    <t>6-02-06-00-00</t>
  </si>
  <si>
    <t>6-03-00-00-00</t>
  </si>
  <si>
    <t>6-03-01-00-00</t>
  </si>
  <si>
    <t>6-03-02-00-00</t>
  </si>
  <si>
    <t>6-03-03-00-00</t>
  </si>
  <si>
    <t>6-03-04-00-00</t>
  </si>
  <si>
    <t>6-03-05-00-00</t>
  </si>
  <si>
    <t>6-04-00-00-00</t>
  </si>
  <si>
    <t>6-04-02-00-00</t>
  </si>
  <si>
    <t>7-00-00-00-00</t>
  </si>
  <si>
    <t>7-01-00-00-00</t>
  </si>
  <si>
    <t>7-01-01-00-00</t>
  </si>
  <si>
    <t>7-01-01-01-00</t>
  </si>
  <si>
    <t>7-01-01-02-00</t>
  </si>
  <si>
    <t>7-01-01-03-00</t>
  </si>
  <si>
    <t>7-01-01-04-00</t>
  </si>
  <si>
    <t>7-01-01-05-00</t>
  </si>
  <si>
    <t>7-01-02-00-00</t>
  </si>
  <si>
    <t>7-01-02-01-00</t>
  </si>
  <si>
    <t>7-01-02-02-00</t>
  </si>
  <si>
    <t>7-01-02-06-00</t>
  </si>
  <si>
    <t>7-01-02-09-00</t>
  </si>
  <si>
    <t>7-01-03-00-00</t>
  </si>
  <si>
    <t>7-01-04-00-00</t>
  </si>
  <si>
    <t>7-02-00-00-00</t>
  </si>
  <si>
    <t>7-02-01-00-00</t>
  </si>
  <si>
    <t>7-02-01-01-00</t>
  </si>
  <si>
    <t>7-02-01-01-01</t>
  </si>
  <si>
    <t>7-02-01-02-00</t>
  </si>
  <si>
    <t>7-02-01-03-00</t>
  </si>
  <si>
    <t>7-02-01-04-00</t>
  </si>
  <si>
    <t>7-03-00-00-00</t>
  </si>
  <si>
    <t>7-03-01-00-00</t>
  </si>
  <si>
    <t>7-03-02-00-00</t>
  </si>
  <si>
    <t>7-03-03-00-00</t>
  </si>
  <si>
    <t>7-04-00-00-00</t>
  </si>
  <si>
    <t>7-04-01-00-00</t>
  </si>
  <si>
    <t>7-04-02-00-00</t>
  </si>
  <si>
    <t>7-04-03-00-00</t>
  </si>
  <si>
    <t>7-05-00-00-00</t>
  </si>
  <si>
    <t>7-05-01-00-00</t>
  </si>
  <si>
    <t>7-05-02-00-00</t>
  </si>
  <si>
    <t>7-05-03-00-00</t>
  </si>
  <si>
    <t>9-00-00-00-00</t>
  </si>
  <si>
    <t>9-01-00-00-00</t>
  </si>
  <si>
    <t>9-01-01-00-00</t>
  </si>
  <si>
    <t>9-01-02-00-00</t>
  </si>
  <si>
    <t>9-01-03-00-00</t>
  </si>
  <si>
    <t>9-01-04-00-00</t>
  </si>
  <si>
    <t>Recurrente</t>
  </si>
  <si>
    <t>POA 2014</t>
  </si>
  <si>
    <t>Unidad X</t>
  </si>
  <si>
    <t>PLAN OPERATIVO ANUAL</t>
  </si>
  <si>
    <t>Del 1 de Enero al 31 de Diciembre 2017</t>
  </si>
  <si>
    <t>cifras en L.</t>
  </si>
  <si>
    <t>Dimensiones</t>
  </si>
  <si>
    <t>Objeto de Gasto</t>
  </si>
  <si>
    <t>Descripción de Cuenta</t>
  </si>
  <si>
    <t>Programa / Proyecto 2017</t>
  </si>
  <si>
    <t>Totales</t>
  </si>
  <si>
    <t>Aprobado 2013</t>
  </si>
  <si>
    <t xml:space="preserve">Diferencia </t>
  </si>
  <si>
    <t>Ingreso por Venta de Bienes y Servicios</t>
  </si>
  <si>
    <t>Diferencia</t>
  </si>
  <si>
    <t>Aseguramiento de la Calidad</t>
  </si>
  <si>
    <t xml:space="preserve">Enero </t>
  </si>
  <si>
    <t>Febrero</t>
  </si>
  <si>
    <t>Marzo</t>
  </si>
  <si>
    <t>I Trimestre</t>
  </si>
  <si>
    <t>Abril</t>
  </si>
  <si>
    <t>Mayo</t>
  </si>
  <si>
    <t>Junio</t>
  </si>
  <si>
    <t>II Trimestre</t>
  </si>
  <si>
    <t>Julio</t>
  </si>
  <si>
    <t>Agosto</t>
  </si>
  <si>
    <t>Septiembre</t>
  </si>
  <si>
    <t>III Trimestre</t>
  </si>
  <si>
    <t>Octubre</t>
  </si>
  <si>
    <t>Noviembre</t>
  </si>
  <si>
    <t>Diciembre</t>
  </si>
  <si>
    <t>IV Trimestre</t>
  </si>
  <si>
    <t>SERVICIOS PERSONALES (10000-00)</t>
  </si>
  <si>
    <t>PERSONAL PERMANENTE (11000-00)</t>
  </si>
  <si>
    <t>SUELDOS Y SALARIOS BASICOS (11100-00)</t>
  </si>
  <si>
    <t>SUELDOS Y SALARIOS PERMANENTES</t>
  </si>
  <si>
    <t>PAGOS A PERSONAL NO CLASIFICADO</t>
  </si>
  <si>
    <t>PAGOS A PERSONAL POR HORA</t>
  </si>
  <si>
    <t>PAGOS SUSTITUTOS DE PERSONAL DOCENTE NO CLASIFICADO</t>
  </si>
  <si>
    <t>SUELDOS Y SALARIOS DEJADOS DE PERCIBIR</t>
  </si>
  <si>
    <t>DIETAS</t>
  </si>
  <si>
    <t>RESTRIBUCIONES A PERSONAL DIRECTIVO Y DE CONTROL (11300-00)</t>
  </si>
  <si>
    <t>RESTRIBUCIONES A PERSONAL DIRECTIVO Y DE CONTROL</t>
  </si>
  <si>
    <t>ADICIONALES (11400-00)</t>
  </si>
  <si>
    <t>ATENCIONES DEUDAS SALARIALES(AJUSTE SAL.MIN)</t>
  </si>
  <si>
    <t>NEGOCIACION CONTRATO COLECTIVO</t>
  </si>
  <si>
    <t>RECLASIFICACIONES PERSONAL DOCENTE Y ADMON.</t>
  </si>
  <si>
    <t>AGUINALDO Y DECIMOCUARTO MES (11500-00)</t>
  </si>
  <si>
    <t>AGUINALDO Y DECIMO CUARTO MES</t>
  </si>
  <si>
    <t>DECIMOCUARTO MES</t>
  </si>
  <si>
    <t>COMPLEMENTO (VACACIONES) (11600-00)</t>
  </si>
  <si>
    <t>COMPLEMENTO DE VACACIONES</t>
  </si>
  <si>
    <t>CONTRIBUCIONES PATRONALES (11700-00)</t>
  </si>
  <si>
    <t>CONTRIBUCIONES AL INSTITUTO NACIONAL DE JUBILACIONES Y PENSIONES DE LOS EMPLEADOS Y FUNCIONARIOS DE PODER EJECUTIVO</t>
  </si>
  <si>
    <t>CONTRIBUCIONES AL INSTITUTO NACIONAL DE PREVISION DEL MAGISTERIO</t>
  </si>
  <si>
    <t>CONTRIBUCIONES AL INSTITUTO DE PREVISION MILITAR</t>
  </si>
  <si>
    <t>APORTACIONES PATRONALES (11740-00)</t>
  </si>
  <si>
    <t>APORTACIONES PATRONAL INPREUNAH</t>
  </si>
  <si>
    <t>CONTRIBUCIONES PATRONALES PARA IHSS</t>
  </si>
  <si>
    <t>CONTRIBUCIONES AL INSTITUTO NACIONAL DEL FORMACION PROFESIONAL</t>
  </si>
  <si>
    <t>OTRAS CONTRIBUCIONES PATRONALES (11790-00)</t>
  </si>
  <si>
    <t>CONTRIBUCIONES PATRONAL SEGURO MEDICO</t>
  </si>
  <si>
    <t>HIGIENE YS EGURIDAD</t>
  </si>
  <si>
    <t>IMPLEMENTOS DE TRABAJO</t>
  </si>
  <si>
    <t>SERVICIOS DE EXODONCIA</t>
  </si>
  <si>
    <t>OTROS SERVICIOS PERSONALES. (11900-00)</t>
  </si>
  <si>
    <t>OTROS SERVICIOS PERSONALES.</t>
  </si>
  <si>
    <t>PERSONAL NO PERMANENTE (12000-00)</t>
  </si>
  <si>
    <t>SUELDOS BASICOS</t>
  </si>
  <si>
    <t>JORNALES (12200-00)</t>
  </si>
  <si>
    <t>JORNALES</t>
  </si>
  <si>
    <t>ADICIONES</t>
  </si>
  <si>
    <t>AGUINALDO Y DECIMOCUARTO MES (12400-00)</t>
  </si>
  <si>
    <t>DECIMO TERCER MES</t>
  </si>
  <si>
    <t>CONTRIBUCIONES PATRONAL. (12500-00)</t>
  </si>
  <si>
    <t>JUBILACIONES</t>
  </si>
  <si>
    <t>CONTRIBUCIONES AL INSTITUTO DE PREVISION SOCIAL DE LOS EMPLEADOS</t>
  </si>
  <si>
    <t>CONTRIBUCION PARA SEGURO SOCIAL</t>
  </si>
  <si>
    <t>OTROS CONTRIBUCIONES PATRONALES</t>
  </si>
  <si>
    <t>OTROS SERVICIOS PERSONALES (12900-00)</t>
  </si>
  <si>
    <t>CONTRATOS ESPECIALES</t>
  </si>
  <si>
    <t>INTERNADO ROTATORIO</t>
  </si>
  <si>
    <t>PROYECTO LENGUAJE SE¥AS</t>
  </si>
  <si>
    <t>PROGRAMA DE SERVICIOS A ESTUDIANTES DISCAPACITADOS</t>
  </si>
  <si>
    <t>CARRERA ING. EN SISTEMAS.</t>
  </si>
  <si>
    <t>SERVICIOS DE PROFESIONALES Y TECNICOS</t>
  </si>
  <si>
    <t>SUELDOS DE SUST.PERSONAL CON LICENCIA</t>
  </si>
  <si>
    <t>SUELDOS DE EMPLEADOS DE EMERGENCIA</t>
  </si>
  <si>
    <t>OTROS SERVICIOS PERSONALES (NUEVA)</t>
  </si>
  <si>
    <t>OTROS SERVICIOS PERSONALES PROYECTO VINCULACION UNAH SOCIEDAD</t>
  </si>
  <si>
    <t>SERV. PROF. Y TEC.VICE RECTORIA ACADEMICA</t>
  </si>
  <si>
    <t>SUELDOS DE SUST,PERSONAL CON INCAPACIDAD</t>
  </si>
  <si>
    <t>SERV,PROFE.Y TEC. VICE RECTORIA RELACIONES INTERN.</t>
  </si>
  <si>
    <t>SERV.PROFE. Y TEC. VICE RECTORIA ORIENTACION Y ASUNTOS ESTUD.</t>
  </si>
  <si>
    <t>SERV. DE PROFESIONALES Y TECNICOS EDUC, SUPERIOR</t>
  </si>
  <si>
    <t>INTITUTO HONDURE¥O DE CIENCIAS DE LA TIERRA</t>
  </si>
  <si>
    <t>INSTITUTO DE MICROBIOLOGIA</t>
  </si>
  <si>
    <t>INSTITUTO DE SEGURIDAD Y PAZ</t>
  </si>
  <si>
    <t>ASIGNACIONES FAMILIARES</t>
  </si>
  <si>
    <t>RETRIBUCIONES EXTRAORDINARIAS (14000-00)</t>
  </si>
  <si>
    <t>HORAS EXTRAORIDINARIAS (14100-00)</t>
  </si>
  <si>
    <t>HORAS EXTRAORDINARIAS</t>
  </si>
  <si>
    <t>GASTOS DE REPRESENTACION (14200-00)</t>
  </si>
  <si>
    <t>GASTOS DE REPRESENTACION</t>
  </si>
  <si>
    <t>GASTOS DE REPRESENTACION EN EL PAIS</t>
  </si>
  <si>
    <t>ASISTENCIA SOCIAL AL PERSONAL (15000-00)</t>
  </si>
  <si>
    <t>ASISTENCIAS SOCIALES VARIAS (15100-00)</t>
  </si>
  <si>
    <t>ASISTENCIA SOCIAL VARIAS</t>
  </si>
  <si>
    <t>OTROS ASISTENCIAS SOCIALES AL PERSONAL (15900-00)</t>
  </si>
  <si>
    <t>A¥O SABATICO</t>
  </si>
  <si>
    <t>COMPENSACION EXTRAORDINARIA TERCER PERIODO INTENSIVO</t>
  </si>
  <si>
    <t>CURSOS INTERSEMESTRALES (MEDICINA)</t>
  </si>
  <si>
    <t>BENEFICIOS Y COMPENSACIONES (16000-00)</t>
  </si>
  <si>
    <t>INDEMNIZACIONES POR CAUSA DE MUERTE</t>
  </si>
  <si>
    <t>PRESTAMOS CLAUSULA 117 Y 121</t>
  </si>
  <si>
    <t>PRESTACIONES LABORALES (16100-00)</t>
  </si>
  <si>
    <t>PRESTACIONES LABORALES.</t>
  </si>
  <si>
    <t>DEMANDAS JUDICIALES</t>
  </si>
  <si>
    <t>INDEMNIZACIONES POR CAUSA DE MUERTE (16200-00)</t>
  </si>
  <si>
    <t>PRESTAMOS CLAUSULA 117 Y 121 (16300-00)</t>
  </si>
  <si>
    <t>SERVICIOS NO PERSONALES (20000-00)</t>
  </si>
  <si>
    <t>SERVICIOS BASICOS (21000-00)</t>
  </si>
  <si>
    <t>ENERGIA ELECTRICA</t>
  </si>
  <si>
    <t>AGUA</t>
  </si>
  <si>
    <t>GAS</t>
  </si>
  <si>
    <t>COMUNICACIONES (21400-00)</t>
  </si>
  <si>
    <t>CORREO POSTAL</t>
  </si>
  <si>
    <t>TELEFONIA FIJA</t>
  </si>
  <si>
    <t>TELEFONIA CELULAR</t>
  </si>
  <si>
    <t>TELEX Y TELEFAX</t>
  </si>
  <si>
    <t>OTROS SERVICIOS BASICOS</t>
  </si>
  <si>
    <t>PROYECCION CONSUMO DE ENERGIA NUEVAS EDIFICACIONES</t>
  </si>
  <si>
    <t>ALQUILERES Y DERECHOS SOBRE BIENES INTANGIBLES (22000-00)</t>
  </si>
  <si>
    <t>ALQUILER DE EDIFICIOS Y LOCALES (22100-00)</t>
  </si>
  <si>
    <t>ALQUILERES DE EDIFICIOS Y LOCALES</t>
  </si>
  <si>
    <t>ALQUILER DE EQUIPO Y MAQUINARIA (22200-00)</t>
  </si>
  <si>
    <t>ALQUILERES DE EQUIPO Y MAQUINARIA DE PRODUCCION</t>
  </si>
  <si>
    <t>ALQUILER DE EQUIPO DE TRANSPORTE TRAC,Y ELEV.</t>
  </si>
  <si>
    <t>ALQUILER DE EQUIPO SANITARIO Y DE LABORATORIO</t>
  </si>
  <si>
    <t>ALQUILER DE EQUIPO EDUCACIONAL</t>
  </si>
  <si>
    <t>ALQUILER EQUIPO DE COMPUTACION</t>
  </si>
  <si>
    <t>ALQUILER DE EQUIPO DE OFICINA Y MUEBLES</t>
  </si>
  <si>
    <t>ALQUILER DE EQUIPO DE COMUNICACION</t>
  </si>
  <si>
    <t>ALQUILER DE TIERRAS Y TERRENOS (22300-00)</t>
  </si>
  <si>
    <t>MANT. Y REP. DE EDIFIC.MEJ.TECHOS Y AREAS DEP.CURLA</t>
  </si>
  <si>
    <t>DERECHOS SOBRE BIENES INTANGIBLES</t>
  </si>
  <si>
    <t>OTROS ALQUILERES</t>
  </si>
  <si>
    <t>MANTENIMIENTO,REPARACION Y LIMPIEZA (23000-00)</t>
  </si>
  <si>
    <t>MANTENIMIENTO Y REPARACION DE EDIFIC.Y LOCALES.</t>
  </si>
  <si>
    <t>MANTENIMIENTO Y REPARAC DE EQUIPO Y MEDIO DE TRANSPORTE (23200-01)</t>
  </si>
  <si>
    <t>MANTENIMIENTO Y REPARACION DE EQUIPOS Y MEDIOS DE TRANSPORTE</t>
  </si>
  <si>
    <t>MANTENIMIENTO Y REPARACION MAQUINARIA Y EQUIPO (23300-00)</t>
  </si>
  <si>
    <t>MANTENIMIENTO Y REPARACION DE EQUIPO Y MAQUINARIA DE PRODUCCION</t>
  </si>
  <si>
    <t>MANTENIMIENTO Y REPARAC DE EQUIPO DE TRANSP. TRACCION Y ELEVACION</t>
  </si>
  <si>
    <t>MANTENIMIENTO Y REPARACION DE QUIPO SANITARIO Y DE LABORATORIO</t>
  </si>
  <si>
    <t>MANTENIMIENTO Y REPACION DE EQUIPO EDUCACIONAL</t>
  </si>
  <si>
    <t>MANTEN. Y REPARACION EQUIPO DE COMPUTACION</t>
  </si>
  <si>
    <t>MANTENIMIENTO Y REPARACION DE EQUIPO DE OFICINA Y MUEBLES</t>
  </si>
  <si>
    <t>MANTENIMIENTO Y REPARACION DE EQUIPO DE COMUNICACIàN</t>
  </si>
  <si>
    <t>MANTENIMIENTO Y REPARACION DE OTROS EQUIPOS</t>
  </si>
  <si>
    <t>MANTENIMIENTO Y REPARACION DE OBRAS CIVILES EINSTALACIONES VARIAS</t>
  </si>
  <si>
    <t>LIMPIEZA ASEO Y FUMIGACION</t>
  </si>
  <si>
    <t>MANTENIMIENTO DE SISTEMAS INFORMATICOS</t>
  </si>
  <si>
    <t>SERVICIOS PROFESIONALES (24000-00)</t>
  </si>
  <si>
    <t>SERVICIOS MEDICOS SANITARIOS</t>
  </si>
  <si>
    <t>ESTUDIOS INVEST.ANALISIS DE FACTIBILIDAD. (24200-00)</t>
  </si>
  <si>
    <t>ESTUDIOS INVESTISTACIàN Y ANALISIS DE FACTIBILIDAD</t>
  </si>
  <si>
    <t>ESTUD.INVEST.FAC. LASPAU</t>
  </si>
  <si>
    <t>SERVICIOS TECNICOS Y PROFESIONALES JURIDICOS (24300-00)</t>
  </si>
  <si>
    <t>SERVICIOS JURIDICIOS</t>
  </si>
  <si>
    <t>SERVICIOS DE CONTABILIDAD Y ADITORIA</t>
  </si>
  <si>
    <t>SERVICIOS TECNICOS Y PROFESIONALES DE CAPAC. (24500-00)</t>
  </si>
  <si>
    <t>SERVICIOS DE CAPACITACION.</t>
  </si>
  <si>
    <t>SERVICIO DE CAPACITACION EDUC. SUPERIOR</t>
  </si>
  <si>
    <t>SERVICIOS DE INFORMATICA Y SISTEMA COMPUTARIZADAS</t>
  </si>
  <si>
    <t>OTROS SERVICIOS TECNICOS Y PROFESIONALES N.C. (24900-00)</t>
  </si>
  <si>
    <t>OTROS SERVICIOS TECNICOS Y PROFESIONALES</t>
  </si>
  <si>
    <t>COMISION INTERVENTORA CURLP</t>
  </si>
  <si>
    <t>SERVICIOS COMERCIALES Y FINANCIEROS (25000-00)</t>
  </si>
  <si>
    <t>SERVICIOS DE TRANSPORTE (25100-00)</t>
  </si>
  <si>
    <t>SERVICIOS DE TRANSPORTE EMPLEADOS</t>
  </si>
  <si>
    <t>SERVICIO DE TRANSPORTE EVENTUALES</t>
  </si>
  <si>
    <t>SERVICIOS DE TRANSPORTE CURLA</t>
  </si>
  <si>
    <t>SERVICIOS DE ALMACENAMIENTO</t>
  </si>
  <si>
    <t>IMPRENTA, PUBLIC. Y REPRODUC. (25300-00)</t>
  </si>
  <si>
    <t>SERVICIOS DE IMPRENTA PUBLIC.Y REPRODUCCION</t>
  </si>
  <si>
    <t>IMPRENTA Y PUBLICIDAD Y REPRODUC.</t>
  </si>
  <si>
    <t>SERV. IMPRENTA, PUBLICACIONES Y REPRODUCCIONES PROYECTO VINCULACION UNAH SOCIEDA</t>
  </si>
  <si>
    <t>IMPRENTA PUBLIC.Y REPRODUCCION PROYECTO FORTALECIMIENTO DE ORG. ESTUDIANTIL</t>
  </si>
  <si>
    <t>PRIMAS Y GASTOS DE SEGUROS</t>
  </si>
  <si>
    <t>COMISIONES Y GASTOS BANCARIOS</t>
  </si>
  <si>
    <t>COMISIONES Y GASTOS DE SEGUROS</t>
  </si>
  <si>
    <t>PUBLICIDAD Y PROPAGANDA</t>
  </si>
  <si>
    <t>PUBLICIDAD Y PROPAGANDA EDUC.SUPERIOR</t>
  </si>
  <si>
    <t>PUBLICIDAD Y PROPAGANDA PROYECTO FORTALECIMIENTO ORG. ESTUDIANTILES</t>
  </si>
  <si>
    <t>SERVICIOS DE INTERNET</t>
  </si>
  <si>
    <t>SERVICIO DE INTERNET CONVENIO HONDUTEL-UNAH</t>
  </si>
  <si>
    <t>SERV. DE INTERNET PROYECTO VINCULACION UNAH SOCIEDAD</t>
  </si>
  <si>
    <t>OTROS SERVICIOS COMERCIALES Y FINANCIEROS N.C.</t>
  </si>
  <si>
    <t>OTROS SERVICIOS COMERCIALES Y FINANCIEROS</t>
  </si>
  <si>
    <t>SEGUROS CELULARES</t>
  </si>
  <si>
    <t>OTROS SERVICIOS COMERCIALES Y FINANCIEROS N.C PROYECTO FORTALECIMIENTO ORG. ESTU</t>
  </si>
  <si>
    <t>PASAJES, VIATICOS (26000-00)</t>
  </si>
  <si>
    <t>PASAJES (26100-00)</t>
  </si>
  <si>
    <t>PASAJES NACIONALES (26110-00)</t>
  </si>
  <si>
    <t>PASAJES NACIONALES</t>
  </si>
  <si>
    <t>PASAJES NACIONALES PROYECTO VINCULACION UNAH SOCIEDAD</t>
  </si>
  <si>
    <t>PASAJES NACIONALES ASESORIA LEGAL</t>
  </si>
  <si>
    <t>PASAJES AL EXTERIOR</t>
  </si>
  <si>
    <t>PASAJES AL EXTERIOR MAESTRIA EN DERECHO MARITIMO</t>
  </si>
  <si>
    <t>OTROS GASTOS DE PASAJES</t>
  </si>
  <si>
    <t>VIATICOS (26200-00)</t>
  </si>
  <si>
    <t>VIATICOS NACIONALES Y OTROS GASTOS DE VIAJE PROYECTO FORTALECIMIENTO ORG. ESTUDI (26200-72)</t>
  </si>
  <si>
    <t>VIATICOS NACIONALES</t>
  </si>
  <si>
    <t>VIATICOS NACIONALES PROYECTO VINCULACION UNAH SOCIEDAD</t>
  </si>
  <si>
    <t>VIATICOS AL EXTERIOR</t>
  </si>
  <si>
    <t>TRANSPORTE Y OTROS GASTOS DE VIAJE</t>
  </si>
  <si>
    <t>MULTAS Y RECARGOS Y GASTOS JUDICIALES (27000-00)</t>
  </si>
  <si>
    <t>IMPUESTOS (27100-00)</t>
  </si>
  <si>
    <t>IMPUESTOS NACIONALES</t>
  </si>
  <si>
    <t>DERECHOS Y TASAS</t>
  </si>
  <si>
    <t>MULTAS Y RECARGOS</t>
  </si>
  <si>
    <t>CANONES Y REGALIAS</t>
  </si>
  <si>
    <t>GASTOS JUDICIALES</t>
  </si>
  <si>
    <t>OTROS SERVICIOS NO PERSONALES (29000-00)</t>
  </si>
  <si>
    <t>SERVICIOS DE CEREMONIAL Y PROTOCOLO (29100-00)</t>
  </si>
  <si>
    <t>SERVICIOS CEREMONIAL Y PROTOCOLO</t>
  </si>
  <si>
    <t>REUNIONES Y EVENTOS ESPECIALES</t>
  </si>
  <si>
    <t>CEREMONIAL Y PROTOCOLO PROYECTO VINCULACION UNAH SOCIEDAD</t>
  </si>
  <si>
    <t>SERVICIOS DE VIGILANCIA</t>
  </si>
  <si>
    <t>ACTUACIONES DEPORTIVAS</t>
  </si>
  <si>
    <t>ACTUACIONES ARTISTICAS</t>
  </si>
  <si>
    <t>MATERIALES Y SUMINISTROS (30000-00)</t>
  </si>
  <si>
    <t>PRODUCTOS ALIMENTICIOS AGROPECUARIOS Y FORESTALES (31000-00)</t>
  </si>
  <si>
    <t>ALIMENTOS Y BEBIDAS PARA PERSONAS (31100-00)</t>
  </si>
  <si>
    <t>ALIMENTOS B EBIDAS PARA PERSONAS</t>
  </si>
  <si>
    <t>ALIMENTOS B EBIDAS PARA PERSONAS PROYECTO FORTALECIMIENTO ORG. ESTUDIANTILES</t>
  </si>
  <si>
    <t>ALIMENTOS PARA ANIMALES</t>
  </si>
  <si>
    <t>PRODUCTOS PECUARIOS</t>
  </si>
  <si>
    <t>PRODUCTOS AGROFORESTALES</t>
  </si>
  <si>
    <t>PRODUCTOS AGROPECUARIOS</t>
  </si>
  <si>
    <t>PRODUCTOS FORESTALES (31420-00)</t>
  </si>
  <si>
    <t>PRODUCTOS FORESTALES</t>
  </si>
  <si>
    <t>OTROS PRODUCTOS ALIMENTICIOS AGROFORESTALES</t>
  </si>
  <si>
    <t>MADERA CORCHO Y SUS MANUFACTURAS</t>
  </si>
  <si>
    <t>TEXTILES Y VESTUARIOS (32000-00)</t>
  </si>
  <si>
    <t>HILADOS Y TELAS</t>
  </si>
  <si>
    <t>CONFECCIONES TEXTILES,</t>
  </si>
  <si>
    <t>ACABADOS Y TEXTILES</t>
  </si>
  <si>
    <t>PRENDA DE VESTIR</t>
  </si>
  <si>
    <t>OTROS TEXTILES Y VESTUARIOS</t>
  </si>
  <si>
    <t>CALZADOS</t>
  </si>
  <si>
    <t>PRODUCTOS DE PAPEL, CARTON E IMPRESOS (33000-00)</t>
  </si>
  <si>
    <t>PAPEL DE ESCRITORIO</t>
  </si>
  <si>
    <t>PAPEL PARA COMPUTACION</t>
  </si>
  <si>
    <t>PRODUCTOS DE ARTES GRAFICAS</t>
  </si>
  <si>
    <t>PRODUCTOS DE PAPEL Y CARTON (33400-00)</t>
  </si>
  <si>
    <t>PRODUCTOS PAPEL Y CARTON</t>
  </si>
  <si>
    <t>OTROS PRODUCTOS DE PAPEL CARTON</t>
  </si>
  <si>
    <t>LIBROS, REVISTAS Y PERIODICOS (33500-00)</t>
  </si>
  <si>
    <t>LIBROS REVISTAS Y PERIODICOS</t>
  </si>
  <si>
    <t>FORTALECIMIENTO DE LAS BIBLIOTECAS (PLAN DE REFORMA)</t>
  </si>
  <si>
    <t>TEXTOS DE ENSE¥ANZA (33600-00)</t>
  </si>
  <si>
    <t>TEXTOS DE ENSE¥ANZA LIBRERÖA</t>
  </si>
  <si>
    <t>PROGAMA COMPRA LIBROS</t>
  </si>
  <si>
    <t>COMPRA LIBROS PROGRAMA RTAC II AID</t>
  </si>
  <si>
    <t>TEXTOS DE ENSE¥ANZA</t>
  </si>
  <si>
    <t>ESPECIES Y TIMBRADOS Y VALORES (33700-00)</t>
  </si>
  <si>
    <t>ESPECIES TIMBRADOS Y VALORES</t>
  </si>
  <si>
    <t>CUEROS,PIELES Y SUS PRODUCTOS (34000-00)</t>
  </si>
  <si>
    <t>CUEROS Y PIELES</t>
  </si>
  <si>
    <t>ARTICULOS DE CUERO</t>
  </si>
  <si>
    <t>ARTICULOS DE CAUCHO (34300-00)</t>
  </si>
  <si>
    <t>ARTICULOS DE CAUCHO</t>
  </si>
  <si>
    <t>OTROS PRODUCTOS DE CUERO Y CAUCHO</t>
  </si>
  <si>
    <t>LLANTAS Y NEUMATICOS</t>
  </si>
  <si>
    <t>PRODUCTOS QUIMICOS, COMBUSTIBLES Y LUBRICANTES (35000-00)</t>
  </si>
  <si>
    <t>ELEMENTOS Y COMPUESTOS QUIMICOS</t>
  </si>
  <si>
    <t>PRODUCTOS FARMACEUTICOS Y MEDICINALES</t>
  </si>
  <si>
    <t>PRODUCTOS FARMACEUTICO Y MEDICINALES</t>
  </si>
  <si>
    <t>PRODUCTOS FARMACEUTICO Y MED.(PLAN DE REFORMA)</t>
  </si>
  <si>
    <t>PRODUC.FARMAC.Y MEDIC.(COM.HIGIENE Y SEG.)</t>
  </si>
  <si>
    <t>ABONOS Y FERTILIZANTES</t>
  </si>
  <si>
    <t>INSECTICIDAS, FUMIGANTES Y OTROS</t>
  </si>
  <si>
    <t>TINTES, PINTURAS Y COLORANTES</t>
  </si>
  <si>
    <t>COMBUSTIBLES Y LUBRICANTES</t>
  </si>
  <si>
    <t>GASOLINA</t>
  </si>
  <si>
    <t>DIESEL</t>
  </si>
  <si>
    <t>KEROSEN</t>
  </si>
  <si>
    <t>GAS LPG</t>
  </si>
  <si>
    <t>ACEITE Y GRASAS LUBRICANTES</t>
  </si>
  <si>
    <t>BUNKER</t>
  </si>
  <si>
    <t>PRODUCTOS VETERINARIOS</t>
  </si>
  <si>
    <t>PRODUCTOS DE MATERIAL PLASTICO.</t>
  </si>
  <si>
    <t>PRODUCTOS QUIMICOS</t>
  </si>
  <si>
    <t>PRODUCTOS EXPLOSIVOS Y DE PIROTECNIA</t>
  </si>
  <si>
    <t>PRODUCTOS FOTOQUIMICOS</t>
  </si>
  <si>
    <t>PRODUCTOS QUIMICOS DE USO PERSONAL</t>
  </si>
  <si>
    <t>PRODUCTOS METALICOS</t>
  </si>
  <si>
    <t>PRODUCTOS FERROSOS</t>
  </si>
  <si>
    <t>PRODUCTOS NO FERROSOS</t>
  </si>
  <si>
    <t>ESTRUCTURAS METALICAS ACABADAS</t>
  </si>
  <si>
    <t>HERRAMIENTAS MENORES</t>
  </si>
  <si>
    <t>MATERIAL DE GUERRA Y SEGURIDAD</t>
  </si>
  <si>
    <t>OTROS PRODUCTOS METALICOS</t>
  </si>
  <si>
    <t>PRODUCTOS MINERALES NO METALICOS</t>
  </si>
  <si>
    <t>PRODUCTOS DE ARCILLA Y CERAMICA</t>
  </si>
  <si>
    <t>PRODUCTOS DE VIDRIO</t>
  </si>
  <si>
    <t>PRODUCTOS DE LOZA Y PORCELANA</t>
  </si>
  <si>
    <t>PRODUCTOS DE CEMENTO Y ASBESTO Y YESO</t>
  </si>
  <si>
    <t>CEMENTO CAL Y YESO</t>
  </si>
  <si>
    <t>PRODUCTOS AISLANTES</t>
  </si>
  <si>
    <t>OTROS PRODUCTOS DE MINERALES NO METALICOS</t>
  </si>
  <si>
    <t>MINERALES VARIOS</t>
  </si>
  <si>
    <t>MINERALES METALIFEROS</t>
  </si>
  <si>
    <t>PETROLEO CRUDO</t>
  </si>
  <si>
    <t>CARBON MINERAL</t>
  </si>
  <si>
    <t>PIEDRA ARCILLA Y ARENA</t>
  </si>
  <si>
    <t>OTROS MINERALES.</t>
  </si>
  <si>
    <t>DIVERSOS MINERALES NO METALICOS</t>
  </si>
  <si>
    <t>OTROS MATERIALES Y SUMINISTROS (39000-00)</t>
  </si>
  <si>
    <t>ELEMENTOS DE LIMPIEZA</t>
  </si>
  <si>
    <t>UTILES DE ESCRITORIO, OFICINA Y ENZE¥ANZA</t>
  </si>
  <si>
    <t>UTILES DE ESCRITORIO, OFICINA Y ENSE¥ANZA</t>
  </si>
  <si>
    <t>UTILES DE ESCRITORIO, OFICINA Y ENSE¥ANZA PROYECTO FORTALECIMIENTO ORG. ESTUDIAN</t>
  </si>
  <si>
    <t>UTILES Y MATERIALES ELECTRICOS</t>
  </si>
  <si>
    <t>UTENCILIOS DE COCINA Y COMEDOR</t>
  </si>
  <si>
    <t>INSTRUMENTOS MENORES MEDICO-QUIRURGICO Y LABORAT.</t>
  </si>
  <si>
    <t>INSTRUMENTOS MEDICOS QUIRURGICOS MENOR Y DE LABORATORIO</t>
  </si>
  <si>
    <t>UT. MENORES MEDICOS QUIRUR.(PLAN REFORMA))</t>
  </si>
  <si>
    <t>OTROS RESPUESTOS Y ACCESORIOS MENORES</t>
  </si>
  <si>
    <t>ARTICULOS PARA DEPORTES Y RECREATIVOS</t>
  </si>
  <si>
    <t>PRODUCTOS DE HOJALATA</t>
  </si>
  <si>
    <t>ACCESORIOS DE METAL</t>
  </si>
  <si>
    <t>ELEMENTOS DE FERRETERIA</t>
  </si>
  <si>
    <t>BIENES CAPITALIZABLES (40000-00)</t>
  </si>
  <si>
    <t>BIENES PREEXISTENTES (41000-00)</t>
  </si>
  <si>
    <t>TIERRAS Y TERRENOS (41100-00)</t>
  </si>
  <si>
    <t>PARA CONSTRUCCION DE BIENES EN DOMINIO PRIVADO (41110-00)</t>
  </si>
  <si>
    <t>PARA CONSTRUCCION DE BIENES EN DOMINIO PRIVADO</t>
  </si>
  <si>
    <t>CONSTR.DE MEJ. DOM.EDIFICIO AULAS No.5 v.s.</t>
  </si>
  <si>
    <t>CONSTR.DE MEJ.DOM LABOR. DE INGENIERIA V.S.</t>
  </si>
  <si>
    <t>CONSTR.DE MEJ.DOM SALA DE JUICIO V.S.</t>
  </si>
  <si>
    <t>PARA CONSTRUCCION DE BIENES DE DOMINIO PUBLICOS (41120-00)</t>
  </si>
  <si>
    <t>CONSTRUCCION DE BIENES DE DOMINIO PUBLICO</t>
  </si>
  <si>
    <t>TIERRA PREDIOS Y SOLARES (41130-00)</t>
  </si>
  <si>
    <t>TIERRA PREDIOS Y SOLARES (COMPRA DE TERRENO EN CRUNO)</t>
  </si>
  <si>
    <t>EDIFICIOS E INSTALACIONES (41210-00)</t>
  </si>
  <si>
    <t>EDIFICIOS Y LOCALES</t>
  </si>
  <si>
    <t>INSTALACIONES VARIAS (41240-00)</t>
  </si>
  <si>
    <t>INSTALACIONES VARIAS</t>
  </si>
  <si>
    <t>INSTALACIONES VARIAS EDIFICIO DE QUIMICA Y FARMACIA</t>
  </si>
  <si>
    <t>INSTALACIONES VARIAS AULAS NO. 6 (41240-05)</t>
  </si>
  <si>
    <t>MAQUINARIA Y EQUIPO (42000-00)</t>
  </si>
  <si>
    <t>EQUIPOS DE OFICINA Y MUEBLES (42140-00)</t>
  </si>
  <si>
    <t>MUEBLES VARIOS DE OFICINA</t>
  </si>
  <si>
    <t>EQUIPOS VARIOS DE OFICINA</t>
  </si>
  <si>
    <t>EQUPOS DE OFICINA (RELOJES DIGITALES)</t>
  </si>
  <si>
    <t>EQUIPOS VARIOS DE OFICINA PROYECTO FORTALECIMIENTO ORG. ESTUDIANTILES</t>
  </si>
  <si>
    <t>ELECTRODOMESTICOS</t>
  </si>
  <si>
    <t>OTROS</t>
  </si>
  <si>
    <t>MAQUINARIA Y EQUIPO DE PRODUCCION</t>
  </si>
  <si>
    <t>EQUIPO DE TRANSPORTE TRACCION Y ELEVACION</t>
  </si>
  <si>
    <t>EQUIPO DE TRANSPORTE TRACCION Y ELEVACION PROY. EDUC. SUPERIOR</t>
  </si>
  <si>
    <t>EQUIPO MEDICO Y LABORATORIO</t>
  </si>
  <si>
    <t>EQUIPO DE COMUNICACIàN Y SE¥ALAMIENTO</t>
  </si>
  <si>
    <t>EQUIPO DE COMUNICACIàN Y SE¥ALAMIENTO PROY. EDUC. SUPERIOR</t>
  </si>
  <si>
    <t>EQUIPO DE COMUNICACIàN Y SE¥ALAMIENTO PROYECTO VINCULACION UNAH SOCIEDAD</t>
  </si>
  <si>
    <t>EQUIPO DE COMUNICACIàN Y SE¥ALAMIENTO PROYECTO FORTALECIMIENTO ORG. ESTUDIANTILE</t>
  </si>
  <si>
    <t>EQUIPOS PARA COMPUTACION</t>
  </si>
  <si>
    <t>EQUIPO DE COMPUTACION</t>
  </si>
  <si>
    <t>EQUIPO DE COMPUTACIàN PROY. EDUCACION SUPERIOR</t>
  </si>
  <si>
    <t>EQUIPO PARA COMPUTACION PROYECTO VINCULACION UNAH SOCIEDAD</t>
  </si>
  <si>
    <t>EQUIPO DE COMPUTACIàN PROYECTO FORTALECIMIENTO ORG. ESTUDIANTILES</t>
  </si>
  <si>
    <t>MUEBLES Y EQUIPO EDUCACIONALES</t>
  </si>
  <si>
    <t>MUEBLES Y EQUIPO EDUCACIONAL</t>
  </si>
  <si>
    <t>EQUIPO EDUCACIONAL Y RECREATIVO</t>
  </si>
  <si>
    <t>EQUIPO RECREATIVOS Y DEPORTIVOS</t>
  </si>
  <si>
    <t>HERRAMIENTAS Y REPUESTOS MAYORES</t>
  </si>
  <si>
    <t>LIBROS,REVISTAS</t>
  </si>
  <si>
    <t>LIBROS, REVISTAS Y OTROS ELEMENTOS COLECCIONABLES</t>
  </si>
  <si>
    <t>DISCOS Y OTRAS UNIDADES DE SONIDO</t>
  </si>
  <si>
    <t>PELICULAS Y OTRAS UNIDADES DE IMAGEN Y SONIDO</t>
  </si>
  <si>
    <t>OBRAS DE ARTE PLASTICA</t>
  </si>
  <si>
    <t>OTROS ELEMENTOS COLECCIONABLES</t>
  </si>
  <si>
    <t>SEMOVIENTES</t>
  </si>
  <si>
    <t>ACTIVOS INTANGIBLES (45000-00)</t>
  </si>
  <si>
    <t>APLICACIONES INFORMATICAS (45100-00)</t>
  </si>
  <si>
    <t>APLICACIONES INFORMATICAS</t>
  </si>
  <si>
    <t>APLICACIONES INFORMATICAS PROYECTO VINCULACION UNAH SOCIEDAD</t>
  </si>
  <si>
    <t>EQUIPO MILITAR Y DE SEGURIDAD (46000-00)</t>
  </si>
  <si>
    <t>EQUIPO MILITAR Y DE SEGURIDAD</t>
  </si>
  <si>
    <t>CONSTRUCCIONES (47000-00)</t>
  </si>
  <si>
    <t>CONSTRUCCIONES ADICIONES Y MEJORA DE EDIF (47100-00)</t>
  </si>
  <si>
    <t>CONSTRUCCIONES Y MEJORAS DE BIENES NACIONALES EN DOMINIO PRIVADO</t>
  </si>
  <si>
    <t>CONSTRUCCIONES Y MEJORAS DE BIENES NACIONALES EN DOMINIO PUBLICO (NUEVA)</t>
  </si>
  <si>
    <t>CONSTRUCCIONES Y MEJORAS DE BIENES EN DOMINIO PUBLICO</t>
  </si>
  <si>
    <t>SUPERVISION DE CONSTRUCCIONES Y MEJORAS EN BIENES EN DOMINIO PUBLICO</t>
  </si>
  <si>
    <t>CONSOLIDACION Y MEJORAS EN BIENES CULTURALES (NUEVA)</t>
  </si>
  <si>
    <t>CONSOLIDACION Y MEJORAS EN BIENES CULTURALES</t>
  </si>
  <si>
    <t>TRANSFERENCIAS (50000-00)</t>
  </si>
  <si>
    <t>TRANSFERENCIAS CORRIENTES AL SECTOR PRIVADO (51000-00)</t>
  </si>
  <si>
    <t>PRESTACIONES DE LA SEGURIDAD SOCIAL (NUEVA)</t>
  </si>
  <si>
    <t>JUBILACIONES Y RETIROS</t>
  </si>
  <si>
    <t>PENSIONES</t>
  </si>
  <si>
    <t>PRESTACIONES DE ASISTENCIA SOCIAL (51200-00)</t>
  </si>
  <si>
    <t>BECAS (51210-00)</t>
  </si>
  <si>
    <t>BECAS</t>
  </si>
  <si>
    <t>BECAS ESTUDIANTES DE PREGRADO (PLAN REFORMA)</t>
  </si>
  <si>
    <t>BECAS CONVENIO MINISTERIO SALUD -IHSS-UNAH</t>
  </si>
  <si>
    <t>BECAS DE ACTUALIZACION Y CAPACITACION DOCENTE</t>
  </si>
  <si>
    <t>BECAS EXCELENCIA ACADEMICA</t>
  </si>
  <si>
    <t>BECAS PARA HIJOS DE LOS TRABAJADORES</t>
  </si>
  <si>
    <t>BECAS POST GRADO ECONOMIA</t>
  </si>
  <si>
    <t>BECAS POST-GRADO DE TRABAJO SOCIAL</t>
  </si>
  <si>
    <t>BECAS PROFESIONALIZANTES DOCENTE (PLAN DE REFORMA)</t>
  </si>
  <si>
    <t>PRESTAMOS A ESTUDIANTES</t>
  </si>
  <si>
    <t>BECAS TALLERES EMPLEADOS A ESTUDIANTES</t>
  </si>
  <si>
    <t>BECAS EXTERNAS DE INVESTIGACION</t>
  </si>
  <si>
    <t>BECAS SUSTANTIVAS DE INVESTIGACIÓN</t>
  </si>
  <si>
    <t>BECAS DE INVEST, PARA ESTUD. DE PREGRADO</t>
  </si>
  <si>
    <t>BECAS DE INVEST. PARA DOC.DE POST-GRADO</t>
  </si>
  <si>
    <t>BECAS BÁSICAS DE INVESTIGACIÓN</t>
  </si>
  <si>
    <t>BECAS RELEVO GENERACIONAL</t>
  </si>
  <si>
    <t>BECAS DE EQUIDAD</t>
  </si>
  <si>
    <t>PREMIOS AL INVESTIGADOR</t>
  </si>
  <si>
    <t>BECAS DE INV. PARA ESTUDIANTES DE POSTGRADO</t>
  </si>
  <si>
    <t>Becas Especiales de Investigación</t>
  </si>
  <si>
    <t>Préstamos Educativos</t>
  </si>
  <si>
    <t>AYUDA SOCIALES A PERSONAS</t>
  </si>
  <si>
    <t>PREMIO INVESTIGADOR LARGA TRAYECTORIA</t>
  </si>
  <si>
    <t>PREMIOS A ESTUDIANTES DE SECUNDARIA</t>
  </si>
  <si>
    <t>SUBSIDIOS CORO DE LA UNAH</t>
  </si>
  <si>
    <t>SUBSIDIOS ESCUELA RAMON AMAYA AMADOR</t>
  </si>
  <si>
    <t>SUBVENCION A EMPLEADOS</t>
  </si>
  <si>
    <t>SUBVENCION AL SINDICATO</t>
  </si>
  <si>
    <t>SUBVENCION DEPORTIVA</t>
  </si>
  <si>
    <t>GRATIFICACIONES A PARTICULARES</t>
  </si>
  <si>
    <t>GRATIFIC.PARTICULAR (PREMIOS ARTES)</t>
  </si>
  <si>
    <t>AYUDAS SOCIALES A PERSONAS</t>
  </si>
  <si>
    <t>GRATIFICACIOENS A PARTIC.(PREMIOS AL FESTIVAL</t>
  </si>
  <si>
    <t>PREMIO IDEAS SOBRE TECNOLOGIAS E INNOVACION</t>
  </si>
  <si>
    <t>Premio Ciencia y Tecnología</t>
  </si>
  <si>
    <t>Premio Mejoramiento y Calidad de Vida</t>
  </si>
  <si>
    <t>Larga Trayectoria</t>
  </si>
  <si>
    <t>Investigador en Consolidación</t>
  </si>
  <si>
    <t>Investigador en Formación Profesor</t>
  </si>
  <si>
    <t>Investigador en Formación Estudiante</t>
  </si>
  <si>
    <t>Profesor Investigador</t>
  </si>
  <si>
    <t>Estudiante Investigador</t>
  </si>
  <si>
    <t>Premio Ensayo Sobre Investigación, Transferencia Tecnológica</t>
  </si>
  <si>
    <t>Premio a la Innovación en la Gestión de la Investigación.</t>
  </si>
  <si>
    <t>AYUDA SOCIALES A PERSONAS (MAESTRIA FIL. Y LETRAS)</t>
  </si>
  <si>
    <t>AYUDA SOCIALES A PERSONAS (MAESTRIA CIEN. POL. Y CINE)</t>
  </si>
  <si>
    <t>PRESTAMO A ESTUDIANTES</t>
  </si>
  <si>
    <t>DONACIONES A INSTITUCIONES PRIVADAS SIN FINES DE LUCRO (51300-00)</t>
  </si>
  <si>
    <t>DONACIONES IHADFA</t>
  </si>
  <si>
    <t>ASIG.EQUIPO DE FUTBALL CURNO (LIGA LUCAS MENDEZ)</t>
  </si>
  <si>
    <t>ASIG.EQUIPO DE FUTBALL LIGA DIONICIO HERRERA</t>
  </si>
  <si>
    <t>DONACIONES INJUVEN</t>
  </si>
  <si>
    <t>SUBSIDIOS A EMPRESAS PRIVADAS</t>
  </si>
  <si>
    <t>TRANSFERENCIAS CORRIENTES UNIDADES DEL SECTOR PUBLICO (NUEVA)</t>
  </si>
  <si>
    <t>DONACIONES A UNIDADES DEL GOBIERNO CENTRAL (NUEVA)</t>
  </si>
  <si>
    <t>DONACIONES A INSTITUCIONES DE LA ADMINISTRACION CENTRAL</t>
  </si>
  <si>
    <t>DONACIONES A INSTITUCIONES DESCENTRALIZADAS</t>
  </si>
  <si>
    <t>DONACIONES A INSTITUCIONES DE LA SEGURIDAD SOCIAL</t>
  </si>
  <si>
    <t>DONACIONES A GOBIERNOS LOCALES</t>
  </si>
  <si>
    <t>DONACIONES A OTRAS INSTITUCIONES PUBLICAS FINANCIERAS NO EMPRESARIALES</t>
  </si>
  <si>
    <t>SUBSIDIOS A EMPRESAS PUBLICAS</t>
  </si>
  <si>
    <t>TRANSFERENCIAS CORRIENTES SECTOR EXTERNO (53000-00)</t>
  </si>
  <si>
    <t>DONACIONES A GOBIERNOS EXTRANJEROS</t>
  </si>
  <si>
    <t>TRANSFERENCIAS CORR. SECTOR EXTERNO (53200-00)</t>
  </si>
  <si>
    <t>DONACIONES A ORG. INTERNAC. CUOTAS ORDINARIAS (53210-00)</t>
  </si>
  <si>
    <t>UNION DE UNIVERSIDADES DE LA UDUAL</t>
  </si>
  <si>
    <t>CONS. UNAH INTER-AMERICANA DES. ECONOMICO SOC.</t>
  </si>
  <si>
    <t>MEMBRESIA ASOC. PANAM. DE CREDITO EDUC.</t>
  </si>
  <si>
    <t>SECRETARIA GENERAL CSUCA</t>
  </si>
  <si>
    <t>ANCIAMIENTO GASTOS CORRIENTES (FLACSO)</t>
  </si>
  <si>
    <t>CONT. PARA ORG. DE LA CEDE C.A. DE ACREDIT. DE POST-GRADOS</t>
  </si>
  <si>
    <t>APORTES A LA FUNDACION PRO ARTE Y CULTURA (FUNDARTE)</t>
  </si>
  <si>
    <t>ASOCIACION DE T.V. IBEROAMERICANA EDUCATIVA</t>
  </si>
  <si>
    <t>MEMBRECIA DE LA RLB</t>
  </si>
  <si>
    <t>ORGANISMOS DE DEFENSA DE LOS DERECHOS HUMANOS</t>
  </si>
  <si>
    <t>MEMBRECIA HINARI</t>
  </si>
  <si>
    <t>AGENCIA DE ACREDITACION CA DE POSTGRADO</t>
  </si>
  <si>
    <t>MEMBRECIA (RED INCA)</t>
  </si>
  <si>
    <t>MEMBRECIA (RED PILA)</t>
  </si>
  <si>
    <t>TRANSFERENCIAS DE CAPITAL AL SECTOR PRIVADO (NUEVA)</t>
  </si>
  <si>
    <t>PRESTACIONES DE ASISTENCIA SOCIAL (NUEVA)</t>
  </si>
  <si>
    <t>AYUDA SOCIAL A PERSONAS</t>
  </si>
  <si>
    <t>DONACIONES A ASOCIACIONES CIVILES SIN FINES DE LUCRO</t>
  </si>
  <si>
    <t>TRANSFERENCIAS DE CAPITAL A UNIDADES DEL SECTOR PUBLICO (NUEVA)</t>
  </si>
  <si>
    <t>DONACIONES A OTRAS INSTITUCIONES PUBLICAS FINANCIERAS</t>
  </si>
  <si>
    <t>TRANSFERENCIAS DE CAPITAL AL SECTOR EXTERNO</t>
  </si>
  <si>
    <t>DONACIONES A ORGANISMOS INTERNACIONALES</t>
  </si>
  <si>
    <t>ACTIVOS FINANCIEROS (60000-00)</t>
  </si>
  <si>
    <t>PARTICIPACION DE CAPITAL Y COMPRA DE ACCIONES (NUEVA)</t>
  </si>
  <si>
    <t>APORTES DE CAPITAL A EMPRESAS PRIVADAS (NUEVA)</t>
  </si>
  <si>
    <t>APORTES DE CAPITAL A EMPRESA PRIVADA NO FINANCIERA</t>
  </si>
  <si>
    <t>APORTES DE CAPITAL A EMPRESAS PRIVADAS FINANCIERAS</t>
  </si>
  <si>
    <t>APORTES DE CAPITAL A EMPRESAS PUBLICAS NACIONALES (NUEVA)</t>
  </si>
  <si>
    <t>APORTES DE CAPITAL A EMPRESAS PUBLICAS NO FINANCIERAS</t>
  </si>
  <si>
    <t>APORTES DE CAPITAL A EMPRESAS PUBLICAS FINANCIERAS</t>
  </si>
  <si>
    <t>APORTES DE CAPITAL A ORGANISMOS INTERNACIONALES</t>
  </si>
  <si>
    <t>APOTES DE CAPITAL A OTROAS ORGANIZACIONES DE SECTOR EXTERNO</t>
  </si>
  <si>
    <t>PRESTAMOS A CORTO PLAZO (NUEVA)</t>
  </si>
  <si>
    <t>PRESTAMOS A CORTO PLAZO AL SECTOR PRIVADO (NUEVA)</t>
  </si>
  <si>
    <t>PRESTAMOS A CORTO PLAZO A PERSONAS</t>
  </si>
  <si>
    <t>PRESTAMOS A CORTO PLAZO A INSITUCIONES PRIVADAS SIN FINES DE LUCRO</t>
  </si>
  <si>
    <t>PRESTAMOS A CORTO PLAZO A GOBIERNO CENTRAL</t>
  </si>
  <si>
    <t>PRESTAMOS A CORTO PLAZO A GOBIERNOS LOCALES</t>
  </si>
  <si>
    <t>PRESTAMOS A CORTO PLAZO A OTRAS INSTITUCIONES PUBLICAS FINANCIERAS</t>
  </si>
  <si>
    <t>PRESTAMOS A CORTO PLAZO A EMPRESAS PUBLICAS NO FINANCIERAS</t>
  </si>
  <si>
    <t>PRESTAMOS A CORTO PLAZO AL SECTOR EXTERNO</t>
  </si>
  <si>
    <t>PRESTAMOS A LARGO PLAZO</t>
  </si>
  <si>
    <t>PRESTAMOS A LARGO PLAZO AL SECTOR PRIVADO</t>
  </si>
  <si>
    <t>PRESTAMOS A LARGO PLAZO AL GOBIERNO CENTRAL</t>
  </si>
  <si>
    <t>PRESTAMOS A LARGO PLAZO A GOBIERNOS LOCALES</t>
  </si>
  <si>
    <t>PRESTAMOS A LARGO PLAZO A OTRAS INSTITUCIONES PUBLICAS FINANCIERAS</t>
  </si>
  <si>
    <t>PRESTAMOS A LARGO PLAZO A EMPRESAS PUBLICAS</t>
  </si>
  <si>
    <t>TITULOS Y VALORES</t>
  </si>
  <si>
    <t>TIT. Y VAL. A LARGO PLAZO (RESERVA 10% DIFERENCIAL VTA. DE BONOS)</t>
  </si>
  <si>
    <t>DEUDA Y OTROS PASIVOS (70000-00)</t>
  </si>
  <si>
    <t>SERVICIO DE LA DEUDA PUBLICA A INTERNA A CORTO PLAZO (71000-00)</t>
  </si>
  <si>
    <t>AMORTIZACION DE LA DEUDA PUBLICA CORTO PLAZO (71100-00)</t>
  </si>
  <si>
    <t>GTOS DEVENG. Y NO PAGADOS CORRES.AL EJERC.ANTERIOR</t>
  </si>
  <si>
    <t>DEUDA EMPELADOS UNAH</t>
  </si>
  <si>
    <t>DEFICI ACTUARIAL INPREUNAH</t>
  </si>
  <si>
    <t>DEUDA IMPREUNAH A¥OS ANTERIORES.</t>
  </si>
  <si>
    <t>AMORTIZACIÓN PRÉSTAMOS A LARGO PLAZO</t>
  </si>
  <si>
    <t>INTERESES DE LA DEUDA PUBLICA INTERNA A CORTO PLAZO (NUEVA)</t>
  </si>
  <si>
    <t>INTERESES DE TITULOS Y VALORES</t>
  </si>
  <si>
    <t>INTERESES POR PRESTAMOS DEL SECTOR PRIVADO</t>
  </si>
  <si>
    <t>INTERESES POR PRESTAMOS DE GOBIERNOS LOCALES</t>
  </si>
  <si>
    <t>INTERESES OTRAS DEUDAS A CORTO PLAZO</t>
  </si>
  <si>
    <t>COMISIONES Y OTROS GASTOS DE LA DEUDA PUBLICA INTERNA A CORTO PLAZO</t>
  </si>
  <si>
    <t>INTERESES POR MORA Y MULTAS DE LA DEUDA PUBLICA INTERNA A CORTO PLAZO</t>
  </si>
  <si>
    <t>SERVICIO DE LA DEUDA PUBLICA A INTERNA A LARGO PLAZO (72000-00)</t>
  </si>
  <si>
    <t>AMORTIZACION PRESTAMOS DEL SECTOR PRIVADO (72100-00)</t>
  </si>
  <si>
    <t>ATENCION DEUDAS SALARIALES (AJUSTES SAL.MINIMO) (72110-00)</t>
  </si>
  <si>
    <t>ATENCIONES DEUDAS SALARIALES</t>
  </si>
  <si>
    <t>DEUDA PERSONAL DOCENTE</t>
  </si>
  <si>
    <t>RECLASIFICACION PERSONAL DOCENTE Y ADMON</t>
  </si>
  <si>
    <t>SERVICIO DE LA DEUDA PUBLICA A EXTERNA A CORTO PLAZO</t>
  </si>
  <si>
    <t>AMORTIZACION DE LA DEUDA PUBLICA EXTERNA A CORTO PLAZO</t>
  </si>
  <si>
    <t>INTERESES DE LA DEUDA PUBLICA EXTERNA A CORTO PLAZO</t>
  </si>
  <si>
    <t>COMISIONES Y OTROS GASTOS DE LA DEUDA PUBLICA EXTERNA A CORTO PLAZO</t>
  </si>
  <si>
    <t>SERVICIO DE LA DEUDA PUBLICA A EXTERNA A LARGO PLAZO</t>
  </si>
  <si>
    <t>AMORTIZACION DE LA DEUDA PUBLICA EXTERNA A LARGO PLAZO</t>
  </si>
  <si>
    <t>INTERESES DE LA DEUDA PUBLICA EXTERNA A LARGO PLAZO</t>
  </si>
  <si>
    <t>COMISIONES Y OTROS GASTOS DE LA DEUDA PUBLICA EXTERNA A LARGO PLAZO</t>
  </si>
  <si>
    <t>OTRAS OBLIGACIONES A CARGO DEL TESORO</t>
  </si>
  <si>
    <t>AMORTIZACIONES</t>
  </si>
  <si>
    <t>INTERESES</t>
  </si>
  <si>
    <t>COMISIONES</t>
  </si>
  <si>
    <t>OTROS GASTOS</t>
  </si>
  <si>
    <t>INTERESES DE INSTITUCIONES PUBLICAS FINANCIERAS</t>
  </si>
  <si>
    <t>INTERESES POR DEPOSITOS EN CAJA DE AHORRO</t>
  </si>
  <si>
    <t>INTERESES POR DEPOSITOS A PLAZO FIJO</t>
  </si>
  <si>
    <t>INTERESES POR FONDOS COMUNES DE INVERSION</t>
  </si>
  <si>
    <t>OTROS INTERESES</t>
  </si>
  <si>
    <t>Total Plan Operativo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</si>
  <si>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</si>
  <si>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</si>
  <si>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</si>
  <si>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</si>
  <si>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</si>
  <si>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1 Periodo Largo</t>
  </si>
  <si>
    <t>Viáticos Nacionales Categoría II Zona 2 Periodo Corto</t>
  </si>
  <si>
    <t>Viáticos Nacionales Categoría II Zona 2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</si>
  <si>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</si>
  <si>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</si>
  <si>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</si>
  <si>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</si>
  <si>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</si>
  <si>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</si>
  <si>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</si>
  <si>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</si>
  <si>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</si>
  <si>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</si>
  <si>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</si>
  <si>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</si>
  <si>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</si>
  <si>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</si>
  <si>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</si>
  <si>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</si>
  <si>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</si>
  <si>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</si>
  <si>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</si>
  <si>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</si>
  <si>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</si>
  <si>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</si>
  <si>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</si>
  <si>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</si>
  <si>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</si>
  <si>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</si>
  <si>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</si>
  <si>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</si>
  <si>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</si>
  <si>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</si>
  <si>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</si>
  <si>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</si>
  <si>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Monto Total en Talleres y Seminarios</t>
  </si>
  <si>
    <t>MODELO I</t>
  </si>
  <si>
    <t>TALLERES, SEMINARIOS, CAPACITACIONES, CONGRESOS</t>
  </si>
  <si>
    <t>Sub Total</t>
  </si>
  <si>
    <t>Correlativo de la Actividad</t>
  </si>
  <si>
    <t>2.1.C.c.1.1</t>
  </si>
  <si>
    <t>Actividad</t>
  </si>
  <si>
    <t>Cantidad Personas</t>
  </si>
  <si>
    <t>Costo</t>
  </si>
  <si>
    <t>Costo Total</t>
  </si>
  <si>
    <t>Tipo de Presupuesto</t>
  </si>
  <si>
    <t>Obj. del Gto</t>
  </si>
  <si>
    <t>Dimensión Estratégica</t>
  </si>
  <si>
    <t>Mes Requerido</t>
  </si>
  <si>
    <t>Expositor</t>
  </si>
  <si>
    <t>Materiales impresos del evento</t>
  </si>
  <si>
    <t>Alimentos y Bebidas</t>
  </si>
  <si>
    <t>Pasajes</t>
  </si>
  <si>
    <t>material didáctico</t>
  </si>
  <si>
    <t>Papel</t>
  </si>
  <si>
    <t>Lápices</t>
  </si>
  <si>
    <t>Marcadores</t>
  </si>
  <si>
    <t>Cuadernos</t>
  </si>
  <si>
    <t>3.3.G.2.3</t>
  </si>
  <si>
    <t>6.1.A.3.3</t>
  </si>
  <si>
    <t>7.2.B.4.1</t>
  </si>
  <si>
    <t>7.2.B.4.2</t>
  </si>
  <si>
    <t>7.2.B.4.7</t>
  </si>
  <si>
    <t>7.2.B.4.8</t>
  </si>
  <si>
    <t>7.2.B.4.9</t>
  </si>
  <si>
    <t>7.2.B.4.10</t>
  </si>
  <si>
    <t>7.2.B.4.11</t>
  </si>
  <si>
    <t>7.2.B.4.12</t>
  </si>
  <si>
    <t>7.2.B.4.15</t>
  </si>
  <si>
    <t>7.2.B.4.16</t>
  </si>
  <si>
    <t>7.2.B.4.17</t>
  </si>
  <si>
    <t>7.2.B.4.18</t>
  </si>
  <si>
    <t>7.2.B.4.20</t>
  </si>
  <si>
    <t>11.2.D.6.15</t>
  </si>
  <si>
    <t>11.2.E.6.1</t>
  </si>
  <si>
    <t>Monto Total en Contratraciones</t>
  </si>
  <si>
    <t>CONTRATACIÓN DE PERSONAL</t>
  </si>
  <si>
    <t>10.1.B.B.1.2</t>
  </si>
  <si>
    <t>Meses</t>
  </si>
  <si>
    <t>Décimotercer mes</t>
  </si>
  <si>
    <t>Décimocuarto mes</t>
  </si>
  <si>
    <t>5.3.F.2.2</t>
  </si>
  <si>
    <t>Tutores</t>
  </si>
  <si>
    <t>Monto Total en Equipo de Oficina</t>
  </si>
  <si>
    <t>EQUIPO DE OFICINA</t>
  </si>
  <si>
    <t>11.1.C.4.3</t>
  </si>
  <si>
    <t>11.1.C.4.5</t>
  </si>
  <si>
    <t>11.1.C.4.6</t>
  </si>
  <si>
    <t>17.3.K.11.2</t>
  </si>
  <si>
    <t>17.3.K.11.5</t>
  </si>
  <si>
    <t>17.3.K.11.7</t>
  </si>
  <si>
    <t>Monto Total en Equipo Tecnológico</t>
  </si>
  <si>
    <t>17.1.A.1.2</t>
  </si>
  <si>
    <t>Tipo de Equipo Tecnológico</t>
  </si>
  <si>
    <t>17.1.A.1.3</t>
  </si>
  <si>
    <t>software</t>
  </si>
  <si>
    <t>TV Plasma 42"</t>
  </si>
  <si>
    <t>proyector de opacos</t>
  </si>
  <si>
    <t>pizarra digital</t>
  </si>
  <si>
    <t>regletas</t>
  </si>
  <si>
    <t>extensiones</t>
  </si>
  <si>
    <t>17.3.K.11.3</t>
  </si>
  <si>
    <t>pizarra electronica</t>
  </si>
  <si>
    <t>Televisores Plasma 32"</t>
  </si>
  <si>
    <t>pantallas de proyeccion</t>
  </si>
  <si>
    <t>17.3.K.11.4</t>
  </si>
  <si>
    <t>TV smart Plasma 42"</t>
  </si>
  <si>
    <t>Pantalla de proyeccion</t>
  </si>
  <si>
    <t>Smart TV Plasma 42"</t>
  </si>
  <si>
    <t>reproductor de CD´s</t>
  </si>
  <si>
    <t>17.3.K.11.6</t>
  </si>
  <si>
    <t>smart tv Plasma 42"</t>
  </si>
  <si>
    <t>pizarras electronicas</t>
  </si>
  <si>
    <t>estructuras para data</t>
  </si>
  <si>
    <t>Monto Total en Actividades Especiales</t>
  </si>
  <si>
    <t xml:space="preserve">Sub Total </t>
  </si>
  <si>
    <t>2.1.B.b.4.1</t>
  </si>
  <si>
    <t>pasajes</t>
  </si>
  <si>
    <t>Inscripciones</t>
  </si>
  <si>
    <t>2.1.B.b.1.2</t>
  </si>
  <si>
    <t>Impresion y reproduccion de las revistas</t>
  </si>
  <si>
    <t>2.1.D.d.1.2</t>
  </si>
  <si>
    <t>Estipendio</t>
  </si>
  <si>
    <t>alimentacion</t>
  </si>
  <si>
    <t>Impresiones</t>
  </si>
  <si>
    <t>4.1.A.1.5</t>
  </si>
  <si>
    <t>4.1.A.1.6</t>
  </si>
  <si>
    <t>4.1.A.1.7</t>
  </si>
  <si>
    <t>pasaje</t>
  </si>
  <si>
    <t>Inscripcion</t>
  </si>
  <si>
    <t>4.1.A.1.8</t>
  </si>
  <si>
    <t>inscripciones</t>
  </si>
  <si>
    <t>4.1.A.1.9</t>
  </si>
  <si>
    <t>5.1.A.15.2</t>
  </si>
  <si>
    <t xml:space="preserve">Diplomas </t>
  </si>
  <si>
    <t>Boquitas</t>
  </si>
  <si>
    <t>5.1.A.1.4</t>
  </si>
  <si>
    <t>Inducciones</t>
  </si>
  <si>
    <t>5.1.B.15.1</t>
  </si>
  <si>
    <t>Actividades Varias</t>
  </si>
  <si>
    <t>6.1.A.1.1</t>
  </si>
  <si>
    <t>Inscripciones a redes</t>
  </si>
  <si>
    <t>6.1.A.1.5</t>
  </si>
  <si>
    <t>Actividades varias</t>
  </si>
  <si>
    <t>6.1.A.3.6</t>
  </si>
  <si>
    <t>Estipendios</t>
  </si>
  <si>
    <t>protocolo</t>
  </si>
  <si>
    <t>6.1.C.2.2</t>
  </si>
  <si>
    <t>7.2.B.4.19</t>
  </si>
  <si>
    <t>7.3.C.2.6</t>
  </si>
  <si>
    <t>7.3.C.2.7</t>
  </si>
  <si>
    <t>impresiones</t>
  </si>
  <si>
    <t>7.3.C.2.8</t>
  </si>
  <si>
    <t>estipendio</t>
  </si>
  <si>
    <t>7.3.C.2.11</t>
  </si>
  <si>
    <t>7.3.C.2.12</t>
  </si>
  <si>
    <t>7.3.C.2.20</t>
  </si>
  <si>
    <t>alquileres</t>
  </si>
  <si>
    <t>camisetas</t>
  </si>
  <si>
    <t>7.3.C.2.21</t>
  </si>
  <si>
    <t>7.3.C.2.30</t>
  </si>
  <si>
    <t xml:space="preserve">premios </t>
  </si>
  <si>
    <t>7.3.C.2.32</t>
  </si>
  <si>
    <t>7.3.C.2.33</t>
  </si>
  <si>
    <t>7.3.C.2.34</t>
  </si>
  <si>
    <t>7.3.C.2.35</t>
  </si>
  <si>
    <t>7.3.C.2.36</t>
  </si>
  <si>
    <t>7.3.C.2.37</t>
  </si>
  <si>
    <t>7.3.C.2.38</t>
  </si>
  <si>
    <t>Medallas</t>
  </si>
  <si>
    <t>banners</t>
  </si>
  <si>
    <t>afiches</t>
  </si>
  <si>
    <t>refrigerios</t>
  </si>
  <si>
    <t>9.1.A.1.3</t>
  </si>
  <si>
    <t>certificaciones de docentes</t>
  </si>
  <si>
    <t>10.1.G.E.2.3</t>
  </si>
  <si>
    <t>11.1.C.4.1</t>
  </si>
  <si>
    <t>bancos</t>
  </si>
  <si>
    <t>mesas de dibujo</t>
  </si>
  <si>
    <t>pizzaras</t>
  </si>
  <si>
    <t>11.1.C.4.2</t>
  </si>
  <si>
    <t>instrumentos musicales</t>
  </si>
  <si>
    <t>papeleria</t>
  </si>
  <si>
    <t>material de oficina</t>
  </si>
  <si>
    <t>tintas</t>
  </si>
  <si>
    <t>libros</t>
  </si>
  <si>
    <t>11.1.C.4.4</t>
  </si>
  <si>
    <t>articulos deportivos</t>
  </si>
  <si>
    <t>aire acondicionado</t>
  </si>
  <si>
    <t>pizarras</t>
  </si>
  <si>
    <t>cortinas verticales</t>
  </si>
  <si>
    <t>12.1.A.1.12</t>
  </si>
  <si>
    <t>impresión de diplomas</t>
  </si>
  <si>
    <t>enmarcados</t>
  </si>
  <si>
    <t>Monto Total en Becas</t>
  </si>
  <si>
    <t>Área de la Beca</t>
  </si>
  <si>
    <t>Monto Total en Infraestructura</t>
  </si>
  <si>
    <t>11.1.B.2.1</t>
  </si>
  <si>
    <t>Proyecto</t>
  </si>
  <si>
    <t>Construccion edificio FHHAA</t>
  </si>
  <si>
    <t>11.1.B.2.2</t>
  </si>
  <si>
    <t>instalar puertas y contramarcos</t>
  </si>
  <si>
    <t>11.1.B.2.3</t>
  </si>
  <si>
    <t>reparaciones edificio de Arquitectura</t>
  </si>
  <si>
    <t>11.1.B.2.4</t>
  </si>
  <si>
    <t>Mantenimiento y reparacion de oficinas</t>
  </si>
  <si>
    <t>11.1.B.2.5</t>
  </si>
  <si>
    <t>Mantenimiento del edificio de arquitectura</t>
  </si>
  <si>
    <t>pintura</t>
  </si>
  <si>
    <t>11.1.B.2.7</t>
  </si>
  <si>
    <t>reparaciones de edif</t>
  </si>
  <si>
    <t>aires acondicionados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</si>
  <si>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</si>
  <si>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</si>
  <si>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DESARROLLO E INNOVACIÓN CURRICULAR</t>
  </si>
  <si>
    <t>OBJETIVOS:</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</si>
  <si>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</si>
  <si>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</si>
  <si>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OBJETIVOS INSTITUCIONALES</t>
  </si>
  <si>
    <t>AREAS ESTRATEGICAS</t>
  </si>
  <si>
    <t>RESULTADOS INSTITUCIONALES</t>
  </si>
  <si>
    <t>RESULTADOS DE LA UNIDAD</t>
  </si>
  <si>
    <t>INDICADORES DE RESULTADOS</t>
  </si>
  <si>
    <t>ACTIVIDADES</t>
  </si>
  <si>
    <t>METAS TRIMESTRALES</t>
  </si>
  <si>
    <t>TOTAL RECURSOS REQUERIDOS</t>
  </si>
  <si>
    <t>JUSTIFICACIÓN</t>
  </si>
  <si>
    <t>MEDIO DE VERIFICACIÓN</t>
  </si>
  <si>
    <t>POBLACIÓN OBJETIVO</t>
  </si>
  <si>
    <t>RESPONSABLE</t>
  </si>
  <si>
    <t xml:space="preserve"> I TRIMESTRE </t>
  </si>
  <si>
    <t xml:space="preserve"> II TRIMESTRE </t>
  </si>
  <si>
    <t xml:space="preserve"> III TRIMESTRE </t>
  </si>
  <si>
    <t xml:space="preserve"> IV TRIMESTRE </t>
  </si>
  <si>
    <t>CANTIDAD / PORCENTAJE</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</si>
  <si>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</si>
  <si>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A. Mejoramiento de la Calidad Educativa. </t>
  </si>
  <si>
    <t xml:space="preserve">Calidad en la educación a través de las TICs y las modalidades alternativas. </t>
  </si>
  <si>
    <t>7 programas de educción no formal y continua diseñados e implementados.</t>
  </si>
  <si>
    <t>1.1.A.1.1</t>
  </si>
  <si>
    <t xml:space="preserve">1. Ofrecer educación no formal y continua en las 7 unidades académicas (1 programa funcionando en cada una), recursos y equipo necesario para el desarrollo de los mismos. </t>
  </si>
  <si>
    <t>Diversificar la educación en la Facultad</t>
  </si>
  <si>
    <t>Diseño de los programas reportados al Decanato</t>
  </si>
  <si>
    <t>Profesorado, graduados, y otros sectores de la sociedad</t>
  </si>
  <si>
    <t>7 Unidades de la Facultad (UGIC junto a sub-comisiones de diseño). Decanato</t>
  </si>
  <si>
    <t>El 100% de las carreras generales que ofrece la Facultad están autoevaluadas</t>
  </si>
  <si>
    <t>1.1.A.1.2</t>
  </si>
  <si>
    <t>2. Autoevaluar y rediseñar las clases generales que ofrece la Facultad.</t>
  </si>
  <si>
    <t xml:space="preserve">Diseñar currículos innovadores (abiertos, flexibles e incluyentes) acordes a estándares internacionales </t>
  </si>
  <si>
    <t>Espacios pedagógicos rediseñados y reportados a las Unidades y Decanato</t>
  </si>
  <si>
    <t>Estudiantes de la UNAH</t>
  </si>
  <si>
    <t>Sub-comisiones de diseño en las Unidades que ofrecen clases de formación general en la Facultad: Letras, Filosofía,Lenguas E., y ECCF.</t>
  </si>
  <si>
    <t>5 carreras de licenciatura y 1  carreras técnicas rediseñadas.</t>
  </si>
  <si>
    <t>1.1.A.1.3</t>
  </si>
  <si>
    <t xml:space="preserve">3. Finalizar el rediseño de 4 Carreras de licenciatura (Ciencias de la Cultura Física, Letras, Lenguas y Culturas  Extranjeras y Filosofía)  de la Facultad. </t>
  </si>
  <si>
    <t>Planes de estudios finalizados y tramitados a las instancias debidas</t>
  </si>
  <si>
    <t>Sub-comisiones de diseño en las Unidades: Ciencias de la Cultura Física, Letras, Lenguas y Culturas  Extranjeras y Filosofía.</t>
  </si>
  <si>
    <t>1 plan de rediseño de la carrera Ténico en Intérprete de Lengua de Señas</t>
  </si>
  <si>
    <t>1.1.A.1.4</t>
  </si>
  <si>
    <t>4. Presentar el rediseño de la carrera técnica Lengua de Señas (Letras).</t>
  </si>
  <si>
    <t>Sub-comisión de diseño en la Unidad de: Letras</t>
  </si>
  <si>
    <t xml:space="preserve">1 plan de estudios de arquitectura rediseñado   </t>
  </si>
  <si>
    <t>1.1.A.1.5</t>
  </si>
  <si>
    <t>Sub-comisión de diseño en la Unidad de:  Arquitectura</t>
  </si>
  <si>
    <t xml:space="preserve">1 plan de estudios de pedagogía rediseñado   </t>
  </si>
  <si>
    <t>1.1.A.1.6</t>
  </si>
  <si>
    <t>6. Implementar el plan de estudios de Pedaogogía y CE, etapa 2017.</t>
  </si>
  <si>
    <t>Sub-comisión de diseño en la Unidad de: Pedaogogía y CE</t>
  </si>
  <si>
    <t xml:space="preserve">1 plan de estudios de música rediseñado   </t>
  </si>
  <si>
    <t>1.1.A.1.7</t>
  </si>
  <si>
    <t>7. Implementar el plan de estudios de Música, etapa 2017.</t>
  </si>
  <si>
    <t>Sub-comisión de diseño en la Unidad de: Arte</t>
  </si>
  <si>
    <t>8 planes de mejora de carreras implementados</t>
  </si>
  <si>
    <t>1.1.A.1.8</t>
  </si>
  <si>
    <t>Presentados los 8 planes de mejora de las carreras de la Facultad (sin incluir los posgrados)</t>
  </si>
  <si>
    <t>Sub-comisiones de diseño en las Unidades de: las 7 Unidades de la Facultad. Decanato</t>
  </si>
  <si>
    <t xml:space="preserve">Carreras pertinentes en cada área. Mayor eficiencia terminal de las carreras de la Facultad. </t>
  </si>
  <si>
    <t>1 proyecto de Eficiencia Terminal de la Facultad</t>
  </si>
  <si>
    <t>1.1.A.1.9</t>
  </si>
  <si>
    <t>9. Dar continuidad al proyecto de Eficiencia terminal de las carreras de la Facultad.</t>
  </si>
  <si>
    <t>Informe de avances del proyecto de eficiencia terminal</t>
  </si>
  <si>
    <t>7 Unidades de la Facultad (sub-comisiones de diseño y UGIC ) Decanato</t>
  </si>
  <si>
    <t>Existen nuevas carreras a nivel de pre-grado y grado en toda la Facultad y son contextualizadas.</t>
  </si>
  <si>
    <t>4 carreras nuevas de licenciatura en Arquitectura y Arte y 1 técnico en CCF</t>
  </si>
  <si>
    <t>1.1.A.1.10</t>
  </si>
  <si>
    <t>10. Iniciar con la oferta de 4 carreras nuevas: Artes Visuales (Arte), Diseño de objetos e innovación, diseño gráfico, Diseño gráfico (Arquitectura) que son licenciaturas y, el Técnico en preparación física (Ciencias de la Cultura Física). (Todavía no se han completado los proyectos de ejecución así que no hay montos detallados).</t>
  </si>
  <si>
    <t>Publicaciones de la nueva oferta académica de la Facultad</t>
  </si>
  <si>
    <t>Sub-comisión de diseño en la Unidad de: Arquitectura,  Arte y CCF</t>
  </si>
  <si>
    <t>2 carreras nuevas Danza y Teatro bajo 1 convenio con Universidad extranjera</t>
  </si>
  <si>
    <t>1.1.A.1.11</t>
  </si>
  <si>
    <t>11. Iniciar con la oferta de 2 carreras nuevas: Danza y Teatro (Arte) a través del convenio específico con la Universidad de La Habana.</t>
  </si>
  <si>
    <t xml:space="preserve">1 carrera técnica re-aperturada </t>
  </si>
  <si>
    <t>1.1.A.1.12</t>
  </si>
  <si>
    <t>12. Iniciar la oferta de la carrera técnica de Lenguaje de Señas (Letras).</t>
  </si>
  <si>
    <t>1 carrera nueva de licenciatura en el Dpto. de Letras</t>
  </si>
  <si>
    <t>1.1.A.1.13</t>
  </si>
  <si>
    <t xml:space="preserve">13. Iniciar el diseño de la carrera de licenciatura en Lingüística aplicada a la enseñanza de lengua materna en contextos interculturales y multilingues. </t>
  </si>
  <si>
    <t>Informe de avances del diseño de la nueva carrera en Lingüística…</t>
  </si>
  <si>
    <t>2) Consolidar la aplicación de la política de bimodalidad en la UNAH.</t>
  </si>
  <si>
    <t xml:space="preserve">B. Mejoramiento de la Calidad Educativa. </t>
  </si>
  <si>
    <t>Calidad en la educación a través de las TICs y las modalidades alternativas. Estudiantes de las diferentes áreas utilizan la plataforma virtual para el desarrollo de asignaturas bimodales facilitadas por los profesores de la Facultad.</t>
  </si>
  <si>
    <t>7 laboratorios de educación virutal están funcionando y son empleados para la educación a través de las TICs.</t>
  </si>
  <si>
    <t>1.2.B.2.1</t>
  </si>
  <si>
    <t xml:space="preserve">1. Utilizar los laboratorios de las 7 unidades académicas para la educación a través de las nuevas TICs esperando ser manejados por profesores y asistentes formados en el ramo. </t>
  </si>
  <si>
    <t>Más cercanos a la educación globlal en el uso de las Nuevas TICs</t>
  </si>
  <si>
    <t>Informe de seguimiento</t>
  </si>
  <si>
    <t>Gestores de las 7 Unidades de la Facultad. Decanato</t>
  </si>
  <si>
    <t>Implementación de 1 Proyecto de equipamiento de la Facultad</t>
  </si>
  <si>
    <t>1.2.B.2.2</t>
  </si>
  <si>
    <r>
      <t>2.  Continuar y finalizar con la implementación del proyecto de equipamiento en cada una de las Unidades de la Facultad.</t>
    </r>
    <r>
      <rPr>
        <sz val="11"/>
        <color theme="1"/>
        <rFont val="Arial"/>
        <family val="2"/>
      </rPr>
      <t xml:space="preserve"> (Véase detallado en la dimensión TIC)</t>
    </r>
  </si>
  <si>
    <t>Ampliar la oferta educativa en el sistema bimodal (online).</t>
  </si>
  <si>
    <t>Al menos, 20 clases nuevas son ofrecidas online</t>
  </si>
  <si>
    <t>1.2.B.2.3</t>
  </si>
  <si>
    <t>3. Ofertar 21 nuevas clases online: Historia del Arte I y II (arte).  Redacción General, Literatura Hondureña e Introducción a la Linguística (Letras).  Supervisión, Tecnología II, Evaluación educativa, Admón. Educativa I, II y III, Teorías educativas II, Macroeducación, Admón. de Recursos Humanos en Educación, Andragogía, Economía de la educación (Pedagogía y CE). Italiano I, Lengua básica inglesa, lengua básica francesa e inglés general 101 (Lenguas Extranjeras). Ética profesional (Filosofía).</t>
  </si>
  <si>
    <t>33.33%</t>
  </si>
  <si>
    <t>Ampliar la oferta de clases online para atender la demanda estudiantil</t>
  </si>
  <si>
    <t>Oferta académica de la Facultad</t>
  </si>
  <si>
    <t>Las Redes y la Facultad</t>
  </si>
  <si>
    <t>Getores de cada Unidad</t>
  </si>
  <si>
    <t>TOTAL DESARROLLO E INNOVACIÓN CURRICULAR</t>
  </si>
  <si>
    <t>INVESTIGACION CIENTÍFICA</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</si>
  <si>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</si>
  <si>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</si>
  <si>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</si>
  <si>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</si>
  <si>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</si>
  <si>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</si>
  <si>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</si>
  <si>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</si>
  <si>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</si>
  <si>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</si>
  <si>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</si>
  <si>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</si>
  <si>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</si>
  <si>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</si>
  <si>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</si>
  <si>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</si>
  <si>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</si>
  <si>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</si>
  <si>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A.Desarrollar mecanismos de fomento de la investigación, con acciones de promoción de actividades para reconocer, estimular y fortalecer la investigación científica, el desarrollo tecnológico y la innovación, en el marco de las prioridades de investigación.</t>
  </si>
  <si>
    <t>Reconocimiento, estímulo y fortalecimiento de la Investigación en Humanidades y Artes.</t>
  </si>
  <si>
    <t>1 Acto público de reconocimiento.</t>
  </si>
  <si>
    <t>2.1.A.a.4.1</t>
  </si>
  <si>
    <t xml:space="preserve">1. Estimular, mediante reconocimiento público, la investigación científica finalizada, publicada y desarrollada por miembros de la Facultad. </t>
  </si>
  <si>
    <t>Reconocer la importancia de la investigación en el campo de las humanidades y las artes</t>
  </si>
  <si>
    <t>Publicado el evento en los medios oficiales de la Facultad e Institiución</t>
  </si>
  <si>
    <t>Investigadores de la Facultad</t>
  </si>
  <si>
    <t>Decanato y Gestores de las 7 Unidades de la Facultad</t>
  </si>
  <si>
    <t>Desarrollados proyectos de IC- por las Unidades de la Facultad.</t>
  </si>
  <si>
    <t xml:space="preserve"> El 100% de los Proyectos de IC bajo becas y proyectos a gestionar son registrados a la DICyP y reportados al Decanato de la Facultad.</t>
  </si>
  <si>
    <t>2.1.A.a.1.2</t>
  </si>
  <si>
    <r>
      <t xml:space="preserve">2. Registrar en la DICyP los proyectos de investigación a  desarrollar, así como dar a conocer las ponencias sobre sus resultados. ( Beca básica de música: La guitarra académica. Beca sustantiva de Letras: Literatura de viajes, América Central en la mirada de viajeros. Grupo de investigación de las Lenguas Indígenas de Honduras. Semiótica de los pueblos insulares (2017-18). Publicación: Estilos de crianza en las familias hondureñas para el 2015 trabajo conjunto de Pedagogía CE y Filosofía.La enseñanza de la Investigación,  la formación en la educación superior, las competencias de la formación de adultos, estudios sobre el funcionamiento de los sistemas curriculares, evaluación educativa, cómo se enseñanza la investigación científica en la carrera de Pedaogía de UNAH-VS y Ciudad Universitaria; todas estos proyectos de la </t>
    </r>
    <r>
      <rPr>
        <sz val="11"/>
        <color theme="1"/>
        <rFont val="Arial"/>
        <family val="2"/>
      </rPr>
      <t>Carrera de Pedagogía y CE. Proyectos bajo las líneas: Lingüística aplicada a la adquisición de lenguas, Innovación en metodologías de enseñanza de lenguas, Tics aplicados al aprendizaje de lenguas, La enseñanza de lenguas en el sistema educativo nacional y la Formación de docentes de Lenguas Extranjeras (Lenguas y Culturas Extranjeras).  1 proyecto de investigación interdisciplinaria que involucra a Pedagogía, Sociología, LE y Filosofía (pendiente el tema).</t>
    </r>
  </si>
  <si>
    <t>Las UGIC de las 7 Unidades de la Facultad</t>
  </si>
  <si>
    <t>B. Desarrollar mecanismos de publicación, difusión y comunicación; con acciones de utilización de medios diversos para dar a conocer los resultados de las investigaciones y las actividades de investigación y de gestión de la investigación.</t>
  </si>
  <si>
    <t>Comunicados lso resultados de las investigaciones desarrolladas en eventos legitimados por la comunidad científica.</t>
  </si>
  <si>
    <t>Al menos 7 participaciones de la Facultad en el Congreso de Investigación Científica y 5 en otros eventos nacionales e internacionales afines.</t>
  </si>
  <si>
    <t>1. Participar en el Congreso de Investigación Científica de la UNAH así también, en otros eventos nacionales e internacionales ( ACALING, Congreso de Estudios Culturales asistiendo docentes y estudiantes de Letras. Conferencia Nacional de Profesores de Inglés de la UPNFM (aprox. 3 profesores). Asociación TESOL (1 profesor). En Filosofía, el pre-congreso Centroamericano en Filosofía (este año se decidirá el país) ).</t>
  </si>
  <si>
    <t xml:space="preserve">Investigadores de la Facultad- Las 7 UGIC </t>
  </si>
  <si>
    <t>Publicadas las investigaciones de la Facultad en su revista.</t>
  </si>
  <si>
    <t>1 Revista de la Facultad y 1 Revista científica de letras</t>
  </si>
  <si>
    <t>2. Publicar la edición de la Revista Científica de Letras y de la Revista de la Facultad.(Aprox. 80,000.00 por cada una).</t>
  </si>
  <si>
    <t>Comité Editorial de Letras</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</si>
  <si>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</si>
  <si>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Proteger la autoría de las investigaciones y/o compartir resultados modalidad CREATIVE COMMONS.</t>
  </si>
  <si>
    <t>2 talleres en el año sobre propiedad intelectual y Creative Commons</t>
  </si>
  <si>
    <t>1. Desarrollar talleres sobre derechos de autor de obras de creación artísticas y humanas.</t>
  </si>
  <si>
    <t>Las 7 UGIC de la Facultad</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</si>
  <si>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</si>
  <si>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Fortalecida la formación en investigación científica.</t>
  </si>
  <si>
    <t>La participación de al menos un 10% de la población total del profesorado de la Facultad que no ha cursado el Diplomado en Investigación Científica.</t>
  </si>
  <si>
    <t>2.1.D.d.1.1</t>
  </si>
  <si>
    <t>1. Participar en el Diplomado de Investigación Científica de la SICyT.</t>
  </si>
  <si>
    <t>La UGIC de Arquitectura</t>
  </si>
  <si>
    <t>Fortalecida la formación en investigación científica en Humanidades y Artes.</t>
  </si>
  <si>
    <t>2. Desarrollar y participar en el Diplomado en Metodologías de la Investigación en Humanidades y Artes, luego de haber sondeado las posibilidades internacionales, convenios, movilidades otros medios para llevarlo a cabo.</t>
  </si>
  <si>
    <t>Las 7 UGIC, Gestores y el Decanato de la Facultad.</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</si>
  <si>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</si>
  <si>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Las Unidades de Gestión de la Investigación Científica están organizadas en cada escuela o departamento académico.</t>
  </si>
  <si>
    <t>7 Actas de constitución de las UGIC con sus respectivos grupos de investigación. Archivos de actas, proyectos e informes de proyectos son enviados al Decanato.</t>
  </si>
  <si>
    <t>2.1.E.e.1.1</t>
  </si>
  <si>
    <t>1. Reportar la organización de las UGIC de cada Unidad de la Facultad,  y estar en posesión de actas y proyectos de investigación emprendidos; así también, de los informes de los proyectos de investigación finalizados.</t>
  </si>
  <si>
    <t xml:space="preserve">Contribución al valor de productos y servicios. Articulación entre el sistema generador de conocimientos, el sistema productivo y los servicios. </t>
  </si>
  <si>
    <t>1 modelos sistémico Vinculación U-S, investigación científica en la plataforma productos y servicios.</t>
  </si>
  <si>
    <t>2.1.E.e.1.2</t>
  </si>
  <si>
    <t>2. Dar continuidad al modelo sistémico de Vinculación- US y la investigación científica en la plataforma productos y servicios de cada Unidad de la Facultad.</t>
  </si>
  <si>
    <t>Las 7 UGIC de la Facultad. Decanato</t>
  </si>
  <si>
    <t xml:space="preserve">Establecido el Consejo de investigación Científica de la FHHAA. </t>
  </si>
  <si>
    <t>1 acta de constitución del Consejo de Investigación Científica de la F HH AA.</t>
  </si>
  <si>
    <t>2.1.E.e.1.3</t>
  </si>
  <si>
    <t>3. Redactar el Acta de la estructura del Consejo investigación Científica de la FHHAA con base en el Reglamento y normativa de la SICyP.</t>
  </si>
  <si>
    <t>Decanato- Gestores de las 7 Unidades de la Facultad</t>
  </si>
  <si>
    <t>Impulsado el Instituto de Investigación de la Facultad de Humanidades y Artes.</t>
  </si>
  <si>
    <t>1 acta de constitución del Instituto de Investigación Científica de la F HH AA y su respectivo reglamento.</t>
  </si>
  <si>
    <t>2.1.E.e.1.4</t>
  </si>
  <si>
    <t xml:space="preserve">4. Se constituye el  Instituto de Investigación de la Facultad de Humanidades y Artes.  </t>
  </si>
  <si>
    <t>Publicados en el 100% de los medios oficiales las Líneas de IC de la F HH AA, investigaciones realizadas e investigadores.</t>
  </si>
  <si>
    <t>Publicados en los medios oficiales: Líneas de IC de la F HH AA, investigaciones realizadas e investigadores.</t>
  </si>
  <si>
    <t>2.1.E.e.1.5</t>
  </si>
  <si>
    <t>5. Publicar las líneas de investigación de la Facultad, el listado de los protocolos de investigación de cada Unidad acreditados por la SICyT, resumen de los resultados de los proyectos (medición de impacto y economía implicada), así como el   listado de docentes contratados o asignados como investigadores y otras publicaciones afines.</t>
  </si>
  <si>
    <t>Las 7 UGIC, el Decanato y el Equipo de enlaces de comunicación de la Facultad,</t>
  </si>
  <si>
    <t>2.1.E.e.1.6</t>
  </si>
  <si>
    <t>6. Gestionar la implementación del proyecto de Observatorio de la Vivienda y crecimiento urbano. Diseño, aprobación y solicitud de fondos a la DICyP.</t>
  </si>
  <si>
    <t>TOTAL INVESTIGACION CIENTÍFICA</t>
  </si>
  <si>
    <t>VINCULACIÓN UNIVERSIDAD-SOCIEDAD</t>
  </si>
  <si>
    <t>1.   Comités de vinculación creados y funcionando con calidad y pertinencia en las unidades académicas, ejecutando proyectos de vinculación relacionados con las áreas prioritarias.</t>
  </si>
  <si>
    <t>2.   Unidades académicas aplicando las políticas de vinculación en sus procesos de vinculación con la sociedad según sus contextos.</t>
  </si>
  <si>
    <t>3.   Convenios suscritos entre la UNAH e instancias de la sociedad civil, el Estado, los gobiernos locales, el sector productivo.</t>
  </si>
  <si>
    <t>4.   La carrera gestiona recursos internos y externos en coordinación con la Dirección de Vinculación UNAH-Sociedad y la Vicerrectoría de Relaciones Internacionales.</t>
  </si>
  <si>
    <t>5.   La Dirección de Vinculación promueve el intercambio de experiencias y buenas prácticas en el quehacer de vinculación entre las unidades académicas y Centros Regionales.</t>
  </si>
  <si>
    <t>6.   Las unidades académicas sistematizan sus procesos de vinculación ejecutados, de acuerdo a los lineamientos propuestos por la DVUS.</t>
  </si>
  <si>
    <t>7.   Ejecución del Sistema Integral de Atención Primaria en Salud Familiar-Comunitario en 30 municipios del país conjuntamente con la Secretaría de Salud, las municipalidades, la SEPLAN, la Secretaría de Educación y la AMOHN.</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</si>
  <si>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</si>
  <si>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</si>
  <si>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</si>
  <si>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</si>
  <si>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</si>
  <si>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</si>
  <si>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</si>
  <si>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</si>
  <si>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</si>
  <si>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</si>
  <si>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</si>
  <si>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</si>
  <si>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</si>
  <si>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</si>
  <si>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</si>
  <si>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</si>
  <si>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</si>
  <si>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 xml:space="preserve">OBJETIVO: </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</si>
  <si>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</si>
  <si>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</si>
  <si>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 Área Estratégica no. 1 Vínculos académicos y alianzas estratégicas</t>
  </si>
  <si>
    <t>En posesión de líneas priorizadas y demostrado su impacto mediante evidencias registradas.</t>
  </si>
  <si>
    <t>1 modelo sistémico de la Facultad implementado en los procesos de vinculación Universidad-sociedad.</t>
  </si>
  <si>
    <t>3.1.A.2.1</t>
  </si>
  <si>
    <t>1. Continuar con la implementación de la estructura sistémica de la Facultad en los procesos de Vinculación US.</t>
  </si>
  <si>
    <t>Aplicar modelos simples y complejos propuestos en la academia y relativos a la VUS</t>
  </si>
  <si>
    <t>Facultad-Sociedad</t>
  </si>
  <si>
    <t>Comités de VUS de las 7 Unidades de la Facultad</t>
  </si>
  <si>
    <t>Proyectos de VUS de la Facultad responden a las líneas priorizadas</t>
  </si>
  <si>
    <t>El 80% de los Proyectos de la Facultad responden a las Líneas priorizadas en la vinculación -sociedad.</t>
  </si>
  <si>
    <t>3.1.A.24.2</t>
  </si>
  <si>
    <t>2. Desarrollar los proyectos de VUS   bajo las líneas priorizadas por la Facultad y según el modelo sistémico establecido.</t>
  </si>
  <si>
    <t>La Facultad también define sus líneas prioritarias y específicas en el ramo</t>
  </si>
  <si>
    <t>Proyectos de VUS de la Facultad lo describen</t>
  </si>
  <si>
    <t>Sociedad (Escenarios priorizados)</t>
  </si>
  <si>
    <t>Alianzas fortalecidas de la Facultad con la Sociedad</t>
  </si>
  <si>
    <t>El 100% de las alianzas continúan vigentes</t>
  </si>
  <si>
    <t>3.1.A.2.3</t>
  </si>
  <si>
    <t>3. Continuar la alianza con las comunides de Yamaranguila y Oropolí en el Proyecto Integral de Salud Primaria (CCF).</t>
  </si>
  <si>
    <t>Dar seguimiento a las alianzas estratégicas</t>
  </si>
  <si>
    <t>Informe de la/s alianza/s</t>
  </si>
  <si>
    <t>La Vinculación US establecida por la Unidad de ECCF</t>
  </si>
  <si>
    <t>Comité de VUS de ECCF</t>
  </si>
  <si>
    <t>3.1.A.2.4</t>
  </si>
  <si>
    <t>4. Continuar con la alianza con el FHISS y el BID en el proyecto de Cultura de Paz( CCF)</t>
  </si>
  <si>
    <t>3.1.A.2.5</t>
  </si>
  <si>
    <t>5. Continuar con la alianza con la ONG  canadiense Amor y Esperanza para desarrollar el proyecto del mismo nombre (CCF).</t>
  </si>
  <si>
    <t>3.1.A.2.6</t>
  </si>
  <si>
    <t>6. Continuar la aliaza con la OPS,  Casa Presidencial , Secretaría de Salud y Secretaría de Educación (CCF).</t>
  </si>
  <si>
    <t>3.1.A.2.7</t>
  </si>
  <si>
    <t>7. Continuar la aliaza con la Asociación de Sordos para el diseño de la carrera de Ténico e Intérprete en Lengua de Señas (Letras).</t>
  </si>
  <si>
    <t>La Vinculación US establecida por la Unidad de Letras</t>
  </si>
  <si>
    <t>Comité de VUS de Letras</t>
  </si>
  <si>
    <t>3.1.A.2.8</t>
  </si>
  <si>
    <t xml:space="preserve">8. Continuar con la alianza con San Marcos de la Sierra y Yamaranguila, Intibucá. Proyecto de educación de adultos enfocado en la alfabetización (Pedagogía). </t>
  </si>
  <si>
    <t>La Vinculación US establecida por la Unidad de Pedogía y CE</t>
  </si>
  <si>
    <t>Comité de VUS de la Unidad de Pedagogía y CE</t>
  </si>
  <si>
    <t>3.1.A.2.9</t>
  </si>
  <si>
    <t>9. Continuar la alianza con la Embajada de Francia para la enseñanza del Francés en las escuelas públicas del Distrito Central (LCE)</t>
  </si>
  <si>
    <t>La Vinculación US establecida por la Unidad de LCE</t>
  </si>
  <si>
    <t>Comité de VUS de LCE</t>
  </si>
  <si>
    <t>3.1.A.2.10</t>
  </si>
  <si>
    <t>10. Continuar la alianza con la Secrtearía de Educación en lo que respecta a la enseñanza del inglés y el francés en las escuelas del DC (LCE).</t>
  </si>
  <si>
    <t>3.1.A.2.11</t>
  </si>
  <si>
    <t>11. Continuar con la alianza con la Embajada de EU en proyecos de profesionalización y movilidad de profesores y estudiantes (LCE).</t>
  </si>
  <si>
    <t>3.1.A.2.12</t>
  </si>
  <si>
    <t xml:space="preserve">12. Continuar la alianza con las alcaldías de Ajuterique con el proyecto Unidos por una educación mejor sin bullying y en La Libertad, diseño de un plan estratégico municipal focal. Todos bajo el proyecto: educación no formal, fundación Comayagua Colonial. Formando para la vida y una policía ténica- con la polícía de tránsito de Comayagua. Diseño social de proyectos integrales, con la Alcaldía de La Paz. Alcaldía Municipal de Santa Bárbara, proyecto de concientización ambiental para el futuro. Con el organismo de cooperación de CA y América del Sur, CEPUDO- Capacitación, Educación, Producción, Unificación, Desarrollo, Organización donde se da capacitación para emprendedores. Alianza con la Red educativa Esfuerzo Lenca, comunidad de Marguarita, Intibucá, el proyecto:  Formando padres y madres para una verdadera integración familiar en la comunidad. Con el cuerpo de bomberos de Santa Bárbara, el proyecto Cómo desarrollar un verdadero trabajo en equipo. </t>
  </si>
  <si>
    <t>La Vinculación US de la Unidad de Pedagogía y CE</t>
  </si>
  <si>
    <t>3 Nuevas alianzas para la Filosofía en su función VUS</t>
  </si>
  <si>
    <t>3.1.A.2.13</t>
  </si>
  <si>
    <t>13. Establecer alianzas con organizaciones ONGs tales como: CIPRODEH, CTPRT (Honduras) y el Instituto Paulo Freire (Berlín) para desarrollar proyectos de vinculación.</t>
  </si>
  <si>
    <t>La Vinculación US establecida por la Unidad de Filosofía</t>
  </si>
  <si>
    <t>Comité de VUS de la Unidad de Filosofía</t>
  </si>
  <si>
    <t>B. Area Estratégica no. 2   Servicio Social y gestión del riesgo</t>
  </si>
  <si>
    <t>Fortalecida el área de Servicio social y gestión de riesgo en la vinculación US de la Facultad</t>
  </si>
  <si>
    <t>1 proyecto arquitectónico en el Hospital Cardiopulmonar</t>
  </si>
  <si>
    <t>3.1.B.1.1</t>
  </si>
  <si>
    <t>1. Desarrollar el proyecto  Segunda Fase del Plan Maestro del Hospital Cardiopulmunar (Arquitectura).</t>
  </si>
  <si>
    <t xml:space="preserve">Fortalecer la gestión del riesgo en la vinculación US </t>
  </si>
  <si>
    <t>Informe del proyecto</t>
  </si>
  <si>
    <t>Público prioritario según estipule la Facultad</t>
  </si>
  <si>
    <t>Comité de VUS de la Unidad de Arquitectura</t>
  </si>
  <si>
    <t>1 proyecto de músico-terapia en el Hospital Escuela</t>
  </si>
  <si>
    <t>3.1.B.1.2</t>
  </si>
  <si>
    <t>2. Continuar con el proyecto de músico-terapia en el Hospital Escuela (Arquitectura).</t>
  </si>
  <si>
    <t>1 proyecto por una cultura de paz</t>
  </si>
  <si>
    <t>3.1.B.1.3</t>
  </si>
  <si>
    <t>3. Continuar con el proyecto Por una cultura de Paz (ECCF).</t>
  </si>
  <si>
    <t>Comité de VUS de la Unidad de ECCF</t>
  </si>
  <si>
    <t>1proyecto de prevención de la obesidad</t>
  </si>
  <si>
    <t>3.1.B.1.4</t>
  </si>
  <si>
    <t xml:space="preserve">4. Continuar con el proyecto prevención de la Obesidad (ECCF). </t>
  </si>
  <si>
    <t>1 proyecto de resolución de conflictos</t>
  </si>
  <si>
    <t>3.1.B.1.5</t>
  </si>
  <si>
    <t xml:space="preserve">5. Proyecto de resolución de conflictos con filosofía vivencial (Filosofìa). </t>
  </si>
  <si>
    <t>C. Area estratégica no. 3 Educacion No Formal</t>
  </si>
  <si>
    <t>3.2.C.11.1</t>
  </si>
  <si>
    <t xml:space="preserve">1. Ofrecer educación no formal y continua en las 7 unidades académicas (1 programa funcionando en cada una). </t>
  </si>
  <si>
    <t>Fortalecida el área de educación no formal, proyectos de VUS que desarrolla la Facultad</t>
  </si>
  <si>
    <t>2 cursos: ortografía y redacción</t>
  </si>
  <si>
    <t>3.2.C.11.2</t>
  </si>
  <si>
    <t>2. Continuar con los cursos de ortografía y redacción (Letras).</t>
  </si>
  <si>
    <t>2 Cursos de creación literaria</t>
  </si>
  <si>
    <t>3.2.C.11.3</t>
  </si>
  <si>
    <t>3. Continuar con los cursos de creación literaria: poesía y cuento corto (Letras).</t>
  </si>
  <si>
    <t xml:space="preserve">1 proyecto de educación no formal bajo la alianza fundación Comayagua Colonial </t>
  </si>
  <si>
    <t>2.C.11.4</t>
  </si>
  <si>
    <t xml:space="preserve">4. Continuar la alianza con las alcaldías de Ajuterique con el proyecto Unidos por una educación mejor sin bullying y en La Libertad, diseño de un plan estratégico municipal focal. Todos bajo el proyecto: educación no formal, fundación Comayagua Colonial. </t>
  </si>
  <si>
    <t>1 centro de Lenguas</t>
  </si>
  <si>
    <t>3.2.C.11.5</t>
  </si>
  <si>
    <t xml:space="preserve">5. A través del centro de Lenguas, desarrollar diplomados en inglés, francés, italiano, ruso, portugués, alemán y posiblemente, coreano, japonés y mandarín. </t>
  </si>
  <si>
    <t>D. Area estratégica no. 4  Comunicación y Difusión</t>
  </si>
  <si>
    <t>Demostrado el impacto de los proyectos de VUS de la Facultad.</t>
  </si>
  <si>
    <t>El 100% de los informes de los proyectos VUS recogen el  impacto que tuvieron.</t>
  </si>
  <si>
    <t>3.2.D.23.1</t>
  </si>
  <si>
    <t>1. Presentar los informes de los proyectos de VUS de la Facultad incluyendo el impacto obtenido.</t>
  </si>
  <si>
    <t>Demostrar el impacto de los proyectos</t>
  </si>
  <si>
    <t>Desarrollados proyectos de VUS con impacto en la comunicación y la difusión</t>
  </si>
  <si>
    <t>1 proyecto de diseño de guiones de radio y televisión</t>
  </si>
  <si>
    <t>2.D.15.2</t>
  </si>
  <si>
    <t>2. Desarrollar el proyecto Diseño de guiones de radio y televisión para difundir las lenguas y literaturas nacionales y apoyar la divulgación de los proyectos de vinculación de la Facultad (Letras).</t>
  </si>
  <si>
    <t>Guiar el diseño de divulgación de los proyectos a través de otro, ofrecido por Letras</t>
  </si>
  <si>
    <t>E. Area estratégica no. 5 Desarrollo Local y Cultura</t>
  </si>
  <si>
    <t>Desarrollados proyectos de VUS con impacto en el desarrollo local y cultural</t>
  </si>
  <si>
    <t>1 proyecto de servicios arquitectónicos con las Alcaldías del país</t>
  </si>
  <si>
    <t>3.2.E.1.1</t>
  </si>
  <si>
    <t>1. Desarrollar el proyecto de servicios arquitectónicos con las Alcaldías del país (Arquitectura).</t>
  </si>
  <si>
    <t>Impactar en el desarrollo humano de la sociedad</t>
  </si>
  <si>
    <t>1 proyecto piloto de conservatorio municipal</t>
  </si>
  <si>
    <t>3.2.E.1.2</t>
  </si>
  <si>
    <t>2. Continuar con el proyecto de VUS en Cane, La Paz. Piloto de conservatorio municipal (Arte).</t>
  </si>
  <si>
    <t>Al menos 5 proyectos de VUS con impacto en el desarrollo local y cultural desarrollado por Pedagogía y CE</t>
  </si>
  <si>
    <t>3.2.E.8.3</t>
  </si>
  <si>
    <t>3. Continuar con los proyectos: Formando para la vida y una policía ténica- con la polícía de tránsito de Comayagua. Diseño social de proyectos integrales, con la Alcaldía de La Paz. Alcaldía Municipal de Santa Bárbara, proyecto de concientización ambiental para el futuro. Con el organismo de cooperación de CA y América del Sur, CEPUDO- Capacitación, Educación, Producción, Unificación, Desarrollo, Organización donde se da capacitación para emprendedores. Alianza con la Red educativa Esfuerzo Lenca, comunidad de Marguarita" (Pedaogía y CE).</t>
  </si>
  <si>
    <t>1 proyecto compartiendo saberes artísticos</t>
  </si>
  <si>
    <t>3.2.E.9.4</t>
  </si>
  <si>
    <t>4. Continuar con el proyecto de compartiendo los saberes artísticos con la comunidad del DC (Arte).</t>
  </si>
  <si>
    <t>1proyecto de Actividad Física</t>
  </si>
  <si>
    <t>3.2.E.9.5</t>
  </si>
  <si>
    <t>5. Continuar con el proyecto La actividad física para la salud (CCF).</t>
  </si>
  <si>
    <t>1 proyecto de enseñanza del inglés y el francés en escuelas del DC</t>
  </si>
  <si>
    <t>3.2.E.14.6</t>
  </si>
  <si>
    <t>6.  Continuar con el proyecto de enseñanza del inglés y el francés en escuelas del DC. (LCE).</t>
  </si>
  <si>
    <t>1 programa de alfabetización nacional</t>
  </si>
  <si>
    <t>3.2.E.14.7</t>
  </si>
  <si>
    <t>7. Implementar un programa nacional de alfabetización y educación para el trabajo ( Pedagogía y CE de Ciudad Universitaria y los 8 CRAED).</t>
  </si>
  <si>
    <t>Informe del progama</t>
  </si>
  <si>
    <t>1 proyecto de educación no formal sobre estética del arte</t>
  </si>
  <si>
    <t>3.2.E.1.8</t>
  </si>
  <si>
    <t>8. Desarrollar el proyecto de educación no formal estética del arte (Filosofía).</t>
  </si>
  <si>
    <t>F. Area estrategica no. 6 Socialización y creación de conocimiento en vinculación</t>
  </si>
  <si>
    <t>3. Fortalecer de manera permanente y sostenida la Vinculación de la UNAH con el Estado, sus graduados, las fuerzas sociales, productivas y demás que integran la sociedad hondureña.</t>
  </si>
  <si>
    <t>G. Area Estratégica no. 7  Gestión académica y administrativa de la vinculación</t>
  </si>
  <si>
    <t xml:space="preserve">Política unificada regulatoria de la PPS de la Facultad de Humanidades y Artes. Apéndice de protocolo para la medición de impacto. </t>
  </si>
  <si>
    <t xml:space="preserve">1 Política definida de la PPS de la F HH AA definida.  </t>
  </si>
  <si>
    <t>3.3.G.2.1</t>
  </si>
  <si>
    <t>1. Realizar ajustes necesarios a la política de la PPS de la Facultad.</t>
  </si>
  <si>
    <t>Regular la PPS de la Facultad</t>
  </si>
  <si>
    <t>El documento de la polìtica escrita y definida</t>
  </si>
  <si>
    <t>Estudiantes de la PPS</t>
  </si>
  <si>
    <t xml:space="preserve"> P.P.S. de la Facultad regulada.</t>
  </si>
  <si>
    <t>1 Manual de la P.P.S. Empleado</t>
  </si>
  <si>
    <t>3.2.G.2.2</t>
  </si>
  <si>
    <t>2. Emplear el Manual de la P.P.S. de la Facultad.</t>
  </si>
  <si>
    <t>Seguimiento de la PPS e informes finales</t>
  </si>
  <si>
    <t>Comités de VUS de las 7 Unidades de la Facultad y profesores encargados de la PPS</t>
  </si>
  <si>
    <t>Formado el profesorado que integra los comités de VUS en la Facultad.</t>
  </si>
  <si>
    <t>1 taller de Gestión de la Vinculación US</t>
  </si>
  <si>
    <t>3. Desarrollar 1 taller para formar en gestión de la VUS a todas los comités de Vinculación de la Facultad.</t>
  </si>
  <si>
    <t>Mejorar la eficacia en la gestión de la Vinculación</t>
  </si>
  <si>
    <t>Listado de asistencia y registros fotográficos</t>
  </si>
  <si>
    <t>H. Inserción laboral</t>
  </si>
  <si>
    <t>Al menos 1 reunión con la SE para gestionar la apertura laboral para los graduados de la Facultad</t>
  </si>
  <si>
    <t>3.3.H.14.1</t>
  </si>
  <si>
    <t>1. Gestionar el apoyo y acompañamiento para que los graduados de la Facultad tengan oportunidad de insertarse en el nivel educativo medio (Pedagogía, LCE fundamentalmente).</t>
  </si>
  <si>
    <t>Facilitar la inserción laboral de los graduados</t>
  </si>
  <si>
    <t>Reportes de acuerdos u oficios</t>
  </si>
  <si>
    <t>Graduados de la Facultad que posean fortaleza pedagógica en su plan de estudios</t>
  </si>
  <si>
    <t>I. Actualización profesional y formación continua</t>
  </si>
  <si>
    <t>3.3.I.11.1</t>
  </si>
  <si>
    <t>1. Ofrecer educación no formal y continua en las 7 unidades académicas (1 programa funcionando en cada una) (Vése también en Docencia y Diseño e Innovación Curricular).</t>
  </si>
  <si>
    <t>Desarrollado el Diplomado en Educación Superior para atender la demanda que sólo cubre la UPNFM</t>
  </si>
  <si>
    <t>1Diplomado en Educación Superior</t>
  </si>
  <si>
    <t>3.3.I.12.2</t>
  </si>
  <si>
    <t>2. Impartir el diplomado en educación superior bajo la modalidad de prestación de servicios y por aprobación de rectoría.</t>
  </si>
  <si>
    <t xml:space="preserve">Dar atención a la demanda de formación en educación superior </t>
  </si>
  <si>
    <t>Profesionales universitarios</t>
  </si>
  <si>
    <t>Docentes y estudiantes de LCE reciben formación continua o actualización profesional bajo convenios con las Embajadas de Francia y EUA.</t>
  </si>
  <si>
    <t>Al menos 2 oportunidades de formación continua por parte de las Embajadas de Francia y EUA para la carrera de LCE</t>
  </si>
  <si>
    <t>3.3.I.18.3</t>
  </si>
  <si>
    <t>3. Continuar con el proyecto de formación continua con las Embajadas de EUA y Francia que involucra movilidad de expertos internacionales, educación virtual, textos especializados, entre otros.</t>
  </si>
  <si>
    <t>Aprovechar el convenio establecido para la Formación contínua del profesorado y los estudiantes de Lenguas E.</t>
  </si>
  <si>
    <t xml:space="preserve">Reportes </t>
  </si>
  <si>
    <t>Profesorado y estudiantes de Lenguas Extranjeras</t>
  </si>
  <si>
    <t>J. Estudios de seguimiento de graduados</t>
  </si>
  <si>
    <t>El  “feedback” constante que genera pertinencia y/o contextualización. Información científica sobre las posibilidades del mercado laboral, las competencias a desarrollar para estar en él y la pertinencia de las carreras ofertadas por la Facultad. Un programa de seguimiento a egresados efectivo que evidencie lo sistémico que puede ser la relación Facultad-egresados</t>
  </si>
  <si>
    <t>Al menos 1 Publicación anual de las posibilidades laborales en los medios oficiales de la Facultad.</t>
  </si>
  <si>
    <t>3.3.J.2.1</t>
  </si>
  <si>
    <t>1. Publicar en espacios oficiales las posibilidades laborales  para los graduados de la Facultad (Vése también en Estudiantes y Graduados).</t>
  </si>
  <si>
    <t>Dar apoyo a los Graduados de la Facultad</t>
  </si>
  <si>
    <t xml:space="preserve">Publicadas las Bolsas de trabajo o fuentes de adquisición, nacionales e internacionales </t>
  </si>
  <si>
    <t>Graduados</t>
  </si>
  <si>
    <t>Comités de VUS de las 7 Unidades de la Facultad. Enlaces de Graduados</t>
  </si>
  <si>
    <t>Redes de graduados constituidas en todas las unidades (7)</t>
  </si>
  <si>
    <t>3.3.J.13.2</t>
  </si>
  <si>
    <t>2. Dar seguimiento al programa de seguimiento a graduados y  rendir informes (Vése también en Estudiantes y Graduados).</t>
  </si>
  <si>
    <t>Obtener el más actual DAFO de los Graduados</t>
  </si>
  <si>
    <t>DAFO de Graduados de la Facultad</t>
  </si>
  <si>
    <t>K. Asociación de Graduados</t>
  </si>
  <si>
    <t>Al menos 1 capacitación de uso de espacios virtuales para la comunicación de graduados</t>
  </si>
  <si>
    <t>3.3.K.2.1</t>
  </si>
  <si>
    <t>1. Capacitar a la cordinación de graduados de cada carrera en el uso de espacios virtuales para implementar su comunicación.</t>
  </si>
  <si>
    <t>Formar a los enlaces de graduados para mejorar la gestión de la Red</t>
  </si>
  <si>
    <t>Registro fotográfico</t>
  </si>
  <si>
    <t>L. Plataforma Virtual</t>
  </si>
  <si>
    <t>3.3.L.2.1</t>
  </si>
  <si>
    <t>1. Informar a la coordinaciones de graduados sobre la página oficial de la Facultad y redes sociales a efectos de publicar información necesaria.</t>
  </si>
  <si>
    <t>M. Servicios y Beneficios</t>
  </si>
  <si>
    <t>N. Eventos y Encuentros</t>
  </si>
  <si>
    <t>TOTAL VINCULACIÓN UNIVERSIDAD - SOCIEDAD</t>
  </si>
  <si>
    <t>1. Personal Docente implementando prácticas innovadoras, alineadas con el modelo educativo.</t>
  </si>
  <si>
    <t>DOCENCIA Y RECURSOS HUMANOS</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</si>
  <si>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</si>
  <si>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</si>
  <si>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SUPUESTOS</t>
  </si>
  <si>
    <t>1. 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</si>
  <si>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A. Fortalecemiento de las competencias docentes para la educación superior que faciliten el aprendizaje y mejoren la eficiencia terminal.</t>
  </si>
  <si>
    <t>Profesorado capacitado en formación específica de su disciplina.</t>
  </si>
  <si>
    <t>1 plan de formación docente de humanidades y artes implementado</t>
  </si>
  <si>
    <t>4.1.A.1.1</t>
  </si>
  <si>
    <t>1. Diseñar e implementar el plan  de  formación docente, de acuerdo al Informe de la investigación realizada sobre el grado de implementación del modelo educativo de la UNAH en la Facultad.</t>
  </si>
  <si>
    <t xml:space="preserve">Es necesaria la formación docente específica en el campo de las humanidades y las artes </t>
  </si>
  <si>
    <t>Informe del estudio y el plan propuesto</t>
  </si>
  <si>
    <t>Profesorado de la Facultad</t>
  </si>
  <si>
    <t>Pedagogía y CE, Decanato, ISPD</t>
  </si>
  <si>
    <t>Gestionado al ISPD el programa de formación específica del profesorado de la Facultad.</t>
  </si>
  <si>
    <t>Solicitud aprobada y apoyada por el ISPD</t>
  </si>
  <si>
    <t>4.1.A.1.2</t>
  </si>
  <si>
    <t>2. Presentar la solicitud del Plan de formación del personal  docente al IPSD.</t>
  </si>
  <si>
    <t>El ISPD es el órgano directamente encargado de la gestión para la formación del profesorado</t>
  </si>
  <si>
    <t>Oficio de solicitud</t>
  </si>
  <si>
    <t>Mayores opciones para la selección de candidatos que ostenten cargos de autoridad. Los profesores de la Facultad están formados o tienen recursos didácticos claros respecto al proceso de re-clasificación.</t>
  </si>
  <si>
    <t xml:space="preserve"> El 100% del profesorado de la Facultad tiene acceso a la información de los procesos de reclasificación </t>
  </si>
  <si>
    <t xml:space="preserve">4.1.A.1.3 </t>
  </si>
  <si>
    <t>3. Facilitar la información de los procesos de reclasificación del personanal docente.</t>
  </si>
  <si>
    <t>Necesitamos mayores opciones para elegir candiadatos que ostenten cargos de autoridad, además de exigir los merecidos salarios a quienes tienen los méritos</t>
  </si>
  <si>
    <t>Recursos publicados en la red (vídeos y otros documentos)</t>
  </si>
  <si>
    <t>Equipo de comunicación de la Facultad</t>
  </si>
  <si>
    <t>1 proyecto de incentivos implementado</t>
  </si>
  <si>
    <t>4.1.A.1.4</t>
  </si>
  <si>
    <t>4. Continuar con el proyecto de incentivos  para docentes, personal administrativo y estudiantes.</t>
  </si>
  <si>
    <t>Es necesario incentivar al profesorado para mejorar su desempeño y actitud ante el trabajo</t>
  </si>
  <si>
    <t>Informe de avances del proyecto</t>
  </si>
  <si>
    <t>Sub-comisión delegada</t>
  </si>
  <si>
    <t>Asistencia a 10 festivales nacionales e internacionales para formar al profesorado de arte</t>
  </si>
  <si>
    <t xml:space="preserve">5. Asistir a 10 Festivales nacionales e  internacionales para fortalecer el conocimiento disciplinar del profesorado.  (En Música: FICCUA (Nicaragua), Encuentros según instrumento y especialidades de las artes escénicas (México, Cuba, Costa Rica, El Salvador y Guatemala).  Globalmente,  8 profesores y 50 estudiantes.) </t>
  </si>
  <si>
    <t>Informe de réplicas hechas al retorno para favorecer al resto del profesorado no asistente</t>
  </si>
  <si>
    <t>Profesorado de Arte</t>
  </si>
  <si>
    <t>Arte</t>
  </si>
  <si>
    <t>Participación en 4 eventos internacionales para la formación del profesorado de lenguas extranjeras</t>
  </si>
  <si>
    <t xml:space="preserve">6. Asistir a la Conferencia Internacional de TESOL (2), Conferencia de profesores de italiano en México (2),  Conferencia regional para profesores de francés (2).  IV Congreso ALFE, 2017 en Buenos Aires, Argentina. </t>
  </si>
  <si>
    <t>Profesorado de Lenguas y Culturas Extranjeras</t>
  </si>
  <si>
    <t>LCE</t>
  </si>
  <si>
    <t>1 Conngreso pedagógico</t>
  </si>
  <si>
    <t>7. Asistir al Congreso Pedagógico.</t>
  </si>
  <si>
    <t>Registros noticiosos</t>
  </si>
  <si>
    <t>Profesorado de la Pedagogía y CE</t>
  </si>
  <si>
    <t>Pedagogía y CE</t>
  </si>
  <si>
    <t>1 encuentro de educadores físicos</t>
  </si>
  <si>
    <t>8. Asistir al encuentro de Educadores Físicos.</t>
  </si>
  <si>
    <t>Profesorado de ECCF</t>
  </si>
  <si>
    <t>ECCF</t>
  </si>
  <si>
    <t>1 Congreso Internacional de arquitectura</t>
  </si>
  <si>
    <t>9. Asistir al Congreso Internacional de arquitectura MUNDANEUM.</t>
  </si>
  <si>
    <t>Profesorado de Arquitectura</t>
  </si>
  <si>
    <t>Arquitectura</t>
  </si>
  <si>
    <t>TOTAL DOCENCIA Y PROFESORADO UNIVERSITARIO</t>
  </si>
  <si>
    <t>1.  Aplicación de Sistema de Seguimiento a graduados.  Base de Datos de Egresados, Actualizadas y Monitoreada.</t>
  </si>
  <si>
    <t>2.  Graduados universitarios y Personal Administrativo participan en programa de relevo docente.</t>
  </si>
  <si>
    <t>ESTUDIANTES Y GRADUADOS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</si>
  <si>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</si>
  <si>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</si>
  <si>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</si>
  <si>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</si>
  <si>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</si>
  <si>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</si>
  <si>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</si>
  <si>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</si>
  <si>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</si>
  <si>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</si>
  <si>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</si>
  <si>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</si>
  <si>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</si>
  <si>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</si>
  <si>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</si>
  <si>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</si>
  <si>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</si>
  <si>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</si>
  <si>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</si>
  <si>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</si>
  <si>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</si>
  <si>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</si>
  <si>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</si>
  <si>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3. Velar y promover de manera efectiva, la inclusión de los Graduados Universitarios calificados para el relevo docente ( entre otros, reorientado y fortaleciendo a través de un nuevo Reglamento, a los Instructores).</t>
  </si>
  <si>
    <t xml:space="preserve">A. Brindar atención a los estudiantes universitarios de forma integral en su dimensión psico-pedagógica y social, que involucre aspectos interpersonales-afectivos, mediación de conflictos, orientación, asesoría, rendimiento académico, inducción vocacional y laboral. </t>
  </si>
  <si>
    <t>Existen reportes de las asesorías académicas en los archivos de las 7 Unidades de la Facultad.</t>
  </si>
  <si>
    <t>Reportes de asesorías en el archivo de las 7 unidades de la Facultad.</t>
  </si>
  <si>
    <t>5.1.A.2.1</t>
  </si>
  <si>
    <t>1. Continuar con las tutorías a estudiantes y registrarlas.</t>
  </si>
  <si>
    <t>Orientar a los estudiantes de la Facultad y brindar tutorías académicas</t>
  </si>
  <si>
    <t>Archivo de reportes de tutorías</t>
  </si>
  <si>
    <t>Estudiantes, fundamentalmente, los que están en riesgo académico</t>
  </si>
  <si>
    <t>Gestores de cada Unidad</t>
  </si>
  <si>
    <t>Entregados a los estudiantes, los certificados de reconocimiento y participación  en eventos académicos.</t>
  </si>
  <si>
    <t>El 100% de los estudiantes con requisitos de excelencia son reconocidos</t>
  </si>
  <si>
    <t>2. Entregar reconocimiento a los estudiantes con excelencia académica.</t>
  </si>
  <si>
    <t>Reconocer al estudiantado de excelencia académica</t>
  </si>
  <si>
    <t>Listado de estudiantes con excelencia académica</t>
  </si>
  <si>
    <t>Estudiantes de excelencia académica</t>
  </si>
  <si>
    <t>Existe un archivo de la lista de estudiantes certificados con excelencia académica en las 7 Escuelas de la Facultad.</t>
  </si>
  <si>
    <t>7 archivos de excelencia académica en las unidades de la Facultad.</t>
  </si>
  <si>
    <t>5.1.A.15.3</t>
  </si>
  <si>
    <t>3. Crear un arhivo de etudiantes con excelencia académica en cada una de las unidades de la Facultad.</t>
  </si>
  <si>
    <t>1 archivo en cada unidad que contenga los expedientes</t>
  </si>
  <si>
    <t xml:space="preserve"> El 100% de los estudiantes nuevos reciben inducción en cada una de las unidades de la Facultad.</t>
  </si>
  <si>
    <t>2 inducciones para estudiantes de nuevo ingreso</t>
  </si>
  <si>
    <t xml:space="preserve">4. Desarrollar 2 inducciones al año para estudiantes de primer ingreso. </t>
  </si>
  <si>
    <t xml:space="preserve">Orientar a los estudiantes de la Facultad </t>
  </si>
  <si>
    <t>Listado de los estudiantes asistentes e información noticiosa</t>
  </si>
  <si>
    <t>Estudiantes de nuevo ingreso de la Facultad</t>
  </si>
  <si>
    <t xml:space="preserve">B. Contribuir a la promoción, prevención y atención integral de la salud en el estudiantado universitario, para mejorar su calidad de vida y rendimiento académico. </t>
  </si>
  <si>
    <t>Actividades de prevención para la salud desarrolladas en la Semana de la carrera de Educación Física y Deportes.</t>
  </si>
  <si>
    <t>1 programa  de la Semana de la Salud contempla actividades para los estudiantes</t>
  </si>
  <si>
    <t xml:space="preserve">1. Desarrollar actividades de prevención para la salud durante  la Semana de la carrera de Educación Física y Deportes  (última semana de noviembre). </t>
  </si>
  <si>
    <t>Contribuir al esparcimiento y estilos de vida saludables del estudiantado universitario</t>
  </si>
  <si>
    <t>Información noticiosa</t>
  </si>
  <si>
    <t>Estudiantes  Universitarios</t>
  </si>
  <si>
    <t>La comunidad estudiantil es partícipe de la Agenda Artístico-Cultural de la Facultad.</t>
  </si>
  <si>
    <t>100% de las acciones programadas en la Agenda cultural son divulgadas para conocimiento de los estudiantes, fundamentalmente.</t>
  </si>
  <si>
    <t>5.1.B.8.2</t>
  </si>
  <si>
    <t>2. Participar de las actividades programadas en la Agenda artístico-cultural de la Facultad (Véase en Dimensión Lo Esencial de la Reforma Universitaria).</t>
  </si>
  <si>
    <t>C. Promover la realización de actividades socioculturales y deportivas tanto recreativas, competitivas y de intercambio estudiantil universitario.</t>
  </si>
  <si>
    <t>5.1.C.10.1</t>
  </si>
  <si>
    <t>1. Participar de las actividades programadas en la Agenda artístico-cultural de la Facultad (Véase en Dimensión Lo Esencial de la Reforma Universitaria).</t>
  </si>
  <si>
    <t>5.1.C.9.2</t>
  </si>
  <si>
    <t>2.  Participar de las actividades programadas en la Agenda artístico-cultural de la Facultad (Véase en Dimensión Lo Esencial de la Reforma Universitaria).</t>
  </si>
  <si>
    <t>Al menos 1 estudiante por Unidad está en intercambio</t>
  </si>
  <si>
    <t>5.1.C.9.3</t>
  </si>
  <si>
    <t>3. .Identificar encuentros Latinoamericanos de todas las áreas disciplinares de la Facultad,y revisar los convenios vigentes para producir mayor movilidad estudiantil.</t>
  </si>
  <si>
    <t>D. 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</si>
  <si>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 xml:space="preserve">Los estudiantes de la Facultad publican al menos una vez al año en la Revista de la Facultad o en el sitio web de la misma. </t>
  </si>
  <si>
    <t>Al menos 1 publicación anual de estudiantes de la Facultad</t>
  </si>
  <si>
    <t>5.1.9.D.1</t>
  </si>
  <si>
    <t>1. Promover la participación estudiantil en publicaciones académicas, en cada unidad de la Facultad. La Revista de la Facultad es coordinada por Letras.</t>
  </si>
  <si>
    <t>GRADUADOS</t>
  </si>
  <si>
    <t>E. Mejoramiento de la Calidad, la Pertinencia y la equidad.</t>
  </si>
  <si>
    <t>7  Informes de las posibilidades laborales  y las competencias necesarias para responder a ellas.</t>
  </si>
  <si>
    <t>5.2.E.1.1</t>
  </si>
  <si>
    <t>1. Presentar el informe de las instituciones estatales y privados que podrían posibilitar su inserción laboral   y las competencias necesarias para responder a ellas se encauzarían en la formación continua.</t>
  </si>
  <si>
    <t>Apoyar a los Graduados de la Facultad en su inserción laboral</t>
  </si>
  <si>
    <t>Graduados de la Facultad</t>
  </si>
  <si>
    <t>7 informes de Seguimiento a Graduados</t>
  </si>
  <si>
    <t>5.2.E.1.2</t>
  </si>
  <si>
    <t>2. Continuar con el programa de seguimiento a graduados y  rendir informes.</t>
  </si>
  <si>
    <t>El  “feedback” constante que genera pertinencia y/o contextualización. Información científica sobre las posibilidades del mercado laboral, las competencias a desarrollar para estar en él y la pertinencia de las carreras ofertadas por la Facultad.  Tener un programa de seguimiento a egresados efectivo que evidencie lo sistémico que puede ser la relación Facultad-egresados.</t>
  </si>
  <si>
    <t>Constitución de las 7 redes e informes de seguimiento</t>
  </si>
  <si>
    <t>Enlaces de graduados de cada Unidad</t>
  </si>
  <si>
    <t>F. Fortalecimiento de la Calidad.</t>
  </si>
  <si>
    <t>Estudiantes graduados de la Facultad que demustren estar calificados son incluidos con preferencia en las nuevas contrataciones.</t>
  </si>
  <si>
    <t>7 informes de contratación de graduados de la F HH AA calificados</t>
  </si>
  <si>
    <t>5.3.F.2.1</t>
  </si>
  <si>
    <t>1. Según archivos de excelencia académica y líneamientos institucionales de contratación, incluir de preferencia a graduados de la UNAH en las nuevas contrataciones.</t>
  </si>
  <si>
    <t>Dar seguimiento al objetivo institucional de velar y promover la inclusión de los Graduados para el relevo docente</t>
  </si>
  <si>
    <t>Actas</t>
  </si>
  <si>
    <t>Graduados Universitarios</t>
  </si>
  <si>
    <t>Comisión ad-hoc que integra la Decana de la Facultad</t>
  </si>
  <si>
    <t>2. Atender la demanda estudiantil mediante la contratacion de profesores tutores y profesores por hora</t>
  </si>
  <si>
    <t>TOTAL ESTUDIANTES Y GRADUADOS</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</si>
  <si>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</si>
  <si>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</si>
  <si>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</si>
  <si>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GESTIÓN DEL CONOCIMIENTO</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</si>
  <si>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</si>
  <si>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</si>
  <si>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r>
      <t xml:space="preserve">1. </t>
    </r>
    <r>
      <rPr>
        <b/>
        <sz val="11"/>
        <color rgb="FFFF0000"/>
        <rFont val="Arial"/>
        <family val="2"/>
      </rPr>
      <t xml:space="preserve">Gestionar y promover el conocimiento científico y social </t>
    </r>
    <r>
      <rPr>
        <b/>
        <sz val="11"/>
        <color theme="4" tint="-0.499984740745262"/>
        <rFont val="Arial"/>
        <family val="2"/>
      </rPr>
      <t>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r>
  </si>
  <si>
    <t>A.Fortalecimiento y consolidación del proceso de organización y desarrollo de las redes educativas regionales de la UNAH, y de los planes estratégicos y tácticos para continuar con la reforma integral de los centros regionales de la UNAH.</t>
  </si>
  <si>
    <t>Participación en al menos 15 redes regionales e internacionales</t>
  </si>
  <si>
    <t xml:space="preserve">1.Integrar redes regionales tales como: MUNDANEUM, UDEFAL, ACAAI (Arquitectura).  Instituto Internacional de Teatro y Red Centroamericana de Danza (Arte), ADUH, ODUCC, FISU-América y FISU (Educación Física). Red Carolina Honduras, ACALING, Red de Estudios Culturales en Centroamérica, Red de Estudios Culturales de Latinoamérica (Letras). Red KIPUS, CSUCA (Pedagogía). La asociación TESOL (Lenguas Extranjeras), xxx(250 dólares aprox. por red). Integrar la Asociación Académica de Filosofía y la Asociación Latinoamericana de Filosofía de la Educación, en el III trimestre (Filosofía). </t>
  </si>
  <si>
    <t>Fortalecer la inserción y creación de redes nacionales e internacionales así como la gestión del conocimiento producido</t>
  </si>
  <si>
    <t>Información en la red de las asociaciones mencionadas</t>
  </si>
  <si>
    <t>Publicadas las experiencias de movilidad producto de las redes nacionales o internacionales.</t>
  </si>
  <si>
    <t>El 100% de las experiencias de movilidades producto de redes son replicadas en la Facultad.</t>
  </si>
  <si>
    <t>6.1.A.3.2</t>
  </si>
  <si>
    <t>2. Publicar las experiencias de movilidad relativa a redes nacionales e internacionales.</t>
  </si>
  <si>
    <t>Replicada la experiencia recibida a través de la movilidad estudiantil, docente y administrativa, producto de las redes nacionales e internacionales.</t>
  </si>
  <si>
    <t>3. Replicar talleres o seminarios recibidos a través de la movilidad relativa a redes nacionales e internacionales.</t>
  </si>
  <si>
    <t>Listados de asistencia</t>
  </si>
  <si>
    <t>Fortalecimiento de las redes de graduados.</t>
  </si>
  <si>
    <t>100% de uso de las plataformas virtuales  para comunicar y generar conocimiento (blogs, redes sociales, página oficial de la Facultad, entre otros)</t>
  </si>
  <si>
    <t>6.1.A.1.4</t>
  </si>
  <si>
    <t>4. Las redes para la gestión del conocimiento de la Facultad ( graduados por ejemplo) generan información en blogs, redes sociales u otros sitios web oficiales.</t>
  </si>
  <si>
    <t>Sitios virtuales</t>
  </si>
  <si>
    <t>Creada la red de artistas nacionales.</t>
  </si>
  <si>
    <t>1 red de artistas nacionales creada</t>
  </si>
  <si>
    <t>5. Desarrollar el I Foro Nacional de Arte Hondureño como plataforma para crear una red nacional de artistas con miras a internacionalizarla.</t>
  </si>
  <si>
    <t>500000.00</t>
  </si>
  <si>
    <t>Artistas nacionales- Facultad</t>
  </si>
  <si>
    <t>Promovido el conocimiento científico y académico de la pedagogía y las ciencias de la educación.</t>
  </si>
  <si>
    <t>1 Congreso pedagógico desarrollado</t>
  </si>
  <si>
    <t xml:space="preserve">6. Desarrollar el III congreso pedagógico que reúne a pedagogos de todo el país e internacionales. </t>
  </si>
  <si>
    <t>Pedagogos y afines</t>
  </si>
  <si>
    <t>B. Mejorar significativamente la cobertura de la UNAH y el acceso de la población hondureña a los servicios académicos de la UNAH.</t>
  </si>
  <si>
    <t>Dar mayor cobertura de acceso a los estudios universitarios</t>
  </si>
  <si>
    <t>1 proyecto de fortalecimiento de las capacidades para la lengua española</t>
  </si>
  <si>
    <t>6.1.B. 2. 7</t>
  </si>
  <si>
    <t>7. Continuar con el proyecto de identificación y fortalecimiento de habilidades en la Lengua Española.</t>
  </si>
  <si>
    <t>Mejorar la cobertura de estudios superiores</t>
  </si>
  <si>
    <t>Estudiantes de educación media</t>
  </si>
  <si>
    <t>Gestores de Letras</t>
  </si>
  <si>
    <t>C. Desarrollar los Centros Regionales de la UNAH, como polos de desarrollo científico, técnico, y cultural de las regiones del país.</t>
  </si>
  <si>
    <t>En proyecto la ampliación de la oferta académica en los CRAED</t>
  </si>
  <si>
    <t xml:space="preserve">Al menos, 1 encuentro con CR para cooperar en el diagnóstico de necesidades de carreras en Humanidades y Artes. </t>
  </si>
  <si>
    <t>6.1.C.2.1</t>
  </si>
  <si>
    <t>1. Cooperar con los Centros Regionales para ampliar la oferta educativa en Humanidades y Artes (clases optativas y carreras). Tener un enlace en cada CR y uno por departamento.</t>
  </si>
  <si>
    <t>Expandir las humanidades y las artes en los Centros Regionales según demanda y recursos</t>
  </si>
  <si>
    <t>Los CR y la Facultad</t>
  </si>
  <si>
    <t>Vinculación cultural entre ciudad universitaria y los CRAED</t>
  </si>
  <si>
    <t>Al menos, 1 presentación cultural de las carreras de la Facultad de CU en cada uno de los  CRAED.</t>
  </si>
  <si>
    <t xml:space="preserve">2. Participar en eventos culturales y académicos en Centros Regionales. </t>
  </si>
  <si>
    <t>TOTAL GESTIÓN DEL CONOCIMIENTO</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</si>
  <si>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</si>
  <si>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</si>
  <si>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</si>
  <si>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</si>
  <si>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</si>
  <si>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</si>
  <si>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</si>
  <si>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A. ÉTICA: Transversalización del Eje Curricular de Ética en las actividades administrativas y como eje integrador de los demás ejes del Modelo Educativo de la UNAH.</t>
  </si>
  <si>
    <t xml:space="preserve">El personal docente de la Facultad es conocedora de la forma de transversalizar el eje de ética. Los planes de estudios que desarrolla la Facultad tiene incorporados los temas de ética, identidad y cultura. </t>
  </si>
  <si>
    <t>7 carreras rediseñadas considerando hacer transversal el eje de ética y los DD HH</t>
  </si>
  <si>
    <t>7.1.A.1.1</t>
  </si>
  <si>
    <t>1. Incorporar el eje de ética, identidad, ciudadanía y cultura en el rediseño de las carreras de la Facultad.</t>
  </si>
  <si>
    <t>Apostar por la ética para mejorar la ciudadanía y responsabilidad social e individual en la Facultad</t>
  </si>
  <si>
    <t>Informe de incorporación de la ética como eje</t>
  </si>
  <si>
    <t>Comunidad universitaria</t>
  </si>
  <si>
    <t>Grupo Gestores de la Facultad y las sub-comisiones de diseño de carreras</t>
  </si>
  <si>
    <t xml:space="preserve">2) Garantizar una educación integral, que incorpore la gestión académica del conocimiento, de cultura para el desarrollo, como parte de la dinámica institucional, y del perfil profesional, orientado al fortalecimiento de la ciudadano. </t>
  </si>
  <si>
    <t>B. CIUDADANÍA: Expansión del perfil profesional con elementos de  ciudadanía educativa.</t>
  </si>
  <si>
    <t>Implementado el Plan con Enfoque transversale en DD HH - F HH AA.</t>
  </si>
  <si>
    <t xml:space="preserve"> 1 Taller para definir el perfil de un ciudadano defensor en DD HH en Honduras (vinculación con Comisionado Universitario y CIPRODEH). </t>
  </si>
  <si>
    <t>1. Para implementar el Plan con enfoque transversal de los DD HH, desarrollar 1 Taller para definir el perfil de un ciudadano defensor en DD HH en Honduras (vinculación con Comisionado Universitario y CIPRODEH). Escuela de Filosofía</t>
  </si>
  <si>
    <t>Implementar el Plan piloto de la Facultad en materia de DD HH</t>
  </si>
  <si>
    <t>Informe de seguimiento e información noticiosa en medios oficiales</t>
  </si>
  <si>
    <t>Facultad HH AA</t>
  </si>
  <si>
    <t>Grupo Gestor del Plan con enfoque transversal en los DD HH- F HH AA</t>
  </si>
  <si>
    <t xml:space="preserve"> 1 Taller de formación sobre multi-inter y transdiciplinariedad en DD HH.</t>
  </si>
  <si>
    <t>2. Para implementar el Plan con enfoque transversal de los DD HH, gestionar y desarrollar 1 Taller de formación sobre multi-inter y transdiciplinariedad en DD HH. Decanato solicita a la SICyT</t>
  </si>
  <si>
    <t xml:space="preserve">1 Listado de los proyectos a desarrollar por los departamentos (reflejados en el PE y otros) identifiando en el perfil a qué línea prioritaria responderán en materia de DD HH. </t>
  </si>
  <si>
    <t>7.2.B.4.3</t>
  </si>
  <si>
    <t xml:space="preserve">3. Para implementar el Plan con enfoque transversal de los DD HH, enlistar los proyectos a desarrollar por los departamentos (reflejados en el PE y otros) y describir en el perfil a qué línea prioritaria responderá en materia de DD HH. Escuela, Dptos. de la Facultad </t>
  </si>
  <si>
    <t xml:space="preserve">El 100%  de los perfiles de los proyectos de la Facultad exponen cómo promoverán y/o defenderán los DD HH. </t>
  </si>
  <si>
    <t>7.2.B.4.4</t>
  </si>
  <si>
    <t>4. Para implementar el Plan con enfoque transversal de los DD HH, describir en el perfil de cada proyecto a realizar cómo promoverá y/o defenderá los DD HH. Comités de Vinculación, UGIC. Escuela y Dptos. de las la Facultad</t>
  </si>
  <si>
    <t>7.2.B.4.5</t>
  </si>
  <si>
    <t>5. Para implementar el Plan con enfoque transversal de los DD HH, identificar información de los proyectos que desarrolla la Facultad, en materia de DD HH, y reportarlos como insumos para los tomadores de decisiones en la formulación y/o adecuación de políticas públicas con base en información real y verificable. Escuela y Dptos. De la Facultad</t>
  </si>
  <si>
    <t xml:space="preserve">1 documento que oficializa el grupo propulsor de la F HH AA que hará los cabildeos con base en las propuestas generadas para la incidencia de los DD HH. </t>
  </si>
  <si>
    <t>7.2.B.4.6</t>
  </si>
  <si>
    <t>6. Para implementar el Plan con enfoque transversal de los DD HH, constituir el grupo propulsor de la F HH AA que hará los cabildeos con base en las propuestas generadas para la incidencia de los DD HH. Decanato, Escuela y Dptos. de la Facultad</t>
  </si>
  <si>
    <t xml:space="preserve">1 documento que recoge el establecimiento de los públicos prioritarios (excluidos, vulnerables y vulnerados) a los cuáles llegará cada proyecto desarrollado, y qué derechos asistirán anualmente. </t>
  </si>
  <si>
    <t>7. Para implementar el Plan con enfoque transversal de los DD HH, desarrollar una jornada de trabajo para establecer los públicos prioritarios (excluidos, vulnerables y vulnerados) a los cuáles llegará cada proyecto desarrollado, y qué derechos asistirán anualmente. Decanato solicita ayuda a la SICyT en colaboración con CIPRODEH</t>
  </si>
  <si>
    <t xml:space="preserve"> 1 Taller de transversalidad curricular en DD HH</t>
  </si>
  <si>
    <t xml:space="preserve">8. Para implementar el Plan con enfoque transversal de los DD HH, desarrollar 1 Taller de transversalidad curricular en DD HH. Escuela de Arquitectura y decanato </t>
  </si>
  <si>
    <t>1 Taller de formación para el tratamiento de las líneas prioritarias del PTDDHH- F HH AA.</t>
  </si>
  <si>
    <t>9. 1 Taller de formación para el tratamiento de las líneas prioritarias  del Plan E. T. DD HH(Qué metodología es participativa, cómo medir el impacto, cómo se atienden los grupos vulnerables, vulnerados y excluidos, qué es gestión del talento humano en observancia a los DD HH, etc.). Decanato solicita apoyo a la SYCyT y al Dpto. de Trabajo Social</t>
  </si>
  <si>
    <t xml:space="preserve"> 1 Taller sobre formación en comunicación popular (cómo llegar a los públicos).</t>
  </si>
  <si>
    <t>10. Para implementar el Plan con enfoque transversal de los DD HH, desarrollar 1 Taller sobre formación en comunicación popular (cómo llegar a los públicos).</t>
  </si>
  <si>
    <t xml:space="preserve">1 jornada de trabajo para unificar las competencias (según perfil de egreso) y ejes temáticos identificados según prioridades de contexto y naturaleza de las áreas disciplinares. </t>
  </si>
  <si>
    <t>11.Para implementar el Plan con enfoque transversal de los DD HH, desarrollar una jornada de trabajo para unificar competencias (según perfil de egreso) y ejes temáticos identificados según prioridades de contexto y naturaleza de las áreas disciplinares. Escuela y Dptos. De la Facultad</t>
  </si>
  <si>
    <t>La metodología apropiada para abordar los ejes de los DD HH y competencias en cada espacio pedagógicode las carreras de la Facultad</t>
  </si>
  <si>
    <t>12. Para implementar el Plan con enfoque transversal de los DD HH, desarrollar una jornada de trabajo para identificar la metodología apropiada para abordar esos ejes y competencias en cada espacio pedagógico. Los 7 Dptos bajo la coordinación del Dpto. de Pedagogía y CIPRODEH</t>
  </si>
  <si>
    <t>Bilbliografía sobre DD HH stá presente en el 100% de los espacios educativos identificados como posibles.</t>
  </si>
  <si>
    <t>7.2.B.4.13</t>
  </si>
  <si>
    <t xml:space="preserve">13. Para implementar el Plan con enfoque transversal de los DD HH, realizar una jornada de trabajo para seleccionar y adquirir la bibliografía sobre DD HH en espacios educativos superiores. Los 7 Dptos </t>
  </si>
  <si>
    <t>Identificado el 100% de los espacios pedagógicos de la malla curricular de todas las carreras ofertadas en la F HH AA donde está presente el tema y metodología de los DD HH</t>
  </si>
  <si>
    <t>7.2.B.4.14</t>
  </si>
  <si>
    <t>14. Para implementar el Plan con enfoque transversal de los DD HH, identificar los espacios pedagógicos en la malla curricular de todas las carreras ofertadas en la F HH AA donde están presentes los contenidos y metodología de los DD HH. Escuela, Dptos. de la Facultad</t>
  </si>
  <si>
    <t xml:space="preserve">1 Taller para identificar las convergencias: temáticas y metodológicas de los planes diseñados y rediseñados en toda la Facultad. </t>
  </si>
  <si>
    <t>15. Para implementar el Plan con enfoque transversal de los DD HH, desarrollar 1 Taller para identificar las convergencias: temáticas y metodológicas de los planes diseñados y rediseñados en toda la Facultad. Decanato y los 7 Dptos. de la Facultad</t>
  </si>
  <si>
    <t xml:space="preserve"> 1Talleres sobre metodología participativa en la Investigación de DD HH (con enfoque en las líneas prioritarias) </t>
  </si>
  <si>
    <t>16. Para implementar el Plan con enfoque transversal de los DD HH, desarrollar 1Talleres sobre metodología participativa en la Investigación de DD HH (con enfoque en las líneas prioritarias) Decanato solicita apoyo a la SICyT</t>
  </si>
  <si>
    <t xml:space="preserve">17. Para implementar el Plan con enfoque transversal de los DD HH, desarrollar 1Taller sobre la Gestión de la información con efectos en las políticas públicas y la sociedad civil y ciudadanía. </t>
  </si>
  <si>
    <t>17. Para implementar el Plan con enfoque transversal de los DD HH, desarrollar 1Taller sobre la Gestión de la información con efectos en las políticas públicas y la sociedad civil y ciudadanía. Decanato solicita apoyo a la DEGT</t>
  </si>
  <si>
    <t xml:space="preserve"> 1Taller sobre autoridad democrática y participativa.</t>
  </si>
  <si>
    <t>18. Para implementar el Plan con enfoque transversal de los DD HH, desarrollar 1Taller sobre autoridad democrática y participativa. Decanto solicita colaboración Dpto. de Sociología</t>
  </si>
  <si>
    <t xml:space="preserve">1  curso y/o seminario en DD HH con apoyo de organizaciones expertas en el tema. </t>
  </si>
  <si>
    <t>19. Para implementar el Plan con enfoque transversal de los DD HH, desarrollar 1  curso y/o seminario en DD HH con apoyo de organizaciones expertas en el tema. Decanato solicita apoyo a CIPRODEH otras instancias de DD HH.</t>
  </si>
  <si>
    <t xml:space="preserve"> 1 taller sobre socioanálisis en pequeños grupos para mejorar la comunicación y la resolución de conflictos. </t>
  </si>
  <si>
    <t>20. Para implementar el Plan con enfoque transversal de los DD HH, desarrollar 1 taller sobre socioanálisis en pequeños grupos para mejorar la comunicación y la resolución de conflictos. Decanato</t>
  </si>
  <si>
    <t>3) Priorizar la producción y gestión del conocimiento con alto contenido de identidad nacional, regional y local; que refuerce el saber local-regional, aborde los problemas nacionales, y que transite hacia la internacionalización del conocimiento.</t>
  </si>
  <si>
    <t>C. IDENTIDAD: Producción del conocimiento con identidad, nacional, regional, local, y para la internacionalización académica de la UNAH.</t>
  </si>
  <si>
    <t>Proyección y visibilización del trabajo de la Facultad. El equipo de comunicación pública en digital y en físico la agenda artístico-cultural anual de la Facultad, la que a su vez estará incluida en la Agenda de trabajo Anual de la Facultad.</t>
  </si>
  <si>
    <t>1 plan de acción para el posicionamiento de la Facultad.</t>
  </si>
  <si>
    <t>7.3.C.2.1</t>
  </si>
  <si>
    <t>1. Planificar las acciones que mejorarán la imagen de la Facultad en el 2017.</t>
  </si>
  <si>
    <t>Mejorar la imagen de la Facultad</t>
  </si>
  <si>
    <t>Plan de posicionamiento año 2017</t>
  </si>
  <si>
    <t>Comunidad local e internacional</t>
  </si>
  <si>
    <t>Equipo de comunicadores de la Facultad. Decanato</t>
  </si>
  <si>
    <t>Publicados mensualmente los grandes logros del quehacer de la Facultad.</t>
  </si>
  <si>
    <t xml:space="preserve"> Al menos 7publicaciones mensuales de noticias relevantes de la Facultad.</t>
  </si>
  <si>
    <t>7.3.C.2.2</t>
  </si>
  <si>
    <t>2. Publicar los grandes logros del quehacer de la Facultad a través de los medios oficiales: Redes sociales, página oficial, Presencia Universitaria, entre otros.</t>
  </si>
  <si>
    <t>Noticias en Medios de comunicación oficial</t>
  </si>
  <si>
    <t>Conocer la reacción pública respecto a la imagen de la Facultad.</t>
  </si>
  <si>
    <t xml:space="preserve">1 informe mensual de la reacción de las audiencias. </t>
  </si>
  <si>
    <t>7.3.C.2.3</t>
  </si>
  <si>
    <t>3. Sondear la reacción de las audiencias con relación a las publicaciones  de los logros que hace la Facultad .</t>
  </si>
  <si>
    <t>Reporte de la reacción de audicencias</t>
  </si>
  <si>
    <t xml:space="preserve">Producir experiencias identitarias a través de la organización y desarrollo de eventos artístico culturales. </t>
  </si>
  <si>
    <t xml:space="preserve">Las 7 unidades de la Facultad integran la agenda artístico-cultural  previo al año de ejecución. </t>
  </si>
  <si>
    <t>7.3.C.2.4</t>
  </si>
  <si>
    <t>4. Integrar la agenda artístico cultural de la Facultad de Humanidades y Artes del 2018.</t>
  </si>
  <si>
    <t>Organizar los eventos artístico-culturales con aternioridad</t>
  </si>
  <si>
    <t>Agenda artístico-cultural de la Facultad 2018</t>
  </si>
  <si>
    <t>La Agenda Anual de la Facultad (1) está publicada en los medios digitales.</t>
  </si>
  <si>
    <t>7.3.C.2.5</t>
  </si>
  <si>
    <t>5. Diseñar y editar la agenda anual de la Facultad con base en el POA 2017.</t>
  </si>
  <si>
    <t>Facilitar el seguimiento del POA 2017</t>
  </si>
  <si>
    <t>Agenda anual de la Facultad 2017</t>
  </si>
  <si>
    <t>Gestores de Facultad</t>
  </si>
  <si>
    <t>Enlace de comunicación de la Facultad y la Asistente Técnico Estratégico</t>
  </si>
  <si>
    <t>Desarrollada la (1) Agenda Artístico-cultural Anual de la Facultad.</t>
  </si>
  <si>
    <t>6. Desarrollar la Semana de la Facultad de Humanidades y Artes (marzo).</t>
  </si>
  <si>
    <t>Fortalecer la identidad nacional y de la Facultad promoviendo las humanidades y las artes como factores claves para la convivencia, el desarrollo y la calidad de vida.</t>
  </si>
  <si>
    <t>Agenda artístico-cultural de la Facultad 2017</t>
  </si>
  <si>
    <t>Equipo de Gestores de la Facultad</t>
  </si>
  <si>
    <t>7. Desarrollar la Semana de la Arquitectura (octubre).</t>
  </si>
  <si>
    <t>Arquitectura. Decanato</t>
  </si>
  <si>
    <t xml:space="preserve">8. Desarrollar el Congreso Internacional de Arquitectura MUNDANEUM.  </t>
  </si>
  <si>
    <t>7.3.C.2.9</t>
  </si>
  <si>
    <t>9. Participar con stands en la Feria vocacional que organiza la VOAE (mayo).</t>
  </si>
  <si>
    <t>7.3.C.2.10</t>
  </si>
  <si>
    <t>10. Participar en el congreso Científico de la UNAH con dos (2) invitados especiales (arquitectura) que desarrollarán talleres y seminarios (financiados por la DICyP).</t>
  </si>
  <si>
    <t>11. Atender por lo menos 15 invitaciones nacionales  e internacionales para la preentación de los grupos artísticos (danza, teatro y música) .</t>
  </si>
  <si>
    <t>Arte. Decanato</t>
  </si>
  <si>
    <t xml:space="preserve">12. Desarrollar la Semana de Teatro interuniversitario de las artes. </t>
  </si>
  <si>
    <t>7.3.C.2.13</t>
  </si>
  <si>
    <t>13. Desarrollar 2 Festivales de teatro.</t>
  </si>
  <si>
    <t>7.3.C.2.14</t>
  </si>
  <si>
    <t>14. Desarrollar la celebración de la danza contemporánea y folclórica( abril y septiembre, respectivamente).</t>
  </si>
  <si>
    <t>7.3.C.2.15</t>
  </si>
  <si>
    <t>15. Desarrollar el Festival de guitarra.</t>
  </si>
  <si>
    <t>7.3.C.2.16</t>
  </si>
  <si>
    <t>16. Realizar presentanciones de la Big Band.</t>
  </si>
  <si>
    <t>7.3.C.2.17</t>
  </si>
  <si>
    <t>17. Realizar presentaciones de la Banda Sifónica universitaria.</t>
  </si>
  <si>
    <t>7.3.C.2.18</t>
  </si>
  <si>
    <t>18. Desarrollar el Festival Folclórico de la ECCF.(septiembre)</t>
  </si>
  <si>
    <t>ECCF. Decanato</t>
  </si>
  <si>
    <t>7.3.C.2.19</t>
  </si>
  <si>
    <t>19. Participar en la celebración del Día del Estudiante (junio).</t>
  </si>
  <si>
    <t>Gestores de todas la Unidades. Decanato</t>
  </si>
  <si>
    <t xml:space="preserve"> 20. Desarrollar la Semana de la Interculturalidad y los DD HH (octubre)</t>
  </si>
  <si>
    <t>21.Celebrar el Día del maestro (septiembre).</t>
  </si>
  <si>
    <t>Decanato</t>
  </si>
  <si>
    <t>7.3.C.2.22</t>
  </si>
  <si>
    <t>22. Participar con la VOAE en los JUDUNA (octubre).</t>
  </si>
  <si>
    <t>7.3.C.2.23</t>
  </si>
  <si>
    <t>23. Participar en los JUDUCA (s.f. Definida)</t>
  </si>
  <si>
    <t>7.3.C.2.24</t>
  </si>
  <si>
    <t>24. Participar en el FICCUA, 2017(abril).</t>
  </si>
  <si>
    <t>7.3.C.2.25</t>
  </si>
  <si>
    <t>25. Participar en los ODUCC en Venezuela ( marzo).</t>
  </si>
  <si>
    <t>7.3.C.2.26</t>
  </si>
  <si>
    <t>26. Participar en campeonatos panamericanos en atltetismo (mayo)</t>
  </si>
  <si>
    <t>7.3.C.2.27</t>
  </si>
  <si>
    <t>27. Participar en FISU, Taiwan (agosto).</t>
  </si>
  <si>
    <t>7.3.C.2.28</t>
  </si>
  <si>
    <t>28. Participar en ADUH campeonatos universitarios y deportes (todo el año).</t>
  </si>
  <si>
    <t>7.3.C.2.29</t>
  </si>
  <si>
    <t>29. Desarrollar presentaciones de las obras publicadas por escritores de la UNAH relacionadas con el quehacer de la carrera de Letras.</t>
  </si>
  <si>
    <t>Letras. Decanato</t>
  </si>
  <si>
    <t>30. Semana de la Carrera de Letras (abril).</t>
  </si>
  <si>
    <t>7.3.C.2.31</t>
  </si>
  <si>
    <t>31. Desarrollar la Mesa redonda: El papel del escritor en los contextos académicos y socio-culturales del tercer mundo.</t>
  </si>
  <si>
    <t>32. Desarrollar la semana de la Pedagogía (julio).</t>
  </si>
  <si>
    <t>Pedagogía y CE. Decanato</t>
  </si>
  <si>
    <t>33. Desarrollar la semana de la carrera de Lenguas  Extranjeras ( mayo).</t>
  </si>
  <si>
    <t>LCE. Decanato</t>
  </si>
  <si>
    <t xml:space="preserve">34. Desarrollar la Semana de la Filosofía (noviembre). </t>
  </si>
  <si>
    <t>Filosofía. Decanato</t>
  </si>
  <si>
    <t xml:space="preserve">35. Desarrollo de la Semana de la Fracofonía (marzo). </t>
  </si>
  <si>
    <t>36. Semana de la Lengua italiana (octubre).</t>
  </si>
  <si>
    <t>37. Semana de la Lengua inglesa (julio).</t>
  </si>
  <si>
    <t>38. Desarrollar el día del Deportista hondureño. (14 de marzo). 144 medallas,  4 banner, 25 afiches, refrigerio para 300 y 300 camisetas.</t>
  </si>
  <si>
    <t>4) Fortalecer en la comunidad universitaria la práctica de la cultura física y deportes, el aprecio por las artes y la cultura como parte de la formación integral y del buen vivir.</t>
  </si>
  <si>
    <t>D. CULTURA: Formación de ciudadanos de cultura, globales, de región, y productivos, potenciando el rol de los CRU.</t>
  </si>
  <si>
    <t xml:space="preserve">Producir experiencias identitarias  y de fomento a la cultura a través de la organización y desarrollo de eventos artístico culturales. </t>
  </si>
  <si>
    <t>7.4.D.3.1</t>
  </si>
  <si>
    <t>1. Desarrollar la agenda artístico-cultural de la Facultad constituida.</t>
  </si>
  <si>
    <t>Gestores de la Facultad. Decanato</t>
  </si>
  <si>
    <t>TOTAL LO ESENCIAL DE LA UNAH PARA LA CONSTRUCCIÓN DE CIUDADANÍA</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</si>
  <si>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</si>
  <si>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</si>
  <si>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</si>
  <si>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</si>
  <si>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Jefes y Coordinadores de la Facultad identifican práctica innovadoras en sus unidades</t>
  </si>
  <si>
    <t>7 unidades de la Facultad implementan el portafolio docente</t>
  </si>
  <si>
    <t>8.1.A.1.1</t>
  </si>
  <si>
    <t xml:space="preserve">1. Implementar el portafolio docente como evidencia de las mejores prácticas identificadas mediante los procesos de evaluación del desempeño. </t>
  </si>
  <si>
    <t>Evidenciar las buenas prácticas e iniciativas del profesorado</t>
  </si>
  <si>
    <t>Portafolios presentados a los gestores</t>
  </si>
  <si>
    <t>Profesorado y Gestores de las Unidades de la Facultad.</t>
  </si>
  <si>
    <t xml:space="preserve">1 listado de criterios  implementado para la selección de las prácticas educativas más innovadoras </t>
  </si>
  <si>
    <t>8.1.A.1.2</t>
  </si>
  <si>
    <t>2. Crear un listado de criterios para detectar la innovación educativa y realizar un concurso a nivel de la Facultad.</t>
  </si>
  <si>
    <t>Premiar la innovación educativa en la Facultad</t>
  </si>
  <si>
    <t>Listado de criterios y argumentos teóricos que justifican su selección</t>
  </si>
  <si>
    <t>TOTAL CULTURA DE INNOVACIÓN INSTITUCIONAL Y EDUCATIVA</t>
  </si>
  <si>
    <t>ASEGURAMIENTO DE LA CALIDAD Y MEJORAMIENTO AMBIENTAL</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</si>
  <si>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</si>
  <si>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</si>
  <si>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</si>
  <si>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</si>
  <si>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</si>
  <si>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</si>
  <si>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</si>
  <si>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</si>
  <si>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</si>
  <si>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2. Promover un sistema de aseguramiento de la calidad en la UNAH, con participación de todas las Unidades Académicas, Administrativas, Financieras y Logísticas.</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</si>
  <si>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</si>
  <si>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 Mejoramiento de la Calidad y la Pertinencia.</t>
  </si>
  <si>
    <t>Una Facultad que responde a los estándares regionales e internacionales de acreditación, contextualizada localmente.</t>
  </si>
  <si>
    <t>1 Informe de avances en los procesos de mejora para la acreditación institucional, según la autoevaluación desarrollada en el 2016</t>
  </si>
  <si>
    <t>9.1.A.1.1</t>
  </si>
  <si>
    <t>1. Participar en los procesos de mejora  para la acreditación, según la autoevaluación institucional desarrollada en el 2016.</t>
  </si>
  <si>
    <t>Responder a los estándares regionales e internacionales de acreditación.</t>
  </si>
  <si>
    <t>Comunidad Universitaria</t>
  </si>
  <si>
    <t>Gestores de las Unidades y la Sub-comisión autoevaluación institucional de la Facultad.</t>
  </si>
  <si>
    <t>Carreras en humanidades y artes  de calidad y pertinencia.</t>
  </si>
  <si>
    <t>7 planes de mejora implementados (con avances según metas 2017)</t>
  </si>
  <si>
    <t>9.1.A.1.2</t>
  </si>
  <si>
    <t xml:space="preserve">2. Continuar con la implementación  los planes de mejora de las carreras de la Facultad.  </t>
  </si>
  <si>
    <t>Comunidad de la Facultad</t>
  </si>
  <si>
    <t xml:space="preserve">Gestores de las Unidades </t>
  </si>
  <si>
    <t>60 docentes certificados en el dominio de las lenguas inglés y francés</t>
  </si>
  <si>
    <t>3. Certificar a 60 docentes del Dpto. de Lenguas y Culturas Extranjeras en dominio de las lenguas inglés y francés  ( Aprox. 191,000.00 lempiras)</t>
  </si>
  <si>
    <t>Informe de los certificados</t>
  </si>
  <si>
    <t>Profesorado de LCE</t>
  </si>
  <si>
    <t>Gestores de Lenguas y Culturas Extranjeras</t>
  </si>
  <si>
    <t>B. Fortalecimiento de  la Planificación, Monitoria y Evaluación de la Gestión Académica.</t>
  </si>
  <si>
    <t>Expresados los logros y los desaciertos en la ejecución de planificaciones anuales, así como los desafíos a abordar para asegurar la calidad de los servicios educativos de la Facultad.</t>
  </si>
  <si>
    <t xml:space="preserve">1 informe de gestión, 1 informe de rendición de cuentas y una memoria de  la Facultad HH AA, </t>
  </si>
  <si>
    <t>9.2.B.2.1</t>
  </si>
  <si>
    <t xml:space="preserve">1. Presentar informes de gestión, rendición de cuentas y memoria de la Facultad. </t>
  </si>
  <si>
    <t>Fortalecer la planificación, monitoría y evaluación de la gestión académica de la Facultad.</t>
  </si>
  <si>
    <t>Informes y memoria</t>
  </si>
  <si>
    <t>Autoridades universitarias</t>
  </si>
  <si>
    <t>Gestores de la Facultad, Asistente Técnico Estratégico, Administradora de la Facultad.</t>
  </si>
  <si>
    <t>7 Unidades de la Facultad efectuan monitoría y evaluación y lo registran</t>
  </si>
  <si>
    <t>9.2.B.2.2</t>
  </si>
  <si>
    <t>2. Aplicar la monitoría y la evaluación para retroalimentar la metodología didáctica empleada por los docentes.</t>
  </si>
  <si>
    <t xml:space="preserve">Informes </t>
  </si>
  <si>
    <t>Gestores de las Unidades</t>
  </si>
  <si>
    <t>9.2.B.2.3</t>
  </si>
  <si>
    <t>3. Aplicar la evaluación del desempeño que coordina la SEDP.</t>
  </si>
  <si>
    <t>Personal docente y administrativo</t>
  </si>
  <si>
    <t>1 Observatorio de la calidad de la educación diseñado, validado e implementado</t>
  </si>
  <si>
    <t>2.B.1.4</t>
  </si>
  <si>
    <t>4. Desarrollar el proyecto Observatorio de la calidad de la educación (Pedagogía y CE).</t>
  </si>
  <si>
    <t>Gestores de Pedagogía y CE</t>
  </si>
  <si>
    <t>C. Mejoramiento de la Calidad, la Pertinencia y la Equidad.</t>
  </si>
  <si>
    <t>Carreras de la Facultad HH A participando en proyectos de mejora del medio ambiente  y estilos de vida saludables.</t>
  </si>
  <si>
    <t>2 carrera de la Facultad participan en el Megaproyecto Universidades Saludables</t>
  </si>
  <si>
    <t>9.3.C.5.1</t>
  </si>
  <si>
    <t>1. Participar en el Megaproyecto de Universidades Verdes y Saludables (UGIC Arquitectura y Pedagogía).</t>
  </si>
  <si>
    <t>Mejorar el medio ambiente  y estilos de vida saludables en la universidad.</t>
  </si>
  <si>
    <t>Gestores de Arquitectura</t>
  </si>
  <si>
    <t>1 proyecto de Pausa para la salud es implementado por la ECCF</t>
  </si>
  <si>
    <t>9.3.C.6.2</t>
  </si>
  <si>
    <t>2. Continuar con el Proyecto de pausa para la salud dirigido a empleados universitarios.</t>
  </si>
  <si>
    <t>Gestores de ECCF</t>
  </si>
  <si>
    <t>1 proyecto de Aulas Abiertas desarrollado por el Dpto. de Filosofía para fomentar estilos de vida saludables</t>
  </si>
  <si>
    <t>9.3.C.6.3</t>
  </si>
  <si>
    <t xml:space="preserve">3. Desarrollar durante 1 semana Las aulas abiertas de filosofía donde se abordan ética ciudadana, ecología, ética política, filosofía existencial, la aventura socrática, entre otros. </t>
  </si>
  <si>
    <t>Gestores de Filosofìa</t>
  </si>
  <si>
    <t>TOTAL ASEGURAMIENTO DE LA CALIDAD Y MEJORAMIENTO AMBIENTAL</t>
  </si>
  <si>
    <t>POSGRADOS</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</si>
  <si>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</si>
  <si>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</si>
  <si>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</si>
  <si>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</si>
  <si>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</si>
  <si>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</si>
  <si>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</si>
  <si>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</si>
  <si>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</si>
  <si>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</si>
  <si>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</si>
  <si>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</si>
  <si>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</si>
  <si>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</si>
  <si>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</si>
  <si>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</si>
  <si>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</si>
  <si>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</si>
  <si>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</si>
  <si>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</si>
  <si>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</si>
  <si>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</si>
  <si>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1 informe de Avances en el diseño de un posgrado en música</t>
  </si>
  <si>
    <t>10.1.A.A.1.1</t>
  </si>
  <si>
    <t>1. Continuar con el Diseño del posgrado de música de cámara ( campo en definición).</t>
  </si>
  <si>
    <t>Ofrecer nuevos posgrados en la Facultad</t>
  </si>
  <si>
    <t>Informe de avances</t>
  </si>
  <si>
    <t>Gestores de Música. Coordinador de posgrados de la Facultad.</t>
  </si>
  <si>
    <t>1 informe de Avances para la impementación del posgrado en gestión cultural</t>
  </si>
  <si>
    <t>10.1.A.A.1.2</t>
  </si>
  <si>
    <t>2. Continuar con la gestión de la maestría en Gestión Cultural, a través de la normativa de estudios internacionales bajo convenios.</t>
  </si>
  <si>
    <t>Dirección de Cultura. Coordinador de posgrados de la Facultad.</t>
  </si>
  <si>
    <t>1 informe de Avances en el diseño de un posgrado Gestión Curricular y Evaluación Educativa</t>
  </si>
  <si>
    <t>10.1.A.A.1.3</t>
  </si>
  <si>
    <t>3. Continuar con el Diseño del posgrado en Gestión Curricular y Evaluación Educativa.</t>
  </si>
  <si>
    <t>Gestores de Pedagogía y CE. Coordinador de posgrados de la Facultad.</t>
  </si>
  <si>
    <t>1 informe de Avances del convenio para importar, de una universidad de Francia, un plan de estudio para la apertura de la maestría en Didáctica del Francés.</t>
  </si>
  <si>
    <t>10.1.A.A.1.4</t>
  </si>
  <si>
    <t>4. Gestionar el convenio para importar, de una universidad de Francia, un plan de estudio para la apertura de la maestría en Didáctica del Francés.</t>
  </si>
  <si>
    <t>1 convenio específico realizado y diagnóstico local</t>
  </si>
  <si>
    <t>Gestores de LCE. Coordinador de posgrados de la Facultad</t>
  </si>
  <si>
    <t>1 informe de Avances en el diseño de la maestría en didáctica de la actividad física</t>
  </si>
  <si>
    <t>10.1.A.A.1.5</t>
  </si>
  <si>
    <t xml:space="preserve">5. Iniciar con el diseño de la maestría en Didáctica de la Actividad física. </t>
  </si>
  <si>
    <t>Gestores de ECCF. Coordinador de posgrados de la Facultad.</t>
  </si>
  <si>
    <t>Calidad y ampliación de la oferta al ser identificados los postgrados necesarios en los Centros Regionales.</t>
  </si>
  <si>
    <t>2 diagnósticos de Centros Regionales (en el área de Lenguas Extranjeras y Pedagogía y CE)</t>
  </si>
  <si>
    <t>10.1.G.A.1.6</t>
  </si>
  <si>
    <t>6. Impulsar el proceso diagnóstico de estudios  universitarios de posgrado en los Centros Regionales a través de la conformación de equipos de trabajo liderados por el coordinador de posgrados de la Facultad, aplicación de diagnóstico y toma de decisiones.</t>
  </si>
  <si>
    <t>CR</t>
  </si>
  <si>
    <t>Enlaces de los CR - Facultad y el coordinador de posgrados de la Facultad.</t>
  </si>
  <si>
    <t>Mejorado el acceso de estudios de posgrado de la Facultad en Centros Regionales de la UNAH.</t>
  </si>
  <si>
    <t>2 posgrados de la F HH AA ofertados según demanda</t>
  </si>
  <si>
    <t>10.1.G.A.1.7</t>
  </si>
  <si>
    <t>7. Ofertar los posgrados de la Facultad (Ciudad universaria) en algunos Centros Regionales según demanda.</t>
  </si>
  <si>
    <t>Ampliar el acceso a los posgrados que ofrece la Facultad en Centros Regionales</t>
  </si>
  <si>
    <t>informe de avances</t>
  </si>
  <si>
    <t>Algunos Centros Regionales</t>
  </si>
  <si>
    <t>Gestores de la Facultad. Decanato.</t>
  </si>
  <si>
    <r>
      <t xml:space="preserve">B) Las facultades y centros regionales se insertan en el eje de </t>
    </r>
    <r>
      <rPr>
        <b/>
        <sz val="11"/>
        <color rgb="FFFF0000"/>
        <rFont val="Arial"/>
        <family val="2"/>
      </rPr>
      <t>Gestión Académico-Institucional;</t>
    </r>
    <r>
      <rPr>
        <b/>
        <sz val="11"/>
        <color indexed="56"/>
        <rFont val="Arial"/>
        <family val="2"/>
      </rPr>
      <t xml:space="preserve"> creando y aprobando nuevos posgrados académicos y profesionalizante,con un sistema de posgrados integrado plenamente a los departamentos.</t>
    </r>
  </si>
  <si>
    <t>Existen procesos más expeditos para la aprobación de las maestrías de las diferentes unidades académicas de la Facultad.</t>
  </si>
  <si>
    <t>1 Propuesta para procesos expeditos en la aprobación de los posgrados</t>
  </si>
  <si>
    <t>10.1.B.B.1.1</t>
  </si>
  <si>
    <t>1. Plantear propuesta de procesos expeditos para la  optimización de los procesos de aprobación de los posgrados ante la DICyP.</t>
  </si>
  <si>
    <t>Basados en la sistematización de las experiencias de la Facultad, proponer procesos de mejora para la aprobación los posgrados.</t>
  </si>
  <si>
    <t>Propuesta</t>
  </si>
  <si>
    <t>Posgrados de la Facultad</t>
  </si>
  <si>
    <t>Coordinador de posgrados de la Facultad</t>
  </si>
  <si>
    <t>Lograda la eficacia en el recurso en cada uno de los postgrados porque cuenta con su propio espacio de aulas y laboratorios acondicionados de acuerdo a su disciplina. Así también con un mínimo de estructura permanente.</t>
  </si>
  <si>
    <t>100% del personal meta es contratado en la coordinación de los posgrados de la Facultad</t>
  </si>
  <si>
    <t>2. Gestionar un personal administativo-académico mínimo y permanente común para todos los posgrados de la Facultad: 1 administrador, 1 asistente de administración, 1 secretaria, 1 asistente académico .</t>
  </si>
  <si>
    <t>Mejorar la eficacia en la admón. De los posgrados de la Facultad</t>
  </si>
  <si>
    <t>Contrataciones</t>
  </si>
  <si>
    <r>
      <t xml:space="preserve">C) Las facultades y centros regionales se insertan en el eje de </t>
    </r>
    <r>
      <rPr>
        <b/>
        <sz val="11"/>
        <color rgb="FFFF0000"/>
        <rFont val="Arial"/>
        <family val="2"/>
      </rPr>
      <t>Evaluación y Acreditación</t>
    </r>
    <r>
      <rPr>
        <b/>
        <sz val="11"/>
        <color indexed="56"/>
        <rFont val="Arial"/>
        <family val="2"/>
      </rPr>
      <t xml:space="preserve">; procurando que sus posgrados sean objeto de evaluación  institucional constante, autoevaluación y acreditación regional, para aumentar el prestigio académico de la UNAH. </t>
    </r>
  </si>
  <si>
    <t>Cada uno de los posgrados cuenta con su propio espacio de aulas y laboratorios acondicionados de acuerdo a su disciplina y a la inclusión, así también,  se encuentran en posesión de un plan de estudios diseñado y/o evaluado de acuerdo a criterios de acreditación internacional, fundamentalmente: SHACES.</t>
  </si>
  <si>
    <t>1 informe de avances en el rediseño del posgrado en Conservación y Gestión del Patrimonio</t>
  </si>
  <si>
    <t>10.1.C.C.1.1</t>
  </si>
  <si>
    <t>1. Dar continuidad al rediseño del posgrado en Conservación y Gestión del Patrimonio.</t>
  </si>
  <si>
    <t>Evaluar, rediseñar y trabajar para la acreditación de los posgrados de la Facultad</t>
  </si>
  <si>
    <t>Gestores de Arquitectura. Coordinador de posgrados de la Facultad</t>
  </si>
  <si>
    <t>1 informe de avances en el rediseño del posgrado en Diseño y Gestión Curricular.</t>
  </si>
  <si>
    <t>10.1.C.C1.2</t>
  </si>
  <si>
    <t>2. Dar continuidad al rediseño del posgrado en Diseño y Gestión Curricular.</t>
  </si>
  <si>
    <t>1 informe de avances del rediseño del posgrado en Actividad Física para la salud.</t>
  </si>
  <si>
    <t>10.1.C.C.1.3</t>
  </si>
  <si>
    <t>3. Dar continuidad al rediseño del posgrado en Actividad Física para la salud.</t>
  </si>
  <si>
    <t>1 informe de avances del rediseño del posgrado de Didáctica de Lenguas y Culturas.</t>
  </si>
  <si>
    <t>10.1.C.C.1.4</t>
  </si>
  <si>
    <t>4. Dar continuidad al rediseño del posgrado de Didáctica de Lenguas y Culturas.</t>
  </si>
  <si>
    <t xml:space="preserve">Posgrados pertinentes en cada área. Mayor eficiencia terminal de los postgrados. </t>
  </si>
  <si>
    <t>1 plan de seguimiento al proyecto de Eficiencia Terminal en los posgrados</t>
  </si>
  <si>
    <t>10.1.C.C.1.5</t>
  </si>
  <si>
    <t>5. Dar continuidad al proyecto de Eficiencia Terminal en los posgrados.</t>
  </si>
  <si>
    <t>Equipo de coordinadores de los posgrados y Coordinador de posgrados de la Facultad.</t>
  </si>
  <si>
    <t>1 proyecto de capacidad instalada de los posgrados finalizado</t>
  </si>
  <si>
    <t>10.1.C.C.1.6</t>
  </si>
  <si>
    <t>6. Dar continuidad al proyecto de capacidad instalada de los posgrados.</t>
  </si>
  <si>
    <t>Mejorar la eficacia en la academia de los posgrados de la Facultad</t>
  </si>
  <si>
    <t>1 informe de Avances del convenio específico con la Universidad de Barcelona para la importación de la maestría regional en urbanismo</t>
  </si>
  <si>
    <t>10.1.C.C.2.5</t>
  </si>
  <si>
    <t>5. Gestionar el convenio específico con la Universidad de Barcelona para la importación de la maestría regional en urbanismo.</t>
  </si>
  <si>
    <r>
      <t>D) Las facultades y centros regionales se insertan en el eje de</t>
    </r>
    <r>
      <rPr>
        <b/>
        <sz val="11"/>
        <color rgb="FFFF0000"/>
        <rFont val="Arial"/>
        <family val="2"/>
      </rPr>
      <t xml:space="preserve"> Investigación, desarrollo e innovación</t>
    </r>
    <r>
      <rPr>
        <b/>
        <sz val="11"/>
        <color indexed="56"/>
        <rFont val="Arial"/>
        <family val="2"/>
      </rPr>
      <t xml:space="preserve">;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r>
  </si>
  <si>
    <t>Comunicadas las investigaciones realizadas a nivel de posgrados en el campo de las humanidades y las artes.</t>
  </si>
  <si>
    <t>1 congreso de posgrados de la Facultad de Humanidades y Artes con invitados internacionales</t>
  </si>
  <si>
    <t>10.1.D.D.1.1</t>
  </si>
  <si>
    <t>1. Desarrollar el Congreso Científico de Investigaciones de posgrados de la Facultad.</t>
  </si>
  <si>
    <t>Comunicar las investigaciones o diseños de investigación realizados en el campo de las humandiades y las artes</t>
  </si>
  <si>
    <t>Agenda del Congreso Científico</t>
  </si>
  <si>
    <t>Al menos 5 participaciones en el Congreso de investigación Científica</t>
  </si>
  <si>
    <t>10.1.D.D.4.2</t>
  </si>
  <si>
    <t>2. Participar en el Congreso de Investigación Científico de la UNAH.</t>
  </si>
  <si>
    <r>
      <t xml:space="preserve">E) Las facultades y centros regionales se insertan en el eje de </t>
    </r>
    <r>
      <rPr>
        <b/>
        <sz val="11"/>
        <color rgb="FFFF0000"/>
        <rFont val="Arial"/>
        <family val="2"/>
      </rPr>
      <t>Vinculación Universidad Estado</t>
    </r>
    <r>
      <rPr>
        <b/>
        <sz val="11"/>
        <color indexed="56"/>
        <rFont val="Arial"/>
        <family val="2"/>
      </rPr>
      <t>, sectores productivos y sectores sociales; con una relación institucional estructurada, posgrados de la UNAH  reconocidos y contribuyendo al desarrollo económico, social y político del país.</t>
    </r>
  </si>
  <si>
    <t>Establecida la vinculación U- Sociedad a través de los posgrados de la F HH AA.</t>
  </si>
  <si>
    <t>1 proyecto de vinculación del posgrado Didáctica de Lenguas y Culturas</t>
  </si>
  <si>
    <t>10.1.E.E.1.1</t>
  </si>
  <si>
    <t>1. Desarrollar el proyecto de vinculación de los maestrantes de Didáctica de Lenguas y Culturas en una institución pública externa a la UNAH.</t>
  </si>
  <si>
    <t>Trabajar en la VUS a través de los posgrados de la Facultad</t>
  </si>
  <si>
    <t>informe de resultados</t>
  </si>
  <si>
    <t>Sociedad, esecnario seleccionado por la coordinación de la maestría</t>
  </si>
  <si>
    <t>Gestores de LCE. Coordinador de posgrados de Didáctica de Lenguas y la Culturas</t>
  </si>
  <si>
    <r>
      <t xml:space="preserve">G) Las facultades y los centro regionales se insertan en el eje de </t>
    </r>
    <r>
      <rPr>
        <b/>
        <sz val="11"/>
        <color rgb="FFFF0000"/>
        <rFont val="Arial"/>
        <family val="2"/>
      </rPr>
      <t>Formación y capacitación</t>
    </r>
    <r>
      <rPr>
        <b/>
        <sz val="11"/>
        <color indexed="56"/>
        <rFont val="Arial"/>
        <family val="2"/>
      </rPr>
      <t>; registrando y acreditando un cuerpo de profesionales especializado en la gestión de posgrados, incluyendo el componente de investigación.</t>
    </r>
  </si>
  <si>
    <t>Profesorado de los posgrados de la Facultad formado en docencia, investigación y tutorías de tesis.</t>
  </si>
  <si>
    <t>3 talleres para capacitación del profesorado de los posgrados de la F HH AA</t>
  </si>
  <si>
    <r>
      <t xml:space="preserve">3. Gestionar la movilidad de alrededor de 3 especialistas extranjeros para la formación docente, investigativa y asesoría de tesis para los diferentes posgrados de la Facultad. </t>
    </r>
    <r>
      <rPr>
        <sz val="11"/>
        <color theme="5"/>
        <rFont val="Arial"/>
        <family val="2"/>
      </rPr>
      <t>Aprox. 44,000.00 por especialista.</t>
    </r>
  </si>
  <si>
    <t>Formar en docencia, investigación y asesoría para fortalecer el cuerpo de docentes de los posgrados activos</t>
  </si>
  <si>
    <t>Profesorado de los posgrados</t>
  </si>
  <si>
    <t>TOTAL POSGRADO</t>
  </si>
  <si>
    <t>GESTIÓN ADMINISTRATIVA Y FINANCIERA EN APOYO AL DESARROLLO ACADÉMICO</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</si>
  <si>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</si>
  <si>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</si>
  <si>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</si>
  <si>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</si>
  <si>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</si>
  <si>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</si>
  <si>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 xml:space="preserve">Objetivos:  </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</si>
  <si>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</si>
  <si>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</si>
  <si>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A. Las Unidades Académicas y Administrativas disponen y tienen  acceso a los servicios de la plataforma tecnológica y al programa de desarrollo tecnológico de la UNAH.</t>
  </si>
  <si>
    <t xml:space="preserve">Todas las unidades acadèmicas y administrativas de la Facultad tienen acceso a los servicios de la plataforma tecnológica de la UNAH. </t>
  </si>
  <si>
    <t>Cubierto el 100% de las necesidades de acceso a la plataforma tecnológica de la UNAH</t>
  </si>
  <si>
    <t>11.1.A.1.1</t>
  </si>
  <si>
    <t>1. Gestionar el acceso a los servicios de la plataforma tecnológica de forma inalámbrica y de red abierta para los estudiantes en los edificios de la Facultad.</t>
  </si>
  <si>
    <t>Beneficiarse del acceso a los servicios tecnológicos de la UNAH</t>
  </si>
  <si>
    <t>Siempre y cuando la Universidad cuente con los recursos para ello, uso de la red en cualquiera de los edificios</t>
  </si>
  <si>
    <t>DEGT. Gestores de la Facultad</t>
  </si>
  <si>
    <t>La comunidad de la Facultad conoce y emplea el correo institucional</t>
  </si>
  <si>
    <t>1 campaña para el uso del correo institucional</t>
  </si>
  <si>
    <t>11.1.A.1.2</t>
  </si>
  <si>
    <t>2. Promover el uso del correo institucional  y beenficarse de sus aplicaciones. Solicitar taller a la DEGT en las unidades que no tengan conocimiento de estos beneficios.</t>
  </si>
  <si>
    <t>Información en sitos web y murales de CU</t>
  </si>
  <si>
    <t>Equipo de comunicadores de la Facultad</t>
  </si>
  <si>
    <t>B. La infraestructura de las sedes universitarias en termino de aulas, salones, talleres, laboratorios, oficinas u otros, son suficientes y adecuados para el logro de los objetivos institucionales.</t>
  </si>
  <si>
    <t>Mejorarada y ampliada la infraestructura de la Facultad para brindar servicios de calidad a los estudiantes universitarios de nuestra comunidad.</t>
  </si>
  <si>
    <t>Implementado el proyecto de mejora de las carreras de la Facultad de Humanidades y Artes, relativo a la infraestructura, paliativo mientras se construye el edificio propio.</t>
  </si>
  <si>
    <t xml:space="preserve">1. Dar seguimiento al proyecto de Edificio de la Facultad para proceder a su construcción, buscando a la vez, otras fuentes de financiamiento. </t>
  </si>
  <si>
    <t>Brindar servicios de calidad a los estudiantes</t>
  </si>
  <si>
    <t>Facultad. Sociedad y sectores varios</t>
  </si>
  <si>
    <t>Decanato. Gestores de la Facultad</t>
  </si>
  <si>
    <t>Implementado el proyecto de mejora de la carrera de arquitectura relativo a la infraestructura, paliativo mientras se construye el edificio de la Facultad de Humanidades y Artes.</t>
  </si>
  <si>
    <t>2. Solicitar e instalar  puertas dobles y contramarcos que brinden seguridad al mobiliario de 10 aulas (en arquitectura).</t>
  </si>
  <si>
    <t>Evidencia fotográfica. Oficios</t>
  </si>
  <si>
    <t xml:space="preserve">3. Dotar a las aulas de un sistema de potencia seguro que permita trabajar con la tecnología en las clases: toma corrientes, instalación de una estructura en el cielo falso de las gradas que brinde seguridad a todo el equipo del depto. De arquitectura. </t>
  </si>
  <si>
    <t xml:space="preserve">4. Solicitar e instalar las divisiones, puertas y contramarcos de los cubículos de los docentes y oficinas administrativas de manera que brinden la seguridad debida. </t>
  </si>
  <si>
    <t xml:space="preserve">5. Pintar el Dpto. de Arquitectura. </t>
  </si>
  <si>
    <t>Implementado el proyecto de mejora de la carrera de Lenguas Extranjeras relativo a la infraestructura, paliativo mientras se construye el edificio de la Facultad de Humanidades y Artes.</t>
  </si>
  <si>
    <t>11.1.B.2.6</t>
  </si>
  <si>
    <t>6. Ampliar las instalaciones de la carrera de Lenguas: 10 aulas, 20 aulas para clases de servicio, 1 oficina para la coordinación de carrera, 1 aula para el centro de tutoría y 1 espacio para biblioteca.</t>
  </si>
  <si>
    <t>Implementado el proyecto de mejora de la carrera de música relativo a la infraestructura, paliativo mientras se construye el edificio de la Facultad de Humanidades y Artes.</t>
  </si>
  <si>
    <t>7.  Mejorar las instalaciones de la carrera de música: insonorización de  todas las aulas (10 aulas) y  5 cubículos. 1 par de aulas con piso de madera para trabajar teatro y danza, espejos y barras. 15 Aires acondicionados de diferentes tamaños según proporción de los espacios.</t>
  </si>
  <si>
    <t>C. Los Departamentos Académicos y las carreras disponen del equipo didáctico necesario para facilitar el proceso del desarrollo educativo.</t>
  </si>
  <si>
    <t>Empleado equipo didáctico para mejorar la calidad de la educación en la Facultad.</t>
  </si>
  <si>
    <t>Implementado el proyecto de mejora de la carrera de arquitectura, relativo al equipo didáctico.</t>
  </si>
  <si>
    <t xml:space="preserve">1. Gestionar con la debida antelación el equipo didáctico necesario de cada Departamento: En arquitectura, 250 bancos, 20 mesas, , 10 pizarras de formica blanca. </t>
  </si>
  <si>
    <t>Equipar para mejorar la calidad educativa.</t>
  </si>
  <si>
    <t>Implementado el proyecto de mejora de la carrera de música, relativo al equipo didáctico.</t>
  </si>
  <si>
    <t>2. Gestionar con la debida antelación el equipo didáctico necesario de cada Departamento:   En Arte,  20 guitarras. 2 pianos para concierto 11 clarinovas. 30 violines, 15 violas, 8 chelos, 4 contrabajo, 2 clarinetes, 2 oboes, 2 cornos franceses, 1 corno inglés, 3 trompetas, 1 tuba, 3 trombones, 2 fagots, 8  saxofones (1 barítono, 2 tenores, 3 altos y 2 sopranos), 4 flautas traversas, 2 timbales, 1 xilófono, 1 vibráfono, 1 campana tubular, 2 redoblantes, 1 bombo y 4 juegos de platillos, cajas chinas, claves, triángulos, panderetas, bongoes y un set de tumbas.</t>
  </si>
  <si>
    <t>Implementado el proyecto de mejora de la carrera de pedagogía y CE, relativo al equipo didáctico.</t>
  </si>
  <si>
    <t>3. Gestionar con la debida antelación el equipo didáctico necesario de cada Departamento:En Pedagogía y CE, 500 Libros de textos actualizados, 15 escritorios, 20 sillas de oficina, papelería (1000 resmas de papel tamaño carta y 1000 resmas de papel tamaño oficio , 1500 marcadores color negro, rojo y azul, 1000 borradores, lapices ( presencial y distancia), 500 rollos de papel rotafolio, masking tape, 1000 tinta color negro para impresora).</t>
  </si>
  <si>
    <t>Implementado el proyecto de mejora de la carrera de educación física, relativo al equipo didáctico.</t>
  </si>
  <si>
    <t xml:space="preserve">4. Gestionar con la debida antelación el equipo didáctico necesario de cada Departamento: El Educación Fìsica y Deportes,  500 balones de baloncesto, 500 de voleibol, 500 de fútbol, 300 de fútbol sala, 500 pelotas de tennis de mesa, 50 raquetas de tennis de mesa, 500 pelotas de softball, 200 de béisbol, 50 guantes surdos, 50 guantes de primera, 50 guantes de catcher, 30 caretas, 200 bates de alumnio, 25 juegos de almohadillas o bases, 50 cascos, 50 protectores de catcher, 12 home. </t>
  </si>
  <si>
    <t>Implementado el proyecto de mejora de la carrera de lenguas extranjeras, relativo al equipo didáctico.</t>
  </si>
  <si>
    <t>5. Gestionar con la debida antelación el equipo didáctico necesario de cada Departamento: En Lenguas Extranjeras, 500 Libros de textos actualizados, 1 mesa con 12 sillas, 1000 resmas de papel tamaño carta y 500 resmas de papel tamaño oficio , 1500 marcadores color negro, rojo y azul, 300 borradores, lapices ( presencial y distancia), 50 rollos de papel rotafolio, 100 rollos de masking tape, 300 cajas de tinta color negro para impresora, 10 toner para fotocopiadora e impresora, y papelería (10 cajas folder tamano oficio, 10 cajas folder tamano carta, 6 cajas pendaflex, 50 portafolios de archivo, 4 pizarras de formica, 4 archiveros de 4 gavetas, 6 aires acondicionados, 10 sillas para escritorios .</t>
  </si>
  <si>
    <t>Implementado el proyecto de mejora de la carrera de filosofía, relativo al equipo didáctico.</t>
  </si>
  <si>
    <t xml:space="preserve">6. Gestionar con la debida antelación el equipo didáctico necesario de cada Departamento:En Filosofía, 10 Escritorios modulares ubicados en 2 aulas y sus respectivos aires acondicionados, 3 aulas de clase, 10 pizarras de formica, papelería ( 20 rollos de masking tape, 150 resmas de papel, 120 cajas de marcadores, 90 borradores, 60 cartuchos de tinta negra, 30 cajas marcadores permanetes, 60 pliegos de cartulinas, 24 botes de pegamento en barra, 5 engrapadoras grandes, 10 cajas de marcadores resaltadores, 100 cajas combinadas de lápices grafito y tinta) acondicionar por lo menos 4 aulas para proyecciones (cortinas). </t>
  </si>
  <si>
    <t>Filosofía</t>
  </si>
  <si>
    <t>D. La unidad académica cuenta con un presupuesto que le permite realizar adecuadamente las funciones de docencia, investigación, vinculación y gestión académica programadas por la carrera.</t>
  </si>
  <si>
    <t>Asignado el presupuesto a cada unidad de la Facultad</t>
  </si>
  <si>
    <t>POA 2017 con asignación presupuestaria</t>
  </si>
  <si>
    <t>11.2.D.6.1</t>
  </si>
  <si>
    <t>1. Asignar el presupuesto a cada unidad académica según el desempeño de cada una, sus necesidades reales, coforme a la aspiración de la acreditación internacional,  y el total concedido por la institución.</t>
  </si>
  <si>
    <t>Contar con los recursos necesarios para implementar lo planificado</t>
  </si>
  <si>
    <t>POA 2017</t>
  </si>
  <si>
    <t>Gestores de la Facultad</t>
  </si>
  <si>
    <t>Generados los fondos externos para ampliar el presupuesto asignado a la Facultad por la institución .</t>
  </si>
  <si>
    <t>1 Diplomado en Educación Superior ofertado en venta de servicios</t>
  </si>
  <si>
    <t>11.2.D.6.2</t>
  </si>
  <si>
    <t>2. Desarrollar proyectos de venta de servicios en cada departamento, partiendo del conocimiento de la normativa para efectuarlos. Para el caso, participar en consultorías, ser ternas examinadoras de concursos o proyectos, etc. Y que el fondo beneficie a las carreras (pregrado y posgrado).</t>
  </si>
  <si>
    <t>Listado de inscritos</t>
  </si>
  <si>
    <t>Profesionales universitarios. Facultad</t>
  </si>
  <si>
    <t>Al menos 7 proyectos de venta de servicios</t>
  </si>
  <si>
    <t>11.2.D.6.3</t>
  </si>
  <si>
    <t>3. Impartir el diplomado en educación superior bajo la modalidad de prestación de servicios y por aprobación de rectoría.</t>
  </si>
  <si>
    <t>Proyectos de venta de servicios registrados</t>
  </si>
  <si>
    <t>Informada la comunidad universitaria sobre las necesidades que se tienen y requieren cubrir, en torno al rediseño de las carreras de la F HH AA y la acreditación institucional.</t>
  </si>
  <si>
    <t>1 conversatorio sobre las necesidades que se tienen y requieren cubrir, en torno al rediseño de las carreras y la acreditación institucional.</t>
  </si>
  <si>
    <t>11.2.D.6.4</t>
  </si>
  <si>
    <t>4. Plantear un conversatorio en la Semana de la Facultad para informar a la comunidad universitaria las necesidades que se tienen y requieren cubrir, en torno al rediseño de las carreras y la acreditación institucional.</t>
  </si>
  <si>
    <t xml:space="preserve">Mejorada la gestión administrativa de las unidades de la Facultad. </t>
  </si>
  <si>
    <t xml:space="preserve">1 taller de capacitación para mejorar el proceder en la gestión administrativa de las unidades de la Facultad. </t>
  </si>
  <si>
    <t xml:space="preserve">15. Desarrollar 1 taller de capacitación para mejorar el proceder en la gestión administrativa de las unidades de la Facultad. </t>
  </si>
  <si>
    <t>Mejorar la admón. De los recursos asignados</t>
  </si>
  <si>
    <t>Listado de asistencia. Oficio</t>
  </si>
  <si>
    <t>E. La institución cuenta con la normativa interna e institucional para garantizar la buena organización, el buen funcionamiento y el cumplimiento de las normas y procedimientos.</t>
  </si>
  <si>
    <t>Gestores y personal administrativo de la Facultad capacitado en los procedimientos de gestión administrativa</t>
  </si>
  <si>
    <t xml:space="preserve">1 taller de inducción para mejorar el proceder en la gestión administrativa de las unidades de la Facultad. </t>
  </si>
  <si>
    <t>1. Desarrollar 1 taller de inducción a los nuevos gestores de la Facultad.</t>
  </si>
  <si>
    <t>Mejorar la Gestión de la Facultad</t>
  </si>
  <si>
    <t>Nuevos gestores</t>
  </si>
  <si>
    <t>Gestores de las unidades</t>
  </si>
  <si>
    <t>TOTAL GESTIÓN ADMINISTRATIVA Y FINANCIERA EN APOYO AL DESARROLLO ACADÉMICO</t>
  </si>
  <si>
    <t>1. Consolidado un sistema de desarrollo del talento humano con relevo de docentes y personal administrativo de excelencia y liderazgo.</t>
  </si>
  <si>
    <t>GESTIÓN DEL TALENTO HUMANO ADMINISTRATIVO Y DOCENTE</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</si>
  <si>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</si>
  <si>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 xml:space="preserve">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</si>
  <si>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A. Fortalecimiento Institucional mediante el desarrollo Docente y Personal Administrativo responde a las necesidades académicas y a lo establecido en la normativa institucional</t>
  </si>
  <si>
    <t>Identificado el recurso humano necesario en la Facultad.</t>
  </si>
  <si>
    <t xml:space="preserve">1 diagnóstico actualizado de necesidades de recurso humano (incluido en el Plan de Mejoras de las carreras rediseñadas). </t>
  </si>
  <si>
    <t>12.1.A.1.1</t>
  </si>
  <si>
    <t>1. Diagnosticar necesidades de personal docente y administrativo en la Facultad.</t>
  </si>
  <si>
    <t>Conocer las necesidades de personal según la demanda actual y la proyección de carreras nuevas.</t>
  </si>
  <si>
    <t>1 informe diagnóstico</t>
  </si>
  <si>
    <t>Recursos humanos de la Facultad</t>
  </si>
  <si>
    <t>Tener el recurso humano necesario y prioritario en la Facultad</t>
  </si>
  <si>
    <t>70% atendidas las  solicitudes de creación de plazas de acuerdo a la proyección estudiantil, planes de estudios, presupuesto institucional y capacidad instalada (revisar planes rediseñados).</t>
  </si>
  <si>
    <t>12.1.A.1.2</t>
  </si>
  <si>
    <t xml:space="preserve">2. Solicitar la creación de plazas necesarias y crear los perfiles para someterlos a concurso (Arte, por lo menos 8 plazas nuevas para implementar las nuevas carreras y 8 para la carrera de música. 1 conserje, 1 asistente técnico en teatro).  </t>
  </si>
  <si>
    <t>Completar el personal necesario en cada una de las unidades de la Facultad.</t>
  </si>
  <si>
    <t>Perfiles y solicitud</t>
  </si>
  <si>
    <t>Concursantes</t>
  </si>
  <si>
    <t>Gestores de Arte</t>
  </si>
  <si>
    <t>12.1.A.1.3</t>
  </si>
  <si>
    <t>3. Solicitar la creación de plazas necesarias y crear los perfiles para someterlos a concurso (20 plazas en el Dpto. de Cultura Física y Deportes).</t>
  </si>
  <si>
    <t>12.1.A.1.4</t>
  </si>
  <si>
    <t xml:space="preserve">4. Solicitar la creación de plazas necesarias y crear los perfiles para someterlos a concurso (40 plazas en presencial y  distancia en el Dpto. de Letras). </t>
  </si>
  <si>
    <t>12.1.A.1.5</t>
  </si>
  <si>
    <t>5. Solicitar la creación de plazas necesarias y crear los perfiles para someterlos a concurso (3 especilistas en informática, 1 bibliotecario para la jornada de la tarde, 1 bibliotecario para fin de semana, 18 plazas docentes ( el el Dpto. de Pedagogía y CE).</t>
  </si>
  <si>
    <t>12.1.A.1.6</t>
  </si>
  <si>
    <t xml:space="preserve">6. Solicitar la creación de plazas necesarias y crear los perfiles para someterlos a concurso (En el Dpto. de Lenguas y Culturas Extranjeras, 30 plazas docentes, 1 administrativo, 1 especialista en informática tiempo completo. </t>
  </si>
  <si>
    <t>Getores de LCE</t>
  </si>
  <si>
    <t>12.1.A.1.7</t>
  </si>
  <si>
    <t>7. Solicitar la creación de plazas necesarias y crear los perfiles para someterlos a concurso ( En el Dpto. de  Filosofía, 20 plazas docentes).</t>
  </si>
  <si>
    <t>Gestores de Filosofía</t>
  </si>
  <si>
    <t>12.1.A.1.8</t>
  </si>
  <si>
    <t>Procesos de concurso transparentes</t>
  </si>
  <si>
    <t>Reuniones periódicas para revisión de perfiles (Comisión Ad-hoc)</t>
  </si>
  <si>
    <t>12.1.A.1.9</t>
  </si>
  <si>
    <t>9. Dar seguimiento a los procesos de concurso de la Facultad para que se desarrollen con transparencia y ética.</t>
  </si>
  <si>
    <t>Vigilar la transparencia de los concursos.</t>
  </si>
  <si>
    <t>Lista de asistencia a reuniones para ese fin</t>
  </si>
  <si>
    <t>Gestores de la Facultad. Comisión Ad-Hoc que integra la Decana</t>
  </si>
  <si>
    <t>Recurso humano formado según necesidades detectadas</t>
  </si>
  <si>
    <t>Participaciòn en el programa de formación docente de la Facultad</t>
  </si>
  <si>
    <t>12.1.A.1.10</t>
  </si>
  <si>
    <t>10. Participar en la formación docente planteado en la dimensión Docencia universitaria.</t>
  </si>
  <si>
    <t>Formar al personal docente de la Facultad según su disciplina</t>
  </si>
  <si>
    <t xml:space="preserve">Listado de participantes </t>
  </si>
  <si>
    <t>Recurso humano de la Facultad</t>
  </si>
  <si>
    <t>Participación en el programa de formación continua y no formal de la Facultad</t>
  </si>
  <si>
    <t>12.1.A.1.11</t>
  </si>
  <si>
    <t>11. Participar del programa de formación continua y no formal expuesto en la dimensión Vinculación U-S.</t>
  </si>
  <si>
    <t>Capacitar al personal de la Facultad mediante el programa</t>
  </si>
  <si>
    <t>Listado de participantes</t>
  </si>
  <si>
    <t>Recurso Humano de la Facultad</t>
  </si>
  <si>
    <t>Reconocer la labor profesional del personal de la Facultad que cumple 25 años, jubilados y otros aspectos destacables en el proceso de crecimiento institucional.</t>
  </si>
  <si>
    <t>1Acto de reconocimiento público</t>
  </si>
  <si>
    <t>12. Dar reconocimiento público al personal de la Facultad que cumple sus 25 años de laborar en la institución así como a jubilados.</t>
  </si>
  <si>
    <t>Reconocer los méritos del personal de la Facultad</t>
  </si>
  <si>
    <t>información en medios oficiales</t>
  </si>
  <si>
    <t>Información resumida del perfil de cada uno de los recursos humanos con los que cuenta la Facultad</t>
  </si>
  <si>
    <t>1 banco de CVs del personal de la Facultad actualizado y digitalizado</t>
  </si>
  <si>
    <t>12.1.A.1.13</t>
  </si>
  <si>
    <t>13. Recurrir al banco de CVs del personal de la Facultad para optimizar los procesos necesarios en la reforma institucional.</t>
  </si>
  <si>
    <t>Reconocer las competencias del cuerpo docente y administrativo de la Facultad</t>
  </si>
  <si>
    <t>Banco de CVs del Recurso Humano de la Facultad</t>
  </si>
  <si>
    <t>Informada la comunidad de la Facultad respecto a los cursos, talleres u otro tipo de modalidad formativa a la que puede acceder</t>
  </si>
  <si>
    <t>Al menos 3 publicaciones al año respecto a los talleres, seminaros, etc. Del ISPD</t>
  </si>
  <si>
    <t>12.1.A.1.14</t>
  </si>
  <si>
    <t>14.  A través de los medios oficiales, facilitar la información de los talleres, seminarios, etc. Que ofrece el IPSD</t>
  </si>
  <si>
    <t>Informar sobe capacitaciones a las que pueden acceder docentes y administrativos de la Facultad</t>
  </si>
  <si>
    <t>Información en medios oficiales</t>
  </si>
  <si>
    <t>TOTAL GESTIÓN DEL TALENTO HUMANO ADMINISTRATIVO Y DOCENTE</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</si>
  <si>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</si>
  <si>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</si>
  <si>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GESTIÓN ACADÉMICA</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</si>
  <si>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</si>
  <si>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A. Mejoramiento de la Calidad, la Pertinencia y la Equidad.</t>
  </si>
  <si>
    <t>Una comunidad de la Facultad formada en normas y reglamentos de la UNAH</t>
  </si>
  <si>
    <t>Al menos 7 talleres o cursos de actualización sobre la aplicación de normas y reglamentos de la UNAH desarrollados en las Unidades de la Facultad.</t>
  </si>
  <si>
    <t>13.1.A.1.1</t>
  </si>
  <si>
    <t xml:space="preserve">1. Gestionar el desarrollo de cursos y talleres de actualización sobre la aplicaciòn de normas y reglamentos de la UNAH para una adecuada aplicación  en el ámbito docente, investigativo, de vinculación y gestión del conocimiento. </t>
  </si>
  <si>
    <t>Mejorar la gestión en la Facultad</t>
  </si>
  <si>
    <t>Acceso a los documentos que contienen las políticas, normas y procedimientos de la UNAH</t>
  </si>
  <si>
    <t>Al menos 20 principales documentos que contienen políticas, normas y procedimientos para los ámbitos docente, investigación, vinculación y gestión del conocimiento.</t>
  </si>
  <si>
    <t>13.1.A.1.2</t>
  </si>
  <si>
    <t xml:space="preserve">2. Facilitar el acceso a políticas, normas y procedimientos académicos de la UNAH a través de los medios virtuales. </t>
  </si>
  <si>
    <t>Almacenada en sitios oficiales de forma virtual</t>
  </si>
  <si>
    <t>Una demanda académica atendida según procedimientos de la institución</t>
  </si>
  <si>
    <t>100% de las solicitudes académicas que conciernen a la Facultad son atendidas. Para el caso, dictámenes, homologaciones, graduaciones, entre otros.</t>
  </si>
  <si>
    <t>13.1.A.1.3</t>
  </si>
  <si>
    <t xml:space="preserve">3. Dar trámite a todas las solicitudes académicas llegadas a la secretaría del Decanato y formar a los gestores para mejorar su apego a los procedimientos. </t>
  </si>
  <si>
    <t>Atender apegado a ley, todos los trámites solicitados y que conciernen a la F HH AA.</t>
  </si>
  <si>
    <t>Informe de trámites atendidos</t>
  </si>
  <si>
    <t>Comunidad Universitaria y extra- UNAH</t>
  </si>
  <si>
    <t>Monitoreo de los logros más relevantes de la Facultad basado en resultados</t>
  </si>
  <si>
    <t>3 Reportes del sistema presidencial de gestión por resultados y darlos a conocer a los gestores de la comunidad para valorarlos.</t>
  </si>
  <si>
    <t>13.1.A.1.4</t>
  </si>
  <si>
    <t>4. Formular y reportar la gestión por resultados y darlos a conocer a los gestores de la comunidad para valorarlos.</t>
  </si>
  <si>
    <t>Informar cuantitativamente los logros según proyección planificada por la Facultad</t>
  </si>
  <si>
    <t>Informe de Gestión por Resultados en el SPGR</t>
  </si>
  <si>
    <t>Autoridades del Gobierno</t>
  </si>
  <si>
    <t>Asistente Técnico Estratégico. Decana.</t>
  </si>
  <si>
    <t>Formulado el POA 2018</t>
  </si>
  <si>
    <t>1 POA 2018</t>
  </si>
  <si>
    <t>13.1.A.1.5</t>
  </si>
  <si>
    <t>5. Formular el POA 2018 con cada una de las unidades de la Facultad y durante al menos 1 mes.</t>
  </si>
  <si>
    <t>Planificar con antelación las acciones  y presupuesto a ejecutar en el 2018</t>
  </si>
  <si>
    <t>El POA 2018</t>
  </si>
  <si>
    <t>Asistente Técnico Estratégico. Administradora. Gestores de las Unidades.</t>
  </si>
  <si>
    <t>Rendición de cuentas y evaluación de la gestión anual</t>
  </si>
  <si>
    <t>1 jornada de informes de gestión</t>
  </si>
  <si>
    <t>13.1.A.1.6</t>
  </si>
  <si>
    <t>6. Planificar y organizar  la jornada de los informes de gestión de todos los gestores de la Facultad (Escuela, Departamentos, Carreras, Decanato, Posgrados), año 2017.</t>
  </si>
  <si>
    <t>Rendir cuentas sobre la Gestión</t>
  </si>
  <si>
    <t>Informes de Gestión por Unidad</t>
  </si>
  <si>
    <t>1 informe de rendición de cuentas de la F HH AA 2016</t>
  </si>
  <si>
    <t>13.1.A.1.7</t>
  </si>
  <si>
    <t>7. Elaborar el informe de rendición de cuentas, 2016.</t>
  </si>
  <si>
    <t>Informe de Rendición de cuentas</t>
  </si>
  <si>
    <t>Autoridades Universitarias</t>
  </si>
  <si>
    <t>1 memoria anual de la Facultad, año 2016</t>
  </si>
  <si>
    <t>13.1.A.1.8</t>
  </si>
  <si>
    <t xml:space="preserve">8. Elaborar la memoria 2016 de la F HH AA. </t>
  </si>
  <si>
    <t>Memoria anual de la Facultad 2016</t>
  </si>
  <si>
    <t>TOTAL GESTIÓN ACADEMICA, UNIVERSITARIA Y RELACIONES INTERNACIONALES</t>
  </si>
  <si>
    <t>INTERNACIONALIZACIÓN DE LA EDUCACIÓN SUPERIOR</t>
  </si>
  <si>
    <t>Movilidad Internacional</t>
  </si>
  <si>
    <t>Cooperación Internacional</t>
  </si>
  <si>
    <t>Convenios Internacionales</t>
  </si>
  <si>
    <t>Redes</t>
  </si>
  <si>
    <t>Organización de eventos Internacionales</t>
  </si>
  <si>
    <t>Publicaciones</t>
  </si>
  <si>
    <t>Ninguna  </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</si>
  <si>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</si>
  <si>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</si>
  <si>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</si>
  <si>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</si>
  <si>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</si>
  <si>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</si>
  <si>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1. Liderar y coordinar los esfuerzos institucionales de internacionalización de la educación superior, a fin de contribuir de manera eficaz al fortalecimiento y mejoramiento académico de la UNAH en el marco de la Reforma Universitaria.</t>
  </si>
  <si>
    <t>A.Fortalecer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</si>
  <si>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Conocidos los convenios vigentes que competen a la Facultad y los límites de cada uno.</t>
  </si>
  <si>
    <t>1.A.4.1</t>
  </si>
  <si>
    <t>1. Tener acceso al listado y tipo de convenios internacionales vigentes.</t>
  </si>
  <si>
    <t>Conocer los convenios vigentes y sus límites</t>
  </si>
  <si>
    <t>Listado de convenios vigentes</t>
  </si>
  <si>
    <t>Enlace de la Facultad con la VRI</t>
  </si>
  <si>
    <t>Gestores y enlaces formados en competencias para la elaboración, negociación y ejecución de iniciativas de cooperación con instancias internacionales</t>
  </si>
  <si>
    <t>1.A.2.2</t>
  </si>
  <si>
    <t>2. Gestionar el desarrollo de  1 taller de formación de competencias para la elaboración, negociación y ejecución de inciativas de cooperación con instancias internacionales.</t>
  </si>
  <si>
    <t>Mejorar los procesos de establecimiento de convenios, cartas de entendimiento, y otros. Con instancias internacionales.</t>
  </si>
  <si>
    <t>Listado de asistentes. Información noticiosa</t>
  </si>
  <si>
    <t>B. Incremento del grado de visibilidad e involucramiento interinstitucional de la UNAH en el marco de las redes universitarias.</t>
  </si>
  <si>
    <t>Desarrollado un congreso internacional en Honduras para el fortalecimiento de la arquitectura</t>
  </si>
  <si>
    <t>1.B.4.1</t>
  </si>
  <si>
    <t xml:space="preserve">1. Desarrollar el noveno (9o) encuentro Latinoamericano MUNDANEUM, sede Ciudad Universitaria. Bianual de arquitectura. 600, 000. 00 aproximadamente lo que incluiría protocolo, alimentación, transporte, alojamiento para conferencistas (15) y moderadores (3) internacionales. Los participantes internacionales ( 100) y locales (300) pagarán inscripción. </t>
  </si>
  <si>
    <t>Visibilizar el involucramiento de Arquitectura en eventos de carácter internacional</t>
  </si>
  <si>
    <t>Arquitectura (ámbito nacional e internacional)</t>
  </si>
  <si>
    <t>Creadas redes para la gestión del conocimiento y alianzas estratégicas</t>
  </si>
  <si>
    <t>1.B.2.2</t>
  </si>
  <si>
    <t>2. Crear la Red de Pedagogos a nivel nacional.</t>
  </si>
  <si>
    <t>Visibilizar el involucramiento de Pedagogía y CE en el marco de las redes universitarias</t>
  </si>
  <si>
    <t>Pedagogía y CE (ámbito nacional)</t>
  </si>
  <si>
    <t>1.B.2.3</t>
  </si>
  <si>
    <t>3. Crear la red de educadores en lenguas extranjeras a nivel nacional.</t>
  </si>
  <si>
    <t>Visibilizar el involucramiento de LCE en redes universitarias</t>
  </si>
  <si>
    <t>Educadores de LCE (ámbito nacional )</t>
  </si>
  <si>
    <t>Gestores de LCE</t>
  </si>
  <si>
    <t>1.B.3.4</t>
  </si>
  <si>
    <t>4. Integrar la Red iberoamericana de grupos de investigación en bioética (coordina Universidad de Valencia) y la red iberoamericana  en Filosofía aplicada (coordina Universidad de Sevilla).</t>
  </si>
  <si>
    <t>Visibilizar el involucramiento de Filosofía en redes  internacionales.</t>
  </si>
  <si>
    <t>Información en sitios web.</t>
  </si>
  <si>
    <t>Filosofía y la Red iberoamericana de grupos de investigación en bioética (coordina Universidad de Valencia) y la red iberoamericana  en Filosofía aplicada (coordina Universidad de Sevilla).</t>
  </si>
  <si>
    <t>C. Implementación del registro de acciones de internacionalización.</t>
  </si>
  <si>
    <t>Establecidos nuevos convenios</t>
  </si>
  <si>
    <t>1.C.3.1</t>
  </si>
  <si>
    <t>1. Establecer convenio con la Fundación Gustavo Bueno (Filosofía).</t>
  </si>
  <si>
    <t>Establecer nuevos convenios con universidades y organizaciones internacionales</t>
  </si>
  <si>
    <t>Convenio</t>
  </si>
  <si>
    <t>Filosofía y la Fundación Gustavo Bueno</t>
  </si>
  <si>
    <t>1.C.4.2</t>
  </si>
  <si>
    <t xml:space="preserve">2. Registrar las acciones de internacionalización que gestione la Facultad con ayuda de la VRI: Convenio con la Universidad de Bergen, Noruega y el Convenio específico con la Universidad de la Habana(Letras). </t>
  </si>
  <si>
    <t>Letras y las Universidades de Bergen y  La Habana</t>
  </si>
  <si>
    <t>14.1.C.3.3</t>
  </si>
  <si>
    <t xml:space="preserve">3. Establecer convenio específico con la Universidad de La Habana (arte). </t>
  </si>
  <si>
    <t>Arte y la Universidad de la Habana</t>
  </si>
  <si>
    <t>14.1.C.3.4</t>
  </si>
  <si>
    <t xml:space="preserve">4. Establecer convenio específico con  La Habana, 2 convenios específico ( filosofía).  </t>
  </si>
  <si>
    <t>Filosofía y la Universidad de la Habana</t>
  </si>
  <si>
    <t>14.1.C.3.5</t>
  </si>
  <si>
    <t xml:space="preserve">5. Establecer convenio con la Universidad de Illinois y la Universidad de North Dakota (Lenguas Exranjeras). </t>
  </si>
  <si>
    <t>LCE y la Universidad de Illionois y North Dakota</t>
  </si>
  <si>
    <t>14.1.C.3.6</t>
  </si>
  <si>
    <t>6. Iniciar a establecer convenios específicos con la  UCR, UNAM, Universidad de Cali (Colombia), Universidad de Sevilla, Universidad Politécnica de Valencia y la Universidad de Barcelona con el propósito de crear dos nuevos posgrados en arquitectura.</t>
  </si>
  <si>
    <t xml:space="preserve">Arquitecura y UCR, UNAM, Universidad de Cali (Colombia), Universidad de Sevilla, Universidad Politécnica de Valencia y la Universidad de Barcelona </t>
  </si>
  <si>
    <t>TOTAL INTERNACIONALIZACIÓN DE LA EDUCACIÓN SUPERIOR</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</si>
  <si>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</si>
  <si>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</si>
  <si>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</si>
  <si>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</si>
  <si>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GOBERNABILIDAD Y PROCESO DE GESTIÓN DESCENTRALIZADAS EN REDES</t>
  </si>
  <si>
    <t>Objetivo:</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</si>
  <si>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</si>
  <si>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</si>
  <si>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</si>
  <si>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1.Fortalecer y consolidar el gobierno universitario, basando sus acciones y decisiones en los principios de Democracia, Respeto, Responsabilidad, Subsidiaridad, Transparencia y Rendición de cuentas.</t>
  </si>
  <si>
    <t>A. Lograr que la UNAH lleve a cabo en forma sostenida y permanente, un ejercicio pleno y responsable del principio de autonomía, que le permita participar activamente en la transformación de la sociedad hondureña.</t>
  </si>
  <si>
    <t>Fortalececida la estructura de la Facultad.</t>
  </si>
  <si>
    <t>Conformación de 1 nuevo departamento en Arquitectura y Diseño</t>
  </si>
  <si>
    <t>15.1.A.b.2.1</t>
  </si>
  <si>
    <t xml:space="preserve">1. Apuntar hacia la creación de la Escuela de Arquitectura y Diseño creando el Departamento  de Diseño e considerando la apertura de sus dos nuevas carreras: artes gráficas y diseño de objetos e innovación. </t>
  </si>
  <si>
    <t>Completar la estructura proyectada de la Facultad según acuerdo de  constitución y adaptada a las nuevas estipulaciones institucionales.</t>
  </si>
  <si>
    <t>Acuerdo</t>
  </si>
  <si>
    <t>Gestores de Arquitectura. Decanato</t>
  </si>
  <si>
    <t>Conformación de 3 nuevos departamentos en Arte</t>
  </si>
  <si>
    <t>15.1.A.b.2.2</t>
  </si>
  <si>
    <t xml:space="preserve">2. Apuntar hacia la creación de la  Escuela de Arte, creando los Departamentos de Teatro, Danza y artes visuales considerando la apertura de sus nuevas carreras: Teatro, Danza y artes visuales. </t>
  </si>
  <si>
    <t>Gestores de Arte. Decanato</t>
  </si>
  <si>
    <t>Conformación de 2 nuevos departamentos en ECCF</t>
  </si>
  <si>
    <t>15.1.A.b.2.3</t>
  </si>
  <si>
    <t xml:space="preserve">3, Apuntar hacia la ampliación en de Dptos. En la Esucela de CCF crando el Dpto. de Educación Física para la carrera del mismo nombre y el Dpto. de Deportes donde se ubicará la carrera técnica Preparación Física. </t>
  </si>
  <si>
    <t>Gestores de ECCF. Decanato</t>
  </si>
  <si>
    <t>Conformación de 5 nuevos departamentos en Pedagogía y CE</t>
  </si>
  <si>
    <t>15.1.A.b.2.4</t>
  </si>
  <si>
    <t xml:space="preserve">4. Apuntar hacia la creación de la Escuela de Pedagogía y Ciencias de la Educación considerando la creación de los Departamentos de: Orientación y consejería educativa, Andragogía, Planificación de la Educación, Gestión y admón., educación especial. </t>
  </si>
  <si>
    <t>Gestores de Pedagogía y CE. Decanato</t>
  </si>
  <si>
    <t>A. Fortalecer la atribución que la Constitución de la República le otorga a la UNAH de organizar, dirigir y desarrollar la educación superior y profesional.</t>
  </si>
  <si>
    <t>Fortalecido el desarrollo de la educación superior en el país</t>
  </si>
  <si>
    <t xml:space="preserve">100% de las solicitudes de equivalencias y homologaciones atendidas </t>
  </si>
  <si>
    <t>15.2.A.b.1.1</t>
  </si>
  <si>
    <t xml:space="preserve">1. Dictaminar planes de estudio, equivalencias y homologaciónes de titulaciones afines a las humanidade y las artes. </t>
  </si>
  <si>
    <t>Contribuir a mantener la calidad educativa superior en Honduras, en apego de la normativa de Educación Superior.</t>
  </si>
  <si>
    <t>Solicitantes</t>
  </si>
  <si>
    <t>Decanto</t>
  </si>
  <si>
    <t xml:space="preserve">3. Avanzar de manera planificada y progresiva en un proceso de descentralización de la gestión académica y administrativa financiera hacia las redes educativas regionales </t>
  </si>
  <si>
    <t>TOTAL GOBERNABILIDAD Y PROCESO DE GESTIÓN DESCENTRALIZADAS EN REDES</t>
  </si>
  <si>
    <t>DESARROLLO DEL SISTEMA DE EDUCACIÓN SUPERIOR</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</si>
  <si>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</si>
  <si>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</si>
  <si>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</si>
  <si>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</si>
  <si>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</si>
  <si>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</si>
  <si>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</si>
  <si>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</si>
  <si>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</si>
  <si>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</si>
  <si>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</si>
  <si>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</si>
  <si>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</si>
  <si>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</si>
  <si>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</si>
  <si>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</si>
  <si>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</si>
  <si>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Consolidar el posicionamiento de la Dirección de Educación Superior como sus similares en América Latina, conductor de la política educativa del nivel superior y ejecutor de las resoluciones de los órganos de gobierno del Sistema</t>
  </si>
  <si>
    <t>2. Promover y apoyar la gestión y ejecución del plan estratégico de desarrollo del Sistema de Educación Superior de Honduras (2014-2023)</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</si>
  <si>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</si>
  <si>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</si>
  <si>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</si>
  <si>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</si>
  <si>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</si>
  <si>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</si>
  <si>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</si>
  <si>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</si>
  <si>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</si>
  <si>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</si>
  <si>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TOTAL DESARROLLO DEL SISTEMA DE EDUCACIÓN SUPERIOR</t>
  </si>
  <si>
    <t>GESTIÓN DE TECNOLOGÍAS DE INFORMACIÓN Y COMUNICACIÓN</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</si>
  <si>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</si>
  <si>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</si>
  <si>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</si>
  <si>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</si>
  <si>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</si>
  <si>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</si>
  <si>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</si>
  <si>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</si>
  <si>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</si>
  <si>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</si>
  <si>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</si>
  <si>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</si>
  <si>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</si>
  <si>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</si>
  <si>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</si>
  <si>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</si>
  <si>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</si>
  <si>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</si>
  <si>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</si>
  <si>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A. Promover  la  capacitación continua de los miembros de la comunidad universitaria para  el desarrollo de las competencias de las TIC.</t>
  </si>
  <si>
    <t>Profesorado formado en softwares especializados para la enseñanza-aprendizaje  de las humanidades y las artes.</t>
  </si>
  <si>
    <t>3 talleres de actualización en el uso de softwares de arquitectura</t>
  </si>
  <si>
    <t>17.1.A.1.1</t>
  </si>
  <si>
    <r>
      <t xml:space="preserve">1. Formar en  las nuevas TICs especificadndo su aplicación a cada campo disciplinar: </t>
    </r>
    <r>
      <rPr>
        <b/>
        <sz val="11"/>
        <rFont val="Arial"/>
        <family val="2"/>
      </rPr>
      <t>En arquitectura</t>
    </r>
    <r>
      <rPr>
        <sz val="11"/>
        <rFont val="Arial"/>
        <family val="2"/>
      </rPr>
      <t xml:space="preserve">, dearrollar 3  talleres de actualización en el uso softwares tales como: Dibujo asistido por computadora, programas estructurales, costos y programación. </t>
    </r>
  </si>
  <si>
    <t>Formar en el uso de softwares especializados en las humanidaes y las artes</t>
  </si>
  <si>
    <t>Listado de asistencia. Información noticiosa</t>
  </si>
  <si>
    <t>1 taller de software especializado en investigación dirigido a profesorado de Pedagogía y CE</t>
  </si>
  <si>
    <r>
      <t>2.  Formar en  las nuevas TICs especificadndo su aplicación a cada campo disciplinar:</t>
    </r>
    <r>
      <rPr>
        <b/>
        <sz val="11"/>
        <rFont val="Arial"/>
        <family val="2"/>
      </rPr>
      <t>En Pedagogía</t>
    </r>
    <r>
      <rPr>
        <sz val="11"/>
        <rFont val="Arial"/>
        <family val="2"/>
      </rPr>
      <t xml:space="preserve"> se requiere el  software: N-Vivo de análisis cualtitativo para la investigación. </t>
    </r>
  </si>
  <si>
    <t>Pedagogía</t>
  </si>
  <si>
    <t>4 talleres de software especializado para artes</t>
  </si>
  <si>
    <r>
      <t xml:space="preserve"> 3. Formar en  las nuevas TICs especificadndo su aplicación a cada campo disciplinar: </t>
    </r>
    <r>
      <rPr>
        <b/>
        <sz val="11"/>
        <rFont val="Arial"/>
        <family val="2"/>
      </rPr>
      <t>En Arte</t>
    </r>
    <r>
      <rPr>
        <sz val="11"/>
        <rFont val="Arial"/>
        <family val="2"/>
      </rPr>
      <t>, software para grabación, composición, diseño imágenes y diseño escenográfico virtual.</t>
    </r>
  </si>
  <si>
    <t>2 talleres de software especializado para letras</t>
  </si>
  <si>
    <t>17.1.A.1.4</t>
  </si>
  <si>
    <r>
      <t xml:space="preserve"> 4. Formar en  las nuevas TICs especificadndo su aplicación a cada campo disciplinar:  </t>
    </r>
    <r>
      <rPr>
        <b/>
        <sz val="11"/>
        <rFont val="Arial"/>
        <family val="2"/>
      </rPr>
      <t>En Letras</t>
    </r>
    <r>
      <rPr>
        <sz val="11"/>
        <rFont val="Arial"/>
        <family val="2"/>
      </rPr>
      <t xml:space="preserve">, humanidades virtuales, fonética y lexicografía. Curso de humanidades digitales para investigación linguística y literaria,  </t>
    </r>
  </si>
  <si>
    <t>Letras</t>
  </si>
  <si>
    <t>Al menos 6 talleres impartidos por la DEGT y la DIIE al profesorado de humanidades y artes</t>
  </si>
  <si>
    <t>17.1.A.1.5</t>
  </si>
  <si>
    <t>5.  Formar en  las nuevas TICs ,  cursos básicos que ofrece la DEGT y la DIIE (Diseño de aulas virtuales, CITAVI, asesor en línea, biblioteca virtual, metodologías innovadoras para la evaluación del aprendizaje, blogs educativos, entre otros.).</t>
  </si>
  <si>
    <t>Personal docente de la Facultad</t>
  </si>
  <si>
    <t>Gestores de toda la Facultad</t>
  </si>
  <si>
    <t>1.A.1.1</t>
  </si>
  <si>
    <t>3 talleres de softwares especializados en Lenguas Extranjeras</t>
  </si>
  <si>
    <t>17.1.A.1.6</t>
  </si>
  <si>
    <t>6.Formación en el uso de los softwares: Tell me more, traducción e interpretación del inglés-español, francés-español.</t>
  </si>
  <si>
    <t>1 taller de software especializado de  Actividad física y rendimiento deportivo</t>
  </si>
  <si>
    <t>17.1.A.1.7</t>
  </si>
  <si>
    <t>7.Actualización tecnológica en evaluación del rendimiento deportivo y la actividad física (Educación Física).</t>
  </si>
  <si>
    <t>4 talleres de programas digitales y ténicas aplicados a la filosofía</t>
  </si>
  <si>
    <t>17.1.A.1.8</t>
  </si>
  <si>
    <t>8. Actualizar en el empleo de Blogs , animación y un par de softwares de análisis de datos cualitativos aplicados a la Filosofía en su especificidad.</t>
  </si>
  <si>
    <t>B. Apoyar mediante el uso de los espacios y recursos web, las actividades propias de difusión y posicionamiento de la institución en todas las áreas del contexto nacional e internacional</t>
  </si>
  <si>
    <t>C. Promover la aplicación de nuevas tecnologías en las diferentes áreas del conocimiento con base en las necesidades institucionales y tendencias mundiales.</t>
  </si>
  <si>
    <t>D. Promover el uso adecuado, ético y solidario de las TIC para el desarrollo de la academia, la ciencia y la cultura.</t>
  </si>
  <si>
    <t>E. Disponer de recursos de información y aprendizaje en todos sus formatos para todas las áreas del conocimiento, actualizados y pertinentes.</t>
  </si>
  <si>
    <t>Se dispone de los recursos didácticos de la información para mejorar en el uso de las TICs</t>
  </si>
  <si>
    <t>Al menos 15 licencias de softwares para las humanidades y las artes</t>
  </si>
  <si>
    <t>17.1.E.3.1</t>
  </si>
  <si>
    <t>1. Emplear lo softwares especializados en cada área disciplinar, en los que fueron capacitados, siempre y cuando se cuenta con el hardware necesario.</t>
  </si>
  <si>
    <t>Emplear recursos didácticos aptos a cada disciplina y en las TICs</t>
  </si>
  <si>
    <t xml:space="preserve">F. Promover el uso de estándares que permitan el intercambio  de información mediante las TICs con otras instituciones de manera rápida y eficiente. </t>
  </si>
  <si>
    <t>G. Promover las TICs en apoyo a la docencia no presencial para el fortalecimiento del Sistema de Educación a Distancia</t>
  </si>
  <si>
    <t>H. Promover las TICs en apoyo a la docencia presencial</t>
  </si>
  <si>
    <t>Empleados los laboratorios montados en cada unidad de la Facultad para mejorar la educación a través de las TICs</t>
  </si>
  <si>
    <t>7 laboratorios  en uso</t>
  </si>
  <si>
    <t>17.2.H.3.1</t>
  </si>
  <si>
    <t>1. Utilizar los Laboratorios  de la Facultad y las aplicaciones del correo institucional.</t>
  </si>
  <si>
    <t>Apoyar la docencia presencial de la Facultad con las TICs</t>
  </si>
  <si>
    <t>Evidencia fotográfica. Informe de seguimiento</t>
  </si>
  <si>
    <t>I. Apoyar el desarrollo permanente, sostenibilidad y seguridad de la UNAHnet.</t>
  </si>
  <si>
    <t>J. Disponer de los sistemas de información y aplicaciones informáticas para el desarrollo institucional observando las normas y políticas institucionales y las leyes nacionales.</t>
  </si>
  <si>
    <t>K. Optimizar la adquisición y mantenimiento de equipo informático observando las normas y políticas institucionales y las leyes nacionales. (Plan de Renovación, Plan de Adquisición y Plan de Mantenimiento - REFERENCIA)</t>
  </si>
  <si>
    <t>Implementados  el plan de mejoras de las carreras de la Facultad, en lo concerniente al equipo informático.</t>
  </si>
  <si>
    <t>Implementación del plan de mejoras de Arquitectura (1).</t>
  </si>
  <si>
    <t>17.3.K.11.1</t>
  </si>
  <si>
    <t>1. Adquirir 87 computadoras  que soporten softwaresde diseño arquitectónico, 1 proyector de opacos, 1 impreso y computadora para la biblioteca, 4 computadoras para la biblioteca que permita el registro digital del préstamo de libros, 1 pizarra digital, 12 data shows,  2 impresoras multifuncionales, 1 TV digital,  8 data show, 4 CPU y 4 parlantes, 10 regletas y 10 extensiones de 4 yardas.  para la carrera de arquitectura.</t>
  </si>
  <si>
    <t>Implementar el plan de mejoras en lo concerniente a la adquisición del equipo informático.</t>
  </si>
  <si>
    <t>Control de adquisición</t>
  </si>
  <si>
    <t>Implementación del plan de mejoras de CCF (1).</t>
  </si>
  <si>
    <t>2. Adquirir 30 computadoras, 20 impresoras y 1 fotocopiadora para la ECCF.</t>
  </si>
  <si>
    <t>Implementación del plan de mejoras de Letras (1).</t>
  </si>
  <si>
    <t xml:space="preserve">3. Adquirir 30 computadoras, 10 proyectores multimedios, 3 pizarras electrónicas, 2 pantallas de proyección, 4 impresoras multifuncionales y 2 TV inteligente. para el Dpto. de Letras. </t>
  </si>
  <si>
    <t>Gestores de Letras. Decanato</t>
  </si>
  <si>
    <t>Implementación del plan de mejoras de Pedagogía y CE (1).</t>
  </si>
  <si>
    <t>4. Adquirir 25 computadoras de escritorio, 2 impresoras multifuncionales, 4 laptop, 5 datashow, 3 pantallas, 23 reguladores de voltaje, 1 pizarra electrónica, 1 router, 1 smart TV, para el Dpto. de Pedagogía y CE.</t>
  </si>
  <si>
    <t>Implementación del plan de mejoras de LCE (1).</t>
  </si>
  <si>
    <t>5. Adquirir 4 computadoras de escritorio, 4 impresoras multifuncionales, 2 routers, 2 Smart Tv, 20 reproductores de CD con entrada USB y potentes de sonido, 6 data shows, 1 fotocopiadora, para el Dpto. de Lenguas Extranjeras.</t>
  </si>
  <si>
    <t>Gestores de LCE. Decanato</t>
  </si>
  <si>
    <t>Implementación del plan de mejoras de Filosofía (1).</t>
  </si>
  <si>
    <t>6. Adquirir 2 impresoras multifuncionales, 2 pizarras electrónicas, 2 estructuras para instalar datas en los encielados, 4 data shows, 2 computadoras portátiles, 1 Smart TV para el Dpto. de Filosofía.</t>
  </si>
  <si>
    <t>Gestores de Filosofía. Decanato</t>
  </si>
  <si>
    <t>Implementación del plan de mejoras de Arte (1).</t>
  </si>
  <si>
    <t>7. Adquirir 15 computadoras con sus respectivos escritorios, softwares especializados en música y diseño, para el Dpto. de Arte</t>
  </si>
  <si>
    <t>L. Gestionar la administración electrónica a través de la automatización de los servicios académicos y administrativos.</t>
  </si>
  <si>
    <t>M. Disponer de informacion institucional en soporte electrónico o de manera digital, con el fin de mejorar todas las gestiones tanto administrativas como academicas.  (Repositorios - REFERENCIA)</t>
  </si>
  <si>
    <t>Información digital y en la red para facilitar procesos varios en la gestión académico-administrativa de la Facultad.</t>
  </si>
  <si>
    <t>1 banco de CVs del personal de la Facultad de Humanidades y Artes está en la Nube.</t>
  </si>
  <si>
    <t>17.4.M.12.1</t>
  </si>
  <si>
    <t>1. Tener en la Nube el Banco de CVs  del recurso de la Facultad donde pueden acudir los gestores.</t>
  </si>
  <si>
    <t>Facilitar procesos varios en la gestión académico-administrativa de la Facultad</t>
  </si>
  <si>
    <t xml:space="preserve">El banco de CVs en la Nube </t>
  </si>
  <si>
    <t>Enlace de Comunicación de la Facultad. Gestores de la Facultad.</t>
  </si>
  <si>
    <t>N. Modernizar los procesos institucionales incrementando su eficiencia y ejecución (Inteligencia de Negocios - REFERENCIA)</t>
  </si>
  <si>
    <t>Facilitar el ingreso de la información para informar sobre el seguimiento al POA</t>
  </si>
  <si>
    <t>Facilitar el uso de la herramienta de seguimiento al POA 2017</t>
  </si>
  <si>
    <t>17.4.N.14.1</t>
  </si>
  <si>
    <t>1. Automatizar el seguimiento al POA.</t>
  </si>
  <si>
    <t>Tener una herramienta más  amigable y funcional para dar seguimiento al POA.</t>
  </si>
  <si>
    <t xml:space="preserve">1 Herramienta amigable </t>
  </si>
  <si>
    <t>Asistente Técnico Estratégico gestiona a la Facultad de Ingeniería</t>
  </si>
  <si>
    <t>O. Contar con un marco regulatorio que garantice un crecimiento estandarizado y un uso eficiente de los recursos de TI en la institución.</t>
  </si>
  <si>
    <t>TOTAL GESTIÓN DE TECNOLOGÍAS DE INFORMACIÓN Y COMUNICACIÓN</t>
  </si>
  <si>
    <t>ventiladores</t>
  </si>
  <si>
    <t>grabadoras de audio</t>
  </si>
  <si>
    <t>audifonos de diadema</t>
  </si>
  <si>
    <t>camaras de video</t>
  </si>
  <si>
    <t>tripodes</t>
  </si>
  <si>
    <t>camara fotografica digital</t>
  </si>
  <si>
    <t>espejos</t>
  </si>
  <si>
    <t>televisores LCD 40"</t>
  </si>
  <si>
    <t>soportes de metal para TV</t>
  </si>
  <si>
    <t>lector de tarjetas</t>
  </si>
  <si>
    <t>pago por servicio</t>
  </si>
  <si>
    <t>impresiones material didactico</t>
  </si>
  <si>
    <t>impresiones afiches y banners</t>
  </si>
  <si>
    <t>8.  Implementar el plan de mejoras de las carreras de la Facultad, fase para el 2017 (presupuesto esta inserto en todas dimensiones involucradas).</t>
  </si>
  <si>
    <t>5. Implementar el plan de estudios de Arquitectura, etapa 2017.( El presupuesto está repartido en diversas dimensiones).</t>
  </si>
  <si>
    <t>8. Solicitar la creación de plazas necesarias y crear los perfiles para someterlos a concurso (En el Dpto. de Arquitectura 14)</t>
  </si>
  <si>
    <r>
      <t xml:space="preserve">7 programas de educción </t>
    </r>
    <r>
      <rPr>
        <strike/>
        <sz val="11"/>
        <rFont val="Arial"/>
        <family val="2"/>
      </rPr>
      <t xml:space="preserve">no formal y </t>
    </r>
    <r>
      <rPr>
        <sz val="11"/>
        <rFont val="Arial"/>
        <family val="2"/>
      </rPr>
      <t>continua diseñados e implementados.</t>
    </r>
  </si>
  <si>
    <r>
      <t xml:space="preserve">Espacios pedagógicos rediseñados </t>
    </r>
    <r>
      <rPr>
        <strike/>
        <sz val="11"/>
        <rFont val="Arial"/>
        <family val="2"/>
      </rPr>
      <t>Las carreras de formación general de la Facultad también son</t>
    </r>
    <r>
      <rPr>
        <sz val="11"/>
        <rFont val="Arial"/>
        <family val="2"/>
      </rPr>
      <t xml:space="preserve"> evaludas.</t>
    </r>
  </si>
  <si>
    <r>
      <rPr>
        <strike/>
        <sz val="11"/>
        <rFont val="Arial"/>
        <family val="2"/>
      </rPr>
      <t>Cada uno de los pre-grados y grados cuenta con su propio espacio de aulas y laboratorios acondicionados de acuerdo a su disciplina, así también, en se encuentran en posesión de un</t>
    </r>
    <r>
      <rPr>
        <sz val="11"/>
        <rFont val="Arial"/>
        <family val="2"/>
      </rPr>
      <t xml:space="preserve"> plan de estudios diseñado y/o evaluado de acuerdo a criterios de acreditación internacional, fundamentalmente: SHACES.</t>
    </r>
  </si>
  <si>
    <r>
      <rPr>
        <strike/>
        <sz val="11"/>
        <rFont val="Arial"/>
        <family val="2"/>
      </rPr>
      <t xml:space="preserve">Cada uno de los pre-grados y grados cuenta con su propio espacio de aulas y laboratorios acondicionados de acuerdo a su disciplina, así también, en se encuentran en posesión de un </t>
    </r>
    <r>
      <rPr>
        <sz val="11"/>
        <rFont val="Arial"/>
        <family val="2"/>
      </rPr>
      <t>plan de estudios diseñado y/o evaluado de acuerdo a criterios de acreditación internacional, fundamentalmente: SHACES.</t>
    </r>
  </si>
  <si>
    <r>
      <rPr>
        <strike/>
        <sz val="11"/>
        <rFont val="Arial"/>
        <family val="2"/>
      </rPr>
      <t>Cada uno de los pre-grados y grados cuenta con su propio espacio de aulas y laboratorios acondicionados de acuerdo a su disciplina, así también, en se encuentran en posesión de u</t>
    </r>
    <r>
      <rPr>
        <sz val="11"/>
        <rFont val="Arial"/>
        <family val="2"/>
      </rPr>
      <t>n plan de estudios diseñado y/o evaluado de acuerdo a criterios de acreditación internacional, fundamentalmente: SHACES.</t>
    </r>
  </si>
  <si>
    <r>
      <rPr>
        <sz val="11"/>
        <color rgb="FFFF0000"/>
        <rFont val="Arial"/>
        <family val="2"/>
      </rPr>
      <t>Al menos el 30% del profesorado participando en el diplomado de metodologías de la investigación en Humanidades y Artes.</t>
    </r>
    <r>
      <rPr>
        <strike/>
        <sz val="11"/>
        <color indexed="8"/>
        <rFont val="Arial"/>
        <family val="2"/>
      </rPr>
      <t xml:space="preserve"> La participación de al menos un 30% de la población total del profesorado de la Facultad que no ha cursado el Diplomado en Investigación Científica en Humanidades y Artes.</t>
    </r>
  </si>
  <si>
    <r>
      <t xml:space="preserve">proyecto de Observatorio de la Vivienda y crecimiento urbano </t>
    </r>
    <r>
      <rPr>
        <strike/>
        <sz val="11"/>
        <color indexed="8"/>
        <rFont val="Arial"/>
        <family val="2"/>
      </rPr>
      <t>1 Diseño de proyecto por Arquitectura</t>
    </r>
  </si>
  <si>
    <t xml:space="preserve">Diseñando el Programada de Educación No Formal.Calidad en la educación a través de las TICs y las modalidades alternativas. </t>
  </si>
  <si>
    <r>
      <t xml:space="preserve">Gestionado el espacio laboral para los graduados de la Facultad mediante  alianza con la Secretaría de Educación </t>
    </r>
    <r>
      <rPr>
        <strike/>
        <sz val="11"/>
        <color indexed="8"/>
        <rFont val="Arial"/>
        <family val="2"/>
      </rPr>
      <t xml:space="preserve"> en el nivel educativo medio para los graduados de la Facultad que posean fortaleza pedagógica en su plan de estudios</t>
    </r>
  </si>
  <si>
    <r>
      <rPr>
        <strike/>
        <sz val="11"/>
        <color indexed="8"/>
        <rFont val="Arial"/>
        <family val="2"/>
      </rPr>
      <t xml:space="preserve">El  “feedback” constante que genera pertinencia y/o contextualización. Información científica sobre las posibilidades del mercado laboral, las competencias a desarrollar para estar en él y la pertinencia de las carreras ofertadas por la Facultad. Un </t>
    </r>
    <r>
      <rPr>
        <sz val="11"/>
        <color indexed="8"/>
        <rFont val="Arial"/>
        <family val="2"/>
      </rPr>
      <t>programa de seguimiento a egresados efectivo que evidencie lo sistémico que puede ser la relación Facultad-egresados</t>
    </r>
  </si>
  <si>
    <r>
      <rPr>
        <b/>
        <strike/>
        <sz val="11"/>
        <color indexed="56"/>
        <rFont val="Arial"/>
        <family val="2"/>
      </rPr>
      <t xml:space="preserve">Mayores opciones para la selección de candidatos que ostenten cargos de autoridad. Los </t>
    </r>
    <r>
      <rPr>
        <b/>
        <sz val="11"/>
        <color indexed="56"/>
        <rFont val="Arial"/>
        <family val="2"/>
      </rPr>
      <t>profesores de la Facultad están formados o tienen recursos didácticos claros respecto al proceso de re-clasificación.</t>
    </r>
  </si>
  <si>
    <r>
      <rPr>
        <strike/>
        <sz val="11"/>
        <rFont val="Arial"/>
        <family val="2"/>
      </rPr>
      <t xml:space="preserve">Se han logrado identificar </t>
    </r>
    <r>
      <rPr>
        <sz val="11"/>
        <rFont val="Arial"/>
        <family val="2"/>
      </rPr>
      <t xml:space="preserve">Identificados los convenios para la movilización estudiantil así como encuentros latinoamericanos para estudiantes de las humanidades y las artes. Se logra que al menos 7 estudiantes de la Facultad compartan sus experiencias de movildiad. </t>
    </r>
  </si>
  <si>
    <r>
      <t xml:space="preserve">Redes de graduados constituidas en los 7 Dptos. De la Facultan </t>
    </r>
    <r>
      <rPr>
        <strike/>
        <sz val="11"/>
        <rFont val="Arial"/>
        <family val="2"/>
      </rPr>
      <t>demuestran los canales de comunicación en ellas.</t>
    </r>
  </si>
  <si>
    <r>
      <t xml:space="preserve">Integrada la Facultad en redes regionales e internacionales. </t>
    </r>
    <r>
      <rPr>
        <strike/>
        <sz val="11"/>
        <color theme="1"/>
        <rFont val="Arial"/>
        <family val="2"/>
      </rPr>
      <t>Se es parte de  al menos 15  redes regionales e internacionales.</t>
    </r>
  </si>
  <si>
    <r>
      <rPr>
        <strike/>
        <sz val="11"/>
        <color theme="1"/>
        <rFont val="Arial"/>
        <family val="2"/>
      </rPr>
      <t xml:space="preserve">1 documento que recoge la información de los </t>
    </r>
    <r>
      <rPr>
        <sz val="11"/>
        <color theme="5"/>
        <rFont val="Arial"/>
        <family val="2"/>
      </rPr>
      <t>Número de</t>
    </r>
    <r>
      <rPr>
        <strike/>
        <sz val="11"/>
        <color theme="1"/>
        <rFont val="Arial"/>
        <family val="2"/>
      </rPr>
      <t xml:space="preserve"> </t>
    </r>
    <r>
      <rPr>
        <sz val="11"/>
        <color theme="1"/>
        <rFont val="Arial"/>
        <family val="2"/>
      </rPr>
      <t>proyectos que desarrolla la Facultad, en materia de DD HH</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</si>
</sst>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 #,##0_ ;_ * \-#,##0_ ;_ * &quot;-&quot;_ ;_ @_ "/>
    <numFmt numFmtId="44" formatCode="_ &quot;L.&quot;\ * #,##0.00_ ;_ &quot;L.&quot;\ * \-#,##0.00_ ;_ &quot;L.&quot;\ * &quot;-&quot;??_ ;_ @_ "/>
    <numFmt numFmtId="43" formatCode="_ * #,##0.00_ ;_ * \-#,##0.00_ ;_ * &quot;-&quot;??_ ;_ @_ "/>
    <numFmt numFmtId="164" formatCode="_(&quot;$&quot;* #,##0.00_);_(&quot;$&quot;* \(#,##0.00\);_(&quot;$&quot;* &quot;-&quot;??_);_(@_)"/>
    <numFmt numFmtId="165" formatCode="_-* #,##0.00\ _P_t_s_-;\-* #,##0.00\ _P_t_s_-;_-* &quot;-&quot;??\ _P_t_s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_ &quot;L.&quot;\ * #,##0_ ;_ &quot;L.&quot;\ * \-#,##0_ ;_ &quot;L.&quot;\ * &quot;-&quot;??_ ;_ @_ "/>
  </numFmts>
  <fonts count="74"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2"/>
      <color indexed="56"/>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2"/>
      <name val="Arial"/>
      <family val="2"/>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b/>
      <sz val="12"/>
      <color theme="1"/>
      <name val="Arial"/>
      <family val="2"/>
    </font>
    <font>
      <b/>
      <sz val="11"/>
      <color theme="0"/>
      <name val="Arial"/>
      <family val="2"/>
    </font>
    <font>
      <b/>
      <sz val="24"/>
      <color theme="0"/>
      <name val="Calibri"/>
      <family val="2"/>
      <scheme val="minor"/>
    </font>
    <font>
      <sz val="12"/>
      <color theme="0"/>
      <name val="Arial"/>
      <family val="2"/>
    </font>
    <font>
      <sz val="10"/>
      <color theme="0"/>
      <name val="Arial"/>
      <family val="2"/>
    </font>
    <font>
      <sz val="11"/>
      <color theme="1"/>
      <name val="Arial"/>
      <family val="2"/>
    </font>
    <font>
      <sz val="11"/>
      <color theme="0"/>
      <name val="Arial"/>
      <family val="2"/>
    </font>
    <font>
      <b/>
      <sz val="11"/>
      <color indexed="56"/>
      <name val="Arial"/>
      <family val="2"/>
    </font>
    <font>
      <sz val="11"/>
      <name val="Arial"/>
      <family val="2"/>
    </font>
    <font>
      <b/>
      <sz val="11"/>
      <color theme="3" tint="-0.249977111117893"/>
      <name val="Arial"/>
      <family val="2"/>
    </font>
    <font>
      <b/>
      <sz val="11"/>
      <color theme="3"/>
      <name val="Arial"/>
      <family val="2"/>
    </font>
    <font>
      <sz val="11"/>
      <color indexed="56"/>
      <name val="Arial"/>
      <family val="2"/>
    </font>
    <font>
      <sz val="11"/>
      <color indexed="8"/>
      <name val="Arial"/>
      <family val="2"/>
    </font>
    <font>
      <b/>
      <sz val="11"/>
      <color theme="3" tint="-0.499984740745262"/>
      <name val="Arial"/>
      <family val="2"/>
    </font>
    <font>
      <b/>
      <sz val="11"/>
      <color rgb="FFFF0000"/>
      <name val="Arial"/>
      <family val="2"/>
    </font>
    <font>
      <b/>
      <sz val="11"/>
      <color theme="4" tint="-0.499984740745262"/>
      <name val="Arial"/>
      <family val="2"/>
    </font>
    <font>
      <sz val="11"/>
      <color theme="9" tint="0.59999389629810485"/>
      <name val="Arial"/>
      <family val="2"/>
    </font>
    <font>
      <b/>
      <sz val="11"/>
      <name val="Arial"/>
      <family val="2"/>
    </font>
    <font>
      <b/>
      <sz val="11"/>
      <color rgb="FF002060"/>
      <name val="Arial"/>
      <family val="2"/>
    </font>
    <font>
      <b/>
      <sz val="11"/>
      <color rgb="FF003366"/>
      <name val="Calibri"/>
      <family val="2"/>
      <scheme val="minor"/>
    </font>
    <font>
      <b/>
      <sz val="11"/>
      <color rgb="FF0070C0"/>
      <name val="Arial"/>
      <family val="2"/>
    </font>
    <font>
      <sz val="11"/>
      <color theme="5"/>
      <name val="Arial"/>
      <family val="2"/>
    </font>
    <font>
      <b/>
      <sz val="14"/>
      <color theme="0"/>
      <name val="Calibri"/>
      <family val="2"/>
      <scheme val="minor"/>
    </font>
    <font>
      <sz val="14"/>
      <color theme="0"/>
      <name val="Calibri"/>
      <family val="2"/>
      <scheme val="minor"/>
    </font>
    <font>
      <b/>
      <sz val="18"/>
      <color theme="0"/>
      <name val="Calibri"/>
      <family val="2"/>
      <scheme val="minor"/>
    </font>
    <font>
      <strike/>
      <sz val="11"/>
      <name val="Arial"/>
      <family val="2"/>
    </font>
    <font>
      <sz val="9"/>
      <color indexed="81"/>
      <name val="Tahoma"/>
      <family val="2"/>
    </font>
    <font>
      <b/>
      <sz val="9"/>
      <color indexed="81"/>
      <name val="Tahoma"/>
      <family val="2"/>
    </font>
    <font>
      <sz val="11"/>
      <color rgb="FFFF0000"/>
      <name val="Arial"/>
      <family val="2"/>
    </font>
    <font>
      <strike/>
      <sz val="11"/>
      <color indexed="8"/>
      <name val="Arial"/>
      <family val="2"/>
    </font>
    <font>
      <b/>
      <strike/>
      <sz val="11"/>
      <color indexed="56"/>
      <name val="Arial"/>
      <family val="2"/>
    </font>
    <font>
      <strike/>
      <sz val="11"/>
      <color theme="1"/>
      <name val="Arial"/>
      <family val="2"/>
    </font>
  </fonts>
  <fills count="4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39997558519241921"/>
        <bgColor indexed="22"/>
      </patternFill>
    </fill>
    <fill>
      <patternFill patternType="solid">
        <fgColor theme="0" tint="-0.249977111117893"/>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5"/>
        <bgColor indexed="64"/>
      </patternFill>
    </fill>
    <fill>
      <patternFill patternType="solid">
        <fgColor theme="8" tint="0.59999389629810485"/>
        <bgColor indexed="64"/>
      </patternFill>
    </fill>
    <fill>
      <patternFill patternType="solid">
        <fgColor rgb="FFFF0000"/>
        <bgColor indexed="64"/>
      </patternFill>
    </fill>
    <fill>
      <patternFill patternType="solid">
        <fgColor theme="2" tint="-0.249977111117893"/>
        <bgColor indexed="64"/>
      </patternFill>
    </fill>
    <fill>
      <patternFill patternType="solid">
        <fgColor theme="6"/>
        <bgColor indexed="64"/>
      </patternFill>
    </fill>
    <fill>
      <patternFill patternType="solid">
        <fgColor theme="3" tint="0.39997558519241921"/>
        <bgColor indexed="64"/>
      </patternFill>
    </fill>
    <fill>
      <patternFill patternType="solid">
        <fgColor rgb="FF7030A0"/>
        <bgColor indexed="64"/>
      </patternFill>
    </fill>
    <fill>
      <patternFill patternType="solid">
        <fgColor theme="6" tint="0.39997558519241921"/>
        <bgColor indexed="64"/>
      </patternFill>
    </fill>
    <fill>
      <patternFill patternType="solid">
        <fgColor rgb="FFFFFF00"/>
        <bgColor indexed="22"/>
      </patternFill>
    </fill>
  </fills>
  <borders count="63">
    <border>
      <left/>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right/>
      <top/>
      <bottom style="thin">
        <color auto="1"/>
      </bottom>
      <diagonal/>
    </border>
    <border>
      <left style="medium">
        <color auto="1"/>
      </left>
      <right/>
      <top style="medium">
        <color auto="1"/>
      </top>
      <bottom style="thin">
        <color auto="1"/>
      </bottom>
      <diagonal/>
    </border>
    <border>
      <left/>
      <right style="medium">
        <color auto="1"/>
      </right>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diagonal/>
    </border>
    <border>
      <left/>
      <right style="medium">
        <color auto="1"/>
      </right>
      <top style="thin">
        <color auto="1"/>
      </top>
      <bottom/>
      <diagonal/>
    </border>
    <border>
      <left style="medium">
        <color auto="1"/>
      </left>
      <right/>
      <top style="thin">
        <color auto="1"/>
      </top>
      <bottom/>
      <diagonal/>
    </border>
    <border>
      <left/>
      <right style="medium">
        <color auto="1"/>
      </right>
      <top style="medium">
        <color auto="1"/>
      </top>
      <bottom style="thin">
        <color auto="1"/>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right style="medium">
        <color auto="1"/>
      </right>
      <top style="medium">
        <color auto="1"/>
      </top>
      <bottom/>
      <diagonal/>
    </border>
    <border>
      <left style="medium">
        <color auto="1"/>
      </left>
      <right/>
      <top/>
      <bottom style="thin">
        <color auto="1"/>
      </bottom>
      <diagonal/>
    </border>
    <border>
      <left/>
      <right/>
      <top style="thin">
        <color auto="1"/>
      </top>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medium">
        <color theme="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5" fontId="8" fillId="0" borderId="0" applyFont="0" applyFill="0" applyBorder="0" applyAlignment="0" applyProtection="0"/>
    <xf numFmtId="164" fontId="9"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15" fillId="0" borderId="0" applyFont="0" applyFill="0" applyBorder="0" applyAlignment="0" applyProtection="0"/>
    <xf numFmtId="165" fontId="8"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43" fontId="15" fillId="0" borderId="0" applyFont="0" applyFill="0" applyBorder="0" applyAlignment="0" applyProtection="0"/>
    <xf numFmtId="0" fontId="8" fillId="0" borderId="0"/>
  </cellStyleXfs>
  <cellXfs count="696">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41" fontId="14" fillId="2" borderId="10" xfId="0" applyNumberFormat="1" applyFont="1" applyFill="1" applyBorder="1" applyAlignment="1">
      <alignment horizontal="justify" vertical="top"/>
    </xf>
    <xf numFmtId="41" fontId="14" fillId="2" borderId="10" xfId="0" applyNumberFormat="1" applyFont="1" applyFill="1" applyBorder="1" applyAlignment="1">
      <alignment horizontal="left" vertical="top" wrapText="1"/>
    </xf>
    <xf numFmtId="170" fontId="14" fillId="2" borderId="10" xfId="0" applyNumberFormat="1" applyFont="1" applyFill="1" applyBorder="1" applyAlignment="1">
      <alignment horizontal="center" vertical="top"/>
    </xf>
    <xf numFmtId="41"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16" fillId="3" borderId="3" xfId="0" applyNumberFormat="1" applyFont="1" applyFill="1" applyBorder="1" applyAlignment="1">
      <alignment horizontal="right" vertical="center"/>
    </xf>
    <xf numFmtId="41" fontId="16" fillId="3" borderId="3" xfId="10" applyNumberFormat="1" applyFont="1" applyFill="1" applyBorder="1" applyAlignment="1">
      <alignment horizontal="center" vertical="center"/>
    </xf>
    <xf numFmtId="44" fontId="16" fillId="2" borderId="0" xfId="10" applyFont="1" applyFill="1" applyAlignment="1">
      <alignment horizontal="center" vertical="center"/>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4" fillId="0" borderId="10" xfId="0" applyNumberFormat="1" applyFont="1" applyBorder="1" applyAlignment="1">
      <alignment horizontal="justify" vertical="top" wrapText="1"/>
    </xf>
    <xf numFmtId="41" fontId="24" fillId="0" borderId="11" xfId="0" applyNumberFormat="1" applyFont="1" applyBorder="1" applyAlignment="1">
      <alignment horizontal="justify" vertical="top"/>
    </xf>
    <xf numFmtId="41"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5" fillId="0" borderId="10" xfId="0" applyFont="1" applyBorder="1" applyAlignment="1">
      <alignment vertical="top" wrapText="1"/>
    </xf>
    <xf numFmtId="0" fontId="26"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5" fillId="2" borderId="10" xfId="0" applyFont="1" applyFill="1" applyBorder="1" applyAlignment="1">
      <alignment vertical="top" wrapText="1"/>
    </xf>
    <xf numFmtId="0" fontId="11" fillId="2" borderId="10" xfId="0" applyFont="1" applyFill="1" applyBorder="1" applyAlignment="1">
      <alignment vertical="top" wrapText="1"/>
    </xf>
    <xf numFmtId="0" fontId="24" fillId="0" borderId="10" xfId="0" applyFont="1" applyBorder="1" applyAlignment="1">
      <alignment horizontal="justify" vertical="top"/>
    </xf>
    <xf numFmtId="169" fontId="24" fillId="0" borderId="10" xfId="0" applyNumberFormat="1" applyFont="1" applyBorder="1" applyAlignment="1">
      <alignment horizontal="center" vertical="top"/>
    </xf>
    <xf numFmtId="169" fontId="24"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5" fillId="0" borderId="11" xfId="0" applyFont="1" applyBorder="1" applyAlignment="1">
      <alignment vertical="top" wrapText="1"/>
    </xf>
    <xf numFmtId="0" fontId="5" fillId="2" borderId="11" xfId="0" applyFont="1" applyFill="1" applyBorder="1" applyAlignment="1">
      <alignment vertical="top" wrapText="1"/>
    </xf>
    <xf numFmtId="0" fontId="24" fillId="0" borderId="11" xfId="0" applyFont="1" applyBorder="1" applyAlignment="1">
      <alignment vertical="top" wrapText="1"/>
    </xf>
    <xf numFmtId="0" fontId="24" fillId="0" borderId="11" xfId="0" applyFont="1" applyBorder="1" applyAlignment="1">
      <alignment horizontal="justify" vertical="top"/>
    </xf>
    <xf numFmtId="169" fontId="24"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41" fontId="16" fillId="3" borderId="3" xfId="0" applyNumberFormat="1" applyFont="1" applyFill="1" applyBorder="1" applyAlignment="1">
      <alignment horizontal="left" vertical="center"/>
    </xf>
    <xf numFmtId="0" fontId="16" fillId="2" borderId="0" xfId="0" applyFont="1" applyFill="1" applyAlignment="1">
      <alignment vertical="center"/>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29" fillId="0" borderId="0" xfId="0" applyFont="1" applyAlignment="1">
      <alignment horizontal="center" vertical="center"/>
    </xf>
    <xf numFmtId="0" fontId="29" fillId="0" borderId="0" xfId="0" applyFont="1" applyAlignment="1">
      <alignment vertical="center"/>
    </xf>
    <xf numFmtId="172" fontId="29" fillId="0" borderId="0" xfId="18" applyNumberFormat="1" applyFont="1" applyAlignment="1">
      <alignment vertical="center"/>
    </xf>
    <xf numFmtId="0" fontId="30" fillId="0" borderId="0" xfId="0" applyFont="1" applyAlignment="1">
      <alignment vertical="center"/>
    </xf>
    <xf numFmtId="172" fontId="31" fillId="0" borderId="0" xfId="18" applyNumberFormat="1" applyFont="1" applyAlignment="1">
      <alignment vertical="center"/>
    </xf>
    <xf numFmtId="0" fontId="0" fillId="0" borderId="0" xfId="0" applyAlignment="1">
      <alignment vertical="center"/>
    </xf>
    <xf numFmtId="0" fontId="32" fillId="7" borderId="0" xfId="0" applyFont="1" applyFill="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17" fillId="2" borderId="0" xfId="0" applyFont="1" applyFill="1" applyAlignment="1">
      <alignment vertical="center"/>
    </xf>
    <xf numFmtId="0" fontId="17" fillId="2" borderId="12" xfId="0" applyFont="1" applyFill="1" applyBorder="1" applyAlignment="1">
      <alignment vertical="center"/>
    </xf>
    <xf numFmtId="41" fontId="17" fillId="2" borderId="14" xfId="0" applyNumberFormat="1" applyFont="1" applyFill="1" applyBorder="1" applyAlignment="1">
      <alignment vertical="center"/>
    </xf>
    <xf numFmtId="41"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41"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41" fontId="17" fillId="5" borderId="19" xfId="0" applyNumberFormat="1" applyFont="1" applyFill="1" applyBorder="1" applyAlignment="1">
      <alignment vertical="center"/>
    </xf>
    <xf numFmtId="41" fontId="17" fillId="2" borderId="19" xfId="0" applyNumberFormat="1" applyFont="1" applyFill="1" applyBorder="1" applyAlignment="1">
      <alignment vertical="center"/>
    </xf>
    <xf numFmtId="41"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1" fontId="16" fillId="3" borderId="7" xfId="0" applyNumberFormat="1" applyFont="1" applyFill="1" applyBorder="1" applyAlignment="1">
      <alignment vertical="center"/>
    </xf>
    <xf numFmtId="0" fontId="17" fillId="2" borderId="20" xfId="0" applyFont="1" applyFill="1" applyBorder="1" applyAlignment="1">
      <alignment vertical="center"/>
    </xf>
    <xf numFmtId="0" fontId="17" fillId="2" borderId="21" xfId="0" applyFont="1" applyFill="1" applyBorder="1" applyAlignment="1">
      <alignment horizontal="center" vertical="center"/>
    </xf>
    <xf numFmtId="0" fontId="0" fillId="0" borderId="0" xfId="0" applyFill="1" applyAlignment="1">
      <alignment vertical="center"/>
    </xf>
    <xf numFmtId="0" fontId="17" fillId="0" borderId="0" xfId="0" applyFont="1" applyAlignment="1">
      <alignment vertical="center"/>
    </xf>
    <xf numFmtId="41" fontId="16" fillId="6" borderId="24" xfId="0" applyNumberFormat="1" applyFont="1" applyFill="1" applyBorder="1" applyAlignment="1">
      <alignment vertical="center"/>
    </xf>
    <xf numFmtId="0" fontId="17" fillId="6" borderId="7" xfId="0" applyFont="1" applyFill="1" applyBorder="1" applyAlignment="1">
      <alignment horizontal="center" vertical="center"/>
    </xf>
    <xf numFmtId="41" fontId="17" fillId="5" borderId="14" xfId="0" applyNumberFormat="1" applyFont="1" applyFill="1" applyBorder="1" applyAlignment="1">
      <alignment vertical="center"/>
    </xf>
    <xf numFmtId="0" fontId="17" fillId="2" borderId="23" xfId="0" applyFont="1" applyFill="1" applyBorder="1" applyAlignment="1">
      <alignment horizontal="center" vertical="center"/>
    </xf>
    <xf numFmtId="41" fontId="17" fillId="2" borderId="10" xfId="0" applyNumberFormat="1" applyFont="1" applyFill="1" applyBorder="1" applyAlignment="1">
      <alignment vertical="center"/>
    </xf>
    <xf numFmtId="41" fontId="17" fillId="5" borderId="17" xfId="0" applyNumberFormat="1" applyFont="1" applyFill="1" applyBorder="1" applyAlignment="1">
      <alignment vertical="center"/>
    </xf>
    <xf numFmtId="41" fontId="17" fillId="2" borderId="22" xfId="0" applyNumberFormat="1" applyFont="1" applyFill="1" applyBorder="1" applyAlignment="1">
      <alignment vertical="center"/>
    </xf>
    <xf numFmtId="41" fontId="17" fillId="2" borderId="1" xfId="0" applyNumberFormat="1" applyFont="1" applyFill="1" applyBorder="1" applyAlignment="1">
      <alignment vertical="center"/>
    </xf>
    <xf numFmtId="0" fontId="0" fillId="3" borderId="0" xfId="0" applyFill="1" applyAlignment="1">
      <alignment vertical="center"/>
    </xf>
    <xf numFmtId="41" fontId="17" fillId="5" borderId="32" xfId="0" applyNumberFormat="1" applyFont="1" applyFill="1" applyBorder="1" applyAlignment="1">
      <alignment vertical="center"/>
    </xf>
    <xf numFmtId="0" fontId="17" fillId="2" borderId="34" xfId="0" applyFont="1" applyFill="1" applyBorder="1" applyAlignment="1">
      <alignment horizontal="center" vertical="center"/>
    </xf>
    <xf numFmtId="0" fontId="18" fillId="11" borderId="3" xfId="0" applyFont="1" applyFill="1" applyBorder="1" applyAlignment="1">
      <alignment horizontal="center" vertical="center"/>
    </xf>
    <xf numFmtId="41" fontId="18" fillId="11" borderId="3" xfId="0" applyNumberFormat="1" applyFont="1" applyFill="1" applyBorder="1" applyAlignment="1">
      <alignment horizontal="center" vertical="center"/>
    </xf>
    <xf numFmtId="0" fontId="18" fillId="11" borderId="7" xfId="0" applyFont="1" applyFill="1" applyBorder="1" applyAlignment="1">
      <alignment horizontal="center" vertical="center"/>
    </xf>
    <xf numFmtId="0" fontId="18" fillId="11" borderId="3" xfId="0" applyFont="1" applyFill="1" applyBorder="1" applyAlignment="1">
      <alignment horizontal="center" vertical="center" wrapText="1"/>
    </xf>
    <xf numFmtId="41" fontId="17" fillId="2" borderId="15" xfId="0" applyNumberFormat="1" applyFont="1" applyFill="1" applyBorder="1" applyAlignment="1">
      <alignment vertical="center"/>
    </xf>
    <xf numFmtId="41" fontId="17" fillId="2" borderId="21" xfId="0" applyNumberFormat="1" applyFont="1" applyFill="1" applyBorder="1" applyAlignment="1">
      <alignment vertical="center"/>
    </xf>
    <xf numFmtId="41" fontId="17" fillId="2" borderId="34" xfId="0" applyNumberFormat="1" applyFont="1" applyFill="1" applyBorder="1" applyAlignment="1">
      <alignment vertical="center"/>
    </xf>
    <xf numFmtId="41" fontId="18" fillId="11" borderId="7" xfId="0" applyNumberFormat="1" applyFont="1" applyFill="1" applyBorder="1" applyAlignment="1">
      <alignment horizontal="center" vertical="center" wrapText="1"/>
    </xf>
    <xf numFmtId="0" fontId="18" fillId="11" borderId="6" xfId="0" applyFont="1" applyFill="1" applyBorder="1" applyAlignment="1">
      <alignment horizontal="center" vertical="center" wrapText="1"/>
    </xf>
    <xf numFmtId="41" fontId="18" fillId="11" borderId="3" xfId="0" applyNumberFormat="1"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6" borderId="32" xfId="0" applyFont="1" applyFill="1" applyBorder="1" applyAlignment="1">
      <alignment vertical="center"/>
    </xf>
    <xf numFmtId="0" fontId="18" fillId="11" borderId="8" xfId="0" applyFont="1" applyFill="1" applyBorder="1" applyAlignment="1">
      <alignment horizontal="center" vertical="center" wrapText="1"/>
    </xf>
    <xf numFmtId="41" fontId="17" fillId="5" borderId="37" xfId="0" applyNumberFormat="1" applyFont="1" applyFill="1" applyBorder="1" applyAlignment="1">
      <alignment vertical="center"/>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7" fillId="5" borderId="16" xfId="0" applyNumberFormat="1" applyFont="1" applyFill="1" applyBorder="1" applyAlignment="1">
      <alignment horizontal="center" vertical="center"/>
    </xf>
    <xf numFmtId="0" fontId="17" fillId="5" borderId="18" xfId="0" applyNumberFormat="1" applyFont="1" applyFill="1" applyBorder="1" applyAlignment="1">
      <alignment horizontal="center" vertical="center"/>
    </xf>
    <xf numFmtId="0" fontId="0" fillId="0" borderId="0" xfId="0" applyBorder="1" applyAlignment="1">
      <alignment vertical="center"/>
    </xf>
    <xf numFmtId="41" fontId="17"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41" fontId="17" fillId="2" borderId="15" xfId="0" applyNumberFormat="1" applyFont="1" applyFill="1" applyBorder="1" applyAlignment="1">
      <alignment horizontal="center" vertical="center"/>
    </xf>
    <xf numFmtId="41" fontId="17" fillId="2" borderId="11" xfId="0" applyNumberFormat="1" applyFont="1" applyFill="1" applyBorder="1" applyAlignment="1">
      <alignment horizontal="center" vertical="center"/>
    </xf>
    <xf numFmtId="41" fontId="17" fillId="2" borderId="10" xfId="0" applyNumberFormat="1" applyFont="1" applyFill="1" applyBorder="1" applyAlignment="1">
      <alignment horizontal="center" vertical="center"/>
    </xf>
    <xf numFmtId="41" fontId="17" fillId="2" borderId="12" xfId="0" applyNumberFormat="1" applyFont="1" applyFill="1" applyBorder="1" applyAlignment="1">
      <alignment horizontal="center" vertical="center"/>
    </xf>
    <xf numFmtId="41" fontId="16" fillId="6" borderId="24" xfId="0" applyNumberFormat="1" applyFont="1" applyFill="1" applyBorder="1" applyAlignment="1">
      <alignment horizontal="center" vertical="center"/>
    </xf>
    <xf numFmtId="172" fontId="29" fillId="0" borderId="0" xfId="18" applyNumberFormat="1" applyFont="1" applyAlignment="1">
      <alignment horizontal="center" vertical="center"/>
    </xf>
    <xf numFmtId="172" fontId="31" fillId="0" borderId="0" xfId="18" applyNumberFormat="1" applyFont="1" applyAlignment="1">
      <alignment horizontal="center" vertical="center"/>
    </xf>
    <xf numFmtId="41" fontId="17" fillId="2" borderId="20" xfId="0" applyNumberFormat="1" applyFont="1" applyFill="1" applyBorder="1" applyAlignment="1">
      <alignment horizontal="center" vertical="center"/>
    </xf>
    <xf numFmtId="0" fontId="18" fillId="11" borderId="31" xfId="0" applyFont="1" applyFill="1" applyBorder="1" applyAlignment="1">
      <alignment horizontal="center" vertical="center" wrapText="1"/>
    </xf>
    <xf numFmtId="0" fontId="17" fillId="2" borderId="17" xfId="0" applyFont="1" applyFill="1" applyBorder="1" applyAlignment="1">
      <alignment vertical="center"/>
    </xf>
    <xf numFmtId="0" fontId="17" fillId="2" borderId="22"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18" fillId="12" borderId="26" xfId="0" applyFont="1" applyFill="1" applyBorder="1" applyAlignment="1">
      <alignment horizontal="left" vertical="center"/>
    </xf>
    <xf numFmtId="172" fontId="18" fillId="12" borderId="26" xfId="18" applyNumberFormat="1" applyFont="1" applyFill="1" applyBorder="1" applyAlignment="1">
      <alignment horizontal="center" vertical="center"/>
    </xf>
    <xf numFmtId="0" fontId="36" fillId="13" borderId="40" xfId="0" applyFont="1" applyFill="1" applyBorder="1" applyAlignment="1">
      <alignment horizontal="center" vertical="center"/>
    </xf>
    <xf numFmtId="43" fontId="36" fillId="13" borderId="38" xfId="18" applyFont="1" applyFill="1" applyBorder="1" applyAlignment="1">
      <alignment horizontal="center" vertical="center"/>
    </xf>
    <xf numFmtId="0" fontId="32" fillId="7" borderId="0" xfId="0" applyFont="1" applyFill="1" applyAlignment="1">
      <alignment horizontal="center" vertical="center" wrapText="1"/>
    </xf>
    <xf numFmtId="44" fontId="0" fillId="0" borderId="0" xfId="0" applyNumberFormat="1" applyAlignment="1">
      <alignment vertical="center"/>
    </xf>
    <xf numFmtId="0" fontId="10" fillId="0" borderId="0" xfId="0" applyFont="1" applyAlignment="1">
      <alignment horizontal="left" vertical="center" indent="11"/>
    </xf>
    <xf numFmtId="171" fontId="38" fillId="3" borderId="7" xfId="0" applyNumberFormat="1" applyFont="1" applyFill="1" applyBorder="1" applyAlignment="1">
      <alignment vertical="center"/>
    </xf>
    <xf numFmtId="0" fontId="17" fillId="5" borderId="10" xfId="0" applyNumberFormat="1" applyFont="1" applyFill="1" applyBorder="1" applyAlignment="1">
      <alignment horizontal="center" vertical="center"/>
    </xf>
    <xf numFmtId="0" fontId="17" fillId="2" borderId="16" xfId="0" applyNumberFormat="1" applyFont="1" applyFill="1" applyBorder="1" applyAlignment="1">
      <alignment horizontal="center" vertical="center"/>
    </xf>
    <xf numFmtId="0" fontId="39" fillId="11" borderId="0" xfId="0" applyFont="1" applyFill="1" applyAlignment="1">
      <alignment horizontal="left" vertical="center"/>
    </xf>
    <xf numFmtId="0" fontId="40" fillId="0" borderId="0" xfId="0" applyNumberFormat="1" applyFont="1" applyFill="1" applyAlignment="1">
      <alignment horizontal="left" vertical="center"/>
    </xf>
    <xf numFmtId="43" fontId="36" fillId="13" borderId="38" xfId="18" applyFont="1" applyFill="1" applyBorder="1" applyAlignment="1">
      <alignment horizontal="center" vertical="center" wrapText="1"/>
    </xf>
    <xf numFmtId="0" fontId="17" fillId="2" borderId="33" xfId="0" applyNumberFormat="1" applyFont="1" applyFill="1" applyBorder="1" applyAlignment="1">
      <alignment horizontal="center" vertical="center"/>
    </xf>
    <xf numFmtId="0" fontId="10" fillId="3" borderId="0" xfId="0" applyFont="1" applyFill="1" applyAlignment="1">
      <alignment horizontal="center" vertical="center"/>
    </xf>
    <xf numFmtId="172" fontId="10"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18" fillId="14" borderId="11" xfId="0" applyFont="1" applyFill="1" applyBorder="1" applyAlignment="1">
      <alignment vertical="center"/>
    </xf>
    <xf numFmtId="0" fontId="18" fillId="14" borderId="2" xfId="0" applyFont="1" applyFill="1" applyBorder="1" applyAlignment="1">
      <alignment horizontal="center" vertical="center"/>
    </xf>
    <xf numFmtId="0" fontId="35" fillId="14" borderId="15" xfId="0" applyFont="1" applyFill="1" applyBorder="1" applyAlignment="1">
      <alignment horizontal="center" vertical="center"/>
    </xf>
    <xf numFmtId="41" fontId="17" fillId="0" borderId="14" xfId="0" applyNumberFormat="1" applyFont="1" applyFill="1" applyBorder="1" applyAlignment="1">
      <alignment vertical="center"/>
    </xf>
    <xf numFmtId="0" fontId="18" fillId="14" borderId="12" xfId="0" applyFont="1" applyFill="1" applyBorder="1" applyAlignment="1">
      <alignment vertical="center"/>
    </xf>
    <xf numFmtId="0" fontId="18" fillId="14"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43" fontId="0" fillId="0" borderId="0" xfId="18" applyFont="1"/>
    <xf numFmtId="0" fontId="21" fillId="0" borderId="0" xfId="19" applyFont="1" applyAlignment="1">
      <alignment vertical="center" wrapText="1"/>
    </xf>
    <xf numFmtId="0" fontId="21" fillId="0" borderId="0" xfId="19" applyFont="1" applyBorder="1" applyAlignment="1">
      <alignment vertical="center" wrapText="1"/>
    </xf>
    <xf numFmtId="0" fontId="26" fillId="0" borderId="0" xfId="19" applyFont="1" applyBorder="1" applyAlignment="1">
      <alignment vertical="top" wrapText="1"/>
    </xf>
    <xf numFmtId="0" fontId="26" fillId="0" borderId="0" xfId="19" applyFont="1" applyBorder="1" applyAlignment="1">
      <alignment vertical="center" wrapText="1"/>
    </xf>
    <xf numFmtId="0" fontId="26" fillId="0" borderId="0" xfId="19" applyFont="1" applyBorder="1" applyAlignment="1">
      <alignment horizontal="center" vertical="center" wrapText="1"/>
    </xf>
    <xf numFmtId="0" fontId="21" fillId="0" borderId="0" xfId="19" applyFont="1" applyBorder="1" applyAlignment="1">
      <alignment vertical="top" wrapText="1"/>
    </xf>
    <xf numFmtId="0" fontId="21" fillId="0" borderId="0" xfId="19" applyFont="1" applyBorder="1" applyAlignment="1">
      <alignment horizontal="center" vertical="center" wrapText="1"/>
    </xf>
    <xf numFmtId="0" fontId="8" fillId="0" borderId="0" xfId="19" applyAlignment="1">
      <alignment vertical="top"/>
    </xf>
    <xf numFmtId="0" fontId="21" fillId="2" borderId="0" xfId="19" applyFont="1" applyFill="1" applyBorder="1" applyAlignment="1">
      <alignment vertical="top" wrapText="1"/>
    </xf>
    <xf numFmtId="0" fontId="27" fillId="2" borderId="0" xfId="19" applyFont="1" applyFill="1" applyBorder="1" applyAlignment="1">
      <alignment horizontal="center" vertical="top" wrapText="1"/>
    </xf>
    <xf numFmtId="0" fontId="21" fillId="0" borderId="0" xfId="19" applyFont="1" applyAlignment="1">
      <alignment wrapText="1"/>
    </xf>
    <xf numFmtId="0" fontId="20" fillId="8" borderId="0" xfId="19" applyFont="1" applyFill="1" applyBorder="1" applyAlignment="1">
      <alignment vertical="top"/>
    </xf>
    <xf numFmtId="0" fontId="8" fillId="0" borderId="0" xfId="19"/>
    <xf numFmtId="0" fontId="21" fillId="0" borderId="0" xfId="19" applyFont="1" applyBorder="1" applyAlignment="1">
      <alignment wrapText="1"/>
    </xf>
    <xf numFmtId="0" fontId="20" fillId="8" borderId="0" xfId="16" applyFont="1" applyFill="1" applyBorder="1" applyAlignment="1">
      <alignment vertical="top"/>
    </xf>
    <xf numFmtId="0" fontId="23" fillId="10" borderId="36" xfId="19" applyFont="1" applyFill="1" applyBorder="1" applyAlignment="1">
      <alignment vertical="center"/>
    </xf>
    <xf numFmtId="0" fontId="23" fillId="10" borderId="16" xfId="19" applyFont="1" applyFill="1" applyBorder="1" applyAlignment="1">
      <alignment vertical="center"/>
    </xf>
    <xf numFmtId="0" fontId="39" fillId="11" borderId="0" xfId="0" applyFont="1" applyFill="1" applyAlignment="1">
      <alignment horizontal="center" vertical="center" wrapText="1"/>
    </xf>
    <xf numFmtId="43" fontId="0" fillId="0" borderId="0" xfId="18" applyFont="1" applyAlignment="1">
      <alignment vertical="center"/>
    </xf>
    <xf numFmtId="41" fontId="17" fillId="2" borderId="37" xfId="0" applyNumberFormat="1" applyFont="1" applyFill="1" applyBorder="1" applyAlignment="1">
      <alignment vertical="center"/>
    </xf>
    <xf numFmtId="0" fontId="18" fillId="15" borderId="12" xfId="0" applyFont="1" applyFill="1" applyBorder="1" applyAlignment="1">
      <alignment vertical="center"/>
    </xf>
    <xf numFmtId="0" fontId="29" fillId="0" borderId="0" xfId="0" applyFont="1" applyAlignment="1">
      <alignment vertical="center" wrapText="1"/>
    </xf>
    <xf numFmtId="0" fontId="21" fillId="0" borderId="0" xfId="19" applyFont="1" applyAlignment="1">
      <alignment vertical="top"/>
    </xf>
    <xf numFmtId="0" fontId="17" fillId="14" borderId="15" xfId="0" applyFont="1" applyFill="1" applyBorder="1" applyAlignment="1">
      <alignment horizontal="center" vertical="center"/>
    </xf>
    <xf numFmtId="0" fontId="36" fillId="13" borderId="39" xfId="0" applyFont="1" applyFill="1" applyBorder="1" applyAlignment="1">
      <alignment horizontal="center" vertical="center" wrapText="1"/>
    </xf>
    <xf numFmtId="0" fontId="17" fillId="2" borderId="9" xfId="0" applyFont="1" applyFill="1" applyBorder="1" applyAlignment="1">
      <alignment vertical="center"/>
    </xf>
    <xf numFmtId="0" fontId="17" fillId="5" borderId="44" xfId="0" applyNumberFormat="1" applyFont="1" applyFill="1" applyBorder="1" applyAlignment="1">
      <alignment horizontal="center" vertical="center"/>
    </xf>
    <xf numFmtId="41" fontId="17" fillId="2" borderId="9" xfId="0" applyNumberFormat="1" applyFont="1" applyFill="1" applyBorder="1" applyAlignment="1">
      <alignment vertical="center"/>
    </xf>
    <xf numFmtId="41" fontId="17" fillId="2" borderId="23" xfId="0" applyNumberFormat="1" applyFont="1" applyFill="1" applyBorder="1" applyAlignment="1">
      <alignment horizontal="center" vertical="center"/>
    </xf>
    <xf numFmtId="0" fontId="35" fillId="14" borderId="23" xfId="0" applyFont="1" applyFill="1" applyBorder="1" applyAlignment="1">
      <alignment horizontal="center" vertical="center"/>
    </xf>
    <xf numFmtId="0" fontId="18" fillId="14" borderId="45" xfId="0" applyNumberFormat="1" applyFont="1" applyFill="1" applyBorder="1" applyAlignment="1">
      <alignment horizontal="center" vertical="center"/>
    </xf>
    <xf numFmtId="41" fontId="17" fillId="2" borderId="46" xfId="0" applyNumberFormat="1" applyFont="1" applyFill="1" applyBorder="1" applyAlignment="1">
      <alignment horizontal="center" vertical="center"/>
    </xf>
    <xf numFmtId="0" fontId="17" fillId="14" borderId="46" xfId="0" applyFont="1" applyFill="1" applyBorder="1" applyAlignment="1">
      <alignment horizontal="center" vertical="center"/>
    </xf>
    <xf numFmtId="0" fontId="17" fillId="2" borderId="46" xfId="0" applyFont="1" applyFill="1" applyBorder="1" applyAlignment="1">
      <alignment horizontal="center" vertical="center"/>
    </xf>
    <xf numFmtId="41" fontId="16" fillId="0" borderId="0" xfId="0" applyNumberFormat="1" applyFont="1" applyFill="1" applyBorder="1" applyAlignment="1">
      <alignment horizontal="right" vertical="center"/>
    </xf>
    <xf numFmtId="41" fontId="16" fillId="0" borderId="0" xfId="10" applyNumberFormat="1"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43" fontId="36" fillId="13" borderId="7" xfId="18" applyFont="1" applyFill="1" applyBorder="1" applyAlignment="1">
      <alignment horizontal="center" vertical="center" wrapText="1"/>
    </xf>
    <xf numFmtId="0" fontId="41" fillId="13" borderId="3" xfId="0" applyFont="1" applyFill="1" applyBorder="1" applyAlignment="1">
      <alignment horizontal="center" vertical="center" wrapText="1"/>
    </xf>
    <xf numFmtId="0" fontId="43" fillId="0" borderId="0" xfId="0" applyFont="1" applyFill="1" applyBorder="1" applyAlignment="1">
      <alignment vertical="center"/>
    </xf>
    <xf numFmtId="44" fontId="43" fillId="0" borderId="0" xfId="0" applyNumberFormat="1" applyFont="1" applyFill="1" applyBorder="1" applyAlignment="1">
      <alignment vertical="center"/>
    </xf>
    <xf numFmtId="0" fontId="0" fillId="0" borderId="0" xfId="0"/>
    <xf numFmtId="0" fontId="39" fillId="11" borderId="0" xfId="10" applyNumberFormat="1" applyFont="1" applyFill="1" applyAlignment="1">
      <alignment horizontal="center" vertical="center"/>
    </xf>
    <xf numFmtId="171" fontId="16" fillId="3" borderId="3" xfId="0" applyNumberFormat="1" applyFont="1" applyFill="1" applyBorder="1" applyAlignment="1">
      <alignment vertical="center"/>
    </xf>
    <xf numFmtId="0" fontId="0" fillId="0" borderId="30" xfId="0" applyBorder="1" applyAlignment="1">
      <alignment vertical="center"/>
    </xf>
    <xf numFmtId="0" fontId="0" fillId="0" borderId="15" xfId="0" applyBorder="1" applyAlignment="1">
      <alignment vertical="center"/>
    </xf>
    <xf numFmtId="43" fontId="26" fillId="0" borderId="0" xfId="19" applyNumberFormat="1" applyFont="1" applyBorder="1" applyAlignment="1">
      <alignment vertical="center" wrapText="1"/>
    </xf>
    <xf numFmtId="43" fontId="21" fillId="0" borderId="0" xfId="19" applyNumberFormat="1" applyFont="1" applyBorder="1" applyAlignment="1">
      <alignment vertical="center" wrapText="1"/>
    </xf>
    <xf numFmtId="43" fontId="0" fillId="0" borderId="0" xfId="0" applyNumberFormat="1"/>
    <xf numFmtId="43" fontId="0" fillId="0" borderId="0" xfId="18" applyNumberFormat="1" applyFont="1"/>
    <xf numFmtId="0" fontId="16" fillId="2" borderId="0" xfId="10" applyNumberFormat="1" applyFont="1" applyFill="1" applyAlignment="1">
      <alignment horizontal="center" vertical="center"/>
    </xf>
    <xf numFmtId="0" fontId="0" fillId="0" borderId="0" xfId="0" applyFill="1"/>
    <xf numFmtId="0" fontId="20" fillId="0" borderId="0" xfId="16" applyFont="1" applyFill="1" applyBorder="1" applyAlignment="1">
      <alignment vertical="top"/>
    </xf>
    <xf numFmtId="0" fontId="43" fillId="16" borderId="6" xfId="0" applyFont="1" applyFill="1" applyBorder="1" applyAlignment="1">
      <alignment vertical="center"/>
    </xf>
    <xf numFmtId="44" fontId="0" fillId="3" borderId="0" xfId="0" applyNumberFormat="1" applyFill="1" applyAlignment="1">
      <alignment vertical="center"/>
    </xf>
    <xf numFmtId="0" fontId="0" fillId="0" borderId="0" xfId="0" applyAlignment="1">
      <alignment horizontal="center" vertical="center"/>
    </xf>
    <xf numFmtId="1" fontId="0" fillId="0" borderId="0" xfId="0" applyNumberFormat="1"/>
    <xf numFmtId="0" fontId="10" fillId="3" borderId="0" xfId="0" applyFont="1" applyFill="1" applyAlignment="1">
      <alignment horizontal="left" vertical="center"/>
    </xf>
    <xf numFmtId="172" fontId="10"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33" fillId="3" borderId="0" xfId="10" applyNumberFormat="1" applyFont="1" applyFill="1" applyAlignment="1">
      <alignment vertical="center"/>
    </xf>
    <xf numFmtId="43" fontId="0" fillId="3" borderId="0" xfId="0" applyNumberFormat="1" applyFill="1" applyAlignment="1">
      <alignment vertical="center"/>
    </xf>
    <xf numFmtId="43" fontId="33"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35" fillId="11" borderId="26" xfId="0" applyFont="1" applyFill="1" applyBorder="1" applyAlignment="1">
      <alignment horizontal="center" vertical="center"/>
    </xf>
    <xf numFmtId="0" fontId="18" fillId="21" borderId="0" xfId="0" applyFont="1" applyFill="1" applyAlignment="1">
      <alignment vertical="center"/>
    </xf>
    <xf numFmtId="173" fontId="18" fillId="21" borderId="0" xfId="0" applyNumberFormat="1" applyFont="1" applyFill="1" applyAlignment="1">
      <alignment vertical="center"/>
    </xf>
    <xf numFmtId="0" fontId="10" fillId="21" borderId="0" xfId="0" applyFont="1" applyFill="1" applyAlignment="1">
      <alignment vertical="center"/>
    </xf>
    <xf numFmtId="173" fontId="0" fillId="0" borderId="0" xfId="0" applyNumberFormat="1"/>
    <xf numFmtId="0" fontId="0" fillId="2" borderId="0" xfId="0" applyFill="1"/>
    <xf numFmtId="0" fontId="28" fillId="0" borderId="0" xfId="19" applyFont="1" applyBorder="1" applyAlignment="1">
      <alignment vertical="center" wrapText="1"/>
    </xf>
    <xf numFmtId="0" fontId="45" fillId="2" borderId="0" xfId="19" applyFont="1" applyFill="1" applyBorder="1" applyAlignment="1">
      <alignment vertical="center"/>
    </xf>
    <xf numFmtId="0" fontId="46" fillId="0" borderId="0" xfId="19" applyFont="1" applyAlignment="1">
      <alignment vertical="top"/>
    </xf>
    <xf numFmtId="0" fontId="35" fillId="0" borderId="0" xfId="0" applyFont="1"/>
    <xf numFmtId="0" fontId="0" fillId="0" borderId="0" xfId="0" applyAlignment="1"/>
    <xf numFmtId="0" fontId="35" fillId="0" borderId="0" xfId="0" applyFont="1" applyFill="1"/>
    <xf numFmtId="0" fontId="47" fillId="0" borderId="0" xfId="0" applyFont="1" applyAlignment="1">
      <alignment vertical="center"/>
    </xf>
    <xf numFmtId="0" fontId="48" fillId="2" borderId="0" xfId="0" applyFont="1" applyFill="1" applyBorder="1" applyAlignment="1">
      <alignment vertical="center"/>
    </xf>
    <xf numFmtId="0" fontId="48" fillId="2" borderId="0" xfId="19" applyFont="1" applyFill="1" applyBorder="1" applyAlignment="1">
      <alignment horizontal="left" vertical="center"/>
    </xf>
    <xf numFmtId="0" fontId="49" fillId="9" borderId="0" xfId="16" applyFont="1" applyFill="1" applyBorder="1" applyAlignment="1" applyProtection="1">
      <alignment vertical="center"/>
      <protection locked="0"/>
    </xf>
    <xf numFmtId="0" fontId="49" fillId="19" borderId="43" xfId="0" applyFont="1" applyFill="1" applyBorder="1" applyAlignment="1">
      <alignment horizontal="center" vertical="center" wrapText="1"/>
    </xf>
    <xf numFmtId="0" fontId="49" fillId="19" borderId="27" xfId="0" applyFont="1" applyFill="1" applyBorder="1" applyAlignment="1">
      <alignment horizontal="center" vertical="center" wrapText="1"/>
    </xf>
    <xf numFmtId="0" fontId="49" fillId="19" borderId="26" xfId="0" applyFont="1" applyFill="1" applyBorder="1" applyAlignment="1">
      <alignment horizontal="center" vertical="center" wrapText="1"/>
    </xf>
    <xf numFmtId="0" fontId="47" fillId="0" borderId="0" xfId="0" applyFont="1" applyBorder="1" applyAlignment="1">
      <alignment vertical="center"/>
    </xf>
    <xf numFmtId="0" fontId="47" fillId="0" borderId="0" xfId="19" applyFont="1" applyBorder="1" applyAlignment="1">
      <alignment horizontal="left" vertical="center"/>
    </xf>
    <xf numFmtId="0" fontId="47" fillId="0" borderId="0" xfId="0" applyFont="1" applyFill="1"/>
    <xf numFmtId="0" fontId="48" fillId="0" borderId="0" xfId="0" applyFont="1"/>
    <xf numFmtId="0" fontId="51" fillId="0" borderId="0" xfId="0" applyFont="1" applyFill="1"/>
    <xf numFmtId="43" fontId="47" fillId="0" borderId="0" xfId="18" applyFont="1" applyFill="1"/>
    <xf numFmtId="0" fontId="49" fillId="0" borderId="13" xfId="16" applyFont="1" applyFill="1" applyBorder="1" applyAlignment="1" applyProtection="1">
      <alignment vertical="top"/>
      <protection locked="0"/>
    </xf>
    <xf numFmtId="0" fontId="49" fillId="19" borderId="35" xfId="0" applyFont="1" applyFill="1" applyBorder="1" applyAlignment="1">
      <alignment horizontal="center" vertical="center" wrapText="1"/>
    </xf>
    <xf numFmtId="0" fontId="49" fillId="0" borderId="0" xfId="16" applyFont="1" applyFill="1" applyBorder="1" applyAlignment="1">
      <alignment vertical="top"/>
    </xf>
    <xf numFmtId="0" fontId="49" fillId="20" borderId="26" xfId="0" applyFont="1" applyFill="1" applyBorder="1" applyAlignment="1" applyProtection="1">
      <alignment horizontal="center" vertical="center" wrapText="1"/>
      <protection locked="0"/>
    </xf>
    <xf numFmtId="0" fontId="43" fillId="20" borderId="26" xfId="0" applyFont="1" applyFill="1" applyBorder="1" applyAlignment="1" applyProtection="1">
      <alignment horizontal="center" vertical="center" wrapText="1"/>
      <protection locked="0"/>
    </xf>
    <xf numFmtId="0" fontId="49" fillId="22" borderId="26" xfId="0" applyFont="1" applyFill="1" applyBorder="1" applyAlignment="1" applyProtection="1">
      <alignment horizontal="center" vertical="center" wrapText="1"/>
      <protection locked="0"/>
    </xf>
    <xf numFmtId="0" fontId="50" fillId="22" borderId="26" xfId="0" applyFont="1" applyFill="1" applyBorder="1" applyAlignment="1" applyProtection="1">
      <alignment horizontal="center" vertical="center" wrapText="1"/>
      <protection locked="0"/>
    </xf>
    <xf numFmtId="0" fontId="49" fillId="10" borderId="36" xfId="16" applyFont="1" applyFill="1" applyBorder="1" applyAlignment="1">
      <alignment vertical="center"/>
    </xf>
    <xf numFmtId="0" fontId="49" fillId="10" borderId="16" xfId="16" applyFont="1" applyFill="1" applyBorder="1" applyAlignment="1">
      <alignment vertical="center"/>
    </xf>
    <xf numFmtId="0" fontId="49" fillId="10" borderId="35" xfId="16" applyFont="1" applyFill="1" applyBorder="1" applyAlignment="1">
      <alignment vertical="center"/>
    </xf>
    <xf numFmtId="0" fontId="47" fillId="0" borderId="0" xfId="0" applyFont="1"/>
    <xf numFmtId="0" fontId="49" fillId="0" borderId="13" xfId="16" applyFont="1" applyFill="1" applyBorder="1" applyAlignment="1" applyProtection="1">
      <alignment vertical="top" wrapText="1"/>
      <protection locked="0"/>
    </xf>
    <xf numFmtId="43" fontId="47" fillId="0" borderId="0" xfId="18" applyFont="1"/>
    <xf numFmtId="0" fontId="51" fillId="0" borderId="0" xfId="0" applyFont="1"/>
    <xf numFmtId="0" fontId="49" fillId="8" borderId="0" xfId="16" applyFont="1" applyFill="1" applyBorder="1" applyAlignment="1">
      <alignment vertical="top"/>
    </xf>
    <xf numFmtId="0" fontId="49" fillId="8" borderId="0" xfId="19" applyFont="1" applyFill="1" applyBorder="1" applyAlignment="1">
      <alignment horizontal="left" vertical="top"/>
    </xf>
    <xf numFmtId="0" fontId="49" fillId="8" borderId="0" xfId="19" applyFont="1" applyFill="1" applyBorder="1" applyAlignment="1">
      <alignment horizontal="center" vertical="top"/>
    </xf>
    <xf numFmtId="0" fontId="48" fillId="2" borderId="0" xfId="0" applyFont="1" applyFill="1"/>
    <xf numFmtId="0" fontId="55" fillId="0" borderId="0" xfId="0" applyFont="1"/>
    <xf numFmtId="0" fontId="49" fillId="8" borderId="0" xfId="16" applyFont="1" applyFill="1" applyBorder="1" applyAlignment="1">
      <alignment horizontal="left" vertical="center"/>
    </xf>
    <xf numFmtId="0" fontId="49" fillId="9" borderId="13" xfId="19" applyFont="1" applyFill="1" applyBorder="1" applyAlignment="1" applyProtection="1">
      <alignment vertical="top"/>
      <protection locked="0"/>
    </xf>
    <xf numFmtId="0" fontId="49" fillId="8" borderId="0" xfId="19" applyFont="1" applyFill="1" applyBorder="1" applyAlignment="1">
      <alignment vertical="top"/>
    </xf>
    <xf numFmtId="0" fontId="48" fillId="8" borderId="0" xfId="19" applyFont="1" applyFill="1" applyBorder="1" applyAlignment="1">
      <alignment vertical="top"/>
    </xf>
    <xf numFmtId="0" fontId="49" fillId="10" borderId="36" xfId="19" applyFont="1" applyFill="1" applyBorder="1" applyAlignment="1">
      <alignment vertical="center"/>
    </xf>
    <xf numFmtId="0" fontId="49" fillId="10" borderId="16" xfId="19" applyFont="1" applyFill="1" applyBorder="1" applyAlignment="1">
      <alignment vertical="center"/>
    </xf>
    <xf numFmtId="0" fontId="49" fillId="10" borderId="35" xfId="19" applyFont="1" applyFill="1" applyBorder="1" applyAlignment="1">
      <alignment vertical="center"/>
    </xf>
    <xf numFmtId="0" fontId="55" fillId="0" borderId="0" xfId="19" applyFont="1" applyAlignment="1">
      <alignment wrapText="1"/>
    </xf>
    <xf numFmtId="0" fontId="50" fillId="0" borderId="0" xfId="19" applyFont="1" applyAlignment="1">
      <alignment wrapText="1"/>
    </xf>
    <xf numFmtId="0" fontId="49" fillId="8" borderId="0" xfId="19" applyFont="1" applyFill="1" applyBorder="1" applyAlignment="1"/>
    <xf numFmtId="0" fontId="50" fillId="0" borderId="0" xfId="19" applyFont="1" applyAlignment="1">
      <alignment vertical="top"/>
    </xf>
    <xf numFmtId="0" fontId="50" fillId="0" borderId="0" xfId="0" applyFont="1" applyAlignment="1">
      <alignment vertical="top" wrapText="1"/>
    </xf>
    <xf numFmtId="0" fontId="50" fillId="0" borderId="0" xfId="0" applyFont="1" applyAlignment="1">
      <alignment vertical="center" wrapText="1"/>
    </xf>
    <xf numFmtId="0" fontId="50" fillId="0" borderId="0" xfId="19" applyFont="1" applyBorder="1" applyAlignment="1">
      <alignment vertical="top" wrapText="1"/>
    </xf>
    <xf numFmtId="0" fontId="49" fillId="10" borderId="36" xfId="19" applyFont="1" applyFill="1" applyBorder="1" applyAlignment="1">
      <alignment vertical="top"/>
    </xf>
    <xf numFmtId="0" fontId="49" fillId="10" borderId="16" xfId="19" applyFont="1" applyFill="1" applyBorder="1" applyAlignment="1">
      <alignment vertical="top"/>
    </xf>
    <xf numFmtId="0" fontId="49" fillId="10" borderId="35" xfId="19" applyFont="1" applyFill="1" applyBorder="1" applyAlignment="1">
      <alignment vertical="top"/>
    </xf>
    <xf numFmtId="0" fontId="48" fillId="0" borderId="0" xfId="0" applyFont="1" applyAlignment="1"/>
    <xf numFmtId="0" fontId="49" fillId="9" borderId="0" xfId="19" applyFont="1" applyFill="1" applyBorder="1" applyAlignment="1" applyProtection="1">
      <alignment horizontal="left" vertical="top"/>
      <protection locked="0"/>
    </xf>
    <xf numFmtId="0" fontId="47" fillId="0" borderId="0" xfId="0" applyFont="1" applyAlignment="1">
      <alignment horizontal="center" vertical="center" wrapText="1"/>
    </xf>
    <xf numFmtId="0" fontId="43" fillId="8" borderId="0" xfId="19" applyFont="1" applyFill="1" applyBorder="1" applyAlignment="1">
      <alignment vertical="top"/>
    </xf>
    <xf numFmtId="0" fontId="51" fillId="0" borderId="0" xfId="19" applyFont="1"/>
    <xf numFmtId="0" fontId="49" fillId="8" borderId="0" xfId="19" applyFont="1" applyFill="1" applyBorder="1" applyAlignment="1">
      <alignment vertical="center"/>
    </xf>
    <xf numFmtId="0" fontId="50" fillId="0" borderId="0" xfId="19" applyFont="1"/>
    <xf numFmtId="0" fontId="50" fillId="0" borderId="0" xfId="19" applyFont="1" applyBorder="1" applyAlignment="1">
      <alignment wrapText="1"/>
    </xf>
    <xf numFmtId="0" fontId="57" fillId="0" borderId="0" xfId="0" applyFont="1"/>
    <xf numFmtId="0" fontId="49" fillId="9" borderId="13" xfId="19" applyFont="1" applyFill="1" applyBorder="1" applyAlignment="1" applyProtection="1">
      <alignment vertical="center"/>
      <protection locked="0"/>
    </xf>
    <xf numFmtId="43" fontId="49" fillId="9" borderId="13" xfId="19" applyNumberFormat="1" applyFont="1" applyFill="1" applyBorder="1" applyAlignment="1" applyProtection="1">
      <alignment vertical="top"/>
      <protection locked="0"/>
    </xf>
    <xf numFmtId="43" fontId="47" fillId="0" borderId="0" xfId="0" applyNumberFormat="1" applyFont="1"/>
    <xf numFmtId="43" fontId="47" fillId="0" borderId="0" xfId="18" applyNumberFormat="1" applyFont="1"/>
    <xf numFmtId="43" fontId="49" fillId="8" borderId="0" xfId="19" applyNumberFormat="1" applyFont="1" applyFill="1" applyBorder="1" applyAlignment="1">
      <alignment vertical="top"/>
    </xf>
    <xf numFmtId="0" fontId="51" fillId="0" borderId="0" xfId="19" applyFont="1" applyAlignment="1">
      <alignment vertical="top"/>
    </xf>
    <xf numFmtId="0" fontId="49" fillId="8" borderId="13" xfId="19" applyFont="1" applyFill="1" applyBorder="1" applyAlignment="1">
      <alignment horizontal="center" vertical="center" wrapText="1"/>
    </xf>
    <xf numFmtId="0" fontId="48" fillId="0" borderId="0" xfId="19" applyFont="1" applyAlignment="1">
      <alignment vertical="top"/>
    </xf>
    <xf numFmtId="0" fontId="49" fillId="8" borderId="13" xfId="19" applyFont="1" applyFill="1" applyBorder="1" applyAlignment="1">
      <alignment vertical="top"/>
    </xf>
    <xf numFmtId="0" fontId="51" fillId="0" borderId="0" xfId="19" applyFont="1" applyAlignment="1">
      <alignment horizontal="left" vertical="top"/>
    </xf>
    <xf numFmtId="0" fontId="50" fillId="0" borderId="0" xfId="19" applyFont="1" applyBorder="1" applyAlignment="1">
      <alignment horizontal="center" vertical="center" wrapText="1"/>
    </xf>
    <xf numFmtId="0" fontId="50" fillId="2" borderId="0" xfId="19" applyFont="1" applyFill="1" applyBorder="1" applyAlignment="1">
      <alignment vertical="top" wrapText="1"/>
    </xf>
    <xf numFmtId="0" fontId="54" fillId="0" borderId="0" xfId="19" applyFont="1" applyAlignment="1">
      <alignment horizontal="left" vertical="top" wrapText="1"/>
    </xf>
    <xf numFmtId="0" fontId="49" fillId="8" borderId="13" xfId="19" applyFont="1" applyFill="1" applyBorder="1" applyAlignment="1">
      <alignment vertical="center" wrapText="1"/>
    </xf>
    <xf numFmtId="43" fontId="49" fillId="8" borderId="13" xfId="19" applyNumberFormat="1" applyFont="1" applyFill="1" applyBorder="1" applyAlignment="1">
      <alignment vertical="center" wrapText="1"/>
    </xf>
    <xf numFmtId="0" fontId="50" fillId="0" borderId="0" xfId="19" applyFont="1" applyAlignment="1">
      <alignment vertical="center" wrapText="1"/>
    </xf>
    <xf numFmtId="0" fontId="48" fillId="2" borderId="0" xfId="19" applyFont="1" applyFill="1" applyBorder="1" applyAlignment="1">
      <alignment vertical="center"/>
    </xf>
    <xf numFmtId="43" fontId="49" fillId="8" borderId="0" xfId="19" applyNumberFormat="1" applyFont="1" applyFill="1" applyBorder="1" applyAlignment="1">
      <alignment vertical="center"/>
    </xf>
    <xf numFmtId="0" fontId="50" fillId="0" borderId="0" xfId="19" applyFont="1" applyBorder="1" applyAlignment="1">
      <alignment vertical="center" wrapText="1"/>
    </xf>
    <xf numFmtId="43" fontId="50" fillId="0" borderId="0" xfId="19" applyNumberFormat="1" applyFont="1" applyBorder="1" applyAlignment="1">
      <alignment vertical="center" wrapText="1"/>
    </xf>
    <xf numFmtId="0" fontId="49" fillId="8" borderId="0" xfId="16" applyFont="1" applyFill="1" applyBorder="1" applyAlignment="1">
      <alignment vertical="center" wrapText="1"/>
    </xf>
    <xf numFmtId="0" fontId="49" fillId="8" borderId="0" xfId="16" applyFont="1" applyFill="1" applyBorder="1" applyAlignment="1">
      <alignment horizontal="center" vertical="center" wrapText="1"/>
    </xf>
    <xf numFmtId="0" fontId="49" fillId="8" borderId="0" xfId="16" applyFont="1" applyFill="1" applyBorder="1" applyAlignment="1">
      <alignment vertical="center"/>
    </xf>
    <xf numFmtId="0" fontId="47" fillId="0" borderId="0" xfId="0" applyFont="1" applyAlignment="1">
      <alignment horizontal="center" vertical="top" wrapText="1"/>
    </xf>
    <xf numFmtId="0" fontId="54" fillId="0" borderId="48" xfId="19" applyFont="1" applyBorder="1" applyAlignment="1">
      <alignment horizontal="center" vertical="center" wrapText="1"/>
    </xf>
    <xf numFmtId="0" fontId="50" fillId="0" borderId="48" xfId="19" applyFont="1" applyBorder="1" applyAlignment="1">
      <alignment horizontal="center" vertical="center" wrapText="1"/>
    </xf>
    <xf numFmtId="43" fontId="50" fillId="0" borderId="48" xfId="19" applyNumberFormat="1" applyFont="1" applyBorder="1" applyAlignment="1">
      <alignment horizontal="center" vertical="center" wrapText="1"/>
    </xf>
    <xf numFmtId="43" fontId="50" fillId="0" borderId="48" xfId="18" applyNumberFormat="1" applyFont="1" applyBorder="1" applyAlignment="1">
      <alignment horizontal="center" vertical="center" wrapText="1"/>
    </xf>
    <xf numFmtId="0" fontId="50" fillId="25" borderId="48" xfId="19" applyFont="1" applyFill="1" applyBorder="1" applyAlignment="1">
      <alignment horizontal="center" vertical="center" wrapText="1"/>
    </xf>
    <xf numFmtId="0" fontId="47" fillId="0" borderId="48" xfId="0" applyFont="1" applyBorder="1" applyAlignment="1">
      <alignment vertical="center" wrapText="1"/>
    </xf>
    <xf numFmtId="0" fontId="47" fillId="0" borderId="48" xfId="0" applyFont="1" applyBorder="1" applyAlignment="1">
      <alignment horizontal="center" vertical="center" wrapText="1"/>
    </xf>
    <xf numFmtId="0" fontId="47" fillId="0" borderId="48" xfId="0" applyFont="1" applyFill="1" applyBorder="1" applyAlignment="1">
      <alignment horizontal="center" vertical="center" wrapText="1"/>
    </xf>
    <xf numFmtId="9" fontId="47" fillId="0" borderId="48" xfId="0" applyNumberFormat="1" applyFont="1" applyBorder="1" applyAlignment="1">
      <alignment horizontal="center" vertical="center" wrapText="1"/>
    </xf>
    <xf numFmtId="43" fontId="47" fillId="0" borderId="48" xfId="18" applyFont="1" applyBorder="1" applyAlignment="1">
      <alignment horizontal="center" vertical="center" wrapText="1"/>
    </xf>
    <xf numFmtId="43" fontId="47" fillId="0" borderId="48" xfId="0" applyNumberFormat="1" applyFont="1" applyBorder="1" applyAlignment="1">
      <alignment horizontal="center" vertical="center" wrapText="1"/>
    </xf>
    <xf numFmtId="43" fontId="47" fillId="0" borderId="48" xfId="18" applyNumberFormat="1" applyFont="1" applyBorder="1" applyAlignment="1">
      <alignment horizontal="center" vertical="center" wrapText="1"/>
    </xf>
    <xf numFmtId="0" fontId="50" fillId="0" borderId="48" xfId="0" applyFont="1" applyBorder="1" applyAlignment="1">
      <alignment horizontal="center" vertical="center" wrapText="1"/>
    </xf>
    <xf numFmtId="0" fontId="50" fillId="0" borderId="48" xfId="0" applyFont="1" applyFill="1" applyBorder="1" applyAlignment="1">
      <alignment horizontal="center" vertical="center" wrapText="1"/>
    </xf>
    <xf numFmtId="9" fontId="50" fillId="0" borderId="48" xfId="17" applyFont="1" applyFill="1" applyBorder="1" applyAlignment="1">
      <alignment horizontal="center" vertical="center" wrapText="1"/>
    </xf>
    <xf numFmtId="43" fontId="50" fillId="0" borderId="48" xfId="18" applyFont="1" applyFill="1" applyBorder="1" applyAlignment="1">
      <alignment horizontal="center" vertical="center" wrapText="1"/>
    </xf>
    <xf numFmtId="43" fontId="50" fillId="25" borderId="48" xfId="18" applyFont="1" applyFill="1" applyBorder="1" applyAlignment="1">
      <alignment horizontal="center" vertical="center" wrapText="1"/>
    </xf>
    <xf numFmtId="43" fontId="50" fillId="0" borderId="48" xfId="18" applyNumberFormat="1" applyFont="1" applyFill="1" applyBorder="1" applyAlignment="1">
      <alignment horizontal="center" vertical="center" wrapText="1"/>
    </xf>
    <xf numFmtId="43" fontId="50" fillId="2" borderId="48" xfId="18" applyFont="1" applyFill="1" applyBorder="1" applyAlignment="1">
      <alignment horizontal="center" vertical="center" wrapText="1"/>
    </xf>
    <xf numFmtId="43" fontId="47" fillId="0" borderId="48" xfId="18" applyFont="1" applyFill="1" applyBorder="1" applyAlignment="1">
      <alignment horizontal="center" vertical="center" wrapText="1"/>
    </xf>
    <xf numFmtId="43" fontId="50" fillId="0" borderId="48" xfId="19" applyNumberFormat="1" applyFont="1" applyFill="1" applyBorder="1" applyAlignment="1">
      <alignment horizontal="center" vertical="center" wrapText="1"/>
    </xf>
    <xf numFmtId="0" fontId="50" fillId="0" borderId="48" xfId="19" applyFont="1" applyFill="1" applyBorder="1" applyAlignment="1">
      <alignment horizontal="center" vertical="center" wrapText="1"/>
    </xf>
    <xf numFmtId="43" fontId="50" fillId="0" borderId="48" xfId="17" applyNumberFormat="1" applyFont="1" applyFill="1" applyBorder="1" applyAlignment="1">
      <alignment horizontal="center" vertical="center" wrapText="1"/>
    </xf>
    <xf numFmtId="9" fontId="50" fillId="2" borderId="48" xfId="17" applyFont="1" applyFill="1" applyBorder="1" applyAlignment="1">
      <alignment horizontal="center" vertical="center" wrapText="1"/>
    </xf>
    <xf numFmtId="9" fontId="60" fillId="0" borderId="48" xfId="17" applyFont="1" applyFill="1" applyBorder="1" applyAlignment="1">
      <alignment horizontal="center" vertical="center" wrapText="1"/>
    </xf>
    <xf numFmtId="9" fontId="60" fillId="2" borderId="48" xfId="17" applyFont="1" applyFill="1" applyBorder="1" applyAlignment="1">
      <alignment horizontal="center" vertical="center" wrapText="1"/>
    </xf>
    <xf numFmtId="43" fontId="50" fillId="0" borderId="48" xfId="16" applyNumberFormat="1" applyFont="1" applyFill="1" applyBorder="1" applyAlignment="1">
      <alignment horizontal="center" vertical="center" wrapText="1"/>
    </xf>
    <xf numFmtId="43" fontId="47" fillId="25" borderId="48" xfId="18" applyFont="1" applyFill="1" applyBorder="1" applyAlignment="1">
      <alignment horizontal="center" vertical="center" wrapText="1"/>
    </xf>
    <xf numFmtId="0" fontId="54" fillId="0" borderId="48" xfId="19" applyFont="1" applyFill="1" applyBorder="1" applyAlignment="1">
      <alignment horizontal="center" vertical="center" wrapText="1"/>
    </xf>
    <xf numFmtId="43" fontId="47" fillId="2" borderId="48" xfId="18" applyFont="1" applyFill="1" applyBorder="1" applyAlignment="1">
      <alignment horizontal="center" vertical="center" wrapText="1"/>
    </xf>
    <xf numFmtId="9" fontId="47" fillId="0" borderId="48" xfId="17" applyFont="1" applyFill="1" applyBorder="1" applyAlignment="1">
      <alignment horizontal="center" vertical="center" wrapText="1"/>
    </xf>
    <xf numFmtId="0" fontId="47" fillId="3" borderId="48" xfId="0" applyFont="1" applyFill="1" applyBorder="1" applyAlignment="1">
      <alignment horizontal="center" vertical="center" wrapText="1"/>
    </xf>
    <xf numFmtId="0" fontId="47" fillId="27" borderId="0" xfId="0" applyFont="1" applyFill="1"/>
    <xf numFmtId="9" fontId="47" fillId="0" borderId="0" xfId="17" applyFont="1"/>
    <xf numFmtId="0" fontId="57" fillId="0" borderId="29" xfId="0" applyFont="1" applyBorder="1" applyAlignment="1">
      <alignment horizontal="center" vertical="center" wrapText="1"/>
    </xf>
    <xf numFmtId="0" fontId="47" fillId="2" borderId="48" xfId="0" applyFont="1" applyFill="1" applyBorder="1" applyAlignment="1">
      <alignment horizontal="center" vertical="center" wrapText="1"/>
    </xf>
    <xf numFmtId="9" fontId="47" fillId="0" borderId="48" xfId="0" applyNumberFormat="1" applyFont="1" applyFill="1" applyBorder="1" applyAlignment="1">
      <alignment horizontal="center" vertical="center" wrapText="1"/>
    </xf>
    <xf numFmtId="43" fontId="50" fillId="2" borderId="48" xfId="19" applyNumberFormat="1" applyFont="1" applyFill="1" applyBorder="1" applyAlignment="1">
      <alignment horizontal="center" vertical="center" wrapText="1"/>
    </xf>
    <xf numFmtId="43" fontId="50" fillId="2" borderId="48" xfId="18" applyNumberFormat="1" applyFont="1" applyFill="1" applyBorder="1" applyAlignment="1">
      <alignment horizontal="center" vertical="center" wrapText="1"/>
    </xf>
    <xf numFmtId="43" fontId="55" fillId="2" borderId="48" xfId="18" applyNumberFormat="1" applyFont="1" applyFill="1" applyBorder="1" applyAlignment="1">
      <alignment horizontal="center" vertical="center" wrapText="1"/>
    </xf>
    <xf numFmtId="4" fontId="50" fillId="0" borderId="48" xfId="19" applyNumberFormat="1" applyFont="1" applyBorder="1" applyAlignment="1">
      <alignment horizontal="center" vertical="center" wrapText="1"/>
    </xf>
    <xf numFmtId="43" fontId="50" fillId="0" borderId="48" xfId="18" applyFont="1" applyBorder="1" applyAlignment="1">
      <alignment horizontal="center" vertical="center" wrapText="1"/>
    </xf>
    <xf numFmtId="9" fontId="50" fillId="0" borderId="48" xfId="17" applyFont="1" applyBorder="1" applyAlignment="1">
      <alignment horizontal="center" vertical="center" wrapText="1"/>
    </xf>
    <xf numFmtId="0" fontId="50" fillId="0" borderId="0" xfId="19" applyFont="1" applyAlignment="1">
      <alignment horizontal="center" vertical="center" wrapText="1"/>
    </xf>
    <xf numFmtId="3" fontId="50" fillId="0" borderId="48" xfId="19" applyNumberFormat="1" applyFont="1" applyFill="1" applyBorder="1" applyAlignment="1">
      <alignment horizontal="center" vertical="center" wrapText="1"/>
    </xf>
    <xf numFmtId="0" fontId="60" fillId="22" borderId="26" xfId="0" applyFont="1" applyFill="1" applyBorder="1" applyAlignment="1" applyProtection="1">
      <alignment horizontal="center" vertical="center" wrapText="1"/>
      <protection locked="0"/>
    </xf>
    <xf numFmtId="0" fontId="47" fillId="0" borderId="48" xfId="19" applyFont="1" applyBorder="1" applyAlignment="1">
      <alignment horizontal="center" vertical="center" wrapText="1"/>
    </xf>
    <xf numFmtId="0" fontId="23" fillId="0" borderId="0" xfId="19" applyFont="1" applyFill="1" applyBorder="1" applyAlignment="1">
      <alignment vertical="center"/>
    </xf>
    <xf numFmtId="0" fontId="50" fillId="27" borderId="48" xfId="19" applyFont="1" applyFill="1" applyBorder="1" applyAlignment="1">
      <alignment horizontal="center" vertical="center" wrapText="1"/>
    </xf>
    <xf numFmtId="0" fontId="47" fillId="22" borderId="26" xfId="0" applyFont="1" applyFill="1" applyBorder="1" applyAlignment="1" applyProtection="1">
      <alignment horizontal="center" vertical="center" wrapText="1"/>
      <protection locked="0"/>
    </xf>
    <xf numFmtId="0" fontId="47" fillId="2" borderId="26" xfId="0" applyFont="1" applyFill="1" applyBorder="1" applyAlignment="1">
      <alignment horizontal="center" vertical="center" wrapText="1"/>
    </xf>
    <xf numFmtId="0" fontId="0" fillId="2" borderId="48" xfId="0" applyFont="1" applyFill="1" applyBorder="1" applyAlignment="1">
      <alignment horizontal="center" vertical="center" wrapText="1"/>
    </xf>
    <xf numFmtId="43" fontId="29" fillId="0" borderId="0" xfId="18" applyFont="1" applyAlignment="1">
      <alignment vertical="center"/>
    </xf>
    <xf numFmtId="172" fontId="29" fillId="0" borderId="0" xfId="0" applyNumberFormat="1" applyFont="1" applyAlignment="1">
      <alignment vertical="center"/>
    </xf>
    <xf numFmtId="0" fontId="37" fillId="3" borderId="48" xfId="0" applyFont="1" applyFill="1" applyBorder="1" applyAlignment="1">
      <alignment horizontal="center" vertical="center"/>
    </xf>
    <xf numFmtId="0" fontId="0" fillId="0" borderId="48" xfId="0" applyBorder="1" applyAlignment="1">
      <alignment horizontal="center" vertical="center"/>
    </xf>
    <xf numFmtId="0" fontId="35" fillId="11" borderId="48" xfId="0" applyFont="1" applyFill="1" applyBorder="1" applyAlignment="1">
      <alignment horizontal="center" vertical="center"/>
    </xf>
    <xf numFmtId="0" fontId="36" fillId="11" borderId="48" xfId="0" applyFont="1" applyFill="1" applyBorder="1" applyAlignment="1">
      <alignment horizontal="center" vertical="center"/>
    </xf>
    <xf numFmtId="0" fontId="34" fillId="3" borderId="48" xfId="0" applyFont="1" applyFill="1" applyBorder="1" applyAlignment="1">
      <alignment horizontal="left" vertical="center"/>
    </xf>
    <xf numFmtId="172" fontId="34" fillId="3" borderId="48" xfId="18" applyNumberFormat="1" applyFont="1" applyFill="1" applyBorder="1" applyAlignment="1">
      <alignment horizontal="center" vertical="center"/>
    </xf>
    <xf numFmtId="0" fontId="0" fillId="0" borderId="48" xfId="0" applyFont="1" applyBorder="1" applyAlignment="1">
      <alignment horizontal="left" vertical="center"/>
    </xf>
    <xf numFmtId="172" fontId="0" fillId="0" borderId="48" xfId="18" applyNumberFormat="1" applyFont="1" applyBorder="1" applyAlignment="1">
      <alignment horizontal="center" vertical="center"/>
    </xf>
    <xf numFmtId="0" fontId="18" fillId="12" borderId="48" xfId="0" applyFont="1" applyFill="1" applyBorder="1" applyAlignment="1">
      <alignment horizontal="left" vertical="center"/>
    </xf>
    <xf numFmtId="172" fontId="18" fillId="12" borderId="48" xfId="18" applyNumberFormat="1" applyFont="1" applyFill="1" applyBorder="1" applyAlignment="1">
      <alignment horizontal="center" vertical="center"/>
    </xf>
    <xf numFmtId="0" fontId="36" fillId="11" borderId="48" xfId="0" applyFont="1" applyFill="1" applyBorder="1" applyAlignment="1">
      <alignment vertical="center"/>
    </xf>
    <xf numFmtId="172" fontId="36" fillId="11" borderId="48" xfId="18" applyNumberFormat="1" applyFont="1" applyFill="1" applyBorder="1" applyAlignment="1">
      <alignment horizontal="center" vertical="center"/>
    </xf>
    <xf numFmtId="0" fontId="0" fillId="0" borderId="48" xfId="0" applyBorder="1" applyAlignment="1">
      <alignment vertical="center"/>
    </xf>
    <xf numFmtId="0" fontId="18" fillId="11" borderId="48" xfId="0" applyFont="1" applyFill="1" applyBorder="1" applyAlignment="1">
      <alignment horizontal="center" vertical="center" wrapText="1"/>
    </xf>
    <xf numFmtId="41" fontId="18" fillId="11" borderId="48" xfId="0" applyNumberFormat="1" applyFont="1" applyFill="1" applyBorder="1" applyAlignment="1">
      <alignment horizontal="center" vertical="center" wrapText="1"/>
    </xf>
    <xf numFmtId="41" fontId="17" fillId="2" borderId="48" xfId="0" applyNumberFormat="1" applyFont="1" applyFill="1" applyBorder="1" applyAlignment="1">
      <alignment horizontal="center" vertical="center"/>
    </xf>
    <xf numFmtId="0" fontId="43" fillId="18" borderId="48" xfId="0" applyFont="1" applyFill="1" applyBorder="1" applyAlignment="1" applyProtection="1">
      <alignment horizontal="center" vertical="center" wrapText="1"/>
      <protection locked="0"/>
    </xf>
    <xf numFmtId="0" fontId="49" fillId="20" borderId="48" xfId="0" applyFont="1" applyFill="1" applyBorder="1" applyAlignment="1" applyProtection="1">
      <alignment horizontal="center" vertical="center" wrapText="1"/>
      <protection locked="0"/>
    </xf>
    <xf numFmtId="0" fontId="50" fillId="0" borderId="48" xfId="16" applyFont="1" applyBorder="1" applyAlignment="1">
      <alignment horizontal="center" vertical="center" wrapText="1"/>
    </xf>
    <xf numFmtId="0" fontId="50" fillId="23" borderId="48" xfId="16" applyFont="1" applyFill="1" applyBorder="1" applyAlignment="1">
      <alignment horizontal="center" vertical="center" wrapText="1"/>
    </xf>
    <xf numFmtId="9" fontId="50" fillId="0" borderId="48" xfId="16" applyNumberFormat="1" applyFont="1" applyBorder="1" applyAlignment="1">
      <alignment horizontal="center" vertical="center" wrapText="1"/>
    </xf>
    <xf numFmtId="4" fontId="50" fillId="25" borderId="48" xfId="16" applyNumberFormat="1" applyFont="1" applyFill="1" applyBorder="1" applyAlignment="1">
      <alignment horizontal="center" vertical="center" wrapText="1"/>
    </xf>
    <xf numFmtId="43" fontId="50" fillId="2" borderId="48" xfId="16" applyNumberFormat="1" applyFont="1" applyFill="1" applyBorder="1" applyAlignment="1">
      <alignment horizontal="center" vertical="center" wrapText="1"/>
    </xf>
    <xf numFmtId="43" fontId="50" fillId="0" borderId="48" xfId="16" applyNumberFormat="1" applyFont="1" applyBorder="1" applyAlignment="1">
      <alignment horizontal="center" vertical="center" wrapText="1"/>
    </xf>
    <xf numFmtId="0" fontId="50" fillId="2" borderId="48" xfId="16" applyFont="1" applyFill="1" applyBorder="1" applyAlignment="1">
      <alignment horizontal="center" vertical="center" wrapText="1"/>
    </xf>
    <xf numFmtId="4" fontId="50" fillId="2" borderId="48" xfId="16" applyNumberFormat="1" applyFont="1" applyFill="1" applyBorder="1" applyAlignment="1">
      <alignment horizontal="center" vertical="center" wrapText="1"/>
    </xf>
    <xf numFmtId="9" fontId="50" fillId="2" borderId="48" xfId="16" applyNumberFormat="1" applyFont="1" applyFill="1" applyBorder="1" applyAlignment="1">
      <alignment horizontal="center" vertical="center" wrapText="1"/>
    </xf>
    <xf numFmtId="4" fontId="50" fillId="0" borderId="48" xfId="16" applyNumberFormat="1" applyFont="1" applyBorder="1" applyAlignment="1">
      <alignment horizontal="center" vertical="center" wrapText="1"/>
    </xf>
    <xf numFmtId="4" fontId="50" fillId="0" borderId="48" xfId="16" applyNumberFormat="1" applyFont="1" applyFill="1" applyBorder="1" applyAlignment="1">
      <alignment horizontal="center" vertical="center" wrapText="1"/>
    </xf>
    <xf numFmtId="0" fontId="50" fillId="0" borderId="48" xfId="16" applyFont="1" applyFill="1" applyBorder="1" applyAlignment="1">
      <alignment horizontal="center" vertical="center" wrapText="1"/>
    </xf>
    <xf numFmtId="9" fontId="58" fillId="0" borderId="48" xfId="16" applyNumberFormat="1" applyFont="1" applyBorder="1" applyAlignment="1">
      <alignment horizontal="center" vertical="center" wrapText="1"/>
    </xf>
    <xf numFmtId="0" fontId="47" fillId="0" borderId="48" xfId="0" applyFont="1" applyBorder="1" applyAlignment="1">
      <alignment horizontal="center" vertical="top" wrapText="1"/>
    </xf>
    <xf numFmtId="9" fontId="47" fillId="0" borderId="48" xfId="17" applyFont="1" applyBorder="1" applyAlignment="1">
      <alignment horizontal="center" vertical="center"/>
    </xf>
    <xf numFmtId="43" fontId="47" fillId="25" borderId="48" xfId="18" applyFont="1" applyFill="1" applyBorder="1" applyAlignment="1">
      <alignment horizontal="center" vertical="center"/>
    </xf>
    <xf numFmtId="43" fontId="47" fillId="0" borderId="48" xfId="18" applyFont="1" applyBorder="1" applyAlignment="1">
      <alignment horizontal="center" vertical="center"/>
    </xf>
    <xf numFmtId="43" fontId="50" fillId="0" borderId="48" xfId="19" applyNumberFormat="1" applyFont="1" applyFill="1" applyBorder="1" applyAlignment="1">
      <alignment horizontal="center" vertical="center"/>
    </xf>
    <xf numFmtId="43" fontId="50" fillId="0" borderId="48" xfId="18" applyNumberFormat="1" applyFont="1" applyFill="1" applyBorder="1" applyAlignment="1">
      <alignment horizontal="center" vertical="center"/>
    </xf>
    <xf numFmtId="43" fontId="50" fillId="10" borderId="48" xfId="18" applyFont="1" applyFill="1" applyBorder="1" applyAlignment="1">
      <alignment vertical="center" wrapText="1"/>
    </xf>
    <xf numFmtId="0" fontId="50" fillId="10" borderId="48" xfId="16" applyFont="1" applyFill="1" applyBorder="1" applyAlignment="1">
      <alignment vertical="center" wrapText="1"/>
    </xf>
    <xf numFmtId="0" fontId="49" fillId="10" borderId="48" xfId="16" applyFont="1" applyFill="1" applyBorder="1" applyAlignment="1">
      <alignment vertical="center" wrapText="1"/>
    </xf>
    <xf numFmtId="3" fontId="50" fillId="0" borderId="48" xfId="19" applyNumberFormat="1" applyFont="1" applyBorder="1" applyAlignment="1">
      <alignment horizontal="center" vertical="center" wrapText="1"/>
    </xf>
    <xf numFmtId="3" fontId="50" fillId="25" borderId="48" xfId="19" applyNumberFormat="1" applyFont="1" applyFill="1" applyBorder="1" applyAlignment="1">
      <alignment horizontal="center" vertical="center" wrapText="1"/>
    </xf>
    <xf numFmtId="0" fontId="54" fillId="0" borderId="48" xfId="19" applyFont="1" applyBorder="1" applyAlignment="1">
      <alignment vertical="center" wrapText="1"/>
    </xf>
    <xf numFmtId="9" fontId="50" fillId="10" borderId="48" xfId="17" applyFont="1" applyFill="1" applyBorder="1" applyAlignment="1">
      <alignment vertical="center" wrapText="1"/>
    </xf>
    <xf numFmtId="43" fontId="50" fillId="10" borderId="48" xfId="19" applyNumberFormat="1" applyFont="1" applyFill="1" applyBorder="1" applyAlignment="1">
      <alignment vertical="center" wrapText="1"/>
    </xf>
    <xf numFmtId="0" fontId="50" fillId="10" borderId="48" xfId="19" applyFont="1" applyFill="1" applyBorder="1" applyAlignment="1">
      <alignment vertical="center" wrapText="1"/>
    </xf>
    <xf numFmtId="0" fontId="50" fillId="23" borderId="48" xfId="19" applyFont="1" applyFill="1" applyBorder="1" applyAlignment="1">
      <alignment horizontal="center" vertical="center" wrapText="1"/>
    </xf>
    <xf numFmtId="0" fontId="54" fillId="23" borderId="48" xfId="19" applyFont="1" applyFill="1" applyBorder="1" applyAlignment="1">
      <alignment horizontal="center" vertical="center" wrapText="1"/>
    </xf>
    <xf numFmtId="9" fontId="50" fillId="10" borderId="48" xfId="17" applyFont="1" applyFill="1" applyBorder="1" applyAlignment="1">
      <alignment vertical="top" wrapText="1"/>
    </xf>
    <xf numFmtId="43" fontId="50" fillId="10" borderId="48" xfId="19" applyNumberFormat="1" applyFont="1" applyFill="1" applyBorder="1" applyAlignment="1">
      <alignment vertical="top" wrapText="1"/>
    </xf>
    <xf numFmtId="0" fontId="50" fillId="10" borderId="48" xfId="19" applyFont="1" applyFill="1" applyBorder="1" applyAlignment="1">
      <alignment vertical="top" wrapText="1"/>
    </xf>
    <xf numFmtId="43" fontId="50" fillId="10" borderId="48" xfId="18" applyNumberFormat="1" applyFont="1" applyFill="1" applyBorder="1" applyAlignment="1">
      <alignment vertical="top" wrapText="1"/>
    </xf>
    <xf numFmtId="0" fontId="50" fillId="2" borderId="48" xfId="19" applyFont="1" applyFill="1" applyBorder="1" applyAlignment="1">
      <alignment horizontal="center" vertical="center" wrapText="1"/>
    </xf>
    <xf numFmtId="43" fontId="50" fillId="24" borderId="48" xfId="18" applyFont="1" applyFill="1" applyBorder="1" applyAlignment="1">
      <alignment horizontal="center" vertical="center" wrapText="1"/>
    </xf>
    <xf numFmtId="0" fontId="60" fillId="0" borderId="48" xfId="19" applyFont="1" applyBorder="1" applyAlignment="1">
      <alignment horizontal="center" vertical="center" wrapText="1"/>
    </xf>
    <xf numFmtId="43" fontId="55" fillId="2" borderId="48" xfId="18" applyFont="1" applyFill="1" applyBorder="1" applyAlignment="1">
      <alignment horizontal="center" vertical="center" wrapText="1"/>
    </xf>
    <xf numFmtId="43" fontId="55" fillId="25" borderId="48" xfId="18" applyFont="1" applyFill="1" applyBorder="1" applyAlignment="1">
      <alignment horizontal="center" vertical="center" wrapText="1"/>
    </xf>
    <xf numFmtId="0" fontId="50" fillId="2" borderId="48" xfId="0" applyFont="1" applyFill="1" applyBorder="1" applyAlignment="1">
      <alignment horizontal="center" vertical="center" wrapText="1"/>
    </xf>
    <xf numFmtId="43" fontId="50" fillId="0" borderId="48" xfId="17" applyNumberFormat="1" applyFont="1" applyBorder="1" applyAlignment="1">
      <alignment horizontal="center" vertical="center" wrapText="1"/>
    </xf>
    <xf numFmtId="43" fontId="50" fillId="10" borderId="48" xfId="19" applyNumberFormat="1" applyFont="1" applyFill="1" applyBorder="1" applyAlignment="1">
      <alignment horizontal="right" vertical="top" wrapText="1"/>
    </xf>
    <xf numFmtId="43" fontId="50" fillId="10" borderId="48" xfId="18" applyNumberFormat="1" applyFont="1" applyFill="1" applyBorder="1" applyAlignment="1">
      <alignment horizontal="right" vertical="top" wrapText="1"/>
    </xf>
    <xf numFmtId="9" fontId="50" fillId="10" borderId="48" xfId="17" applyFont="1" applyFill="1" applyBorder="1" applyAlignment="1">
      <alignment horizontal="right" vertical="top" wrapText="1"/>
    </xf>
    <xf numFmtId="43" fontId="50" fillId="10" borderId="48" xfId="18" applyFont="1" applyFill="1" applyBorder="1" applyAlignment="1">
      <alignment vertical="top" wrapText="1"/>
    </xf>
    <xf numFmtId="43" fontId="50" fillId="10" borderId="48" xfId="18" applyNumberFormat="1" applyFont="1" applyFill="1" applyBorder="1" applyAlignment="1">
      <alignment horizontal="right" wrapText="1"/>
    </xf>
    <xf numFmtId="43" fontId="50" fillId="10" borderId="48" xfId="19" applyNumberFormat="1" applyFont="1" applyFill="1" applyBorder="1" applyAlignment="1">
      <alignment horizontal="right" wrapText="1"/>
    </xf>
    <xf numFmtId="9" fontId="50" fillId="10" borderId="48" xfId="17" applyFont="1" applyFill="1" applyBorder="1" applyAlignment="1">
      <alignment horizontal="right" wrapText="1"/>
    </xf>
    <xf numFmtId="0" fontId="47" fillId="0" borderId="48" xfId="0" applyFont="1" applyBorder="1" applyAlignment="1">
      <alignment horizontal="center" wrapText="1"/>
    </xf>
    <xf numFmtId="9" fontId="26" fillId="10" borderId="48" xfId="17" applyFont="1" applyFill="1" applyBorder="1" applyAlignment="1">
      <alignment horizontal="right" wrapText="1"/>
    </xf>
    <xf numFmtId="43" fontId="26" fillId="10" borderId="48" xfId="18" applyNumberFormat="1" applyFont="1" applyFill="1" applyBorder="1" applyAlignment="1">
      <alignment horizontal="right" wrapText="1"/>
    </xf>
    <xf numFmtId="43" fontId="26" fillId="10" borderId="48" xfId="19" applyNumberFormat="1" applyFont="1" applyFill="1" applyBorder="1" applyAlignment="1">
      <alignment vertical="top" wrapText="1"/>
    </xf>
    <xf numFmtId="0" fontId="49" fillId="10" borderId="48" xfId="19" applyFont="1" applyFill="1" applyBorder="1" applyAlignment="1">
      <alignment vertical="top" wrapText="1"/>
    </xf>
    <xf numFmtId="9" fontId="47" fillId="0" borderId="48" xfId="17" applyFont="1" applyBorder="1" applyAlignment="1">
      <alignment horizontal="center" vertical="center" wrapText="1"/>
    </xf>
    <xf numFmtId="0" fontId="50" fillId="10" borderId="48" xfId="19" applyFont="1" applyFill="1" applyBorder="1" applyAlignment="1">
      <alignment horizontal="right" wrapText="1"/>
    </xf>
    <xf numFmtId="43" fontId="50" fillId="10" borderId="48" xfId="18" applyFont="1" applyFill="1" applyBorder="1" applyAlignment="1">
      <alignment horizontal="right" wrapText="1"/>
    </xf>
    <xf numFmtId="9" fontId="47" fillId="2" borderId="48" xfId="17" applyFont="1" applyFill="1" applyBorder="1" applyAlignment="1">
      <alignment horizontal="center" vertical="center"/>
    </xf>
    <xf numFmtId="0" fontId="54" fillId="0" borderId="48" xfId="16" applyFont="1" applyBorder="1" applyAlignment="1">
      <alignment horizontal="center" vertical="center" wrapText="1"/>
    </xf>
    <xf numFmtId="0" fontId="49" fillId="10" borderId="48" xfId="16" applyFont="1" applyFill="1" applyBorder="1" applyAlignment="1">
      <alignment horizontal="left" vertical="top"/>
    </xf>
    <xf numFmtId="0" fontId="49" fillId="10" borderId="48" xfId="16" applyFont="1" applyFill="1" applyBorder="1" applyAlignment="1">
      <alignment horizontal="left" vertical="top" wrapText="1"/>
    </xf>
    <xf numFmtId="43" fontId="50" fillId="10" borderId="48" xfId="18" applyFont="1" applyFill="1" applyBorder="1" applyAlignment="1">
      <alignment horizontal="right" vertical="top" wrapText="1"/>
    </xf>
    <xf numFmtId="0" fontId="50" fillId="10" borderId="48" xfId="16" applyFont="1" applyFill="1" applyBorder="1" applyAlignment="1">
      <alignment horizontal="right" vertical="top" wrapText="1"/>
    </xf>
    <xf numFmtId="0" fontId="50" fillId="10" borderId="48" xfId="16" applyFont="1" applyFill="1" applyBorder="1" applyAlignment="1">
      <alignment vertical="top" wrapText="1"/>
    </xf>
    <xf numFmtId="0" fontId="50" fillId="0" borderId="48" xfId="0" applyFont="1" applyBorder="1" applyAlignment="1">
      <alignment vertical="center" wrapText="1"/>
    </xf>
    <xf numFmtId="0" fontId="50" fillId="10" borderId="48" xfId="16" applyFont="1" applyFill="1" applyBorder="1" applyAlignment="1">
      <alignment horizontal="right" wrapText="1"/>
    </xf>
    <xf numFmtId="0" fontId="49" fillId="0" borderId="48" xfId="16" applyFont="1" applyBorder="1" applyAlignment="1">
      <alignment vertical="center" wrapText="1"/>
    </xf>
    <xf numFmtId="0" fontId="49" fillId="19" borderId="48" xfId="0" applyFont="1" applyFill="1" applyBorder="1" applyAlignment="1">
      <alignment horizontal="center" vertical="center" wrapText="1"/>
    </xf>
    <xf numFmtId="9" fontId="49" fillId="22" borderId="48" xfId="17" applyFont="1" applyFill="1" applyBorder="1" applyAlignment="1" applyProtection="1">
      <alignment horizontal="center" vertical="center" wrapText="1"/>
      <protection locked="0"/>
    </xf>
    <xf numFmtId="9" fontId="49" fillId="26" borderId="48" xfId="17" applyFont="1" applyFill="1" applyBorder="1" applyAlignment="1" applyProtection="1">
      <alignment horizontal="center" vertical="center" wrapText="1"/>
      <protection locked="0"/>
    </xf>
    <xf numFmtId="0" fontId="49" fillId="22" borderId="48" xfId="0" applyFont="1" applyFill="1" applyBorder="1" applyAlignment="1" applyProtection="1">
      <alignment horizontal="center" vertical="center" wrapText="1"/>
      <protection locked="0"/>
    </xf>
    <xf numFmtId="0" fontId="49" fillId="26" borderId="48" xfId="0" applyFont="1" applyFill="1" applyBorder="1" applyAlignment="1" applyProtection="1">
      <alignment horizontal="center" vertical="center" wrapText="1"/>
      <protection locked="0"/>
    </xf>
    <xf numFmtId="0" fontId="50" fillId="0" borderId="48" xfId="18" applyNumberFormat="1" applyFont="1" applyBorder="1" applyAlignment="1">
      <alignment horizontal="center" vertical="center" wrapText="1"/>
    </xf>
    <xf numFmtId="0" fontId="11" fillId="2" borderId="10" xfId="0" applyFont="1" applyFill="1" applyBorder="1" applyAlignment="1">
      <alignment horizontal="center" vertical="top" wrapText="1"/>
    </xf>
    <xf numFmtId="0" fontId="0" fillId="0" borderId="0" xfId="0" applyAlignment="1">
      <alignment horizontal="right" vertical="center"/>
    </xf>
    <xf numFmtId="0" fontId="49" fillId="0" borderId="29" xfId="19" applyFont="1" applyBorder="1" applyAlignment="1">
      <alignment horizontal="center" vertical="center" wrapText="1"/>
    </xf>
    <xf numFmtId="0" fontId="43" fillId="17" borderId="36" xfId="0" applyFont="1" applyFill="1" applyBorder="1" applyAlignment="1">
      <alignment horizontal="center" vertical="center" wrapText="1"/>
    </xf>
    <xf numFmtId="0" fontId="43" fillId="17" borderId="35" xfId="0" applyFont="1" applyFill="1" applyBorder="1" applyAlignment="1">
      <alignment horizontal="center" vertical="center" wrapText="1"/>
    </xf>
    <xf numFmtId="0" fontId="43" fillId="18" borderId="41" xfId="0" applyFont="1" applyFill="1" applyBorder="1" applyAlignment="1" applyProtection="1">
      <alignment horizontal="center" vertical="center" wrapText="1"/>
      <protection locked="0"/>
    </xf>
    <xf numFmtId="0" fontId="43" fillId="18" borderId="42" xfId="0" applyFont="1" applyFill="1" applyBorder="1" applyAlignment="1" applyProtection="1">
      <alignment horizontal="center" vertical="center" wrapText="1"/>
      <protection locked="0"/>
    </xf>
    <xf numFmtId="0" fontId="49" fillId="0" borderId="48" xfId="19" applyFont="1" applyBorder="1" applyAlignment="1">
      <alignment horizontal="center" vertical="center" wrapText="1"/>
    </xf>
    <xf numFmtId="0" fontId="57" fillId="0" borderId="48" xfId="0" applyFont="1" applyBorder="1" applyAlignment="1">
      <alignment horizontal="center" vertical="center" wrapText="1"/>
    </xf>
    <xf numFmtId="0" fontId="49" fillId="0" borderId="29" xfId="19" applyFont="1" applyFill="1" applyBorder="1" applyAlignment="1">
      <alignment horizontal="center" vertical="center" wrapText="1"/>
    </xf>
    <xf numFmtId="0" fontId="49" fillId="9" borderId="0" xfId="19" applyFont="1" applyFill="1" applyBorder="1" applyAlignment="1" applyProtection="1">
      <alignment horizontal="left" vertical="top" wrapText="1"/>
      <protection locked="0"/>
    </xf>
    <xf numFmtId="0" fontId="49" fillId="0" borderId="48" xfId="19" applyFont="1" applyFill="1" applyBorder="1" applyAlignment="1">
      <alignment horizontal="center" vertical="center" wrapText="1"/>
    </xf>
    <xf numFmtId="0" fontId="49" fillId="0" borderId="26" xfId="19" applyFont="1" applyFill="1" applyBorder="1" applyAlignment="1">
      <alignment horizontal="center" vertical="center" wrapText="1"/>
    </xf>
    <xf numFmtId="0" fontId="49" fillId="0" borderId="29" xfId="16" applyFont="1" applyBorder="1" applyAlignment="1">
      <alignment horizontal="center" vertical="center" wrapText="1"/>
    </xf>
    <xf numFmtId="0" fontId="53" fillId="0" borderId="48" xfId="19" applyFont="1" applyBorder="1" applyAlignment="1">
      <alignment horizontal="center" vertical="center" wrapText="1"/>
    </xf>
    <xf numFmtId="0" fontId="49" fillId="0" borderId="48" xfId="16" applyFont="1" applyBorder="1" applyAlignment="1">
      <alignment horizontal="center" vertical="center" wrapText="1"/>
    </xf>
    <xf numFmtId="0" fontId="49" fillId="8" borderId="0" xfId="16" applyFont="1" applyFill="1" applyBorder="1" applyAlignment="1">
      <alignment horizontal="center" vertical="top" wrapText="1"/>
    </xf>
    <xf numFmtId="0" fontId="49" fillId="0" borderId="36" xfId="19" applyFont="1" applyBorder="1" applyAlignment="1">
      <alignment horizontal="center" vertical="center" wrapText="1"/>
    </xf>
    <xf numFmtId="0" fontId="49" fillId="0" borderId="16" xfId="19" applyFont="1" applyBorder="1" applyAlignment="1">
      <alignment horizontal="center" vertical="center" wrapText="1"/>
    </xf>
    <xf numFmtId="0" fontId="50" fillId="0" borderId="16" xfId="19" applyFont="1" applyBorder="1" applyAlignment="1">
      <alignment horizontal="center" vertical="center" wrapText="1"/>
    </xf>
    <xf numFmtId="0" fontId="50" fillId="0" borderId="36" xfId="19" applyFont="1" applyBorder="1" applyAlignment="1">
      <alignment horizontal="center" vertical="center" wrapText="1"/>
    </xf>
    <xf numFmtId="0" fontId="50" fillId="0" borderId="35" xfId="19" applyFont="1" applyBorder="1" applyAlignment="1">
      <alignment horizontal="center" vertical="center" wrapText="1"/>
    </xf>
    <xf numFmtId="4" fontId="50" fillId="25" borderId="48" xfId="19" applyNumberFormat="1" applyFont="1" applyFill="1" applyBorder="1" applyAlignment="1">
      <alignment horizontal="center" vertical="center" wrapText="1"/>
    </xf>
    <xf numFmtId="0" fontId="64" fillId="28" borderId="50" xfId="0" applyFont="1" applyFill="1" applyBorder="1" applyAlignment="1">
      <alignment horizontal="center" vertical="center"/>
    </xf>
    <xf numFmtId="0" fontId="65" fillId="29" borderId="0" xfId="0" applyFont="1" applyFill="1" applyAlignment="1">
      <alignment vertical="center"/>
    </xf>
    <xf numFmtId="172" fontId="65" fillId="29" borderId="0" xfId="18" applyNumberFormat="1" applyFont="1" applyFill="1" applyAlignment="1">
      <alignment vertical="center"/>
    </xf>
    <xf numFmtId="0" fontId="65" fillId="30" borderId="0" xfId="0" applyFont="1" applyFill="1" applyAlignment="1">
      <alignment vertical="center"/>
    </xf>
    <xf numFmtId="172" fontId="65" fillId="30" borderId="0" xfId="18" applyNumberFormat="1" applyFont="1" applyFill="1" applyAlignment="1">
      <alignment vertical="center"/>
    </xf>
    <xf numFmtId="0" fontId="66" fillId="30" borderId="0" xfId="0" applyFont="1" applyFill="1" applyAlignment="1">
      <alignment vertical="center"/>
    </xf>
    <xf numFmtId="172" fontId="66" fillId="30" borderId="0" xfId="18" applyNumberFormat="1" applyFont="1" applyFill="1" applyAlignment="1">
      <alignment vertical="center"/>
    </xf>
    <xf numFmtId="0" fontId="18" fillId="28" borderId="6" xfId="0" applyFont="1" applyFill="1" applyBorder="1" applyAlignment="1">
      <alignment horizontal="center" vertical="center"/>
    </xf>
    <xf numFmtId="44" fontId="18" fillId="28" borderId="3" xfId="0" applyNumberFormat="1" applyFont="1" applyFill="1" applyBorder="1" applyAlignment="1">
      <alignment horizontal="center" vertical="center"/>
    </xf>
    <xf numFmtId="0" fontId="35" fillId="29" borderId="51" xfId="0" applyFont="1" applyFill="1" applyBorder="1" applyAlignment="1">
      <alignment horizontal="left" vertical="center"/>
    </xf>
    <xf numFmtId="0" fontId="35" fillId="30" borderId="53" xfId="0" applyFont="1" applyFill="1" applyBorder="1" applyAlignment="1">
      <alignment horizontal="left" vertical="center"/>
    </xf>
    <xf numFmtId="0" fontId="35" fillId="29" borderId="55" xfId="0" applyFont="1" applyFill="1" applyBorder="1" applyAlignment="1">
      <alignment horizontal="left" vertical="center"/>
    </xf>
    <xf numFmtId="0" fontId="35" fillId="30" borderId="39" xfId="0" applyFont="1" applyFill="1" applyBorder="1" applyAlignment="1">
      <alignment horizontal="left" vertical="center"/>
    </xf>
    <xf numFmtId="0" fontId="18" fillId="28" borderId="3" xfId="0" applyFont="1" applyFill="1" applyBorder="1" applyAlignment="1">
      <alignment horizontal="center" vertical="center"/>
    </xf>
    <xf numFmtId="44" fontId="18" fillId="28" borderId="7" xfId="0" applyNumberFormat="1" applyFont="1" applyFill="1" applyBorder="1" applyAlignment="1">
      <alignment horizontal="center" vertical="center"/>
    </xf>
    <xf numFmtId="0" fontId="35" fillId="29" borderId="9" xfId="0" applyFont="1" applyFill="1" applyBorder="1" applyAlignment="1">
      <alignment vertical="center"/>
    </xf>
    <xf numFmtId="0" fontId="35" fillId="30" borderId="57" xfId="0" applyFont="1" applyFill="1" applyBorder="1" applyAlignment="1">
      <alignment vertical="center"/>
    </xf>
    <xf numFmtId="0" fontId="35" fillId="29" borderId="57" xfId="0" applyFont="1" applyFill="1" applyBorder="1" applyAlignment="1">
      <alignment vertical="center"/>
    </xf>
    <xf numFmtId="0" fontId="35" fillId="30" borderId="58" xfId="0" applyFont="1" applyFill="1" applyBorder="1" applyAlignment="1">
      <alignment vertical="center"/>
    </xf>
    <xf numFmtId="0" fontId="18" fillId="29" borderId="3" xfId="0" applyFont="1" applyFill="1" applyBorder="1" applyAlignment="1">
      <alignment vertical="center"/>
    </xf>
    <xf numFmtId="0" fontId="35" fillId="29" borderId="14" xfId="0" applyFont="1" applyFill="1" applyBorder="1" applyAlignment="1">
      <alignment vertical="center"/>
    </xf>
    <xf numFmtId="0" fontId="35" fillId="30" borderId="59" xfId="0" applyFont="1" applyFill="1" applyBorder="1" applyAlignment="1">
      <alignment vertical="center"/>
    </xf>
    <xf numFmtId="0" fontId="35" fillId="29" borderId="59" xfId="0" applyFont="1" applyFill="1" applyBorder="1" applyAlignment="1">
      <alignment vertical="center"/>
    </xf>
    <xf numFmtId="0" fontId="35" fillId="29" borderId="60" xfId="0" applyFont="1" applyFill="1" applyBorder="1" applyAlignment="1">
      <alignment vertical="center"/>
    </xf>
    <xf numFmtId="0" fontId="35" fillId="30" borderId="61" xfId="0" applyFont="1" applyFill="1" applyBorder="1" applyAlignment="1">
      <alignment vertical="center"/>
    </xf>
    <xf numFmtId="0" fontId="35" fillId="29" borderId="53" xfId="0" applyFont="1" applyFill="1" applyBorder="1" applyAlignment="1">
      <alignment vertical="center"/>
    </xf>
    <xf numFmtId="0" fontId="18" fillId="30" borderId="6" xfId="0" applyFont="1" applyFill="1" applyBorder="1" applyAlignment="1">
      <alignment vertical="center"/>
    </xf>
    <xf numFmtId="174" fontId="35" fillId="29" borderId="9" xfId="18" applyNumberFormat="1" applyFont="1" applyFill="1" applyBorder="1" applyAlignment="1">
      <alignment vertical="center"/>
    </xf>
    <xf numFmtId="174" fontId="35" fillId="30" borderId="57" xfId="18" applyNumberFormat="1" applyFont="1" applyFill="1" applyBorder="1" applyAlignment="1">
      <alignment vertical="center"/>
    </xf>
    <xf numFmtId="174" fontId="35" fillId="29" borderId="57" xfId="18" applyNumberFormat="1" applyFont="1" applyFill="1" applyBorder="1" applyAlignment="1">
      <alignment vertical="center"/>
    </xf>
    <xf numFmtId="174" fontId="35" fillId="30" borderId="58" xfId="18" applyNumberFormat="1" applyFont="1" applyFill="1" applyBorder="1" applyAlignment="1">
      <alignment vertical="center"/>
    </xf>
    <xf numFmtId="174" fontId="18" fillId="29" borderId="3" xfId="18" applyNumberFormat="1" applyFont="1" applyFill="1" applyBorder="1" applyAlignment="1">
      <alignment vertical="center"/>
    </xf>
    <xf numFmtId="174" fontId="35" fillId="29" borderId="9" xfId="0" applyNumberFormat="1" applyFont="1" applyFill="1" applyBorder="1" applyAlignment="1">
      <alignment vertical="center"/>
    </xf>
    <xf numFmtId="174" fontId="35" fillId="30" borderId="57" xfId="0" applyNumberFormat="1" applyFont="1" applyFill="1" applyBorder="1" applyAlignment="1">
      <alignment vertical="center"/>
    </xf>
    <xf numFmtId="174" fontId="35" fillId="29" borderId="57" xfId="0" applyNumberFormat="1" applyFont="1" applyFill="1" applyBorder="1" applyAlignment="1">
      <alignment vertical="center"/>
    </xf>
    <xf numFmtId="174" fontId="35" fillId="29" borderId="58" xfId="0" applyNumberFormat="1" applyFont="1" applyFill="1" applyBorder="1" applyAlignment="1">
      <alignment vertical="center"/>
    </xf>
    <xf numFmtId="174" fontId="35" fillId="30" borderId="62" xfId="0" applyNumberFormat="1" applyFont="1" applyFill="1" applyBorder="1" applyAlignment="1">
      <alignment vertical="center"/>
    </xf>
    <xf numFmtId="174" fontId="35" fillId="29" borderId="54" xfId="0" applyNumberFormat="1" applyFont="1" applyFill="1" applyBorder="1" applyAlignment="1">
      <alignment vertical="center"/>
    </xf>
    <xf numFmtId="174" fontId="18" fillId="30" borderId="3" xfId="0" applyNumberFormat="1" applyFont="1" applyFill="1" applyBorder="1" applyAlignment="1">
      <alignment vertical="center"/>
    </xf>
    <xf numFmtId="174" fontId="43" fillId="16" borderId="3" xfId="0" applyNumberFormat="1" applyFont="1" applyFill="1" applyBorder="1" applyAlignment="1">
      <alignment vertical="center"/>
    </xf>
    <xf numFmtId="174" fontId="35" fillId="30" borderId="38" xfId="0" applyNumberFormat="1" applyFont="1" applyFill="1" applyBorder="1" applyAlignment="1">
      <alignment vertical="center"/>
    </xf>
    <xf numFmtId="174" fontId="35" fillId="29" borderId="52" xfId="0" applyNumberFormat="1" applyFont="1" applyFill="1" applyBorder="1" applyAlignment="1">
      <alignment vertical="center"/>
    </xf>
    <xf numFmtId="174" fontId="35" fillId="30" borderId="54" xfId="0" applyNumberFormat="1" applyFont="1" applyFill="1" applyBorder="1" applyAlignment="1">
      <alignment vertical="center"/>
    </xf>
    <xf numFmtId="174" fontId="35" fillId="29" borderId="56" xfId="0" applyNumberFormat="1" applyFont="1" applyFill="1" applyBorder="1" applyAlignment="1">
      <alignment vertical="center"/>
    </xf>
    <xf numFmtId="0" fontId="16" fillId="31" borderId="0" xfId="0" applyFont="1" applyFill="1" applyAlignment="1">
      <alignment vertical="center"/>
    </xf>
    <xf numFmtId="0" fontId="16" fillId="31" borderId="0" xfId="0" applyFont="1" applyFill="1" applyAlignment="1">
      <alignment horizontal="center" vertical="center"/>
    </xf>
    <xf numFmtId="0" fontId="17" fillId="31" borderId="0" xfId="0" applyFont="1" applyFill="1" applyAlignment="1">
      <alignment vertical="center"/>
    </xf>
    <xf numFmtId="0" fontId="10" fillId="31" borderId="0" xfId="0" applyFont="1" applyFill="1" applyAlignment="1">
      <alignment vertical="center"/>
    </xf>
    <xf numFmtId="0" fontId="0" fillId="2" borderId="0" xfId="0" applyFill="1" applyAlignment="1">
      <alignment vertical="center"/>
    </xf>
    <xf numFmtId="0" fontId="49" fillId="0" borderId="27" xfId="16" applyFont="1" applyBorder="1" applyAlignment="1">
      <alignment horizontal="center" vertical="top" wrapText="1"/>
    </xf>
    <xf numFmtId="0" fontId="49" fillId="0" borderId="29" xfId="16" applyFont="1" applyBorder="1" applyAlignment="1">
      <alignment horizontal="center" vertical="top" wrapText="1"/>
    </xf>
    <xf numFmtId="0" fontId="49" fillId="0" borderId="48" xfId="16" applyFont="1" applyBorder="1" applyAlignment="1">
      <alignment horizontal="center" vertical="top" wrapText="1"/>
    </xf>
    <xf numFmtId="0" fontId="70" fillId="0" borderId="48" xfId="19" applyFont="1" applyBorder="1" applyAlignment="1">
      <alignment horizontal="center" vertical="center" wrapText="1"/>
    </xf>
    <xf numFmtId="0" fontId="70" fillId="0" borderId="48" xfId="16" applyFont="1" applyBorder="1" applyAlignment="1">
      <alignment horizontal="center" vertical="center" wrapText="1"/>
    </xf>
    <xf numFmtId="0" fontId="47" fillId="0" borderId="36" xfId="19" applyFont="1" applyBorder="1" applyAlignment="1">
      <alignment horizontal="center" vertical="top" wrapText="1"/>
    </xf>
    <xf numFmtId="0" fontId="62" fillId="0" borderId="29" xfId="19" applyFont="1" applyBorder="1" applyAlignment="1">
      <alignment horizontal="center" vertical="top" wrapText="1"/>
    </xf>
    <xf numFmtId="0" fontId="54" fillId="0" borderId="48" xfId="19" applyFont="1" applyBorder="1" applyAlignment="1">
      <alignment horizontal="center" vertical="top" wrapText="1"/>
    </xf>
    <xf numFmtId="0" fontId="47" fillId="32" borderId="48" xfId="19" applyFont="1" applyFill="1" applyBorder="1" applyAlignment="1">
      <alignment horizontal="center" vertical="center" wrapText="1"/>
    </xf>
    <xf numFmtId="0" fontId="70" fillId="32" borderId="48" xfId="19" applyFont="1" applyFill="1" applyBorder="1" applyAlignment="1">
      <alignment horizontal="center" vertical="center" wrapText="1"/>
    </xf>
    <xf numFmtId="0" fontId="54" fillId="32" borderId="48" xfId="19" applyFont="1" applyFill="1" applyBorder="1" applyAlignment="1">
      <alignment horizontal="center" vertical="center" wrapText="1"/>
    </xf>
    <xf numFmtId="0" fontId="50" fillId="32" borderId="48" xfId="19" applyFont="1" applyFill="1" applyBorder="1" applyAlignment="1">
      <alignment horizontal="center" vertical="center" wrapText="1"/>
    </xf>
    <xf numFmtId="0" fontId="54" fillId="32" borderId="48" xfId="19" applyFont="1" applyFill="1" applyBorder="1" applyAlignment="1">
      <alignment horizontal="center" vertical="top" wrapText="1"/>
    </xf>
    <xf numFmtId="0" fontId="50" fillId="32" borderId="48" xfId="19" applyFont="1" applyFill="1" applyBorder="1" applyAlignment="1">
      <alignment horizontal="center" vertical="top" wrapText="1"/>
    </xf>
    <xf numFmtId="0" fontId="54" fillId="19" borderId="48" xfId="19" applyFont="1" applyFill="1" applyBorder="1" applyAlignment="1">
      <alignment horizontal="center" vertical="center" wrapText="1"/>
    </xf>
    <xf numFmtId="0" fontId="54" fillId="33" borderId="48" xfId="19" applyFont="1" applyFill="1" applyBorder="1" applyAlignment="1">
      <alignment horizontal="center" vertical="center" wrapText="1"/>
    </xf>
    <xf numFmtId="0" fontId="54" fillId="3" borderId="48" xfId="19" applyFont="1" applyFill="1" applyBorder="1" applyAlignment="1">
      <alignment horizontal="center" vertical="center" wrapText="1"/>
    </xf>
    <xf numFmtId="0" fontId="54" fillId="34" borderId="48" xfId="19" applyFont="1" applyFill="1" applyBorder="1" applyAlignment="1">
      <alignment horizontal="center" vertical="center" wrapText="1"/>
    </xf>
    <xf numFmtId="0" fontId="50" fillId="34" borderId="48" xfId="19" applyFont="1" applyFill="1" applyBorder="1" applyAlignment="1">
      <alignment horizontal="center" vertical="center" wrapText="1"/>
    </xf>
    <xf numFmtId="43" fontId="50" fillId="32" borderId="48" xfId="18" applyNumberFormat="1" applyFont="1" applyFill="1" applyBorder="1" applyAlignment="1">
      <alignment horizontal="center" vertical="center" wrapText="1"/>
    </xf>
    <xf numFmtId="0" fontId="47" fillId="32" borderId="48" xfId="0" applyFont="1" applyFill="1" applyBorder="1" applyAlignment="1">
      <alignment horizontal="center" vertical="center" wrapText="1"/>
    </xf>
    <xf numFmtId="0" fontId="57" fillId="0" borderId="48" xfId="0" applyFont="1" applyBorder="1" applyAlignment="1">
      <alignment horizontal="center" vertical="top" wrapText="1"/>
    </xf>
    <xf numFmtId="43" fontId="47" fillId="32" borderId="48" xfId="18" applyFont="1" applyFill="1" applyBorder="1" applyAlignment="1">
      <alignment horizontal="center" vertical="center" wrapText="1"/>
    </xf>
    <xf numFmtId="0" fontId="47" fillId="36" borderId="48" xfId="0" applyFont="1" applyFill="1" applyBorder="1" applyAlignment="1">
      <alignment horizontal="center" vertical="center" wrapText="1"/>
    </xf>
    <xf numFmtId="0" fontId="47" fillId="35" borderId="48" xfId="0" applyFont="1" applyFill="1" applyBorder="1" applyAlignment="1">
      <alignment horizontal="center" vertical="center" wrapText="1"/>
    </xf>
    <xf numFmtId="0" fontId="47" fillId="37" borderId="48" xfId="0" applyFont="1" applyFill="1" applyBorder="1" applyAlignment="1">
      <alignment vertical="center" wrapText="1"/>
    </xf>
    <xf numFmtId="0" fontId="49" fillId="3" borderId="48" xfId="19" applyFont="1" applyFill="1" applyBorder="1" applyAlignment="1">
      <alignment horizontal="center" vertical="center" wrapText="1"/>
    </xf>
    <xf numFmtId="0" fontId="49" fillId="32" borderId="48" xfId="19" applyFont="1" applyFill="1" applyBorder="1" applyAlignment="1">
      <alignment horizontal="center" vertical="center" wrapText="1"/>
    </xf>
    <xf numFmtId="0" fontId="47" fillId="31" borderId="48" xfId="0" applyFont="1" applyFill="1" applyBorder="1" applyAlignment="1">
      <alignment horizontal="center" vertical="center" wrapText="1"/>
    </xf>
    <xf numFmtId="0" fontId="47" fillId="38" borderId="48" xfId="0" applyFont="1" applyFill="1" applyBorder="1" applyAlignment="1">
      <alignment horizontal="center" vertical="center" wrapText="1"/>
    </xf>
    <xf numFmtId="9" fontId="70" fillId="3" borderId="48" xfId="0" applyNumberFormat="1" applyFont="1" applyFill="1" applyBorder="1" applyAlignment="1">
      <alignment horizontal="center" vertical="center" wrapText="1"/>
    </xf>
    <xf numFmtId="43" fontId="70" fillId="3" borderId="48" xfId="18" applyFont="1" applyFill="1" applyBorder="1" applyAlignment="1">
      <alignment horizontal="center" vertical="center" wrapText="1"/>
    </xf>
    <xf numFmtId="0" fontId="70" fillId="3" borderId="48" xfId="0" applyFont="1" applyFill="1" applyBorder="1" applyAlignment="1">
      <alignment horizontal="center" vertical="center" wrapText="1"/>
    </xf>
    <xf numFmtId="43" fontId="70" fillId="3" borderId="48" xfId="19" applyNumberFormat="1" applyFont="1" applyFill="1" applyBorder="1" applyAlignment="1">
      <alignment horizontal="center" vertical="center" wrapText="1"/>
    </xf>
    <xf numFmtId="43" fontId="70" fillId="3" borderId="48" xfId="18" applyNumberFormat="1" applyFont="1" applyFill="1" applyBorder="1" applyAlignment="1">
      <alignment horizontal="center" vertical="center" wrapText="1"/>
    </xf>
    <xf numFmtId="0" fontId="47" fillId="39" borderId="26" xfId="0" applyFont="1" applyFill="1" applyBorder="1" applyAlignment="1" applyProtection="1">
      <alignment horizontal="center" vertical="center" wrapText="1"/>
      <protection locked="0"/>
    </xf>
    <xf numFmtId="0" fontId="50" fillId="3" borderId="48"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42" fillId="0" borderId="47" xfId="0" applyFont="1" applyBorder="1" applyAlignment="1">
      <alignment horizontal="center" vertical="center"/>
    </xf>
    <xf numFmtId="0" fontId="42" fillId="0" borderId="0" xfId="0" applyFont="1" applyFill="1" applyBorder="1" applyAlignment="1">
      <alignment horizontal="center" vertical="center"/>
    </xf>
    <xf numFmtId="0" fontId="42" fillId="0" borderId="47"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44" fillId="11" borderId="47" xfId="18" applyFont="1" applyFill="1" applyBorder="1" applyAlignment="1">
      <alignment horizontal="center" vertical="center"/>
    </xf>
    <xf numFmtId="0" fontId="17" fillId="5" borderId="8" xfId="0" applyFont="1" applyFill="1" applyBorder="1" applyAlignment="1">
      <alignment horizontal="center" vertical="center"/>
    </xf>
    <xf numFmtId="0" fontId="17" fillId="5" borderId="1" xfId="0" applyFont="1" applyFill="1" applyBorder="1" applyAlignment="1">
      <alignment horizontal="center" vertical="center"/>
    </xf>
    <xf numFmtId="0" fontId="43" fillId="17" borderId="27" xfId="0" applyFont="1" applyFill="1" applyBorder="1" applyAlignment="1">
      <alignment horizontal="center" vertical="center" wrapText="1"/>
    </xf>
    <xf numFmtId="0" fontId="43" fillId="17" borderId="26" xfId="0" applyFont="1" applyFill="1" applyBorder="1" applyAlignment="1">
      <alignment horizontal="center" vertical="center" wrapText="1"/>
    </xf>
    <xf numFmtId="0" fontId="43" fillId="17" borderId="29" xfId="0" applyFont="1" applyFill="1" applyBorder="1" applyAlignment="1">
      <alignment horizontal="center" vertical="center" wrapText="1"/>
    </xf>
    <xf numFmtId="0" fontId="49" fillId="0" borderId="29" xfId="19" applyFont="1" applyBorder="1" applyAlignment="1">
      <alignment horizontal="center" vertical="top" wrapText="1"/>
    </xf>
    <xf numFmtId="0" fontId="49" fillId="0" borderId="27" xfId="19" applyFont="1" applyBorder="1" applyAlignment="1">
      <alignment horizontal="center" vertical="top" wrapText="1"/>
    </xf>
    <xf numFmtId="0" fontId="49" fillId="0" borderId="30" xfId="16" applyFont="1" applyBorder="1" applyAlignment="1">
      <alignment horizontal="center" vertical="top" wrapText="1"/>
    </xf>
    <xf numFmtId="0" fontId="49" fillId="0" borderId="43" xfId="16" applyFont="1" applyBorder="1" applyAlignment="1">
      <alignment horizontal="center" vertical="top" wrapText="1"/>
    </xf>
    <xf numFmtId="0" fontId="49" fillId="0" borderId="28" xfId="16" applyFont="1" applyBorder="1" applyAlignment="1">
      <alignment horizontal="center" vertical="center" wrapText="1"/>
    </xf>
    <xf numFmtId="0" fontId="49" fillId="0" borderId="49" xfId="16" applyFont="1" applyBorder="1" applyAlignment="1">
      <alignment horizontal="center" vertical="center" wrapText="1"/>
    </xf>
    <xf numFmtId="0" fontId="49" fillId="0" borderId="41" xfId="16" applyFont="1" applyBorder="1" applyAlignment="1">
      <alignment horizontal="center" vertical="center" wrapText="1"/>
    </xf>
    <xf numFmtId="0" fontId="49" fillId="0" borderId="30" xfId="16" applyFont="1" applyBorder="1" applyAlignment="1">
      <alignment horizontal="center" vertical="center" wrapText="1"/>
    </xf>
    <xf numFmtId="0" fontId="49" fillId="0" borderId="43" xfId="16" applyFont="1" applyBorder="1" applyAlignment="1">
      <alignment horizontal="center" vertical="center" wrapText="1"/>
    </xf>
    <xf numFmtId="0" fontId="49" fillId="0" borderId="42" xfId="16" applyFont="1" applyBorder="1" applyAlignment="1">
      <alignment horizontal="center" vertical="center" wrapText="1"/>
    </xf>
    <xf numFmtId="0" fontId="43" fillId="18" borderId="29" xfId="0" applyFont="1" applyFill="1" applyBorder="1" applyAlignment="1" applyProtection="1">
      <alignment horizontal="center" vertical="center" wrapText="1"/>
      <protection locked="0"/>
    </xf>
    <xf numFmtId="0" fontId="43" fillId="18" borderId="27" xfId="0" applyFont="1" applyFill="1" applyBorder="1" applyAlignment="1" applyProtection="1">
      <alignment horizontal="center" vertical="center" wrapText="1"/>
      <protection locked="0"/>
    </xf>
    <xf numFmtId="0" fontId="43" fillId="18" borderId="26" xfId="0" applyFont="1" applyFill="1" applyBorder="1" applyAlignment="1" applyProtection="1">
      <alignment horizontal="center" vertical="center" wrapText="1"/>
      <protection locked="0"/>
    </xf>
    <xf numFmtId="0" fontId="43" fillId="17" borderId="36" xfId="0" applyFont="1" applyFill="1" applyBorder="1" applyAlignment="1">
      <alignment horizontal="center" vertical="center" wrapText="1"/>
    </xf>
    <xf numFmtId="0" fontId="43" fillId="17" borderId="35" xfId="0" applyFont="1" applyFill="1" applyBorder="1" applyAlignment="1">
      <alignment horizontal="center" vertical="center" wrapText="1"/>
    </xf>
    <xf numFmtId="0" fontId="43" fillId="17" borderId="16" xfId="0" applyFont="1" applyFill="1" applyBorder="1" applyAlignment="1">
      <alignment horizontal="center" vertical="center" wrapText="1"/>
    </xf>
    <xf numFmtId="0" fontId="43" fillId="18" borderId="28" xfId="0" applyFont="1" applyFill="1" applyBorder="1" applyAlignment="1" applyProtection="1">
      <alignment horizontal="center" vertical="center" wrapText="1"/>
      <protection locked="0"/>
    </xf>
    <xf numFmtId="0" fontId="43" fillId="18" borderId="30" xfId="0" applyFont="1" applyFill="1" applyBorder="1" applyAlignment="1" applyProtection="1">
      <alignment horizontal="center" vertical="center" wrapText="1"/>
      <protection locked="0"/>
    </xf>
    <xf numFmtId="0" fontId="43" fillId="18" borderId="41" xfId="0" applyFont="1" applyFill="1" applyBorder="1" applyAlignment="1" applyProtection="1">
      <alignment horizontal="center" vertical="center" wrapText="1"/>
      <protection locked="0"/>
    </xf>
    <xf numFmtId="0" fontId="43" fillId="18" borderId="42" xfId="0" applyFont="1" applyFill="1" applyBorder="1" applyAlignment="1" applyProtection="1">
      <alignment horizontal="center" vertical="center" wrapText="1"/>
      <protection locked="0"/>
    </xf>
    <xf numFmtId="0" fontId="62" fillId="0" borderId="48" xfId="19" applyFont="1" applyBorder="1" applyAlignment="1">
      <alignment horizontal="center" vertical="top" wrapText="1"/>
    </xf>
    <xf numFmtId="0" fontId="62" fillId="0" borderId="29" xfId="19" applyFont="1" applyBorder="1" applyAlignment="1">
      <alignment horizontal="center" vertical="top" wrapText="1"/>
    </xf>
    <xf numFmtId="0" fontId="62" fillId="0" borderId="27" xfId="19" applyFont="1" applyBorder="1" applyAlignment="1">
      <alignment horizontal="center" vertical="top" wrapText="1"/>
    </xf>
    <xf numFmtId="0" fontId="62" fillId="0" borderId="26" xfId="19" applyFont="1" applyBorder="1" applyAlignment="1">
      <alignment horizontal="center" vertical="top" wrapText="1"/>
    </xf>
    <xf numFmtId="0" fontId="49" fillId="0" borderId="48" xfId="19" applyFont="1" applyBorder="1" applyAlignment="1">
      <alignment horizontal="center" vertical="center" wrapText="1"/>
    </xf>
    <xf numFmtId="0" fontId="49" fillId="0" borderId="29" xfId="19" applyFont="1" applyBorder="1" applyAlignment="1">
      <alignment horizontal="center" vertical="center" wrapText="1"/>
    </xf>
    <xf numFmtId="0" fontId="49" fillId="0" borderId="27" xfId="19" applyFont="1" applyBorder="1" applyAlignment="1">
      <alignment horizontal="center" vertical="center" wrapText="1"/>
    </xf>
    <xf numFmtId="0" fontId="49" fillId="0" borderId="26" xfId="19" applyFont="1" applyBorder="1" applyAlignment="1">
      <alignment horizontal="center" vertical="center" wrapText="1"/>
    </xf>
    <xf numFmtId="0" fontId="57" fillId="0" borderId="29" xfId="19" applyFont="1" applyFill="1" applyBorder="1" applyAlignment="1">
      <alignment horizontal="center" vertical="center" wrapText="1"/>
    </xf>
    <xf numFmtId="0" fontId="57" fillId="0" borderId="27" xfId="19" applyFont="1" applyFill="1" applyBorder="1" applyAlignment="1">
      <alignment horizontal="center" vertical="center" wrapText="1"/>
    </xf>
    <xf numFmtId="0" fontId="57" fillId="0" borderId="26" xfId="19" applyFont="1" applyFill="1" applyBorder="1" applyAlignment="1">
      <alignment horizontal="center" vertical="center" wrapText="1"/>
    </xf>
    <xf numFmtId="0" fontId="49" fillId="9" borderId="13" xfId="19" applyFont="1" applyFill="1" applyBorder="1" applyAlignment="1" applyProtection="1">
      <alignment horizontal="left" vertical="center" wrapText="1"/>
      <protection locked="0"/>
    </xf>
    <xf numFmtId="0" fontId="60" fillId="0" borderId="29" xfId="19" applyFont="1" applyBorder="1" applyAlignment="1">
      <alignment horizontal="center" vertical="center" wrapText="1"/>
    </xf>
    <xf numFmtId="0" fontId="60" fillId="0" borderId="27" xfId="19" applyFont="1" applyBorder="1" applyAlignment="1">
      <alignment horizontal="center" vertical="center" wrapText="1"/>
    </xf>
    <xf numFmtId="0" fontId="60" fillId="0" borderId="26" xfId="19" applyFont="1" applyBorder="1" applyAlignment="1">
      <alignment horizontal="center" vertical="center" wrapText="1"/>
    </xf>
    <xf numFmtId="0" fontId="49" fillId="10" borderId="36" xfId="19" applyFont="1" applyFill="1" applyBorder="1" applyAlignment="1">
      <alignment horizontal="center" vertical="center" wrapText="1"/>
    </xf>
    <xf numFmtId="0" fontId="49" fillId="10" borderId="16" xfId="19" applyFont="1" applyFill="1" applyBorder="1" applyAlignment="1">
      <alignment horizontal="center" vertical="center" wrapText="1"/>
    </xf>
    <xf numFmtId="0" fontId="49" fillId="10" borderId="35" xfId="19" applyFont="1" applyFill="1" applyBorder="1" applyAlignment="1">
      <alignment horizontal="center" vertical="center" wrapText="1"/>
    </xf>
    <xf numFmtId="0" fontId="57" fillId="0" borderId="48" xfId="0" applyFont="1" applyBorder="1" applyAlignment="1">
      <alignment horizontal="center" vertical="top" wrapText="1"/>
    </xf>
    <xf numFmtId="0" fontId="49" fillId="0" borderId="29" xfId="19" applyFont="1" applyFill="1" applyBorder="1" applyAlignment="1">
      <alignment horizontal="center" vertical="center" wrapText="1"/>
    </xf>
    <xf numFmtId="0" fontId="49" fillId="0" borderId="27" xfId="19" applyFont="1" applyFill="1" applyBorder="1" applyAlignment="1">
      <alignment horizontal="center" vertical="center" wrapText="1"/>
    </xf>
    <xf numFmtId="0" fontId="49" fillId="9" borderId="0" xfId="19" applyFont="1" applyFill="1" applyBorder="1" applyAlignment="1" applyProtection="1">
      <alignment horizontal="left" vertical="top" wrapText="1"/>
      <protection locked="0"/>
    </xf>
    <xf numFmtId="0" fontId="49" fillId="0" borderId="48" xfId="19" applyFont="1" applyFill="1" applyBorder="1" applyAlignment="1">
      <alignment horizontal="center" vertical="center" wrapText="1"/>
    </xf>
    <xf numFmtId="0" fontId="49" fillId="0" borderId="26" xfId="19" applyFont="1" applyFill="1" applyBorder="1" applyAlignment="1">
      <alignment horizontal="center" vertical="center" wrapText="1"/>
    </xf>
    <xf numFmtId="0" fontId="55" fillId="0" borderId="0" xfId="19" applyFont="1" applyAlignment="1">
      <alignment horizontal="left" vertical="center" wrapText="1"/>
    </xf>
    <xf numFmtId="0" fontId="49" fillId="8" borderId="13" xfId="19" applyFont="1" applyFill="1" applyBorder="1" applyAlignment="1">
      <alignment horizontal="left" vertical="top" wrapText="1"/>
    </xf>
    <xf numFmtId="0" fontId="49" fillId="0" borderId="29" xfId="16" applyFont="1" applyBorder="1" applyAlignment="1">
      <alignment horizontal="center" vertical="center" wrapText="1"/>
    </xf>
    <xf numFmtId="0" fontId="49" fillId="0" borderId="27" xfId="16" applyFont="1" applyBorder="1" applyAlignment="1">
      <alignment horizontal="center" vertical="center" wrapText="1"/>
    </xf>
    <xf numFmtId="0" fontId="49" fillId="9" borderId="13" xfId="16" applyFont="1" applyFill="1" applyBorder="1" applyAlignment="1" applyProtection="1">
      <alignment horizontal="left" vertical="top" wrapText="1"/>
      <protection locked="0"/>
    </xf>
    <xf numFmtId="0" fontId="53" fillId="0" borderId="48" xfId="19" applyFont="1" applyBorder="1" applyAlignment="1">
      <alignment horizontal="center" vertical="center" wrapText="1"/>
    </xf>
    <xf numFmtId="0" fontId="53" fillId="0" borderId="29" xfId="19" applyFont="1" applyBorder="1" applyAlignment="1">
      <alignment horizontal="center" vertical="center" wrapText="1"/>
    </xf>
    <xf numFmtId="0" fontId="53" fillId="0" borderId="27" xfId="19" applyFont="1" applyBorder="1" applyAlignment="1">
      <alignment horizontal="center" vertical="center" wrapText="1"/>
    </xf>
    <xf numFmtId="0" fontId="61" fillId="0" borderId="29" xfId="0" applyFont="1" applyBorder="1" applyAlignment="1">
      <alignment horizontal="center" vertical="center" wrapText="1"/>
    </xf>
    <xf numFmtId="0" fontId="61" fillId="0" borderId="27" xfId="0" applyFont="1" applyBorder="1" applyAlignment="1">
      <alignment horizontal="center" vertical="center" wrapText="1"/>
    </xf>
    <xf numFmtId="0" fontId="61" fillId="0" borderId="26" xfId="0" applyFont="1" applyBorder="1" applyAlignment="1">
      <alignment horizontal="center" vertical="center" wrapText="1"/>
    </xf>
    <xf numFmtId="0" fontId="49" fillId="10" borderId="36" xfId="19" applyFont="1" applyFill="1" applyBorder="1" applyAlignment="1">
      <alignment horizontal="center" vertical="top"/>
    </xf>
    <xf numFmtId="0" fontId="49" fillId="10" borderId="16" xfId="19" applyFont="1" applyFill="1" applyBorder="1" applyAlignment="1">
      <alignment horizontal="center" vertical="top"/>
    </xf>
    <xf numFmtId="0" fontId="49" fillId="10" borderId="35" xfId="19" applyFont="1" applyFill="1" applyBorder="1" applyAlignment="1">
      <alignment horizontal="center" vertical="top"/>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49" fillId="0" borderId="48" xfId="16" applyFont="1" applyBorder="1" applyAlignment="1">
      <alignment horizontal="center" vertical="center" wrapText="1"/>
    </xf>
    <xf numFmtId="0" fontId="49" fillId="8" borderId="0" xfId="16" applyFont="1" applyFill="1" applyBorder="1" applyAlignment="1">
      <alignment horizontal="center" vertical="top" wrapText="1"/>
    </xf>
    <xf numFmtId="0" fontId="49" fillId="9" borderId="13" xfId="16" applyFont="1" applyFill="1" applyBorder="1" applyAlignment="1" applyProtection="1">
      <alignment horizontal="left" vertical="top"/>
      <protection locked="0"/>
    </xf>
    <xf numFmtId="0" fontId="49" fillId="0" borderId="0" xfId="16" applyFont="1" applyFill="1" applyBorder="1" applyAlignment="1">
      <alignment horizontal="center" vertical="top" wrapText="1"/>
    </xf>
    <xf numFmtId="0" fontId="49" fillId="0" borderId="26" xfId="16" applyFont="1" applyBorder="1" applyAlignment="1">
      <alignment horizontal="center" vertical="center" wrapText="1"/>
    </xf>
    <xf numFmtId="0" fontId="52" fillId="0" borderId="29" xfId="0" applyFont="1" applyBorder="1" applyAlignment="1">
      <alignment horizontal="center" vertical="top" wrapText="1"/>
    </xf>
    <xf numFmtId="0" fontId="52" fillId="0" borderId="27" xfId="0" applyFont="1" applyBorder="1" applyAlignment="1">
      <alignment horizontal="center" vertical="top" wrapText="1"/>
    </xf>
    <xf numFmtId="0" fontId="40" fillId="0" borderId="0" xfId="0" applyFont="1" applyFill="1" applyAlignment="1">
      <alignment horizontal="lef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s>
  <tableStyles count="0" defaultTableStyle="TableStyleMedium9" defaultPivotStyle="PivotStyleLight16"/>
  <colors>
    <mruColors>
      <color rgb="FFFFFF66"/>
      <color rgb="FFCCCCFF"/>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285483</xdr:colOff>
      <xdr:row>8</xdr:row>
      <xdr:rowOff>107739</xdr:rowOff>
    </xdr:to>
    <xdr:pic>
      <xdr:nvPicPr>
        <xdr:cNvPr id="2" name="1 Imagen">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841101</xdr:colOff>
      <xdr:row>8</xdr:row>
      <xdr:rowOff>180311</xdr:rowOff>
    </xdr:to>
    <xdr:pic>
      <xdr:nvPicPr>
        <xdr:cNvPr id="2" name="1 Imagen">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1382</xdr:colOff>
      <xdr:row>9</xdr:row>
      <xdr:rowOff>99933</xdr:rowOff>
    </xdr:to>
    <xdr:pic>
      <xdr:nvPicPr>
        <xdr:cNvPr id="2" name="1 Imagen">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53"/>
  <sheetViews>
    <sheetView showGridLines="0" view="pageBreakPreview" zoomScale="61" zoomScaleNormal="80" zoomScaleSheetLayoutView="61" zoomScalePageLayoutView="80"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42578125" style="1" hidden="1" customWidth="1"/>
    <col min="20" max="20" width="25.85546875" style="1" customWidth="1"/>
    <col min="21" max="21" width="25.85546875" style="1" hidden="1" customWidth="1"/>
    <col min="22" max="22" width="10.42578125" style="1" hidden="1" customWidth="1"/>
    <col min="23" max="23" width="30.85546875" style="1" hidden="1" customWidth="1"/>
    <col min="24" max="24" width="25.85546875" style="1" hidden="1" customWidth="1"/>
    <col min="25" max="25" width="10.42578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2" t="s">
        <v>0</v>
      </c>
      <c r="C2" s="32"/>
      <c r="D2" s="32"/>
      <c r="E2" s="32"/>
      <c r="F2" s="32"/>
      <c r="G2" s="32"/>
      <c r="H2" s="32"/>
      <c r="I2" s="32"/>
      <c r="J2" s="32"/>
      <c r="K2" s="32"/>
      <c r="L2" s="32"/>
      <c r="M2" s="32"/>
      <c r="N2" s="32"/>
      <c r="O2" s="32"/>
      <c r="P2" s="32"/>
      <c r="Q2" s="32"/>
      <c r="R2" s="32"/>
      <c r="S2" s="32"/>
      <c r="T2" s="614"/>
      <c r="U2" s="614"/>
      <c r="V2" s="614"/>
      <c r="W2" s="614"/>
      <c r="X2" s="614"/>
      <c r="Y2" s="614"/>
      <c r="Z2" s="614"/>
      <c r="AA2" s="614"/>
      <c r="AB2" s="614"/>
      <c r="AC2" s="614" t="s">
        <v>1</v>
      </c>
      <c r="AD2" s="614"/>
      <c r="AE2" s="614"/>
      <c r="AF2" s="614"/>
      <c r="AG2" s="614"/>
      <c r="AH2" s="614"/>
      <c r="AI2" s="614"/>
      <c r="AJ2" s="614"/>
    </row>
    <row r="3" spans="2:36" ht="16.5" customHeight="1" x14ac:dyDescent="0.25">
      <c r="B3" s="32" t="s">
        <v>2</v>
      </c>
      <c r="C3" s="32"/>
      <c r="D3" s="32"/>
      <c r="E3" s="32"/>
      <c r="F3" s="32"/>
      <c r="G3" s="32"/>
      <c r="H3" s="32"/>
      <c r="I3" s="32"/>
      <c r="J3" s="32"/>
      <c r="K3" s="32"/>
      <c r="L3" s="32"/>
      <c r="M3" s="32"/>
      <c r="N3" s="32"/>
      <c r="O3" s="32"/>
      <c r="P3" s="32"/>
      <c r="Q3" s="32"/>
      <c r="R3" s="32"/>
      <c r="S3" s="32"/>
      <c r="T3" s="614"/>
      <c r="U3" s="614"/>
      <c r="V3" s="614"/>
      <c r="W3" s="614"/>
      <c r="X3" s="614"/>
      <c r="Y3" s="614"/>
      <c r="Z3" s="614"/>
      <c r="AA3" s="614"/>
      <c r="AB3" s="614"/>
      <c r="AC3" s="614" t="s">
        <v>2</v>
      </c>
      <c r="AD3" s="614"/>
      <c r="AE3" s="614"/>
      <c r="AF3" s="614"/>
      <c r="AG3" s="614"/>
      <c r="AH3" s="614"/>
      <c r="AI3" s="614"/>
      <c r="AJ3" s="614"/>
    </row>
    <row r="4" spans="2:36" ht="12.75" customHeight="1" x14ac:dyDescent="0.25">
      <c r="B4" s="32" t="s">
        <v>3</v>
      </c>
      <c r="C4" s="32"/>
      <c r="D4" s="32"/>
      <c r="E4" s="32"/>
      <c r="F4" s="32"/>
      <c r="G4" s="32"/>
      <c r="H4" s="32"/>
      <c r="I4" s="32"/>
      <c r="J4" s="32"/>
      <c r="K4" s="32"/>
      <c r="L4" s="32"/>
      <c r="M4" s="32"/>
      <c r="N4" s="32"/>
      <c r="O4" s="32"/>
      <c r="P4" s="32"/>
      <c r="Q4" s="32"/>
      <c r="R4" s="32"/>
      <c r="S4" s="32"/>
      <c r="T4" s="614"/>
      <c r="U4" s="614"/>
      <c r="V4" s="614"/>
      <c r="W4" s="614"/>
      <c r="X4" s="614"/>
      <c r="Y4" s="614"/>
      <c r="Z4" s="614"/>
      <c r="AA4" s="614"/>
      <c r="AB4" s="614"/>
      <c r="AC4" s="614" t="s">
        <v>3</v>
      </c>
      <c r="AD4" s="614"/>
      <c r="AE4" s="614"/>
      <c r="AF4" s="614"/>
      <c r="AG4" s="614"/>
      <c r="AH4" s="614"/>
      <c r="AI4" s="614"/>
      <c r="AJ4" s="614"/>
    </row>
    <row r="5" spans="2:36" ht="15.6" x14ac:dyDescent="0.3">
      <c r="B5" s="2"/>
      <c r="C5" s="2"/>
      <c r="D5" s="2"/>
    </row>
    <row r="6" spans="2:36" ht="16.149999999999999" thickBot="1" x14ac:dyDescent="0.35">
      <c r="B6" s="2"/>
      <c r="C6" s="2"/>
      <c r="D6" s="2"/>
    </row>
    <row r="7" spans="2:36" ht="75.75" customHeight="1" x14ac:dyDescent="0.25">
      <c r="B7" s="609" t="s">
        <v>4</v>
      </c>
      <c r="C7" s="609" t="s">
        <v>5</v>
      </c>
      <c r="D7" s="609" t="s">
        <v>6</v>
      </c>
      <c r="E7" s="611" t="s">
        <v>7</v>
      </c>
      <c r="F7" s="609" t="s">
        <v>8</v>
      </c>
      <c r="G7" s="611" t="s">
        <v>9</v>
      </c>
      <c r="H7" s="613" t="s">
        <v>10</v>
      </c>
      <c r="I7" s="613" t="s">
        <v>11</v>
      </c>
      <c r="J7" s="613" t="s">
        <v>12</v>
      </c>
      <c r="K7" s="613"/>
      <c r="L7" s="613" t="s">
        <v>13</v>
      </c>
      <c r="M7" s="613"/>
      <c r="N7" s="613"/>
      <c r="O7" s="613"/>
      <c r="P7" s="613"/>
      <c r="Q7" s="613"/>
      <c r="R7" s="613"/>
      <c r="S7" s="613"/>
      <c r="T7" s="609" t="s">
        <v>14</v>
      </c>
      <c r="U7" s="613" t="s">
        <v>15</v>
      </c>
      <c r="V7" s="613" t="s">
        <v>16</v>
      </c>
      <c r="W7" s="613"/>
      <c r="X7" s="613" t="s">
        <v>17</v>
      </c>
      <c r="Y7" s="613" t="s">
        <v>18</v>
      </c>
      <c r="Z7" s="613"/>
      <c r="AA7" s="613" t="s">
        <v>19</v>
      </c>
      <c r="AB7" s="613" t="s">
        <v>20</v>
      </c>
      <c r="AC7" s="615" t="s">
        <v>21</v>
      </c>
      <c r="AD7" s="615"/>
      <c r="AE7" s="615"/>
      <c r="AF7" s="615"/>
      <c r="AG7" s="613" t="s">
        <v>22</v>
      </c>
      <c r="AH7" s="613" t="s">
        <v>23</v>
      </c>
      <c r="AI7" s="613" t="s">
        <v>24</v>
      </c>
      <c r="AJ7" s="613" t="s">
        <v>25</v>
      </c>
    </row>
    <row r="8" spans="2:36" ht="15.75" customHeight="1" x14ac:dyDescent="0.25">
      <c r="B8" s="610"/>
      <c r="C8" s="610"/>
      <c r="D8" s="610"/>
      <c r="E8" s="612"/>
      <c r="F8" s="610"/>
      <c r="G8" s="612"/>
      <c r="H8" s="608"/>
      <c r="I8" s="608"/>
      <c r="J8" s="608" t="s">
        <v>26</v>
      </c>
      <c r="K8" s="608" t="s">
        <v>27</v>
      </c>
      <c r="L8" s="616" t="s">
        <v>28</v>
      </c>
      <c r="M8" s="616"/>
      <c r="N8" s="616" t="s">
        <v>29</v>
      </c>
      <c r="O8" s="616"/>
      <c r="P8" s="616" t="s">
        <v>30</v>
      </c>
      <c r="Q8" s="616"/>
      <c r="R8" s="616" t="s">
        <v>31</v>
      </c>
      <c r="S8" s="616"/>
      <c r="T8" s="610"/>
      <c r="U8" s="608"/>
      <c r="V8" s="608" t="s">
        <v>32</v>
      </c>
      <c r="W8" s="608" t="s">
        <v>33</v>
      </c>
      <c r="X8" s="608"/>
      <c r="Y8" s="608" t="s">
        <v>32</v>
      </c>
      <c r="Z8" s="608" t="s">
        <v>33</v>
      </c>
      <c r="AA8" s="608"/>
      <c r="AB8" s="608"/>
      <c r="AC8" s="14" t="s">
        <v>28</v>
      </c>
      <c r="AD8" s="14" t="s">
        <v>29</v>
      </c>
      <c r="AE8" s="14" t="s">
        <v>30</v>
      </c>
      <c r="AF8" s="14" t="s">
        <v>31</v>
      </c>
      <c r="AG8" s="608"/>
      <c r="AH8" s="608"/>
      <c r="AI8" s="608"/>
      <c r="AJ8" s="608"/>
    </row>
    <row r="9" spans="2:36" ht="78.75" x14ac:dyDescent="0.25">
      <c r="B9" s="610"/>
      <c r="C9" s="610"/>
      <c r="D9" s="610"/>
      <c r="E9" s="612"/>
      <c r="F9" s="610"/>
      <c r="G9" s="612"/>
      <c r="H9" s="608"/>
      <c r="I9" s="608"/>
      <c r="J9" s="608"/>
      <c r="K9" s="608"/>
      <c r="L9" s="495" t="s">
        <v>34</v>
      </c>
      <c r="M9" s="495" t="s">
        <v>35</v>
      </c>
      <c r="N9" s="495" t="s">
        <v>34</v>
      </c>
      <c r="O9" s="495" t="s">
        <v>35</v>
      </c>
      <c r="P9" s="495" t="s">
        <v>34</v>
      </c>
      <c r="Q9" s="495" t="s">
        <v>35</v>
      </c>
      <c r="R9" s="495" t="s">
        <v>34</v>
      </c>
      <c r="S9" s="495" t="s">
        <v>35</v>
      </c>
      <c r="T9" s="610"/>
      <c r="U9" s="608"/>
      <c r="V9" s="608"/>
      <c r="W9" s="608"/>
      <c r="X9" s="608"/>
      <c r="Y9" s="608"/>
      <c r="Z9" s="608"/>
      <c r="AA9" s="608"/>
      <c r="AB9" s="608"/>
      <c r="AC9" s="14" t="s">
        <v>36</v>
      </c>
      <c r="AD9" s="14" t="s">
        <v>36</v>
      </c>
      <c r="AE9" s="14" t="s">
        <v>36</v>
      </c>
      <c r="AF9" s="14" t="s">
        <v>36</v>
      </c>
      <c r="AG9" s="608"/>
      <c r="AH9" s="608"/>
      <c r="AI9" s="608"/>
      <c r="AJ9" s="608"/>
    </row>
    <row r="10" spans="2:36" ht="136.5" customHeight="1" x14ac:dyDescent="0.25">
      <c r="B10" s="38"/>
      <c r="C10" s="38"/>
      <c r="D10" s="38"/>
      <c r="E10" s="39"/>
      <c r="F10" s="40" t="s">
        <v>37</v>
      </c>
      <c r="G10" s="39" t="s">
        <v>38</v>
      </c>
      <c r="H10" s="41"/>
      <c r="I10" s="42"/>
      <c r="J10" s="43"/>
      <c r="K10" s="44"/>
      <c r="L10" s="45"/>
      <c r="M10" s="34"/>
      <c r="N10" s="45"/>
      <c r="O10" s="34"/>
      <c r="P10" s="45"/>
      <c r="Q10" s="34"/>
      <c r="R10" s="45"/>
      <c r="S10" s="34"/>
      <c r="T10" s="33"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8"/>
      <c r="C11" s="38"/>
      <c r="D11" s="38"/>
      <c r="E11" s="39"/>
      <c r="F11" s="39" t="s">
        <v>39</v>
      </c>
      <c r="G11" s="39"/>
      <c r="H11" s="41"/>
      <c r="I11" s="42"/>
      <c r="J11" s="43"/>
      <c r="K11" s="44"/>
      <c r="L11" s="45"/>
      <c r="M11" s="34"/>
      <c r="N11" s="45"/>
      <c r="O11" s="34"/>
      <c r="P11" s="45"/>
      <c r="Q11" s="34"/>
      <c r="R11" s="45"/>
      <c r="S11" s="34"/>
      <c r="T11" s="33"/>
      <c r="U11" s="23"/>
      <c r="V11" s="24"/>
      <c r="W11" s="23"/>
      <c r="X11" s="23"/>
      <c r="Y11" s="24"/>
      <c r="Z11" s="23"/>
      <c r="AA11" s="23"/>
      <c r="AB11" s="23"/>
      <c r="AC11" s="23"/>
      <c r="AD11" s="23"/>
      <c r="AE11" s="23"/>
      <c r="AF11" s="23"/>
      <c r="AG11" s="23"/>
      <c r="AH11" s="23"/>
      <c r="AI11" s="20"/>
      <c r="AJ11" s="20"/>
    </row>
    <row r="12" spans="2:36" ht="136.5" customHeight="1" x14ac:dyDescent="0.25">
      <c r="B12" s="38"/>
      <c r="C12" s="38"/>
      <c r="D12" s="38"/>
      <c r="E12" s="39"/>
      <c r="F12" s="39" t="s">
        <v>40</v>
      </c>
      <c r="G12" s="39"/>
      <c r="H12" s="41"/>
      <c r="I12" s="42"/>
      <c r="J12" s="43"/>
      <c r="K12" s="44"/>
      <c r="L12" s="45"/>
      <c r="M12" s="34"/>
      <c r="N12" s="45"/>
      <c r="O12" s="34"/>
      <c r="P12" s="45"/>
      <c r="Q12" s="34"/>
      <c r="R12" s="45"/>
      <c r="S12" s="34"/>
      <c r="T12" s="33"/>
      <c r="U12" s="23"/>
      <c r="V12" s="24"/>
      <c r="W12" s="23"/>
      <c r="X12" s="23"/>
      <c r="Y12" s="24"/>
      <c r="Z12" s="23"/>
      <c r="AA12" s="23"/>
      <c r="AB12" s="23"/>
      <c r="AC12" s="23"/>
      <c r="AD12" s="23"/>
      <c r="AE12" s="23"/>
      <c r="AF12" s="23"/>
      <c r="AG12" s="23"/>
      <c r="AH12" s="23"/>
      <c r="AI12" s="20"/>
      <c r="AJ12" s="20"/>
    </row>
    <row r="13" spans="2:36" ht="136.5" customHeight="1" x14ac:dyDescent="0.25">
      <c r="B13" s="38"/>
      <c r="C13" s="38"/>
      <c r="D13" s="38"/>
      <c r="E13" s="39"/>
      <c r="F13" s="39" t="s">
        <v>40</v>
      </c>
      <c r="G13" s="39"/>
      <c r="H13" s="41"/>
      <c r="I13" s="42"/>
      <c r="J13" s="43"/>
      <c r="K13" s="44"/>
      <c r="L13" s="45"/>
      <c r="M13" s="34"/>
      <c r="N13" s="45"/>
      <c r="O13" s="34"/>
      <c r="P13" s="45"/>
      <c r="Q13" s="34"/>
      <c r="R13" s="45"/>
      <c r="S13" s="34"/>
      <c r="T13" s="33"/>
      <c r="U13" s="23"/>
      <c r="V13" s="24"/>
      <c r="W13" s="23"/>
      <c r="X13" s="23"/>
      <c r="Y13" s="24"/>
      <c r="Z13" s="23"/>
      <c r="AA13" s="23"/>
      <c r="AB13" s="23"/>
      <c r="AC13" s="23"/>
      <c r="AD13" s="23"/>
      <c r="AE13" s="23"/>
      <c r="AF13" s="23"/>
      <c r="AG13" s="23"/>
      <c r="AH13" s="23"/>
      <c r="AI13" s="20"/>
      <c r="AJ13" s="20"/>
    </row>
    <row r="14" spans="2:36" ht="136.5" customHeight="1" x14ac:dyDescent="0.25">
      <c r="B14" s="38"/>
      <c r="C14" s="38"/>
      <c r="D14" s="38"/>
      <c r="E14" s="39"/>
      <c r="F14" s="39" t="s">
        <v>40</v>
      </c>
      <c r="G14" s="39"/>
      <c r="H14" s="41"/>
      <c r="I14" s="42"/>
      <c r="J14" s="43"/>
      <c r="K14" s="44"/>
      <c r="L14" s="45"/>
      <c r="M14" s="45"/>
      <c r="N14" s="45"/>
      <c r="O14" s="45"/>
      <c r="P14" s="45"/>
      <c r="Q14" s="45"/>
      <c r="R14" s="45"/>
      <c r="S14" s="46"/>
      <c r="T14" s="33"/>
      <c r="U14" s="23"/>
      <c r="V14" s="23"/>
      <c r="W14" s="23"/>
      <c r="X14" s="23"/>
      <c r="Y14" s="23"/>
      <c r="Z14" s="23"/>
      <c r="AA14" s="23"/>
      <c r="AB14" s="23"/>
      <c r="AC14" s="23"/>
      <c r="AD14" s="23"/>
      <c r="AE14" s="23"/>
      <c r="AF14" s="23"/>
      <c r="AG14" s="23"/>
      <c r="AH14" s="23"/>
      <c r="AI14" s="20"/>
      <c r="AJ14" s="20"/>
    </row>
    <row r="15" spans="2:36" ht="136.5" customHeight="1" x14ac:dyDescent="0.25">
      <c r="B15" s="38"/>
      <c r="C15" s="38"/>
      <c r="D15" s="38"/>
      <c r="E15" s="39"/>
      <c r="F15" s="39" t="s">
        <v>41</v>
      </c>
      <c r="G15" s="39"/>
      <c r="H15" s="41"/>
      <c r="I15" s="42"/>
      <c r="J15" s="43"/>
      <c r="K15" s="44"/>
      <c r="L15" s="45"/>
      <c r="M15" s="45"/>
      <c r="N15" s="45"/>
      <c r="O15" s="45"/>
      <c r="P15" s="45"/>
      <c r="Q15" s="45"/>
      <c r="R15" s="45"/>
      <c r="S15" s="46"/>
      <c r="T15" s="33"/>
      <c r="U15" s="23"/>
      <c r="V15" s="23"/>
      <c r="W15" s="23"/>
      <c r="X15" s="23"/>
      <c r="Y15" s="23"/>
      <c r="Z15" s="23"/>
      <c r="AA15" s="23"/>
      <c r="AB15" s="23"/>
      <c r="AC15" s="23"/>
      <c r="AD15" s="23"/>
      <c r="AE15" s="23"/>
      <c r="AF15" s="23"/>
      <c r="AG15" s="23"/>
      <c r="AH15" s="23"/>
      <c r="AI15" s="20"/>
      <c r="AJ15" s="20"/>
    </row>
    <row r="16" spans="2:36" ht="136.5" customHeight="1" x14ac:dyDescent="0.25">
      <c r="B16" s="38"/>
      <c r="C16" s="38"/>
      <c r="D16" s="38"/>
      <c r="E16" s="39"/>
      <c r="F16" s="39" t="s">
        <v>41</v>
      </c>
      <c r="G16" s="39"/>
      <c r="H16" s="41"/>
      <c r="I16" s="42"/>
      <c r="J16" s="43"/>
      <c r="K16" s="44"/>
      <c r="L16" s="45"/>
      <c r="M16" s="45"/>
      <c r="N16" s="45"/>
      <c r="O16" s="45"/>
      <c r="P16" s="45"/>
      <c r="Q16" s="45"/>
      <c r="R16" s="45"/>
      <c r="S16" s="46"/>
      <c r="T16" s="33"/>
      <c r="U16" s="23"/>
      <c r="V16" s="23"/>
      <c r="W16" s="23"/>
      <c r="X16" s="23"/>
      <c r="Y16" s="23"/>
      <c r="Z16" s="23"/>
      <c r="AA16" s="23"/>
      <c r="AB16" s="23"/>
      <c r="AC16" s="23"/>
      <c r="AD16" s="23"/>
      <c r="AE16" s="23"/>
      <c r="AF16" s="23"/>
      <c r="AG16" s="23"/>
      <c r="AH16" s="23"/>
      <c r="AI16" s="20"/>
      <c r="AJ16" s="20"/>
    </row>
    <row r="17" spans="1:37" ht="136.5" customHeight="1" x14ac:dyDescent="0.25">
      <c r="B17" s="38"/>
      <c r="C17" s="38"/>
      <c r="D17" s="38"/>
      <c r="E17" s="39"/>
      <c r="F17" s="39" t="s">
        <v>41</v>
      </c>
      <c r="G17" s="39"/>
      <c r="H17" s="41"/>
      <c r="I17" s="42"/>
      <c r="J17" s="43"/>
      <c r="K17" s="44"/>
      <c r="L17" s="45"/>
      <c r="M17" s="45"/>
      <c r="N17" s="45"/>
      <c r="O17" s="45"/>
      <c r="P17" s="45"/>
      <c r="Q17" s="45"/>
      <c r="R17" s="45"/>
      <c r="S17" s="46"/>
      <c r="T17" s="33"/>
      <c r="U17" s="23"/>
      <c r="V17" s="23"/>
      <c r="W17" s="23"/>
      <c r="X17" s="23"/>
      <c r="Y17" s="23"/>
      <c r="Z17" s="23"/>
      <c r="AA17" s="23"/>
      <c r="AB17" s="23"/>
      <c r="AC17" s="23"/>
      <c r="AD17" s="23"/>
      <c r="AE17" s="23"/>
      <c r="AF17" s="23"/>
      <c r="AG17" s="23"/>
      <c r="AH17" s="23"/>
      <c r="AI17" s="20"/>
      <c r="AJ17" s="20"/>
    </row>
    <row r="18" spans="1:37" ht="115.5" customHeight="1" x14ac:dyDescent="0.25">
      <c r="B18" s="38"/>
      <c r="C18" s="38"/>
      <c r="D18" s="38"/>
      <c r="E18" s="39"/>
      <c r="F18" s="39" t="s">
        <v>42</v>
      </c>
      <c r="G18" s="42"/>
      <c r="H18" s="41"/>
      <c r="I18" s="42"/>
      <c r="J18" s="43"/>
      <c r="K18" s="44"/>
      <c r="L18" s="45"/>
      <c r="M18" s="45"/>
      <c r="N18" s="45"/>
      <c r="O18" s="45"/>
      <c r="P18" s="45"/>
      <c r="Q18" s="45"/>
      <c r="R18" s="45"/>
      <c r="S18" s="46"/>
      <c r="T18" s="33"/>
      <c r="U18" s="22"/>
      <c r="V18" s="22"/>
      <c r="W18" s="22"/>
      <c r="X18" s="22"/>
      <c r="Y18" s="22"/>
      <c r="Z18" s="22"/>
      <c r="AA18" s="22"/>
      <c r="AB18" s="22"/>
      <c r="AC18" s="22"/>
      <c r="AD18" s="22"/>
      <c r="AE18" s="22"/>
      <c r="AF18" s="22"/>
      <c r="AG18" s="22"/>
      <c r="AH18" s="22"/>
      <c r="AI18" s="20"/>
      <c r="AJ18" s="20"/>
    </row>
    <row r="19" spans="1:37" ht="170.25" customHeight="1" x14ac:dyDescent="0.25">
      <c r="B19" s="47"/>
      <c r="C19" s="47"/>
      <c r="D19" s="47"/>
      <c r="E19" s="41"/>
      <c r="F19" s="64" t="s">
        <v>43</v>
      </c>
      <c r="G19" s="48"/>
      <c r="H19" s="41"/>
      <c r="I19" s="41"/>
      <c r="J19" s="44"/>
      <c r="K19" s="43"/>
      <c r="L19" s="45"/>
      <c r="M19" s="45"/>
      <c r="N19" s="45"/>
      <c r="O19" s="45"/>
      <c r="P19" s="45"/>
      <c r="Q19" s="45"/>
      <c r="R19" s="45"/>
      <c r="S19" s="45"/>
      <c r="T19" s="33"/>
      <c r="U19" s="22"/>
      <c r="V19" s="22"/>
      <c r="W19" s="22"/>
      <c r="X19" s="22"/>
      <c r="Y19" s="22"/>
      <c r="Z19" s="22"/>
      <c r="AA19" s="22"/>
      <c r="AB19" s="22"/>
      <c r="AC19" s="22"/>
      <c r="AD19" s="22"/>
      <c r="AE19" s="22"/>
      <c r="AF19" s="22"/>
      <c r="AG19" s="22"/>
      <c r="AH19" s="22"/>
      <c r="AI19" s="21"/>
      <c r="AJ19" s="22"/>
    </row>
    <row r="20" spans="1:37" ht="78" customHeight="1" x14ac:dyDescent="0.25">
      <c r="A20" s="8"/>
      <c r="B20" s="47"/>
      <c r="C20" s="47"/>
      <c r="D20" s="47"/>
      <c r="E20" s="39"/>
      <c r="F20" s="39" t="s">
        <v>43</v>
      </c>
      <c r="G20" s="48"/>
      <c r="H20" s="42"/>
      <c r="I20" s="42"/>
      <c r="J20" s="43"/>
      <c r="K20" s="43"/>
      <c r="L20" s="45"/>
      <c r="M20" s="45"/>
      <c r="N20" s="45"/>
      <c r="O20" s="45"/>
      <c r="P20" s="45"/>
      <c r="Q20" s="45"/>
      <c r="R20" s="45"/>
      <c r="S20" s="45"/>
      <c r="T20" s="33"/>
      <c r="U20" s="23"/>
      <c r="V20" s="23"/>
      <c r="W20" s="23"/>
      <c r="X20" s="23"/>
      <c r="Y20" s="23"/>
      <c r="Z20" s="23"/>
      <c r="AA20" s="23"/>
      <c r="AB20" s="23"/>
      <c r="AC20" s="23"/>
      <c r="AD20" s="23"/>
      <c r="AE20" s="23"/>
      <c r="AF20" s="23"/>
      <c r="AG20" s="23"/>
      <c r="AH20" s="23"/>
      <c r="AI20" s="21"/>
      <c r="AJ20" s="22"/>
    </row>
    <row r="21" spans="1:37" ht="116.25" customHeight="1" x14ac:dyDescent="0.25">
      <c r="B21" s="49"/>
      <c r="C21" s="49"/>
      <c r="D21" s="49"/>
      <c r="E21" s="42"/>
      <c r="F21" s="42"/>
      <c r="G21" s="42"/>
      <c r="H21" s="42"/>
      <c r="I21" s="42"/>
      <c r="J21" s="43"/>
      <c r="K21" s="43"/>
      <c r="L21" s="45"/>
      <c r="M21" s="45"/>
      <c r="N21" s="45"/>
      <c r="O21" s="45"/>
      <c r="P21" s="45"/>
      <c r="Q21" s="45"/>
      <c r="R21" s="45"/>
      <c r="S21" s="46"/>
      <c r="T21" s="34"/>
      <c r="U21" s="23"/>
      <c r="V21" s="23"/>
      <c r="W21" s="23"/>
      <c r="X21" s="23"/>
      <c r="Y21" s="23"/>
      <c r="Z21" s="23"/>
      <c r="AA21" s="23"/>
      <c r="AB21" s="23"/>
      <c r="AC21" s="23"/>
      <c r="AD21" s="23"/>
      <c r="AE21" s="23"/>
      <c r="AF21" s="23"/>
      <c r="AG21" s="23"/>
      <c r="AH21" s="23"/>
      <c r="AI21" s="21"/>
      <c r="AJ21" s="22"/>
    </row>
    <row r="22" spans="1:37" ht="75" customHeight="1" x14ac:dyDescent="0.25">
      <c r="B22" s="49"/>
      <c r="C22" s="49"/>
      <c r="D22" s="49"/>
      <c r="E22" s="39"/>
      <c r="F22" s="39"/>
      <c r="G22" s="42"/>
      <c r="H22" s="42"/>
      <c r="I22" s="42"/>
      <c r="J22" s="43"/>
      <c r="K22" s="43"/>
      <c r="L22" s="45"/>
      <c r="M22" s="45"/>
      <c r="N22" s="45"/>
      <c r="O22" s="45"/>
      <c r="P22" s="45"/>
      <c r="Q22" s="45"/>
      <c r="R22" s="45"/>
      <c r="S22" s="46"/>
      <c r="T22" s="34"/>
      <c r="U22" s="23"/>
      <c r="V22" s="23"/>
      <c r="W22" s="23"/>
      <c r="X22" s="23"/>
      <c r="Y22" s="23"/>
      <c r="Z22" s="23"/>
      <c r="AA22" s="23"/>
      <c r="AB22" s="23"/>
      <c r="AC22" s="23"/>
      <c r="AD22" s="23"/>
      <c r="AE22" s="23"/>
      <c r="AF22" s="23"/>
      <c r="AG22" s="23"/>
      <c r="AH22" s="23"/>
      <c r="AI22" s="21"/>
      <c r="AJ22" s="22"/>
    </row>
    <row r="23" spans="1:37" ht="75" customHeight="1" x14ac:dyDescent="0.25">
      <c r="A23" s="8"/>
      <c r="B23" s="49"/>
      <c r="C23" s="49"/>
      <c r="D23" s="49"/>
      <c r="E23" s="42"/>
      <c r="F23" s="42"/>
      <c r="G23" s="42"/>
      <c r="H23" s="42"/>
      <c r="I23" s="42"/>
      <c r="J23" s="43"/>
      <c r="K23" s="43"/>
      <c r="L23" s="45"/>
      <c r="M23" s="45"/>
      <c r="N23" s="45"/>
      <c r="O23" s="45"/>
      <c r="P23" s="45"/>
      <c r="Q23" s="45"/>
      <c r="R23" s="45"/>
      <c r="S23" s="46"/>
      <c r="T23" s="34"/>
      <c r="U23" s="23"/>
      <c r="V23" s="23"/>
      <c r="W23" s="23"/>
      <c r="X23" s="23"/>
      <c r="Y23" s="23"/>
      <c r="Z23" s="23"/>
      <c r="AA23" s="23"/>
      <c r="AB23" s="23"/>
      <c r="AC23" s="23"/>
      <c r="AD23" s="23"/>
      <c r="AE23" s="23"/>
      <c r="AF23" s="23"/>
      <c r="AG23" s="23"/>
      <c r="AH23" s="23"/>
      <c r="AI23" s="21"/>
      <c r="AJ23" s="22"/>
    </row>
    <row r="24" spans="1:37" ht="75" customHeight="1" x14ac:dyDescent="0.25">
      <c r="B24" s="49"/>
      <c r="C24" s="49"/>
      <c r="D24" s="49"/>
      <c r="E24" s="39"/>
      <c r="F24" s="39"/>
      <c r="G24" s="42"/>
      <c r="H24" s="42"/>
      <c r="I24" s="42"/>
      <c r="J24" s="43"/>
      <c r="K24" s="43"/>
      <c r="L24" s="45"/>
      <c r="M24" s="45"/>
      <c r="N24" s="45"/>
      <c r="O24" s="45"/>
      <c r="P24" s="45"/>
      <c r="Q24" s="45"/>
      <c r="R24" s="45"/>
      <c r="S24" s="46"/>
      <c r="T24" s="34"/>
      <c r="U24" s="23"/>
      <c r="V24" s="23"/>
      <c r="W24" s="23"/>
      <c r="X24" s="23"/>
      <c r="Y24" s="23"/>
      <c r="Z24" s="23"/>
      <c r="AA24" s="23"/>
      <c r="AB24" s="23"/>
      <c r="AC24" s="23"/>
      <c r="AD24" s="23"/>
      <c r="AE24" s="23"/>
      <c r="AF24" s="23"/>
      <c r="AG24" s="23"/>
      <c r="AH24" s="23"/>
      <c r="AI24" s="21"/>
      <c r="AJ24" s="22"/>
    </row>
    <row r="25" spans="1:37" ht="76.5" customHeight="1" x14ac:dyDescent="0.25">
      <c r="B25" s="50"/>
      <c r="C25" s="50"/>
      <c r="D25" s="50"/>
      <c r="E25" s="39"/>
      <c r="F25" s="39"/>
      <c r="G25" s="42"/>
      <c r="H25" s="42"/>
      <c r="I25" s="42"/>
      <c r="J25" s="43"/>
      <c r="K25" s="43"/>
      <c r="L25" s="50"/>
      <c r="M25" s="50"/>
      <c r="N25" s="50"/>
      <c r="O25" s="50"/>
      <c r="P25" s="50"/>
      <c r="Q25" s="45"/>
      <c r="R25" s="45"/>
      <c r="S25" s="46"/>
      <c r="T25" s="34"/>
      <c r="U25" s="23"/>
      <c r="V25" s="23"/>
      <c r="W25" s="23"/>
      <c r="X25" s="23"/>
      <c r="Y25" s="23"/>
      <c r="Z25" s="23"/>
      <c r="AA25" s="23"/>
      <c r="AB25" s="23"/>
      <c r="AC25" s="23"/>
      <c r="AD25" s="23"/>
      <c r="AE25" s="23"/>
      <c r="AF25" s="23"/>
      <c r="AG25" s="23"/>
      <c r="AH25" s="23"/>
      <c r="AI25" s="21"/>
      <c r="AJ25" s="22"/>
      <c r="AK25" s="9"/>
    </row>
    <row r="26" spans="1:37" ht="110.25" customHeight="1" x14ac:dyDescent="0.25">
      <c r="B26" s="38"/>
      <c r="C26" s="38"/>
      <c r="D26" s="38"/>
      <c r="E26" s="51"/>
      <c r="F26" s="51"/>
      <c r="G26" s="42"/>
      <c r="H26" s="42"/>
      <c r="I26" s="42"/>
      <c r="J26" s="43"/>
      <c r="K26" s="43"/>
      <c r="L26" s="45"/>
      <c r="M26" s="45"/>
      <c r="N26" s="45"/>
      <c r="O26" s="45"/>
      <c r="P26" s="45"/>
      <c r="Q26" s="45"/>
      <c r="R26" s="45"/>
      <c r="S26" s="46"/>
      <c r="T26" s="34"/>
      <c r="U26" s="22"/>
      <c r="V26" s="22"/>
      <c r="W26" s="22"/>
      <c r="X26" s="22"/>
      <c r="Y26" s="22"/>
      <c r="Z26" s="22"/>
      <c r="AA26" s="22"/>
      <c r="AB26" s="22"/>
      <c r="AC26" s="22"/>
      <c r="AD26" s="22"/>
      <c r="AE26" s="22"/>
      <c r="AF26" s="22"/>
      <c r="AG26" s="22"/>
      <c r="AH26" s="22"/>
      <c r="AI26" s="21"/>
      <c r="AJ26" s="22"/>
    </row>
    <row r="27" spans="1:37" ht="104.25" customHeight="1" x14ac:dyDescent="0.25">
      <c r="B27" s="52"/>
      <c r="C27" s="52"/>
      <c r="D27" s="52"/>
      <c r="E27" s="39"/>
      <c r="F27" s="39"/>
      <c r="G27" s="48"/>
      <c r="H27" s="42"/>
      <c r="I27" s="42"/>
      <c r="J27" s="43"/>
      <c r="K27" s="43"/>
      <c r="L27" s="45"/>
      <c r="M27" s="45"/>
      <c r="N27" s="45"/>
      <c r="O27" s="45"/>
      <c r="P27" s="45"/>
      <c r="Q27" s="45"/>
      <c r="R27" s="45"/>
      <c r="S27" s="46"/>
      <c r="T27" s="34"/>
      <c r="U27" s="22"/>
      <c r="V27" s="22"/>
      <c r="W27" s="22"/>
      <c r="X27" s="22"/>
      <c r="Y27" s="22"/>
      <c r="Z27" s="22"/>
      <c r="AA27" s="22"/>
      <c r="AB27" s="22"/>
      <c r="AC27" s="22"/>
      <c r="AD27" s="22"/>
      <c r="AE27" s="22"/>
      <c r="AF27" s="22"/>
      <c r="AG27" s="22"/>
      <c r="AH27" s="22"/>
      <c r="AI27" s="21"/>
      <c r="AJ27" s="22"/>
    </row>
    <row r="28" spans="1:37" ht="102" customHeight="1" x14ac:dyDescent="0.25">
      <c r="B28" s="52"/>
      <c r="C28" s="52"/>
      <c r="D28" s="52"/>
      <c r="E28" s="39"/>
      <c r="F28" s="39"/>
      <c r="G28" s="42"/>
      <c r="H28" s="42"/>
      <c r="I28" s="42"/>
      <c r="J28" s="43"/>
      <c r="K28" s="43"/>
      <c r="L28" s="45"/>
      <c r="M28" s="45"/>
      <c r="N28" s="45"/>
      <c r="O28" s="45"/>
      <c r="P28" s="45"/>
      <c r="Q28" s="45"/>
      <c r="R28" s="45"/>
      <c r="S28" s="46"/>
      <c r="T28" s="34"/>
      <c r="U28" s="22"/>
      <c r="V28" s="22"/>
      <c r="W28" s="22"/>
      <c r="X28" s="22"/>
      <c r="Y28" s="22"/>
      <c r="Z28" s="22"/>
      <c r="AA28" s="22"/>
      <c r="AB28" s="22"/>
      <c r="AC28" s="22"/>
      <c r="AD28" s="22"/>
      <c r="AE28" s="22"/>
      <c r="AF28" s="22"/>
      <c r="AG28" s="22"/>
      <c r="AH28" s="22"/>
      <c r="AI28" s="21"/>
      <c r="AJ28" s="22"/>
    </row>
    <row r="29" spans="1:37" ht="91.5" customHeight="1" x14ac:dyDescent="0.25">
      <c r="B29" s="52"/>
      <c r="C29" s="52"/>
      <c r="D29" s="52"/>
      <c r="E29" s="39"/>
      <c r="F29" s="39"/>
      <c r="G29" s="42"/>
      <c r="H29" s="53"/>
      <c r="I29" s="53"/>
      <c r="J29" s="54"/>
      <c r="K29" s="55"/>
      <c r="L29" s="45"/>
      <c r="M29" s="45"/>
      <c r="N29" s="45"/>
      <c r="O29" s="45"/>
      <c r="P29" s="45"/>
      <c r="Q29" s="45"/>
      <c r="R29" s="45"/>
      <c r="S29" s="45"/>
      <c r="T29" s="35"/>
      <c r="U29" s="22"/>
      <c r="V29" s="22"/>
      <c r="W29" s="22"/>
      <c r="X29" s="22"/>
      <c r="Y29" s="22"/>
      <c r="Z29" s="22"/>
      <c r="AA29" s="22"/>
      <c r="AB29" s="22"/>
      <c r="AC29" s="22"/>
      <c r="AD29" s="22"/>
      <c r="AE29" s="22"/>
      <c r="AF29" s="22"/>
      <c r="AG29" s="22"/>
      <c r="AH29" s="22"/>
      <c r="AI29" s="25"/>
      <c r="AJ29" s="25"/>
    </row>
    <row r="30" spans="1:37" ht="104.25" customHeight="1" thickBot="1" x14ac:dyDescent="0.3">
      <c r="B30" s="56"/>
      <c r="C30" s="56"/>
      <c r="D30" s="56"/>
      <c r="E30" s="57"/>
      <c r="F30" s="57"/>
      <c r="G30" s="58"/>
      <c r="H30" s="59"/>
      <c r="I30" s="60"/>
      <c r="J30" s="61"/>
      <c r="K30" s="61"/>
      <c r="L30" s="62"/>
      <c r="M30" s="62"/>
      <c r="N30" s="62"/>
      <c r="O30" s="62"/>
      <c r="P30" s="62"/>
      <c r="Q30" s="62"/>
      <c r="R30" s="62"/>
      <c r="S30" s="63"/>
      <c r="T30" s="36"/>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06" t="s">
        <v>44</v>
      </c>
      <c r="K31" s="607"/>
      <c r="L31" s="604"/>
      <c r="M31" s="605"/>
      <c r="N31" s="604"/>
      <c r="O31" s="605"/>
      <c r="P31" s="604"/>
      <c r="Q31" s="605"/>
      <c r="R31" s="604"/>
      <c r="S31" s="605"/>
      <c r="T31" s="37"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6" zoomScale="86" zoomScaleNormal="86" zoomScaleSheetLayoutView="80" zoomScalePageLayoutView="86" workbookViewId="0">
      <selection activeCell="I17" sqref="I17"/>
    </sheetView>
  </sheetViews>
  <sheetFormatPr baseColWidth="10" defaultColWidth="11.42578125" defaultRowHeight="15" x14ac:dyDescent="0.25"/>
  <cols>
    <col min="1" max="1" width="3" style="78" customWidth="1"/>
    <col min="2" max="2" width="7.85546875" style="78" customWidth="1"/>
    <col min="3" max="3" width="51.7109375" style="78" customWidth="1"/>
    <col min="4" max="4" width="32.7109375" style="78" customWidth="1"/>
    <col min="5" max="5" width="36.7109375" style="78" bestFit="1" customWidth="1"/>
    <col min="6" max="6" width="21.85546875" style="78" customWidth="1"/>
    <col min="7" max="7" width="26.140625" style="70" customWidth="1"/>
    <col min="8" max="8" width="24.140625" style="78" bestFit="1" customWidth="1"/>
    <col min="9" max="9" width="45.140625" style="78" customWidth="1"/>
    <col min="10" max="10" width="28.140625" style="78" bestFit="1" customWidth="1"/>
    <col min="11" max="11" width="19.85546875" style="78" bestFit="1" customWidth="1"/>
    <col min="12" max="12" width="12.7109375" style="78" bestFit="1" customWidth="1"/>
    <col min="13" max="16384" width="11.42578125" style="78"/>
  </cols>
  <sheetData>
    <row r="1" spans="1:555" ht="25.9" hidden="1" x14ac:dyDescent="0.3">
      <c r="A1" s="257" t="s">
        <v>148</v>
      </c>
      <c r="B1" s="405" t="s">
        <v>149</v>
      </c>
      <c r="C1" s="406" t="s">
        <v>150</v>
      </c>
      <c r="D1" s="406" t="s">
        <v>151</v>
      </c>
      <c r="E1" s="406" t="s">
        <v>152</v>
      </c>
      <c r="F1" s="406" t="s">
        <v>153</v>
      </c>
      <c r="G1" s="406" t="s">
        <v>154</v>
      </c>
      <c r="H1" s="406" t="s">
        <v>155</v>
      </c>
      <c r="I1" s="406" t="s">
        <v>156</v>
      </c>
      <c r="J1" s="406" t="s">
        <v>157</v>
      </c>
      <c r="K1" s="406" t="s">
        <v>158</v>
      </c>
      <c r="L1" s="406" t="s">
        <v>159</v>
      </c>
      <c r="M1" s="406" t="s">
        <v>160</v>
      </c>
      <c r="N1" s="406" t="s">
        <v>161</v>
      </c>
      <c r="O1" s="406" t="s">
        <v>162</v>
      </c>
      <c r="P1" s="406" t="s">
        <v>163</v>
      </c>
      <c r="Q1" s="406" t="s">
        <v>164</v>
      </c>
      <c r="R1" s="406" t="s">
        <v>165</v>
      </c>
      <c r="S1" s="406" t="s">
        <v>166</v>
      </c>
      <c r="T1" s="406" t="s">
        <v>167</v>
      </c>
      <c r="U1" s="406" t="s">
        <v>168</v>
      </c>
      <c r="V1" s="406" t="s">
        <v>169</v>
      </c>
      <c r="W1" s="406" t="s">
        <v>170</v>
      </c>
      <c r="X1" s="406" t="s">
        <v>171</v>
      </c>
      <c r="Y1" s="406" t="s">
        <v>172</v>
      </c>
      <c r="Z1" s="406" t="s">
        <v>173</v>
      </c>
      <c r="AA1" s="406" t="s">
        <v>174</v>
      </c>
      <c r="AB1" s="406" t="s">
        <v>175</v>
      </c>
      <c r="AC1" s="406" t="s">
        <v>176</v>
      </c>
      <c r="AD1" s="406" t="s">
        <v>177</v>
      </c>
      <c r="AE1" s="406" t="s">
        <v>178</v>
      </c>
      <c r="AF1" s="406" t="s">
        <v>179</v>
      </c>
      <c r="AG1" s="406" t="s">
        <v>180</v>
      </c>
      <c r="AH1" s="406" t="s">
        <v>181</v>
      </c>
      <c r="AI1" s="406" t="s">
        <v>182</v>
      </c>
      <c r="AJ1" s="405" t="s">
        <v>183</v>
      </c>
      <c r="AK1" s="406" t="s">
        <v>184</v>
      </c>
      <c r="AL1" s="406" t="s">
        <v>185</v>
      </c>
      <c r="AM1" s="406" t="s">
        <v>186</v>
      </c>
      <c r="AN1" s="406" t="s">
        <v>187</v>
      </c>
      <c r="AO1" s="406" t="s">
        <v>188</v>
      </c>
      <c r="AP1" s="406" t="s">
        <v>189</v>
      </c>
      <c r="AQ1" s="406" t="s">
        <v>190</v>
      </c>
      <c r="AR1" s="406" t="s">
        <v>191</v>
      </c>
      <c r="AS1" s="406" t="s">
        <v>192</v>
      </c>
      <c r="AT1" s="406" t="s">
        <v>193</v>
      </c>
      <c r="AU1" s="406" t="s">
        <v>194</v>
      </c>
      <c r="AV1" s="406" t="s">
        <v>195</v>
      </c>
      <c r="AW1" s="406" t="s">
        <v>196</v>
      </c>
      <c r="AX1" s="406" t="s">
        <v>197</v>
      </c>
      <c r="AY1" s="406" t="s">
        <v>198</v>
      </c>
      <c r="AZ1" s="406" t="s">
        <v>199</v>
      </c>
      <c r="BA1" s="406" t="s">
        <v>200</v>
      </c>
      <c r="BB1" s="406" t="s">
        <v>201</v>
      </c>
      <c r="BC1" s="406" t="s">
        <v>202</v>
      </c>
      <c r="BD1" s="406" t="s">
        <v>203</v>
      </c>
      <c r="BE1" s="406" t="s">
        <v>204</v>
      </c>
      <c r="BF1" s="406" t="s">
        <v>205</v>
      </c>
      <c r="BG1" s="406" t="s">
        <v>206</v>
      </c>
      <c r="BH1" s="406" t="s">
        <v>207</v>
      </c>
      <c r="BI1" s="406" t="s">
        <v>208</v>
      </c>
      <c r="BJ1" s="406" t="s">
        <v>209</v>
      </c>
      <c r="BK1" s="406" t="s">
        <v>210</v>
      </c>
      <c r="BL1" s="406" t="s">
        <v>211</v>
      </c>
      <c r="BM1" s="406" t="s">
        <v>212</v>
      </c>
      <c r="BN1" s="406" t="s">
        <v>213</v>
      </c>
      <c r="BO1" s="406" t="s">
        <v>214</v>
      </c>
      <c r="BP1" s="406" t="s">
        <v>215</v>
      </c>
      <c r="BQ1" s="406" t="s">
        <v>216</v>
      </c>
      <c r="BR1" s="406" t="s">
        <v>217</v>
      </c>
      <c r="BS1" s="406" t="s">
        <v>218</v>
      </c>
      <c r="BT1" s="405" t="s">
        <v>219</v>
      </c>
      <c r="BU1" s="406" t="s">
        <v>220</v>
      </c>
      <c r="BV1" s="406" t="s">
        <v>221</v>
      </c>
      <c r="BW1" s="406" t="s">
        <v>222</v>
      </c>
      <c r="BX1" s="406" t="s">
        <v>223</v>
      </c>
      <c r="BY1" s="406" t="s">
        <v>224</v>
      </c>
      <c r="BZ1" s="405" t="s">
        <v>225</v>
      </c>
      <c r="CA1" s="406" t="s">
        <v>226</v>
      </c>
      <c r="CB1" s="406" t="s">
        <v>227</v>
      </c>
      <c r="CC1" s="406" t="s">
        <v>228</v>
      </c>
      <c r="CD1" s="406" t="s">
        <v>229</v>
      </c>
      <c r="CE1" s="406" t="s">
        <v>230</v>
      </c>
      <c r="CF1" s="406" t="s">
        <v>231</v>
      </c>
      <c r="CG1" s="405" t="s">
        <v>232</v>
      </c>
      <c r="CH1" s="406" t="s">
        <v>233</v>
      </c>
      <c r="CI1" s="406" t="s">
        <v>234</v>
      </c>
      <c r="CJ1" s="406" t="s">
        <v>235</v>
      </c>
      <c r="CK1" s="406" t="s">
        <v>236</v>
      </c>
      <c r="CL1" s="406" t="s">
        <v>237</v>
      </c>
      <c r="CM1" s="406" t="s">
        <v>238</v>
      </c>
      <c r="CN1" s="406" t="s">
        <v>239</v>
      </c>
      <c r="CO1" s="406" t="s">
        <v>240</v>
      </c>
      <c r="CP1" s="406" t="s">
        <v>241</v>
      </c>
      <c r="CQ1" s="407" t="s">
        <v>242</v>
      </c>
      <c r="CR1" s="405" t="s">
        <v>243</v>
      </c>
      <c r="CS1" s="406" t="s">
        <v>244</v>
      </c>
      <c r="CT1" s="406" t="s">
        <v>245</v>
      </c>
      <c r="CU1" s="406" t="s">
        <v>246</v>
      </c>
      <c r="CV1" s="406" t="s">
        <v>247</v>
      </c>
      <c r="CW1" s="406" t="s">
        <v>248</v>
      </c>
      <c r="CX1" s="406" t="s">
        <v>249</v>
      </c>
      <c r="CY1" s="406" t="s">
        <v>250</v>
      </c>
      <c r="CZ1" s="406" t="s">
        <v>251</v>
      </c>
      <c r="DA1" s="406" t="s">
        <v>252</v>
      </c>
      <c r="DB1" s="406" t="s">
        <v>253</v>
      </c>
      <c r="DC1" s="405" t="s">
        <v>254</v>
      </c>
      <c r="DD1" s="406" t="s">
        <v>255</v>
      </c>
      <c r="DE1" s="406" t="s">
        <v>256</v>
      </c>
      <c r="DF1" s="406" t="s">
        <v>257</v>
      </c>
      <c r="DG1" s="406" t="s">
        <v>258</v>
      </c>
      <c r="DH1" s="406" t="s">
        <v>259</v>
      </c>
      <c r="DI1" s="406" t="s">
        <v>260</v>
      </c>
      <c r="DJ1" s="406" t="s">
        <v>261</v>
      </c>
      <c r="DK1" s="406" t="s">
        <v>262</v>
      </c>
      <c r="DL1" s="406" t="s">
        <v>263</v>
      </c>
      <c r="DM1" s="406" t="s">
        <v>264</v>
      </c>
      <c r="DN1" s="406" t="s">
        <v>265</v>
      </c>
      <c r="DO1" s="406" t="s">
        <v>266</v>
      </c>
      <c r="DP1" s="406" t="s">
        <v>267</v>
      </c>
      <c r="DQ1" s="406" t="s">
        <v>268</v>
      </c>
      <c r="DR1" s="405" t="s">
        <v>269</v>
      </c>
      <c r="DS1" s="406" t="s">
        <v>270</v>
      </c>
      <c r="DT1" s="406" t="s">
        <v>271</v>
      </c>
      <c r="DU1" s="406" t="s">
        <v>272</v>
      </c>
      <c r="DV1" s="406" t="s">
        <v>273</v>
      </c>
      <c r="DW1" s="406" t="s">
        <v>274</v>
      </c>
      <c r="DX1" s="406" t="s">
        <v>275</v>
      </c>
      <c r="DY1" s="406" t="s">
        <v>276</v>
      </c>
      <c r="DZ1" s="406" t="s">
        <v>277</v>
      </c>
      <c r="EA1" s="406" t="s">
        <v>278</v>
      </c>
      <c r="EB1" s="406" t="s">
        <v>279</v>
      </c>
      <c r="EC1" s="406" t="s">
        <v>280</v>
      </c>
      <c r="ED1" s="406" t="s">
        <v>281</v>
      </c>
      <c r="EE1" s="406" t="s">
        <v>282</v>
      </c>
      <c r="EF1" s="406" t="s">
        <v>283</v>
      </c>
      <c r="EG1" s="406" t="s">
        <v>284</v>
      </c>
      <c r="EH1" s="405" t="s">
        <v>285</v>
      </c>
      <c r="EI1" s="406" t="s">
        <v>286</v>
      </c>
      <c r="EJ1" s="406" t="s">
        <v>287</v>
      </c>
      <c r="EK1" s="406" t="s">
        <v>288</v>
      </c>
      <c r="EL1" s="406" t="s">
        <v>289</v>
      </c>
      <c r="EM1" s="406" t="s">
        <v>290</v>
      </c>
      <c r="EN1" s="406" t="s">
        <v>291</v>
      </c>
      <c r="EO1" s="406" t="s">
        <v>292</v>
      </c>
      <c r="EP1" s="406" t="s">
        <v>293</v>
      </c>
      <c r="EQ1" s="406" t="s">
        <v>294</v>
      </c>
      <c r="ER1" s="406" t="s">
        <v>295</v>
      </c>
      <c r="ES1" s="406" t="s">
        <v>296</v>
      </c>
      <c r="ET1" s="406" t="s">
        <v>297</v>
      </c>
      <c r="EU1" s="406" t="s">
        <v>298</v>
      </c>
      <c r="EV1" s="406" t="s">
        <v>299</v>
      </c>
      <c r="EW1" s="405" t="s">
        <v>300</v>
      </c>
      <c r="EX1" s="406" t="s">
        <v>301</v>
      </c>
      <c r="EY1" s="406" t="s">
        <v>302</v>
      </c>
      <c r="EZ1" s="406" t="s">
        <v>303</v>
      </c>
      <c r="FA1" s="406" t="s">
        <v>304</v>
      </c>
      <c r="FB1" s="406" t="s">
        <v>305</v>
      </c>
      <c r="FC1" s="406" t="s">
        <v>306</v>
      </c>
      <c r="FD1" s="406" t="s">
        <v>307</v>
      </c>
      <c r="FE1" s="406" t="s">
        <v>308</v>
      </c>
      <c r="FF1" s="406" t="s">
        <v>309</v>
      </c>
      <c r="FG1" s="406" t="s">
        <v>310</v>
      </c>
      <c r="FH1" s="406" t="s">
        <v>311</v>
      </c>
      <c r="FI1" s="406" t="s">
        <v>312</v>
      </c>
      <c r="FJ1" s="406" t="s">
        <v>313</v>
      </c>
      <c r="FK1" s="406" t="s">
        <v>314</v>
      </c>
      <c r="FL1" s="406" t="s">
        <v>315</v>
      </c>
      <c r="FM1" s="406" t="s">
        <v>316</v>
      </c>
      <c r="FN1" s="406" t="s">
        <v>317</v>
      </c>
      <c r="FO1" s="406" t="s">
        <v>318</v>
      </c>
      <c r="FP1" s="406" t="s">
        <v>319</v>
      </c>
      <c r="FQ1" s="406" t="s">
        <v>320</v>
      </c>
      <c r="FR1" s="406" t="s">
        <v>321</v>
      </c>
      <c r="FS1" s="406" t="s">
        <v>322</v>
      </c>
      <c r="FT1" s="406" t="s">
        <v>323</v>
      </c>
      <c r="FU1" s="406" t="s">
        <v>324</v>
      </c>
      <c r="FV1" s="406" t="s">
        <v>325</v>
      </c>
      <c r="FW1" s="405" t="s">
        <v>326</v>
      </c>
      <c r="FX1" s="405" t="s">
        <v>327</v>
      </c>
      <c r="FY1" s="406" t="s">
        <v>328</v>
      </c>
      <c r="FZ1" s="406" t="s">
        <v>329</v>
      </c>
      <c r="GA1" s="406" t="s">
        <v>330</v>
      </c>
      <c r="GB1" s="406" t="s">
        <v>331</v>
      </c>
      <c r="GC1" s="406" t="s">
        <v>332</v>
      </c>
      <c r="GD1" s="406" t="s">
        <v>333</v>
      </c>
      <c r="GE1" s="406" t="s">
        <v>334</v>
      </c>
      <c r="GF1" s="405" t="s">
        <v>335</v>
      </c>
      <c r="GG1" s="406" t="s">
        <v>336</v>
      </c>
      <c r="GH1" s="406" t="s">
        <v>337</v>
      </c>
      <c r="GI1" s="406" t="s">
        <v>338</v>
      </c>
      <c r="GJ1" s="406" t="s">
        <v>339</v>
      </c>
      <c r="GK1" s="406" t="s">
        <v>340</v>
      </c>
      <c r="GL1" s="406" t="s">
        <v>341</v>
      </c>
      <c r="GM1" s="406" t="s">
        <v>342</v>
      </c>
      <c r="GN1" s="405" t="s">
        <v>343</v>
      </c>
      <c r="GO1" s="406" t="s">
        <v>344</v>
      </c>
      <c r="GP1" s="406" t="s">
        <v>345</v>
      </c>
      <c r="GQ1" s="406" t="s">
        <v>346</v>
      </c>
      <c r="GR1" s="406" t="s">
        <v>347</v>
      </c>
      <c r="GS1" s="406" t="s">
        <v>348</v>
      </c>
      <c r="GT1" s="406" t="s">
        <v>349</v>
      </c>
      <c r="GU1" s="405" t="s">
        <v>350</v>
      </c>
      <c r="GV1" s="406" t="s">
        <v>351</v>
      </c>
      <c r="GW1" s="406" t="s">
        <v>352</v>
      </c>
      <c r="GX1" s="406" t="s">
        <v>353</v>
      </c>
      <c r="GY1" s="406" t="s">
        <v>354</v>
      </c>
      <c r="GZ1" s="406" t="s">
        <v>355</v>
      </c>
      <c r="HA1" s="406" t="s">
        <v>356</v>
      </c>
      <c r="HB1" s="406" t="s">
        <v>357</v>
      </c>
      <c r="HC1" s="407" t="s">
        <v>358</v>
      </c>
      <c r="HD1" s="405" t="s">
        <v>359</v>
      </c>
      <c r="HE1" s="406" t="s">
        <v>360</v>
      </c>
      <c r="HF1" s="406" t="s">
        <v>361</v>
      </c>
      <c r="HG1" s="406" t="s">
        <v>362</v>
      </c>
      <c r="HH1" s="406" t="s">
        <v>363</v>
      </c>
      <c r="HI1" s="406" t="s">
        <v>364</v>
      </c>
      <c r="HJ1" s="406" t="s">
        <v>365</v>
      </c>
      <c r="HK1" s="406" t="s">
        <v>366</v>
      </c>
      <c r="HL1" s="406" t="s">
        <v>367</v>
      </c>
      <c r="HM1" s="406" t="s">
        <v>368</v>
      </c>
      <c r="HN1" s="406" t="s">
        <v>369</v>
      </c>
      <c r="HO1" s="406" t="s">
        <v>370</v>
      </c>
      <c r="HP1" s="405" t="s">
        <v>371</v>
      </c>
      <c r="HQ1" s="406" t="s">
        <v>372</v>
      </c>
      <c r="HR1" s="406" t="s">
        <v>373</v>
      </c>
      <c r="HS1" s="406" t="s">
        <v>374</v>
      </c>
      <c r="HT1" s="406" t="s">
        <v>375</v>
      </c>
      <c r="HU1" s="406" t="s">
        <v>376</v>
      </c>
      <c r="HV1" s="406" t="s">
        <v>377</v>
      </c>
      <c r="HW1" s="406" t="s">
        <v>378</v>
      </c>
      <c r="HX1" s="405" t="s">
        <v>379</v>
      </c>
      <c r="HY1" s="406" t="s">
        <v>380</v>
      </c>
      <c r="HZ1" s="406" t="s">
        <v>381</v>
      </c>
      <c r="IA1" s="406" t="s">
        <v>382</v>
      </c>
      <c r="IB1" s="406" t="s">
        <v>383</v>
      </c>
      <c r="IC1" s="406" t="s">
        <v>384</v>
      </c>
      <c r="ID1" s="406" t="s">
        <v>385</v>
      </c>
      <c r="IE1" s="406" t="s">
        <v>386</v>
      </c>
      <c r="IF1" s="406" t="s">
        <v>387</v>
      </c>
      <c r="IG1" s="406" t="s">
        <v>388</v>
      </c>
      <c r="IH1" s="406" t="s">
        <v>389</v>
      </c>
      <c r="II1" s="406" t="s">
        <v>390</v>
      </c>
      <c r="IJ1" s="406" t="s">
        <v>391</v>
      </c>
      <c r="IK1" s="406" t="s">
        <v>392</v>
      </c>
      <c r="IL1" s="406" t="s">
        <v>393</v>
      </c>
      <c r="IM1" s="406" t="s">
        <v>394</v>
      </c>
      <c r="IN1" s="406" t="s">
        <v>395</v>
      </c>
      <c r="IO1" s="405" t="s">
        <v>396</v>
      </c>
      <c r="IP1" s="406" t="s">
        <v>397</v>
      </c>
      <c r="IQ1" s="406" t="s">
        <v>398</v>
      </c>
      <c r="IR1" s="406" t="s">
        <v>399</v>
      </c>
      <c r="IS1" s="406" t="s">
        <v>400</v>
      </c>
      <c r="IT1" s="406" t="s">
        <v>401</v>
      </c>
      <c r="IU1" s="406" t="s">
        <v>402</v>
      </c>
      <c r="IV1" s="405" t="s">
        <v>403</v>
      </c>
      <c r="IW1" s="406" t="s">
        <v>404</v>
      </c>
      <c r="IX1" s="406" t="s">
        <v>405</v>
      </c>
      <c r="IY1" s="406" t="s">
        <v>406</v>
      </c>
      <c r="IZ1" s="406" t="s">
        <v>407</v>
      </c>
      <c r="JA1" s="406" t="s">
        <v>408</v>
      </c>
      <c r="JB1" s="406" t="s">
        <v>409</v>
      </c>
      <c r="JC1" s="406" t="s">
        <v>410</v>
      </c>
      <c r="JD1" s="406" t="s">
        <v>411</v>
      </c>
      <c r="JE1" s="406" t="s">
        <v>412</v>
      </c>
      <c r="JF1" s="406" t="s">
        <v>413</v>
      </c>
      <c r="JG1" s="406" t="s">
        <v>414</v>
      </c>
      <c r="JH1" s="406" t="s">
        <v>415</v>
      </c>
      <c r="JI1" s="406" t="s">
        <v>416</v>
      </c>
      <c r="JJ1" s="406" t="s">
        <v>417</v>
      </c>
      <c r="JK1" s="406" t="s">
        <v>418</v>
      </c>
      <c r="JL1" s="406" t="s">
        <v>419</v>
      </c>
      <c r="JM1" s="406" t="s">
        <v>420</v>
      </c>
      <c r="JN1" s="406" t="s">
        <v>421</v>
      </c>
      <c r="JO1" s="406" t="s">
        <v>422</v>
      </c>
      <c r="JP1" s="406" t="s">
        <v>423</v>
      </c>
      <c r="JQ1" s="406" t="s">
        <v>424</v>
      </c>
      <c r="JR1" s="406" t="s">
        <v>425</v>
      </c>
      <c r="JS1" s="406" t="s">
        <v>426</v>
      </c>
      <c r="JT1" s="406" t="s">
        <v>427</v>
      </c>
      <c r="JU1" s="406" t="s">
        <v>428</v>
      </c>
      <c r="JV1" s="406" t="s">
        <v>429</v>
      </c>
      <c r="JW1" s="406" t="s">
        <v>430</v>
      </c>
      <c r="JX1" s="406" t="s">
        <v>431</v>
      </c>
      <c r="JY1" s="406" t="s">
        <v>432</v>
      </c>
      <c r="JZ1" s="406" t="s">
        <v>433</v>
      </c>
      <c r="KA1" s="406" t="s">
        <v>434</v>
      </c>
      <c r="KB1" s="406" t="s">
        <v>435</v>
      </c>
      <c r="KC1" s="406" t="s">
        <v>436</v>
      </c>
      <c r="KD1" s="406" t="s">
        <v>437</v>
      </c>
      <c r="KE1" s="406" t="s">
        <v>438</v>
      </c>
      <c r="KF1" s="406" t="s">
        <v>439</v>
      </c>
      <c r="KG1" s="406" t="s">
        <v>440</v>
      </c>
      <c r="KH1" s="406" t="s">
        <v>441</v>
      </c>
      <c r="KI1" s="406" t="s">
        <v>442</v>
      </c>
      <c r="KJ1" s="406" t="s">
        <v>443</v>
      </c>
      <c r="KK1" s="406" t="s">
        <v>444</v>
      </c>
      <c r="KL1" s="406" t="s">
        <v>445</v>
      </c>
      <c r="KM1" s="406" t="s">
        <v>446</v>
      </c>
      <c r="KN1" s="406" t="s">
        <v>447</v>
      </c>
      <c r="KO1" s="405" t="s">
        <v>448</v>
      </c>
      <c r="KP1" s="406" t="s">
        <v>449</v>
      </c>
      <c r="KQ1" s="406" t="s">
        <v>450</v>
      </c>
      <c r="KR1" s="406" t="s">
        <v>451</v>
      </c>
      <c r="KS1" s="406" t="s">
        <v>452</v>
      </c>
      <c r="KT1" s="406" t="s">
        <v>453</v>
      </c>
      <c r="KU1" s="406" t="s">
        <v>454</v>
      </c>
      <c r="KV1" s="406" t="s">
        <v>455</v>
      </c>
      <c r="KW1" s="406" t="s">
        <v>456</v>
      </c>
      <c r="KX1" s="406" t="s">
        <v>457</v>
      </c>
      <c r="KY1" s="406" t="s">
        <v>458</v>
      </c>
      <c r="KZ1" s="406" t="s">
        <v>459</v>
      </c>
      <c r="LA1" s="406" t="s">
        <v>460</v>
      </c>
      <c r="LB1" s="406" t="s">
        <v>461</v>
      </c>
      <c r="LC1" s="406" t="s">
        <v>462</v>
      </c>
      <c r="LD1" s="407" t="s">
        <v>463</v>
      </c>
      <c r="LE1" s="405" t="s">
        <v>464</v>
      </c>
      <c r="LF1" s="406" t="s">
        <v>465</v>
      </c>
      <c r="LG1" s="406" t="s">
        <v>520</v>
      </c>
      <c r="LH1" s="406" t="s">
        <v>521</v>
      </c>
      <c r="LI1" s="406" t="s">
        <v>522</v>
      </c>
      <c r="LJ1" s="406" t="s">
        <v>523</v>
      </c>
      <c r="LK1" s="406" t="s">
        <v>524</v>
      </c>
      <c r="LL1" s="406" t="s">
        <v>525</v>
      </c>
      <c r="LM1" s="406" t="s">
        <v>526</v>
      </c>
      <c r="LN1" s="406" t="s">
        <v>527</v>
      </c>
      <c r="LO1" s="406" t="s">
        <v>528</v>
      </c>
      <c r="LP1" s="406" t="s">
        <v>466</v>
      </c>
      <c r="LQ1" s="406" t="s">
        <v>529</v>
      </c>
      <c r="LR1" s="406" t="s">
        <v>530</v>
      </c>
      <c r="LS1" s="406" t="s">
        <v>531</v>
      </c>
      <c r="LT1" s="406" t="s">
        <v>532</v>
      </c>
      <c r="LU1" s="406" t="s">
        <v>533</v>
      </c>
      <c r="LV1" s="405" t="s">
        <v>467</v>
      </c>
      <c r="LW1" s="406" t="s">
        <v>468</v>
      </c>
      <c r="LX1" s="406" t="s">
        <v>469</v>
      </c>
      <c r="LY1" s="406" t="s">
        <v>470</v>
      </c>
      <c r="LZ1" s="406" t="s">
        <v>471</v>
      </c>
      <c r="MA1" s="406" t="s">
        <v>472</v>
      </c>
      <c r="MB1" s="406" t="s">
        <v>473</v>
      </c>
      <c r="MC1" s="406" t="s">
        <v>474</v>
      </c>
      <c r="MD1" s="406" t="s">
        <v>475</v>
      </c>
      <c r="ME1" s="406" t="s">
        <v>476</v>
      </c>
      <c r="MF1" s="406" t="s">
        <v>477</v>
      </c>
      <c r="MG1" s="406" t="s">
        <v>478</v>
      </c>
      <c r="MH1" s="406" t="s">
        <v>479</v>
      </c>
      <c r="MI1" s="406" t="s">
        <v>480</v>
      </c>
      <c r="MJ1" s="406" t="s">
        <v>481</v>
      </c>
      <c r="MK1" s="406" t="s">
        <v>482</v>
      </c>
      <c r="ML1" s="406" t="s">
        <v>483</v>
      </c>
      <c r="MM1" s="406" t="s">
        <v>484</v>
      </c>
      <c r="MN1" s="406" t="s">
        <v>485</v>
      </c>
      <c r="MO1" s="406" t="s">
        <v>486</v>
      </c>
      <c r="MP1" s="406" t="s">
        <v>487</v>
      </c>
      <c r="MQ1" s="406" t="s">
        <v>488</v>
      </c>
      <c r="MR1" s="406" t="s">
        <v>489</v>
      </c>
      <c r="MS1" s="406" t="s">
        <v>490</v>
      </c>
      <c r="MT1" s="406" t="s">
        <v>491</v>
      </c>
      <c r="MU1" s="406" t="s">
        <v>492</v>
      </c>
      <c r="MV1" s="406" t="s">
        <v>493</v>
      </c>
      <c r="MW1" s="406" t="s">
        <v>494</v>
      </c>
      <c r="MX1" s="406" t="s">
        <v>495</v>
      </c>
      <c r="MY1" s="406" t="s">
        <v>496</v>
      </c>
      <c r="MZ1" s="406" t="s">
        <v>497</v>
      </c>
      <c r="NA1" s="406" t="s">
        <v>498</v>
      </c>
      <c r="NB1" s="406" t="s">
        <v>499</v>
      </c>
      <c r="NC1" s="406" t="s">
        <v>500</v>
      </c>
      <c r="ND1" s="406" t="s">
        <v>501</v>
      </c>
      <c r="NE1" s="406" t="s">
        <v>502</v>
      </c>
      <c r="NF1" s="406" t="s">
        <v>503</v>
      </c>
      <c r="NG1" s="406" t="s">
        <v>504</v>
      </c>
      <c r="NH1" s="405" t="s">
        <v>505</v>
      </c>
      <c r="NI1" s="406" t="s">
        <v>506</v>
      </c>
      <c r="NJ1" s="406" t="s">
        <v>507</v>
      </c>
      <c r="NK1" s="406" t="s">
        <v>508</v>
      </c>
      <c r="NL1" s="406" t="s">
        <v>509</v>
      </c>
      <c r="NM1" s="406" t="s">
        <v>510</v>
      </c>
      <c r="NN1" s="405" t="s">
        <v>511</v>
      </c>
      <c r="NO1" s="406" t="s">
        <v>512</v>
      </c>
      <c r="NP1" s="406" t="s">
        <v>513</v>
      </c>
      <c r="NQ1" s="406" t="s">
        <v>514</v>
      </c>
      <c r="NR1" s="406" t="s">
        <v>515</v>
      </c>
      <c r="NS1" s="406" t="s">
        <v>516</v>
      </c>
      <c r="NT1" s="406" t="s">
        <v>517</v>
      </c>
      <c r="NU1" s="406" t="s">
        <v>518</v>
      </c>
      <c r="NV1" s="407" t="s">
        <v>534</v>
      </c>
      <c r="NW1" s="405" t="s">
        <v>535</v>
      </c>
      <c r="NX1" s="406" t="s">
        <v>536</v>
      </c>
      <c r="NY1" s="406" t="s">
        <v>537</v>
      </c>
      <c r="NZ1" s="406" t="s">
        <v>538</v>
      </c>
      <c r="OA1" s="406" t="s">
        <v>539</v>
      </c>
      <c r="OB1" s="406" t="s">
        <v>540</v>
      </c>
      <c r="OC1" s="406" t="s">
        <v>541</v>
      </c>
      <c r="OD1" s="406" t="s">
        <v>542</v>
      </c>
      <c r="OE1" s="406" t="s">
        <v>543</v>
      </c>
      <c r="OF1" s="406" t="s">
        <v>544</v>
      </c>
      <c r="OG1" s="406" t="s">
        <v>545</v>
      </c>
      <c r="OH1" s="406" t="s">
        <v>546</v>
      </c>
      <c r="OI1" s="406" t="s">
        <v>547</v>
      </c>
      <c r="OJ1" s="406" t="s">
        <v>548</v>
      </c>
      <c r="OK1" s="406" t="s">
        <v>549</v>
      </c>
      <c r="OL1" s="406" t="s">
        <v>550</v>
      </c>
      <c r="OM1" s="406" t="s">
        <v>551</v>
      </c>
      <c r="ON1" s="406" t="s">
        <v>552</v>
      </c>
      <c r="OO1" s="406" t="s">
        <v>553</v>
      </c>
      <c r="OP1" s="406" t="s">
        <v>554</v>
      </c>
      <c r="OQ1" s="406" t="s">
        <v>555</v>
      </c>
      <c r="OR1" s="406" t="s">
        <v>556</v>
      </c>
      <c r="OS1" s="406" t="s">
        <v>557</v>
      </c>
      <c r="OT1" s="406" t="s">
        <v>558</v>
      </c>
      <c r="OU1" s="406" t="s">
        <v>559</v>
      </c>
      <c r="OV1" s="406" t="s">
        <v>560</v>
      </c>
      <c r="OW1" s="406" t="s">
        <v>561</v>
      </c>
      <c r="OX1" s="406" t="s">
        <v>562</v>
      </c>
      <c r="OY1" s="406" t="s">
        <v>563</v>
      </c>
      <c r="OZ1" s="406" t="s">
        <v>564</v>
      </c>
      <c r="PA1" s="406" t="s">
        <v>565</v>
      </c>
      <c r="PB1" s="406" t="s">
        <v>566</v>
      </c>
      <c r="PC1" s="406" t="s">
        <v>567</v>
      </c>
      <c r="PD1" s="406" t="s">
        <v>568</v>
      </c>
      <c r="PE1" s="406" t="s">
        <v>569</v>
      </c>
      <c r="PF1" s="406" t="s">
        <v>570</v>
      </c>
      <c r="PG1" s="406" t="s">
        <v>571</v>
      </c>
      <c r="PH1" s="406" t="s">
        <v>572</v>
      </c>
      <c r="PI1" s="406" t="s">
        <v>573</v>
      </c>
      <c r="PJ1" s="406" t="s">
        <v>574</v>
      </c>
      <c r="PK1" s="406" t="s">
        <v>575</v>
      </c>
      <c r="PL1" s="406" t="s">
        <v>576</v>
      </c>
      <c r="PM1" s="406" t="s">
        <v>577</v>
      </c>
      <c r="PN1" s="406" t="s">
        <v>578</v>
      </c>
      <c r="PO1" s="406" t="s">
        <v>579</v>
      </c>
      <c r="PP1" s="406" t="s">
        <v>580</v>
      </c>
      <c r="PQ1" s="406" t="s">
        <v>581</v>
      </c>
      <c r="PR1" s="406" t="s">
        <v>582</v>
      </c>
      <c r="PS1" s="406" t="s">
        <v>583</v>
      </c>
      <c r="PT1" s="406" t="s">
        <v>584</v>
      </c>
      <c r="PU1" s="406" t="s">
        <v>585</v>
      </c>
      <c r="PV1" s="406" t="s">
        <v>586</v>
      </c>
      <c r="PW1" s="406" t="s">
        <v>587</v>
      </c>
      <c r="PX1" s="406" t="s">
        <v>588</v>
      </c>
      <c r="PY1" s="406" t="s">
        <v>589</v>
      </c>
      <c r="PZ1" s="406" t="s">
        <v>590</v>
      </c>
      <c r="QA1" s="406" t="s">
        <v>591</v>
      </c>
      <c r="QB1" s="406" t="s">
        <v>592</v>
      </c>
      <c r="QC1" s="406" t="s">
        <v>593</v>
      </c>
      <c r="QD1" s="406" t="s">
        <v>594</v>
      </c>
      <c r="QE1" s="406" t="s">
        <v>595</v>
      </c>
      <c r="QF1" s="405" t="s">
        <v>596</v>
      </c>
      <c r="QG1" s="406" t="s">
        <v>597</v>
      </c>
      <c r="QH1" s="406" t="s">
        <v>598</v>
      </c>
      <c r="QI1" s="406" t="s">
        <v>599</v>
      </c>
      <c r="QJ1" s="406" t="s">
        <v>600</v>
      </c>
      <c r="QK1" s="406" t="s">
        <v>601</v>
      </c>
      <c r="QL1" s="406" t="s">
        <v>602</v>
      </c>
      <c r="QM1" s="406" t="s">
        <v>603</v>
      </c>
      <c r="QN1" s="405" t="s">
        <v>604</v>
      </c>
      <c r="QO1" s="406" t="s">
        <v>605</v>
      </c>
      <c r="QP1" s="406" t="s">
        <v>606</v>
      </c>
      <c r="QQ1" s="406" t="s">
        <v>621</v>
      </c>
      <c r="QR1" s="406" t="s">
        <v>622</v>
      </c>
      <c r="QS1" s="406" t="s">
        <v>623</v>
      </c>
      <c r="QT1" s="406" t="s">
        <v>624</v>
      </c>
      <c r="QU1" s="406" t="s">
        <v>625</v>
      </c>
      <c r="QV1" s="406" t="s">
        <v>626</v>
      </c>
      <c r="QW1" s="406" t="s">
        <v>627</v>
      </c>
      <c r="QX1" s="406" t="s">
        <v>628</v>
      </c>
      <c r="QY1" s="406" t="s">
        <v>629</v>
      </c>
      <c r="QZ1" s="406" t="s">
        <v>630</v>
      </c>
      <c r="RA1" s="406" t="s">
        <v>631</v>
      </c>
      <c r="RB1" s="406" t="s">
        <v>632</v>
      </c>
      <c r="RC1" s="406" t="s">
        <v>633</v>
      </c>
      <c r="RD1" s="406" t="s">
        <v>634</v>
      </c>
      <c r="RE1" s="406" t="s">
        <v>635</v>
      </c>
      <c r="RF1" s="405" t="s">
        <v>607</v>
      </c>
      <c r="RG1" s="406" t="s">
        <v>608</v>
      </c>
      <c r="RH1" s="406" t="s">
        <v>609</v>
      </c>
      <c r="RI1" s="406" t="s">
        <v>610</v>
      </c>
      <c r="RJ1" s="405" t="s">
        <v>611</v>
      </c>
      <c r="RK1" s="406" t="s">
        <v>612</v>
      </c>
      <c r="RL1" s="406" t="s">
        <v>613</v>
      </c>
      <c r="RM1" s="406" t="s">
        <v>614</v>
      </c>
      <c r="RN1" s="406" t="s">
        <v>615</v>
      </c>
      <c r="RO1" s="406" t="s">
        <v>616</v>
      </c>
      <c r="RP1" s="406" t="s">
        <v>617</v>
      </c>
      <c r="RQ1" s="406" t="s">
        <v>618</v>
      </c>
      <c r="RR1" s="406" t="s">
        <v>619</v>
      </c>
      <c r="RS1" s="406" t="s">
        <v>620</v>
      </c>
      <c r="RT1" s="407" t="s">
        <v>636</v>
      </c>
      <c r="RU1" s="405" t="s">
        <v>637</v>
      </c>
      <c r="RV1" s="406" t="s">
        <v>638</v>
      </c>
      <c r="RW1" s="406" t="s">
        <v>639</v>
      </c>
      <c r="RX1" s="406" t="s">
        <v>640</v>
      </c>
      <c r="RY1" s="406" t="s">
        <v>641</v>
      </c>
      <c r="RZ1" s="406" t="s">
        <v>642</v>
      </c>
      <c r="SA1" s="406" t="s">
        <v>643</v>
      </c>
      <c r="SB1" s="406" t="s">
        <v>644</v>
      </c>
      <c r="SC1" s="406" t="s">
        <v>645</v>
      </c>
      <c r="SD1" s="405" t="s">
        <v>646</v>
      </c>
      <c r="SE1" s="406" t="s">
        <v>647</v>
      </c>
      <c r="SF1" s="406" t="s">
        <v>648</v>
      </c>
      <c r="SG1" s="406" t="s">
        <v>649</v>
      </c>
      <c r="SH1" s="406" t="s">
        <v>650</v>
      </c>
      <c r="SI1" s="406" t="s">
        <v>651</v>
      </c>
      <c r="SJ1" s="406" t="s">
        <v>652</v>
      </c>
      <c r="SK1" s="406" t="s">
        <v>653</v>
      </c>
      <c r="SL1" s="406" t="s">
        <v>654</v>
      </c>
      <c r="SM1" s="406" t="s">
        <v>655</v>
      </c>
      <c r="SN1" s="406" t="s">
        <v>656</v>
      </c>
      <c r="SO1" s="406" t="s">
        <v>657</v>
      </c>
      <c r="SP1" s="406" t="s">
        <v>658</v>
      </c>
      <c r="SQ1" s="406" t="s">
        <v>659</v>
      </c>
      <c r="SR1" s="406" t="s">
        <v>660</v>
      </c>
      <c r="SS1" s="406" t="s">
        <v>661</v>
      </c>
      <c r="ST1" s="406" t="s">
        <v>662</v>
      </c>
      <c r="SU1" s="407" t="s">
        <v>663</v>
      </c>
      <c r="SV1" s="405" t="s">
        <v>664</v>
      </c>
      <c r="SW1" s="406" t="s">
        <v>665</v>
      </c>
      <c r="SX1" s="406" t="s">
        <v>666</v>
      </c>
      <c r="SY1" s="406" t="s">
        <v>667</v>
      </c>
      <c r="SZ1" s="406" t="s">
        <v>668</v>
      </c>
      <c r="TA1" s="406" t="s">
        <v>669</v>
      </c>
      <c r="TB1" s="406" t="s">
        <v>670</v>
      </c>
      <c r="TC1" s="406" t="s">
        <v>671</v>
      </c>
      <c r="TD1" s="406" t="s">
        <v>672</v>
      </c>
      <c r="TE1" s="406" t="s">
        <v>673</v>
      </c>
      <c r="TF1" s="406" t="s">
        <v>674</v>
      </c>
      <c r="TG1" s="406" t="s">
        <v>675</v>
      </c>
      <c r="TH1" s="406" t="s">
        <v>676</v>
      </c>
      <c r="TI1" s="406" t="s">
        <v>677</v>
      </c>
      <c r="TJ1" s="405" t="s">
        <v>678</v>
      </c>
      <c r="TK1" s="406" t="s">
        <v>679</v>
      </c>
      <c r="TL1" s="406" t="s">
        <v>680</v>
      </c>
      <c r="TM1" s="406" t="s">
        <v>681</v>
      </c>
      <c r="TN1" s="406" t="s">
        <v>682</v>
      </c>
      <c r="TO1" s="406" t="s">
        <v>683</v>
      </c>
      <c r="TP1" s="406" t="s">
        <v>684</v>
      </c>
      <c r="TQ1" s="406" t="s">
        <v>685</v>
      </c>
      <c r="TR1" s="406" t="s">
        <v>686</v>
      </c>
      <c r="TS1" s="406" t="s">
        <v>687</v>
      </c>
      <c r="TT1" s="406" t="s">
        <v>688</v>
      </c>
      <c r="TU1" s="406" t="s">
        <v>689</v>
      </c>
      <c r="TV1" s="406" t="s">
        <v>690</v>
      </c>
      <c r="TW1" s="406" t="s">
        <v>691</v>
      </c>
      <c r="TX1" s="406" t="s">
        <v>692</v>
      </c>
      <c r="TY1" s="406" t="s">
        <v>693</v>
      </c>
      <c r="TZ1" s="406" t="s">
        <v>694</v>
      </c>
      <c r="UA1" s="406" t="s">
        <v>695</v>
      </c>
      <c r="UB1" s="406" t="s">
        <v>696</v>
      </c>
      <c r="UC1" s="407" t="s">
        <v>697</v>
      </c>
      <c r="UD1" s="406" t="s">
        <v>698</v>
      </c>
      <c r="UE1" s="406" t="s">
        <v>699</v>
      </c>
      <c r="UF1" s="406" t="s">
        <v>700</v>
      </c>
      <c r="UG1" s="406" t="s">
        <v>701</v>
      </c>
      <c r="UH1" s="406" t="s">
        <v>702</v>
      </c>
      <c r="UI1" s="408"/>
    </row>
    <row r="2" spans="1:555" s="111" customFormat="1" ht="14.45" hidden="1" x14ac:dyDescent="0.3">
      <c r="A2" s="255" t="s">
        <v>49</v>
      </c>
      <c r="B2" s="255" t="s">
        <v>51</v>
      </c>
      <c r="C2" s="255" t="s">
        <v>53</v>
      </c>
      <c r="D2" s="255" t="s">
        <v>57</v>
      </c>
      <c r="E2" s="255" t="s">
        <v>60</v>
      </c>
      <c r="F2" s="255" t="s">
        <v>63</v>
      </c>
      <c r="G2" s="256" t="s">
        <v>66</v>
      </c>
      <c r="H2" s="255" t="s">
        <v>718</v>
      </c>
      <c r="I2" s="255" t="s">
        <v>69</v>
      </c>
      <c r="J2" s="255" t="s">
        <v>72</v>
      </c>
      <c r="K2" s="255" t="s">
        <v>74</v>
      </c>
      <c r="L2" s="255" t="s">
        <v>75</v>
      </c>
      <c r="M2" s="255" t="s">
        <v>78</v>
      </c>
      <c r="N2" s="255" t="s">
        <v>79</v>
      </c>
      <c r="O2" s="255" t="s">
        <v>80</v>
      </c>
      <c r="P2" s="255" t="s">
        <v>81</v>
      </c>
      <c r="Q2" s="255" t="s">
        <v>82</v>
      </c>
      <c r="R2" s="250" t="str">
        <f>+Presupuesto!D11</f>
        <v>Recurrente</v>
      </c>
      <c r="S2" s="250" t="str">
        <f>+Presupuesto!E11</f>
        <v>Programa / Proyecto 2017</v>
      </c>
      <c r="T2" s="255"/>
      <c r="U2" s="255" t="s">
        <v>719</v>
      </c>
      <c r="V2" s="255" t="s">
        <v>720</v>
      </c>
      <c r="W2" s="255" t="s">
        <v>721</v>
      </c>
      <c r="X2" s="255" t="s">
        <v>723</v>
      </c>
      <c r="Y2" s="255" t="s">
        <v>724</v>
      </c>
      <c r="Z2" s="255" t="s">
        <v>725</v>
      </c>
      <c r="AA2" s="255" t="s">
        <v>727</v>
      </c>
      <c r="AB2" s="255" t="s">
        <v>728</v>
      </c>
      <c r="AC2" s="255" t="s">
        <v>729</v>
      </c>
      <c r="AD2" s="255" t="s">
        <v>731</v>
      </c>
      <c r="AE2" s="255" t="s">
        <v>732</v>
      </c>
      <c r="AF2" s="255" t="s">
        <v>733</v>
      </c>
      <c r="AG2" s="255"/>
      <c r="AH2" s="245" t="s">
        <v>1265</v>
      </c>
      <c r="AI2" s="245" t="s">
        <v>1266</v>
      </c>
      <c r="AJ2" s="245" t="s">
        <v>1267</v>
      </c>
      <c r="AK2" s="245" t="s">
        <v>1268</v>
      </c>
      <c r="AL2" s="245" t="s">
        <v>1269</v>
      </c>
      <c r="AM2" s="245" t="s">
        <v>1270</v>
      </c>
      <c r="AN2" s="245" t="s">
        <v>1271</v>
      </c>
      <c r="AO2" s="245" t="s">
        <v>1272</v>
      </c>
      <c r="AP2" s="245" t="s">
        <v>1273</v>
      </c>
      <c r="AQ2" s="245" t="s">
        <v>1274</v>
      </c>
      <c r="AR2" s="245" t="s">
        <v>1275</v>
      </c>
      <c r="AS2" s="245" t="s">
        <v>1276</v>
      </c>
      <c r="AT2" s="245" t="s">
        <v>1277</v>
      </c>
      <c r="AU2" s="245" t="s">
        <v>1278</v>
      </c>
      <c r="AV2" s="245" t="s">
        <v>1279</v>
      </c>
      <c r="AW2" s="245" t="s">
        <v>1280</v>
      </c>
      <c r="AX2" s="245" t="s">
        <v>1281</v>
      </c>
      <c r="AY2" s="245" t="s">
        <v>1282</v>
      </c>
      <c r="AZ2" s="245" t="s">
        <v>1283</v>
      </c>
      <c r="BA2" s="245" t="s">
        <v>1284</v>
      </c>
      <c r="BB2" s="245" t="s">
        <v>1285</v>
      </c>
      <c r="BC2" s="245" t="s">
        <v>1286</v>
      </c>
      <c r="BD2" s="245" t="s">
        <v>1287</v>
      </c>
      <c r="BE2" s="245" t="s">
        <v>1288</v>
      </c>
      <c r="BF2" s="245" t="s">
        <v>1289</v>
      </c>
      <c r="BG2" s="245" t="s">
        <v>1290</v>
      </c>
      <c r="BH2" s="245" t="s">
        <v>1291</v>
      </c>
      <c r="BI2" s="245" t="s">
        <v>1292</v>
      </c>
      <c r="BJ2" s="245" t="s">
        <v>1293</v>
      </c>
      <c r="BK2" s="245" t="s">
        <v>1294</v>
      </c>
      <c r="BL2" s="245" t="s">
        <v>1295</v>
      </c>
      <c r="BM2" s="245" t="s">
        <v>1296</v>
      </c>
      <c r="BN2" s="245" t="s">
        <v>1297</v>
      </c>
      <c r="BO2" s="245" t="s">
        <v>1298</v>
      </c>
      <c r="BP2" s="245" t="s">
        <v>1299</v>
      </c>
      <c r="BQ2" s="245" t="s">
        <v>1300</v>
      </c>
      <c r="BR2" s="245" t="s">
        <v>1301</v>
      </c>
      <c r="BS2" s="245" t="s">
        <v>1302</v>
      </c>
      <c r="BT2" s="245" t="s">
        <v>1303</v>
      </c>
      <c r="BU2" s="245" t="s">
        <v>1304</v>
      </c>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c r="FX2" s="255"/>
      <c r="FY2" s="255"/>
      <c r="FZ2" s="255"/>
      <c r="GA2" s="255"/>
      <c r="GB2" s="255"/>
      <c r="GC2" s="255"/>
      <c r="GD2" s="255"/>
      <c r="GE2" s="255"/>
      <c r="GF2" s="255"/>
      <c r="GG2" s="255"/>
      <c r="GH2" s="255"/>
      <c r="GI2" s="255"/>
      <c r="GJ2" s="255"/>
      <c r="GK2" s="255"/>
      <c r="GL2" s="255"/>
      <c r="GM2" s="255"/>
      <c r="GN2" s="255"/>
      <c r="GO2" s="255"/>
      <c r="GP2" s="255"/>
      <c r="GQ2" s="255"/>
      <c r="GR2" s="255"/>
      <c r="GS2" s="255"/>
      <c r="GT2" s="255"/>
      <c r="GU2" s="255"/>
      <c r="GV2" s="255"/>
      <c r="GW2" s="255"/>
      <c r="GX2" s="255"/>
      <c r="GY2" s="255"/>
      <c r="GZ2" s="255"/>
      <c r="HA2" s="255"/>
      <c r="HB2" s="255"/>
      <c r="HC2" s="255"/>
      <c r="HD2" s="255"/>
      <c r="HE2" s="255"/>
      <c r="HF2" s="255"/>
      <c r="HG2" s="255"/>
      <c r="HH2" s="255"/>
      <c r="HI2" s="255"/>
      <c r="HJ2" s="255"/>
      <c r="HK2" s="255"/>
      <c r="HL2" s="255"/>
      <c r="HM2" s="255"/>
      <c r="HN2" s="255"/>
      <c r="HO2" s="255"/>
      <c r="HP2" s="255"/>
      <c r="HQ2" s="255"/>
      <c r="HR2" s="255"/>
      <c r="HS2" s="255"/>
      <c r="HT2" s="255"/>
      <c r="HU2" s="255"/>
      <c r="HV2" s="255"/>
      <c r="HW2" s="255"/>
      <c r="HX2" s="255"/>
      <c r="HY2" s="255"/>
      <c r="HZ2" s="255"/>
      <c r="IA2" s="255"/>
      <c r="IB2" s="255"/>
      <c r="IC2" s="255"/>
      <c r="ID2" s="255"/>
      <c r="IE2" s="255"/>
      <c r="IF2" s="255"/>
      <c r="IG2" s="255"/>
      <c r="IH2" s="255"/>
      <c r="II2" s="255"/>
      <c r="IJ2" s="255"/>
      <c r="IK2" s="255"/>
      <c r="IL2" s="255"/>
      <c r="IM2" s="255"/>
      <c r="IN2" s="255"/>
      <c r="IO2" s="255"/>
      <c r="IP2" s="255"/>
      <c r="IQ2" s="255"/>
      <c r="IR2" s="255"/>
      <c r="IS2" s="255"/>
      <c r="IT2" s="255"/>
      <c r="IU2" s="255"/>
      <c r="IV2" s="255"/>
      <c r="IW2" s="255"/>
      <c r="IX2" s="255"/>
      <c r="IY2" s="255"/>
      <c r="IZ2" s="255"/>
      <c r="JA2" s="255"/>
      <c r="JB2" s="255"/>
      <c r="JC2" s="255"/>
      <c r="JD2" s="255"/>
      <c r="JE2" s="255"/>
      <c r="JF2" s="255"/>
      <c r="JG2" s="255"/>
      <c r="JH2" s="255"/>
      <c r="JI2" s="255"/>
      <c r="JJ2" s="255"/>
      <c r="JK2" s="255"/>
      <c r="JL2" s="255"/>
      <c r="JM2" s="255"/>
      <c r="JN2" s="255"/>
      <c r="JO2" s="255"/>
      <c r="JP2" s="255"/>
      <c r="JQ2" s="255"/>
      <c r="JR2" s="255"/>
      <c r="JS2" s="255"/>
      <c r="JT2" s="255"/>
      <c r="JU2" s="255"/>
      <c r="JV2" s="255"/>
      <c r="JW2" s="255"/>
      <c r="JX2" s="255"/>
      <c r="JY2" s="255"/>
      <c r="JZ2" s="255"/>
      <c r="KA2" s="255"/>
      <c r="KB2" s="255"/>
      <c r="KC2" s="255"/>
      <c r="KD2" s="255"/>
      <c r="KE2" s="255"/>
      <c r="KF2" s="255"/>
      <c r="KG2" s="255"/>
      <c r="KH2" s="255"/>
      <c r="KI2" s="255"/>
      <c r="KJ2" s="255"/>
      <c r="KK2" s="255"/>
      <c r="KL2" s="255"/>
      <c r="KM2" s="255"/>
      <c r="KN2" s="255"/>
      <c r="KO2" s="255"/>
      <c r="KP2" s="255"/>
      <c r="KQ2" s="255"/>
      <c r="KR2" s="255"/>
      <c r="KS2" s="255"/>
      <c r="KT2" s="255"/>
      <c r="KU2" s="255"/>
      <c r="KV2" s="255"/>
      <c r="KW2" s="255"/>
      <c r="KX2" s="255"/>
      <c r="KY2" s="255"/>
      <c r="KZ2" s="255"/>
      <c r="LA2" s="255"/>
      <c r="LB2" s="255"/>
      <c r="LC2" s="255"/>
      <c r="LD2" s="255"/>
      <c r="LE2" s="255"/>
      <c r="LF2" s="255"/>
      <c r="LG2" s="255"/>
      <c r="LH2" s="255"/>
      <c r="LI2" s="255"/>
      <c r="LJ2" s="255"/>
      <c r="LK2" s="255"/>
      <c r="LL2" s="255"/>
      <c r="LM2" s="255"/>
      <c r="LN2" s="255"/>
      <c r="LO2" s="255"/>
      <c r="LP2" s="255"/>
      <c r="LQ2" s="255"/>
      <c r="LR2" s="255"/>
      <c r="LS2" s="255"/>
      <c r="LT2" s="255"/>
      <c r="LU2" s="255"/>
      <c r="LV2" s="255"/>
      <c r="LW2" s="255"/>
      <c r="LX2" s="255"/>
      <c r="LY2" s="255"/>
      <c r="LZ2" s="255"/>
      <c r="MA2" s="255"/>
      <c r="MB2" s="255"/>
      <c r="MC2" s="255"/>
      <c r="MD2" s="255"/>
      <c r="ME2" s="255"/>
      <c r="MF2" s="255"/>
      <c r="MG2" s="255"/>
      <c r="MH2" s="255"/>
      <c r="MI2" s="255"/>
      <c r="MJ2" s="255"/>
      <c r="MK2" s="255"/>
      <c r="ML2" s="255"/>
      <c r="MM2" s="255"/>
      <c r="MN2" s="255"/>
      <c r="MO2" s="255"/>
      <c r="MP2" s="255"/>
      <c r="MQ2" s="255"/>
      <c r="MR2" s="255"/>
      <c r="MS2" s="255"/>
      <c r="MT2" s="255"/>
      <c r="MU2" s="255"/>
      <c r="MV2" s="255"/>
      <c r="MW2" s="255"/>
      <c r="MX2" s="255"/>
      <c r="MY2" s="255"/>
      <c r="MZ2" s="255"/>
      <c r="NA2" s="255"/>
      <c r="NB2" s="255"/>
      <c r="NC2" s="255"/>
      <c r="ND2" s="255"/>
      <c r="NE2" s="255"/>
      <c r="NF2" s="255"/>
      <c r="NG2" s="255"/>
      <c r="NH2" s="255"/>
      <c r="NI2" s="255"/>
      <c r="NJ2" s="255"/>
      <c r="NK2" s="255"/>
      <c r="NL2" s="255"/>
      <c r="NM2" s="255"/>
      <c r="NN2" s="255"/>
      <c r="NO2" s="255"/>
      <c r="NP2" s="255"/>
      <c r="NQ2" s="255"/>
      <c r="NR2" s="255"/>
      <c r="NS2" s="255"/>
      <c r="NT2" s="255"/>
      <c r="NU2" s="255"/>
      <c r="NV2" s="255"/>
      <c r="NW2" s="255"/>
      <c r="NX2" s="255"/>
      <c r="NY2" s="255"/>
      <c r="NZ2" s="255"/>
      <c r="OA2" s="255"/>
      <c r="OB2" s="255"/>
      <c r="OC2" s="255"/>
      <c r="OD2" s="255"/>
      <c r="OE2" s="255"/>
      <c r="OF2" s="255"/>
      <c r="OG2" s="255"/>
      <c r="OH2" s="255"/>
      <c r="OI2" s="255"/>
      <c r="OJ2" s="255"/>
      <c r="OK2" s="255"/>
      <c r="OL2" s="255"/>
      <c r="OM2" s="255"/>
      <c r="ON2" s="255"/>
      <c r="OO2" s="255"/>
      <c r="OP2" s="255"/>
      <c r="OQ2" s="255"/>
      <c r="OR2" s="255"/>
      <c r="OS2" s="255"/>
      <c r="OT2" s="255"/>
      <c r="OU2" s="255"/>
      <c r="OV2" s="255"/>
      <c r="OW2" s="255"/>
      <c r="OX2" s="255"/>
      <c r="OY2" s="255"/>
      <c r="OZ2" s="255"/>
      <c r="PA2" s="255"/>
      <c r="PB2" s="255"/>
      <c r="PC2" s="255"/>
      <c r="PD2" s="255"/>
      <c r="PE2" s="255"/>
      <c r="PF2" s="255"/>
      <c r="PG2" s="255"/>
      <c r="PH2" s="255"/>
      <c r="PI2" s="255"/>
      <c r="PJ2" s="255"/>
      <c r="PK2" s="255"/>
      <c r="PL2" s="255"/>
      <c r="PM2" s="255"/>
      <c r="PN2" s="255"/>
      <c r="PO2" s="255"/>
      <c r="PP2" s="255"/>
      <c r="PQ2" s="255"/>
      <c r="PR2" s="255"/>
      <c r="PS2" s="255"/>
      <c r="PT2" s="255"/>
      <c r="PU2" s="255"/>
      <c r="PV2" s="255"/>
      <c r="PW2" s="255"/>
      <c r="PX2" s="255"/>
      <c r="PY2" s="255"/>
      <c r="PZ2" s="255"/>
      <c r="QA2" s="255"/>
      <c r="QB2" s="255"/>
      <c r="QC2" s="255"/>
      <c r="QD2" s="255"/>
      <c r="QE2" s="255"/>
      <c r="QF2" s="255"/>
      <c r="QG2" s="255"/>
      <c r="QH2" s="255"/>
      <c r="QI2" s="255"/>
      <c r="QJ2" s="255"/>
      <c r="QK2" s="255"/>
      <c r="QL2" s="255"/>
      <c r="QM2" s="255"/>
      <c r="QN2" s="255"/>
      <c r="QO2" s="255"/>
      <c r="QP2" s="255"/>
      <c r="QQ2" s="255"/>
      <c r="QR2" s="255"/>
      <c r="QS2" s="255"/>
      <c r="QT2" s="255"/>
      <c r="QU2" s="255"/>
      <c r="QV2" s="255"/>
      <c r="QW2" s="255"/>
      <c r="QX2" s="255"/>
      <c r="QY2" s="255"/>
      <c r="QZ2" s="255"/>
      <c r="RA2" s="255"/>
      <c r="RB2" s="255"/>
      <c r="RC2" s="255"/>
      <c r="RD2" s="255"/>
      <c r="RE2" s="255"/>
      <c r="RF2" s="255"/>
      <c r="RG2" s="255"/>
      <c r="RH2" s="255"/>
      <c r="RI2" s="255"/>
      <c r="RJ2" s="255"/>
      <c r="RK2" s="255"/>
      <c r="RL2" s="255"/>
      <c r="RM2" s="255"/>
      <c r="RN2" s="255"/>
      <c r="RO2" s="255"/>
      <c r="RP2" s="255"/>
      <c r="RQ2" s="255"/>
      <c r="RR2" s="255"/>
      <c r="RS2" s="255"/>
      <c r="RT2" s="255"/>
      <c r="RU2" s="255"/>
      <c r="RV2" s="255"/>
      <c r="RW2" s="255"/>
      <c r="RX2" s="255"/>
      <c r="RY2" s="255"/>
      <c r="RZ2" s="255"/>
      <c r="SA2" s="255"/>
      <c r="SB2" s="255"/>
      <c r="SC2" s="255"/>
      <c r="SD2" s="255"/>
      <c r="SE2" s="255"/>
      <c r="SF2" s="255"/>
      <c r="SG2" s="255"/>
      <c r="SH2" s="255"/>
      <c r="SI2" s="255"/>
      <c r="SJ2" s="255"/>
      <c r="SK2" s="255"/>
      <c r="SL2" s="255"/>
      <c r="SM2" s="255"/>
      <c r="SN2" s="255"/>
      <c r="SO2" s="255"/>
      <c r="SP2" s="255"/>
      <c r="SQ2" s="255"/>
      <c r="SR2" s="255"/>
      <c r="SS2" s="255"/>
      <c r="ST2" s="255"/>
      <c r="SU2" s="255"/>
      <c r="SV2" s="255"/>
      <c r="SW2" s="255"/>
      <c r="SX2" s="255"/>
      <c r="SY2" s="255"/>
      <c r="SZ2" s="255"/>
      <c r="TA2" s="255"/>
      <c r="TB2" s="255"/>
      <c r="TC2" s="255"/>
      <c r="TD2" s="255"/>
      <c r="TE2" s="255"/>
      <c r="TF2" s="255"/>
      <c r="TG2" s="255"/>
      <c r="TH2" s="255"/>
      <c r="TI2" s="255"/>
      <c r="TJ2" s="255"/>
      <c r="TK2" s="255"/>
      <c r="TL2" s="255"/>
      <c r="TM2" s="255"/>
      <c r="TN2" s="255"/>
      <c r="TO2" s="255"/>
      <c r="TP2" s="255"/>
      <c r="TQ2" s="255"/>
      <c r="TR2" s="255"/>
      <c r="TS2" s="255"/>
      <c r="TT2" s="255"/>
      <c r="TU2" s="255"/>
      <c r="TV2" s="255"/>
      <c r="TW2" s="255"/>
      <c r="TX2" s="255"/>
      <c r="TY2" s="255"/>
      <c r="TZ2" s="255"/>
      <c r="UA2" s="255"/>
      <c r="UB2" s="255"/>
      <c r="UC2" s="255"/>
      <c r="UD2" s="255"/>
      <c r="UE2" s="255"/>
      <c r="UF2" s="255"/>
      <c r="UG2" s="255"/>
      <c r="UH2" s="255"/>
      <c r="UI2" s="255"/>
    </row>
    <row r="3" spans="1:555" ht="14.45" hidden="1" x14ac:dyDescent="0.3">
      <c r="A3" s="254"/>
      <c r="B3" s="254"/>
      <c r="C3" s="254"/>
      <c r="D3" s="254"/>
      <c r="E3" s="254"/>
      <c r="F3" s="254"/>
      <c r="G3" s="243"/>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46">
        <v>2500</v>
      </c>
      <c r="AI3" s="246">
        <v>1900</v>
      </c>
      <c r="AJ3" s="246">
        <v>1650</v>
      </c>
      <c r="AK3" s="246">
        <v>1580</v>
      </c>
      <c r="AL3" s="246">
        <v>2250</v>
      </c>
      <c r="AM3" s="246">
        <v>1650</v>
      </c>
      <c r="AN3" s="246">
        <v>1400</v>
      </c>
      <c r="AO3" s="247">
        <v>1340</v>
      </c>
      <c r="AP3" s="247">
        <v>2000</v>
      </c>
      <c r="AQ3" s="247">
        <v>1400</v>
      </c>
      <c r="AR3" s="247">
        <v>1150</v>
      </c>
      <c r="AS3" s="247">
        <v>1100</v>
      </c>
      <c r="AT3" s="247">
        <v>1750</v>
      </c>
      <c r="AU3" s="247">
        <v>1150</v>
      </c>
      <c r="AV3" s="247">
        <v>900</v>
      </c>
      <c r="AW3" s="247">
        <v>860</v>
      </c>
      <c r="AX3" s="247">
        <v>1200</v>
      </c>
      <c r="AY3" s="248">
        <v>900</v>
      </c>
      <c r="AZ3" s="248">
        <v>650</v>
      </c>
      <c r="BA3" s="248">
        <v>620</v>
      </c>
      <c r="BB3" s="246">
        <f>+'Cuadro Resumen'!C213</f>
        <v>5759.1495000000004</v>
      </c>
      <c r="BC3" s="246">
        <f>+'Cuadro Resumen'!D213</f>
        <v>5307.4515000000001</v>
      </c>
      <c r="BD3" s="246">
        <f>+'Cuadro Resumen'!E213</f>
        <v>6775.47</v>
      </c>
      <c r="BE3" s="246">
        <f>+'Cuadro Resumen'!F213</f>
        <v>6323.7719999999999</v>
      </c>
      <c r="BF3" s="246">
        <f>+'Cuadro Resumen'!C214</f>
        <v>5081.6025</v>
      </c>
      <c r="BG3" s="246">
        <f>+'Cuadro Resumen'!D214</f>
        <v>4629.9045000000006</v>
      </c>
      <c r="BH3" s="246">
        <f>+'Cuadro Resumen'!E214</f>
        <v>6097.9230000000007</v>
      </c>
      <c r="BI3" s="246">
        <f>+'Cuadro Resumen'!F214</f>
        <v>5646.2250000000004</v>
      </c>
      <c r="BJ3" s="247">
        <f>+'Cuadro Resumen'!C215</f>
        <v>4404.0555000000004</v>
      </c>
      <c r="BK3" s="247">
        <f>+'Cuadro Resumen'!D215</f>
        <v>4065.2820000000002</v>
      </c>
      <c r="BL3" s="247">
        <f>+'Cuadro Resumen'!E215</f>
        <v>5420.3760000000002</v>
      </c>
      <c r="BM3" s="247">
        <f>+'Cuadro Resumen'!F215</f>
        <v>4968.6779999999999</v>
      </c>
      <c r="BN3" s="247">
        <f>+'Cuadro Resumen'!C216</f>
        <v>3726.5085000000004</v>
      </c>
      <c r="BO3" s="247">
        <f>+'Cuadro Resumen'!D216</f>
        <v>3387.7350000000001</v>
      </c>
      <c r="BP3" s="247">
        <f>+'Cuadro Resumen'!E216</f>
        <v>4742.8290000000006</v>
      </c>
      <c r="BQ3" s="247">
        <f>+'Cuadro Resumen'!F216</f>
        <v>4404.0555000000004</v>
      </c>
      <c r="BR3" s="247">
        <f>+'Cuadro Resumen'!C217</f>
        <v>3274.8105</v>
      </c>
      <c r="BS3" s="247">
        <f>+'Cuadro Resumen'!D217</f>
        <v>3048.9615000000003</v>
      </c>
      <c r="BT3" s="247">
        <f>+'Cuadro Resumen'!E217</f>
        <v>4178.2065000000002</v>
      </c>
      <c r="BU3" s="247">
        <f>+'Cuadro Resumen'!F217</f>
        <v>3839.433</v>
      </c>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254"/>
      <c r="IA3" s="254"/>
      <c r="IB3" s="254"/>
      <c r="IC3" s="254"/>
      <c r="ID3" s="254"/>
      <c r="IE3" s="254"/>
      <c r="IF3" s="254"/>
      <c r="IG3" s="254"/>
      <c r="IH3" s="254"/>
      <c r="II3" s="254"/>
      <c r="IJ3" s="254"/>
      <c r="IK3" s="254"/>
      <c r="IL3" s="254"/>
      <c r="IM3" s="254"/>
      <c r="IN3" s="254"/>
      <c r="IO3" s="254"/>
      <c r="IP3" s="254"/>
      <c r="IQ3" s="254"/>
      <c r="IR3" s="254"/>
      <c r="IS3" s="254"/>
      <c r="IT3" s="254"/>
      <c r="IU3" s="254"/>
      <c r="IV3" s="254"/>
      <c r="IW3" s="254"/>
      <c r="IX3" s="254"/>
      <c r="IY3" s="254"/>
      <c r="IZ3" s="254"/>
      <c r="JA3" s="254"/>
      <c r="JB3" s="254"/>
      <c r="JC3" s="254"/>
      <c r="JD3" s="254"/>
      <c r="JE3" s="254"/>
      <c r="JF3" s="254"/>
      <c r="JG3" s="254"/>
      <c r="JH3" s="254"/>
      <c r="JI3" s="254"/>
      <c r="JJ3" s="254"/>
      <c r="JK3" s="254"/>
      <c r="JL3" s="254"/>
      <c r="JM3" s="254"/>
      <c r="JN3" s="254"/>
      <c r="JO3" s="254"/>
      <c r="JP3" s="254"/>
      <c r="JQ3" s="254"/>
      <c r="JR3" s="254"/>
      <c r="JS3" s="254"/>
      <c r="JT3" s="254"/>
      <c r="JU3" s="254"/>
      <c r="JV3" s="254"/>
      <c r="JW3" s="254"/>
      <c r="JX3" s="254"/>
      <c r="JY3" s="254"/>
      <c r="JZ3" s="254"/>
      <c r="KA3" s="254"/>
      <c r="KB3" s="254"/>
      <c r="KC3" s="254"/>
      <c r="KD3" s="254"/>
      <c r="KE3" s="254"/>
      <c r="KF3" s="254"/>
      <c r="KG3" s="254"/>
      <c r="KH3" s="254"/>
      <c r="KI3" s="254"/>
      <c r="KJ3" s="254"/>
      <c r="KK3" s="254"/>
      <c r="KL3" s="254"/>
      <c r="KM3" s="254"/>
      <c r="KN3" s="254"/>
      <c r="KO3" s="254"/>
      <c r="KP3" s="254"/>
      <c r="KQ3" s="254"/>
      <c r="KR3" s="254"/>
      <c r="KS3" s="254"/>
      <c r="KT3" s="254"/>
      <c r="KU3" s="254"/>
      <c r="KV3" s="254"/>
      <c r="KW3" s="254"/>
      <c r="KX3" s="254"/>
      <c r="KY3" s="254"/>
      <c r="KZ3" s="254"/>
      <c r="LA3" s="254"/>
      <c r="LB3" s="254"/>
      <c r="LC3" s="254"/>
      <c r="LD3" s="254"/>
      <c r="LE3" s="254"/>
      <c r="LF3" s="254"/>
      <c r="LG3" s="254"/>
      <c r="LH3" s="254"/>
      <c r="LI3" s="254"/>
      <c r="LJ3" s="254"/>
      <c r="LK3" s="254"/>
      <c r="LL3" s="254"/>
      <c r="LM3" s="254"/>
      <c r="LN3" s="254"/>
      <c r="LO3" s="254"/>
      <c r="LP3" s="254"/>
      <c r="LQ3" s="254"/>
      <c r="LR3" s="254"/>
      <c r="LS3" s="254"/>
      <c r="LT3" s="254"/>
      <c r="LU3" s="254"/>
      <c r="LV3" s="254"/>
      <c r="LW3" s="254"/>
      <c r="LX3" s="254"/>
      <c r="LY3" s="254"/>
      <c r="LZ3" s="254"/>
      <c r="MA3" s="254"/>
      <c r="MB3" s="254"/>
      <c r="MC3" s="254"/>
      <c r="MD3" s="254"/>
      <c r="ME3" s="254"/>
      <c r="MF3" s="254"/>
      <c r="MG3" s="254"/>
      <c r="MH3" s="254"/>
      <c r="MI3" s="254"/>
      <c r="MJ3" s="254"/>
      <c r="MK3" s="254"/>
      <c r="ML3" s="254"/>
      <c r="MM3" s="254"/>
      <c r="MN3" s="254"/>
      <c r="MO3" s="254"/>
      <c r="MP3" s="254"/>
      <c r="MQ3" s="254"/>
      <c r="MR3" s="254"/>
      <c r="MS3" s="254"/>
      <c r="MT3" s="254"/>
      <c r="MU3" s="254"/>
      <c r="MV3" s="254"/>
      <c r="MW3" s="254"/>
      <c r="MX3" s="254"/>
      <c r="MY3" s="254"/>
      <c r="MZ3" s="254"/>
      <c r="NA3" s="254"/>
      <c r="NB3" s="254"/>
      <c r="NC3" s="254"/>
      <c r="ND3" s="254"/>
      <c r="NE3" s="254"/>
      <c r="NF3" s="254"/>
      <c r="NG3" s="254"/>
      <c r="NH3" s="254"/>
      <c r="NI3" s="254"/>
      <c r="NJ3" s="254"/>
      <c r="NK3" s="254"/>
      <c r="NL3" s="254"/>
      <c r="NM3" s="254"/>
      <c r="NN3" s="254"/>
      <c r="NO3" s="254"/>
      <c r="NP3" s="254"/>
      <c r="NQ3" s="254"/>
      <c r="NR3" s="254"/>
      <c r="NS3" s="254"/>
      <c r="NT3" s="254"/>
      <c r="NU3" s="254"/>
      <c r="NV3" s="254"/>
      <c r="NW3" s="254"/>
      <c r="NX3" s="254"/>
      <c r="NY3" s="254"/>
      <c r="NZ3" s="254"/>
      <c r="OA3" s="254"/>
      <c r="OB3" s="254"/>
      <c r="OC3" s="254"/>
      <c r="OD3" s="254"/>
      <c r="OE3" s="254"/>
      <c r="OF3" s="254"/>
      <c r="OG3" s="254"/>
      <c r="OH3" s="254"/>
      <c r="OI3" s="254"/>
      <c r="OJ3" s="254"/>
      <c r="OK3" s="254"/>
      <c r="OL3" s="254"/>
      <c r="OM3" s="254"/>
      <c r="ON3" s="254"/>
      <c r="OO3" s="254"/>
      <c r="OP3" s="254"/>
      <c r="OQ3" s="254"/>
      <c r="OR3" s="254"/>
      <c r="OS3" s="254"/>
      <c r="OT3" s="254"/>
      <c r="OU3" s="254"/>
      <c r="OV3" s="254"/>
      <c r="OW3" s="254"/>
      <c r="OX3" s="254"/>
      <c r="OY3" s="254"/>
      <c r="OZ3" s="254"/>
      <c r="PA3" s="254"/>
      <c r="PB3" s="254"/>
      <c r="PC3" s="254"/>
      <c r="PD3" s="254"/>
      <c r="PE3" s="254"/>
      <c r="PF3" s="254"/>
      <c r="PG3" s="254"/>
      <c r="PH3" s="254"/>
      <c r="PI3" s="254"/>
      <c r="PJ3" s="254"/>
      <c r="PK3" s="254"/>
      <c r="PL3" s="254"/>
      <c r="PM3" s="254"/>
      <c r="PN3" s="254"/>
      <c r="PO3" s="254"/>
      <c r="PP3" s="254"/>
      <c r="PQ3" s="254"/>
      <c r="PR3" s="254"/>
      <c r="PS3" s="254"/>
      <c r="PT3" s="254"/>
      <c r="PU3" s="254"/>
      <c r="PV3" s="254"/>
      <c r="PW3" s="254"/>
      <c r="PX3" s="254"/>
      <c r="PY3" s="254"/>
      <c r="PZ3" s="254"/>
      <c r="QA3" s="254"/>
      <c r="QB3" s="254"/>
      <c r="QC3" s="254"/>
      <c r="QD3" s="254"/>
      <c r="QE3" s="254"/>
      <c r="QF3" s="254"/>
      <c r="QG3" s="254"/>
      <c r="QH3" s="254"/>
      <c r="QI3" s="254"/>
      <c r="QJ3" s="254"/>
      <c r="QK3" s="254"/>
      <c r="QL3" s="254"/>
      <c r="QM3" s="254"/>
      <c r="QN3" s="254"/>
      <c r="QO3" s="254"/>
      <c r="QP3" s="254"/>
      <c r="QQ3" s="254"/>
      <c r="QR3" s="254"/>
      <c r="QS3" s="254"/>
      <c r="QT3" s="254"/>
      <c r="QU3" s="254"/>
      <c r="QV3" s="254"/>
      <c r="QW3" s="254"/>
      <c r="QX3" s="254"/>
      <c r="QY3" s="254"/>
      <c r="QZ3" s="254"/>
      <c r="RA3" s="254"/>
      <c r="RB3" s="254"/>
      <c r="RC3" s="254"/>
      <c r="RD3" s="254"/>
      <c r="RE3" s="254"/>
      <c r="RF3" s="254"/>
      <c r="RG3" s="254"/>
      <c r="RH3" s="254"/>
      <c r="RI3" s="254"/>
      <c r="RJ3" s="254"/>
      <c r="RK3" s="254"/>
      <c r="RL3" s="254"/>
      <c r="RM3" s="254"/>
      <c r="RN3" s="254"/>
      <c r="RO3" s="254"/>
      <c r="RP3" s="254"/>
      <c r="RQ3" s="254"/>
      <c r="RR3" s="254"/>
      <c r="RS3" s="254"/>
      <c r="RT3" s="254"/>
      <c r="RU3" s="254"/>
      <c r="RV3" s="254"/>
      <c r="RW3" s="254"/>
      <c r="RX3" s="254"/>
      <c r="RY3" s="254"/>
      <c r="RZ3" s="254"/>
      <c r="SA3" s="254"/>
      <c r="SB3" s="254"/>
      <c r="SC3" s="254"/>
      <c r="SD3" s="254"/>
      <c r="SE3" s="254"/>
      <c r="SF3" s="254"/>
      <c r="SG3" s="254"/>
      <c r="SH3" s="254"/>
      <c r="SI3" s="254"/>
      <c r="SJ3" s="254"/>
      <c r="SK3" s="254"/>
      <c r="SL3" s="254"/>
      <c r="SM3" s="254"/>
      <c r="SN3" s="254"/>
      <c r="SO3" s="254"/>
      <c r="SP3" s="254"/>
      <c r="SQ3" s="254"/>
      <c r="SR3" s="254"/>
      <c r="SS3" s="254"/>
      <c r="ST3" s="254"/>
      <c r="SU3" s="254"/>
      <c r="SV3" s="254"/>
      <c r="SW3" s="254"/>
      <c r="SX3" s="254"/>
      <c r="SY3" s="254"/>
      <c r="SZ3" s="254"/>
      <c r="TA3" s="254"/>
      <c r="TB3" s="254"/>
      <c r="TC3" s="254"/>
      <c r="TD3" s="254"/>
      <c r="TE3" s="254"/>
      <c r="TF3" s="254"/>
      <c r="TG3" s="254"/>
      <c r="TH3" s="254"/>
      <c r="TI3" s="254"/>
      <c r="TJ3" s="254"/>
      <c r="TK3" s="254"/>
      <c r="TL3" s="254"/>
      <c r="TM3" s="254"/>
      <c r="TN3" s="254"/>
      <c r="TO3" s="254"/>
      <c r="TP3" s="254"/>
      <c r="TQ3" s="254"/>
      <c r="TR3" s="254"/>
      <c r="TS3" s="254"/>
      <c r="TT3" s="254"/>
      <c r="TU3" s="254"/>
      <c r="TV3" s="254"/>
      <c r="TW3" s="254"/>
      <c r="TX3" s="254"/>
      <c r="TY3" s="254"/>
      <c r="TZ3" s="254"/>
      <c r="UA3" s="254"/>
      <c r="UB3" s="254"/>
      <c r="UC3" s="254"/>
      <c r="UD3" s="254"/>
      <c r="UE3" s="254"/>
      <c r="UF3" s="254"/>
      <c r="UG3" s="254"/>
      <c r="UH3" s="254"/>
      <c r="UI3" s="254"/>
    </row>
    <row r="4" spans="1:555" thickBot="1" x14ac:dyDescent="0.35">
      <c r="A4" s="254"/>
      <c r="B4" s="254"/>
      <c r="C4" s="254"/>
      <c r="D4" s="254"/>
      <c r="E4" s="254"/>
      <c r="F4" s="254"/>
      <c r="G4" s="243"/>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c r="EP4" s="254"/>
      <c r="EQ4" s="254"/>
      <c r="ER4" s="254"/>
      <c r="ES4" s="254"/>
      <c r="ET4" s="254"/>
      <c r="EU4" s="254"/>
      <c r="EV4" s="254"/>
      <c r="EW4" s="254"/>
      <c r="EX4" s="254"/>
      <c r="EY4" s="254"/>
      <c r="EZ4" s="254"/>
      <c r="FA4" s="254"/>
      <c r="FB4" s="254"/>
      <c r="FC4" s="254"/>
      <c r="FD4" s="254"/>
      <c r="FE4" s="254"/>
      <c r="FF4" s="254"/>
      <c r="FG4" s="254"/>
      <c r="FH4" s="254"/>
      <c r="FI4" s="254"/>
      <c r="FJ4" s="254"/>
      <c r="FK4" s="254"/>
      <c r="FL4" s="254"/>
      <c r="FM4" s="254"/>
      <c r="FN4" s="254"/>
      <c r="FO4" s="254"/>
      <c r="FP4" s="254"/>
      <c r="FQ4" s="254"/>
      <c r="FR4" s="254"/>
      <c r="FS4" s="254"/>
      <c r="FT4" s="254"/>
      <c r="FU4" s="254"/>
      <c r="FV4" s="254"/>
      <c r="FW4" s="254"/>
      <c r="FX4" s="254"/>
      <c r="FY4" s="254"/>
      <c r="FZ4" s="254"/>
      <c r="GA4" s="254"/>
      <c r="GB4" s="254"/>
      <c r="GC4" s="254"/>
      <c r="GD4" s="254"/>
      <c r="GE4" s="254"/>
      <c r="GF4" s="254"/>
      <c r="GG4" s="254"/>
      <c r="GH4" s="254"/>
      <c r="GI4" s="254"/>
      <c r="GJ4" s="254"/>
      <c r="GK4" s="254"/>
      <c r="GL4" s="254"/>
      <c r="GM4" s="254"/>
      <c r="GN4" s="254"/>
      <c r="GO4" s="254"/>
      <c r="GP4" s="254"/>
      <c r="GQ4" s="254"/>
      <c r="GR4" s="254"/>
      <c r="GS4" s="254"/>
      <c r="GT4" s="254"/>
      <c r="GU4" s="254"/>
      <c r="GV4" s="254"/>
      <c r="GW4" s="254"/>
      <c r="GX4" s="254"/>
      <c r="GY4" s="254"/>
      <c r="GZ4" s="254"/>
      <c r="HA4" s="254"/>
      <c r="HB4" s="254"/>
      <c r="HC4" s="254"/>
      <c r="HD4" s="254"/>
      <c r="HE4" s="254"/>
      <c r="HF4" s="254"/>
      <c r="HG4" s="254"/>
      <c r="HH4" s="254"/>
      <c r="HI4" s="254"/>
      <c r="HJ4" s="254"/>
      <c r="HK4" s="254"/>
      <c r="HL4" s="254"/>
      <c r="HM4" s="254"/>
      <c r="HN4" s="254"/>
      <c r="HO4" s="254"/>
      <c r="HP4" s="254"/>
      <c r="HQ4" s="254"/>
      <c r="HR4" s="254"/>
      <c r="HS4" s="254"/>
      <c r="HT4" s="254"/>
      <c r="HU4" s="254"/>
      <c r="HV4" s="254"/>
      <c r="HW4" s="254"/>
      <c r="HX4" s="254"/>
      <c r="HY4" s="254"/>
      <c r="HZ4" s="254"/>
      <c r="IA4" s="254"/>
      <c r="IB4" s="254"/>
      <c r="IC4" s="254"/>
      <c r="ID4" s="254"/>
      <c r="IE4" s="254"/>
      <c r="IF4" s="254"/>
      <c r="IG4" s="254"/>
      <c r="IH4" s="254"/>
      <c r="II4" s="254"/>
      <c r="IJ4" s="254"/>
      <c r="IK4" s="254"/>
      <c r="IL4" s="254"/>
      <c r="IM4" s="254"/>
      <c r="IN4" s="254"/>
      <c r="IO4" s="254"/>
      <c r="IP4" s="254"/>
      <c r="IQ4" s="254"/>
      <c r="IR4" s="254"/>
      <c r="IS4" s="254"/>
      <c r="IT4" s="254"/>
      <c r="IU4" s="254"/>
      <c r="IV4" s="254"/>
      <c r="IW4" s="254"/>
      <c r="IX4" s="254"/>
      <c r="IY4" s="254"/>
      <c r="IZ4" s="254"/>
      <c r="JA4" s="254"/>
      <c r="JB4" s="254"/>
      <c r="JC4" s="254"/>
      <c r="JD4" s="254"/>
      <c r="JE4" s="254"/>
      <c r="JF4" s="254"/>
      <c r="JG4" s="254"/>
      <c r="JH4" s="254"/>
      <c r="JI4" s="254"/>
      <c r="JJ4" s="254"/>
      <c r="JK4" s="254"/>
      <c r="JL4" s="254"/>
      <c r="JM4" s="254"/>
      <c r="JN4" s="254"/>
      <c r="JO4" s="254"/>
      <c r="JP4" s="254"/>
      <c r="JQ4" s="254"/>
      <c r="JR4" s="254"/>
      <c r="JS4" s="254"/>
      <c r="JT4" s="254"/>
      <c r="JU4" s="254"/>
      <c r="JV4" s="254"/>
      <c r="JW4" s="254"/>
      <c r="JX4" s="254"/>
      <c r="JY4" s="254"/>
      <c r="JZ4" s="254"/>
      <c r="KA4" s="254"/>
      <c r="KB4" s="254"/>
      <c r="KC4" s="254"/>
      <c r="KD4" s="254"/>
      <c r="KE4" s="254"/>
      <c r="KF4" s="254"/>
      <c r="KG4" s="254"/>
      <c r="KH4" s="254"/>
      <c r="KI4" s="254"/>
      <c r="KJ4" s="254"/>
      <c r="KK4" s="254"/>
      <c r="KL4" s="254"/>
      <c r="KM4" s="254"/>
      <c r="KN4" s="254"/>
      <c r="KO4" s="254"/>
      <c r="KP4" s="254"/>
      <c r="KQ4" s="254"/>
      <c r="KR4" s="254"/>
      <c r="KS4" s="254"/>
      <c r="KT4" s="254"/>
      <c r="KU4" s="254"/>
      <c r="KV4" s="254"/>
      <c r="KW4" s="254"/>
      <c r="KX4" s="254"/>
      <c r="KY4" s="254"/>
      <c r="KZ4" s="254"/>
      <c r="LA4" s="254"/>
      <c r="LB4" s="254"/>
      <c r="LC4" s="254"/>
      <c r="LD4" s="254"/>
      <c r="LE4" s="254"/>
      <c r="LF4" s="254"/>
      <c r="LG4" s="254"/>
      <c r="LH4" s="254"/>
      <c r="LI4" s="254"/>
      <c r="LJ4" s="254"/>
      <c r="LK4" s="254"/>
      <c r="LL4" s="254"/>
      <c r="LM4" s="254"/>
      <c r="LN4" s="254"/>
      <c r="LO4" s="254"/>
      <c r="LP4" s="254"/>
      <c r="LQ4" s="254"/>
      <c r="LR4" s="254"/>
      <c r="LS4" s="254"/>
      <c r="LT4" s="254"/>
      <c r="LU4" s="254"/>
      <c r="LV4" s="254"/>
      <c r="LW4" s="254"/>
      <c r="LX4" s="254"/>
      <c r="LY4" s="254"/>
      <c r="LZ4" s="254"/>
      <c r="MA4" s="254"/>
      <c r="MB4" s="254"/>
      <c r="MC4" s="254"/>
      <c r="MD4" s="254"/>
      <c r="ME4" s="254"/>
      <c r="MF4" s="254"/>
      <c r="MG4" s="254"/>
      <c r="MH4" s="254"/>
      <c r="MI4" s="254"/>
      <c r="MJ4" s="254"/>
      <c r="MK4" s="254"/>
      <c r="ML4" s="254"/>
      <c r="MM4" s="254"/>
      <c r="MN4" s="254"/>
      <c r="MO4" s="254"/>
      <c r="MP4" s="254"/>
      <c r="MQ4" s="254"/>
      <c r="MR4" s="254"/>
      <c r="MS4" s="254"/>
      <c r="MT4" s="254"/>
      <c r="MU4" s="254"/>
      <c r="MV4" s="254"/>
      <c r="MW4" s="254"/>
      <c r="MX4" s="254"/>
      <c r="MY4" s="254"/>
      <c r="MZ4" s="254"/>
      <c r="NA4" s="254"/>
      <c r="NB4" s="254"/>
      <c r="NC4" s="254"/>
      <c r="ND4" s="254"/>
      <c r="NE4" s="254"/>
      <c r="NF4" s="254"/>
      <c r="NG4" s="254"/>
      <c r="NH4" s="254"/>
      <c r="NI4" s="254"/>
      <c r="NJ4" s="254"/>
      <c r="NK4" s="254"/>
      <c r="NL4" s="254"/>
      <c r="NM4" s="254"/>
      <c r="NN4" s="254"/>
      <c r="NO4" s="254"/>
      <c r="NP4" s="254"/>
      <c r="NQ4" s="254"/>
      <c r="NR4" s="254"/>
      <c r="NS4" s="254"/>
      <c r="NT4" s="254"/>
      <c r="NU4" s="254"/>
      <c r="NV4" s="254"/>
      <c r="NW4" s="254"/>
      <c r="NX4" s="254"/>
      <c r="NY4" s="254"/>
      <c r="NZ4" s="254"/>
      <c r="OA4" s="254"/>
      <c r="OB4" s="254"/>
      <c r="OC4" s="254"/>
      <c r="OD4" s="254"/>
      <c r="OE4" s="254"/>
      <c r="OF4" s="254"/>
      <c r="OG4" s="254"/>
      <c r="OH4" s="254"/>
      <c r="OI4" s="254"/>
      <c r="OJ4" s="254"/>
      <c r="OK4" s="254"/>
      <c r="OL4" s="254"/>
      <c r="OM4" s="254"/>
      <c r="ON4" s="254"/>
      <c r="OO4" s="254"/>
      <c r="OP4" s="254"/>
      <c r="OQ4" s="254"/>
      <c r="OR4" s="254"/>
      <c r="OS4" s="254"/>
      <c r="OT4" s="254"/>
      <c r="OU4" s="254"/>
      <c r="OV4" s="254"/>
      <c r="OW4" s="254"/>
      <c r="OX4" s="254"/>
      <c r="OY4" s="254"/>
      <c r="OZ4" s="254"/>
      <c r="PA4" s="254"/>
      <c r="PB4" s="254"/>
      <c r="PC4" s="254"/>
      <c r="PD4" s="254"/>
      <c r="PE4" s="254"/>
      <c r="PF4" s="254"/>
      <c r="PG4" s="254"/>
      <c r="PH4" s="254"/>
      <c r="PI4" s="254"/>
      <c r="PJ4" s="254"/>
      <c r="PK4" s="254"/>
      <c r="PL4" s="254"/>
      <c r="PM4" s="254"/>
      <c r="PN4" s="254"/>
      <c r="PO4" s="254"/>
      <c r="PP4" s="254"/>
      <c r="PQ4" s="254"/>
      <c r="PR4" s="254"/>
      <c r="PS4" s="254"/>
      <c r="PT4" s="254"/>
      <c r="PU4" s="254"/>
      <c r="PV4" s="254"/>
      <c r="PW4" s="254"/>
      <c r="PX4" s="254"/>
      <c r="PY4" s="254"/>
      <c r="PZ4" s="254"/>
      <c r="QA4" s="254"/>
      <c r="QB4" s="254"/>
      <c r="QC4" s="254"/>
      <c r="QD4" s="254"/>
      <c r="QE4" s="254"/>
      <c r="QF4" s="254"/>
      <c r="QG4" s="254"/>
      <c r="QH4" s="254"/>
      <c r="QI4" s="254"/>
      <c r="QJ4" s="254"/>
      <c r="QK4" s="254"/>
      <c r="QL4" s="254"/>
      <c r="QM4" s="254"/>
      <c r="QN4" s="254"/>
      <c r="QO4" s="254"/>
      <c r="QP4" s="254"/>
      <c r="QQ4" s="254"/>
      <c r="QR4" s="254"/>
      <c r="QS4" s="254"/>
      <c r="QT4" s="254"/>
      <c r="QU4" s="254"/>
      <c r="QV4" s="254"/>
      <c r="QW4" s="254"/>
      <c r="QX4" s="254"/>
      <c r="QY4" s="254"/>
      <c r="QZ4" s="254"/>
      <c r="RA4" s="254"/>
      <c r="RB4" s="254"/>
      <c r="RC4" s="254"/>
      <c r="RD4" s="254"/>
      <c r="RE4" s="254"/>
      <c r="RF4" s="254"/>
      <c r="RG4" s="254"/>
      <c r="RH4" s="254"/>
      <c r="RI4" s="254"/>
      <c r="RJ4" s="254"/>
      <c r="RK4" s="254"/>
      <c r="RL4" s="254"/>
      <c r="RM4" s="254"/>
      <c r="RN4" s="254"/>
      <c r="RO4" s="254"/>
      <c r="RP4" s="254"/>
      <c r="RQ4" s="254"/>
      <c r="RR4" s="254"/>
      <c r="RS4" s="254"/>
      <c r="RT4" s="254"/>
      <c r="RU4" s="254"/>
      <c r="RV4" s="254"/>
      <c r="RW4" s="254"/>
      <c r="RX4" s="254"/>
      <c r="RY4" s="254"/>
      <c r="RZ4" s="254"/>
      <c r="SA4" s="254"/>
      <c r="SB4" s="254"/>
      <c r="SC4" s="254"/>
      <c r="SD4" s="254"/>
      <c r="SE4" s="254"/>
      <c r="SF4" s="254"/>
      <c r="SG4" s="254"/>
      <c r="SH4" s="254"/>
      <c r="SI4" s="254"/>
      <c r="SJ4" s="254"/>
      <c r="SK4" s="254"/>
      <c r="SL4" s="254"/>
      <c r="SM4" s="254"/>
      <c r="SN4" s="254"/>
      <c r="SO4" s="254"/>
      <c r="SP4" s="254"/>
      <c r="SQ4" s="254"/>
      <c r="SR4" s="254"/>
      <c r="SS4" s="254"/>
      <c r="ST4" s="254"/>
      <c r="SU4" s="254"/>
      <c r="SV4" s="254"/>
      <c r="SW4" s="254"/>
      <c r="SX4" s="254"/>
      <c r="SY4" s="254"/>
      <c r="SZ4" s="254"/>
      <c r="TA4" s="254"/>
      <c r="TB4" s="254"/>
      <c r="TC4" s="254"/>
      <c r="TD4" s="254"/>
      <c r="TE4" s="254"/>
      <c r="TF4" s="254"/>
      <c r="TG4" s="254"/>
      <c r="TH4" s="254"/>
      <c r="TI4" s="254"/>
      <c r="TJ4" s="254"/>
      <c r="TK4" s="254"/>
      <c r="TL4" s="254"/>
      <c r="TM4" s="254"/>
      <c r="TN4" s="254"/>
      <c r="TO4" s="254"/>
      <c r="TP4" s="254"/>
      <c r="TQ4" s="254"/>
      <c r="TR4" s="254"/>
      <c r="TS4" s="254"/>
      <c r="TT4" s="254"/>
      <c r="TU4" s="254"/>
      <c r="TV4" s="254"/>
      <c r="TW4" s="254"/>
      <c r="TX4" s="254"/>
      <c r="TY4" s="254"/>
      <c r="TZ4" s="254"/>
      <c r="UA4" s="254"/>
      <c r="UB4" s="254"/>
      <c r="UC4" s="254"/>
      <c r="UD4" s="254"/>
      <c r="UE4" s="254"/>
      <c r="UF4" s="254"/>
      <c r="UG4" s="254"/>
      <c r="UH4" s="254"/>
      <c r="UI4" s="254"/>
    </row>
    <row r="5" spans="1:555" ht="26.45" thickBot="1" x14ac:dyDescent="0.35">
      <c r="A5" s="254"/>
      <c r="B5" s="254"/>
      <c r="C5" s="79" t="s">
        <v>1466</v>
      </c>
      <c r="D5" s="169">
        <f>SUMIF(C:C,$C$10,D:D)</f>
        <v>101970000</v>
      </c>
      <c r="E5" s="254"/>
      <c r="F5" s="254"/>
      <c r="G5" s="243"/>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c r="DM5" s="254"/>
      <c r="DN5" s="254"/>
      <c r="DO5" s="254"/>
      <c r="DP5" s="254"/>
      <c r="DQ5" s="254"/>
      <c r="DR5" s="254"/>
      <c r="DS5" s="254"/>
      <c r="DT5" s="254"/>
      <c r="DU5" s="254"/>
      <c r="DV5" s="254"/>
      <c r="DW5" s="254"/>
      <c r="DX5" s="254"/>
      <c r="DY5" s="254"/>
      <c r="DZ5" s="254"/>
      <c r="EA5" s="254"/>
      <c r="EB5" s="254"/>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G5" s="254"/>
      <c r="FH5" s="254"/>
      <c r="FI5" s="254"/>
      <c r="FJ5" s="254"/>
      <c r="FK5" s="254"/>
      <c r="FL5" s="254"/>
      <c r="FM5" s="254"/>
      <c r="FN5" s="254"/>
      <c r="FO5" s="254"/>
      <c r="FP5" s="254"/>
      <c r="FQ5" s="254"/>
      <c r="FR5" s="254"/>
      <c r="FS5" s="254"/>
      <c r="FT5" s="254"/>
      <c r="FU5" s="254"/>
      <c r="FV5" s="254"/>
      <c r="FW5" s="254"/>
      <c r="FX5" s="254"/>
      <c r="FY5" s="254"/>
      <c r="FZ5" s="254"/>
      <c r="GA5" s="254"/>
      <c r="GB5" s="254"/>
      <c r="GC5" s="254"/>
      <c r="GD5" s="254"/>
      <c r="GE5" s="254"/>
      <c r="GF5" s="254"/>
      <c r="GG5" s="254"/>
      <c r="GH5" s="254"/>
      <c r="GI5" s="254"/>
      <c r="GJ5" s="254"/>
      <c r="GK5" s="254"/>
      <c r="GL5" s="254"/>
      <c r="GM5" s="254"/>
      <c r="GN5" s="254"/>
      <c r="GO5" s="254"/>
      <c r="GP5" s="254"/>
      <c r="GQ5" s="254"/>
      <c r="GR5" s="254"/>
      <c r="GS5" s="254"/>
      <c r="GT5" s="254"/>
      <c r="GU5" s="254"/>
      <c r="GV5" s="254"/>
      <c r="GW5" s="254"/>
      <c r="GX5" s="254"/>
      <c r="GY5" s="254"/>
      <c r="GZ5" s="254"/>
      <c r="HA5" s="254"/>
      <c r="HB5" s="254"/>
      <c r="HC5" s="254"/>
      <c r="HD5" s="254"/>
      <c r="HE5" s="254"/>
      <c r="HF5" s="254"/>
      <c r="HG5" s="254"/>
      <c r="HH5" s="254"/>
      <c r="HI5" s="254"/>
      <c r="HJ5" s="254"/>
      <c r="HK5" s="254"/>
      <c r="HL5" s="254"/>
      <c r="HM5" s="254"/>
      <c r="HN5" s="254"/>
      <c r="HO5" s="254"/>
      <c r="HP5" s="254"/>
      <c r="HQ5" s="254"/>
      <c r="HR5" s="254"/>
      <c r="HS5" s="254"/>
      <c r="HT5" s="254"/>
      <c r="HU5" s="254"/>
      <c r="HV5" s="254"/>
      <c r="HW5" s="254"/>
      <c r="HX5" s="254"/>
      <c r="HY5" s="254"/>
      <c r="HZ5" s="254"/>
      <c r="IA5" s="254"/>
      <c r="IB5" s="254"/>
      <c r="IC5" s="254"/>
      <c r="ID5" s="254"/>
      <c r="IE5" s="254"/>
      <c r="IF5" s="254"/>
      <c r="IG5" s="254"/>
      <c r="IH5" s="254"/>
      <c r="II5" s="254"/>
      <c r="IJ5" s="254"/>
      <c r="IK5" s="254"/>
      <c r="IL5" s="254"/>
      <c r="IM5" s="254"/>
      <c r="IN5" s="254"/>
      <c r="IO5" s="254"/>
      <c r="IP5" s="254"/>
      <c r="IQ5" s="254"/>
      <c r="IR5" s="254"/>
      <c r="IS5" s="254"/>
      <c r="IT5" s="254"/>
      <c r="IU5" s="254"/>
      <c r="IV5" s="254"/>
      <c r="IW5" s="254"/>
      <c r="IX5" s="254"/>
      <c r="IY5" s="254"/>
      <c r="IZ5" s="254"/>
      <c r="JA5" s="254"/>
      <c r="JB5" s="254"/>
      <c r="JC5" s="254"/>
      <c r="JD5" s="254"/>
      <c r="JE5" s="254"/>
      <c r="JF5" s="254"/>
      <c r="JG5" s="254"/>
      <c r="JH5" s="254"/>
      <c r="JI5" s="254"/>
      <c r="JJ5" s="254"/>
      <c r="JK5" s="254"/>
      <c r="JL5" s="254"/>
      <c r="JM5" s="254"/>
      <c r="JN5" s="254"/>
      <c r="JO5" s="254"/>
      <c r="JP5" s="254"/>
      <c r="JQ5" s="254"/>
      <c r="JR5" s="254"/>
      <c r="JS5" s="254"/>
      <c r="JT5" s="254"/>
      <c r="JU5" s="254"/>
      <c r="JV5" s="254"/>
      <c r="JW5" s="254"/>
      <c r="JX5" s="254"/>
      <c r="JY5" s="254"/>
      <c r="JZ5" s="254"/>
      <c r="KA5" s="254"/>
      <c r="KB5" s="254"/>
      <c r="KC5" s="254"/>
      <c r="KD5" s="254"/>
      <c r="KE5" s="254"/>
      <c r="KF5" s="254"/>
      <c r="KG5" s="254"/>
      <c r="KH5" s="254"/>
      <c r="KI5" s="254"/>
      <c r="KJ5" s="254"/>
      <c r="KK5" s="254"/>
      <c r="KL5" s="254"/>
      <c r="KM5" s="254"/>
      <c r="KN5" s="254"/>
      <c r="KO5" s="254"/>
      <c r="KP5" s="254"/>
      <c r="KQ5" s="254"/>
      <c r="KR5" s="254"/>
      <c r="KS5" s="254"/>
      <c r="KT5" s="254"/>
      <c r="KU5" s="254"/>
      <c r="KV5" s="254"/>
      <c r="KW5" s="254"/>
      <c r="KX5" s="254"/>
      <c r="KY5" s="254"/>
      <c r="KZ5" s="254"/>
      <c r="LA5" s="254"/>
      <c r="LB5" s="254"/>
      <c r="LC5" s="254"/>
      <c r="LD5" s="254"/>
      <c r="LE5" s="254"/>
      <c r="LF5" s="254"/>
      <c r="LG5" s="254"/>
      <c r="LH5" s="254"/>
      <c r="LI5" s="254"/>
      <c r="LJ5" s="254"/>
      <c r="LK5" s="254"/>
      <c r="LL5" s="254"/>
      <c r="LM5" s="254"/>
      <c r="LN5" s="254"/>
      <c r="LO5" s="254"/>
      <c r="LP5" s="254"/>
      <c r="LQ5" s="254"/>
      <c r="LR5" s="254"/>
      <c r="LS5" s="254"/>
      <c r="LT5" s="254"/>
      <c r="LU5" s="254"/>
      <c r="LV5" s="254"/>
      <c r="LW5" s="254"/>
      <c r="LX5" s="254"/>
      <c r="LY5" s="254"/>
      <c r="LZ5" s="254"/>
      <c r="MA5" s="254"/>
      <c r="MB5" s="254"/>
      <c r="MC5" s="254"/>
      <c r="MD5" s="254"/>
      <c r="ME5" s="254"/>
      <c r="MF5" s="254"/>
      <c r="MG5" s="254"/>
      <c r="MH5" s="254"/>
      <c r="MI5" s="254"/>
      <c r="MJ5" s="254"/>
      <c r="MK5" s="254"/>
      <c r="ML5" s="254"/>
      <c r="MM5" s="254"/>
      <c r="MN5" s="254"/>
      <c r="MO5" s="254"/>
      <c r="MP5" s="254"/>
      <c r="MQ5" s="254"/>
      <c r="MR5" s="254"/>
      <c r="MS5" s="254"/>
      <c r="MT5" s="254"/>
      <c r="MU5" s="254"/>
      <c r="MV5" s="254"/>
      <c r="MW5" s="254"/>
      <c r="MX5" s="254"/>
      <c r="MY5" s="254"/>
      <c r="MZ5" s="254"/>
      <c r="NA5" s="254"/>
      <c r="NB5" s="254"/>
      <c r="NC5" s="254"/>
      <c r="ND5" s="254"/>
      <c r="NE5" s="254"/>
      <c r="NF5" s="254"/>
      <c r="NG5" s="254"/>
      <c r="NH5" s="254"/>
      <c r="NI5" s="254"/>
      <c r="NJ5" s="254"/>
      <c r="NK5" s="254"/>
      <c r="NL5" s="254"/>
      <c r="NM5" s="254"/>
      <c r="NN5" s="254"/>
      <c r="NO5" s="254"/>
      <c r="NP5" s="254"/>
      <c r="NQ5" s="254"/>
      <c r="NR5" s="254"/>
      <c r="NS5" s="254"/>
      <c r="NT5" s="254"/>
      <c r="NU5" s="254"/>
      <c r="NV5" s="254"/>
      <c r="NW5" s="254"/>
      <c r="NX5" s="254"/>
      <c r="NY5" s="254"/>
      <c r="NZ5" s="254"/>
      <c r="OA5" s="254"/>
      <c r="OB5" s="254"/>
      <c r="OC5" s="254"/>
      <c r="OD5" s="254"/>
      <c r="OE5" s="254"/>
      <c r="OF5" s="254"/>
      <c r="OG5" s="254"/>
      <c r="OH5" s="254"/>
      <c r="OI5" s="254"/>
      <c r="OJ5" s="254"/>
      <c r="OK5" s="254"/>
      <c r="OL5" s="254"/>
      <c r="OM5" s="254"/>
      <c r="ON5" s="254"/>
      <c r="OO5" s="254"/>
      <c r="OP5" s="254"/>
      <c r="OQ5" s="254"/>
      <c r="OR5" s="254"/>
      <c r="OS5" s="254"/>
      <c r="OT5" s="254"/>
      <c r="OU5" s="254"/>
      <c r="OV5" s="254"/>
      <c r="OW5" s="254"/>
      <c r="OX5" s="254"/>
      <c r="OY5" s="254"/>
      <c r="OZ5" s="254"/>
      <c r="PA5" s="254"/>
      <c r="PB5" s="254"/>
      <c r="PC5" s="254"/>
      <c r="PD5" s="254"/>
      <c r="PE5" s="254"/>
      <c r="PF5" s="254"/>
      <c r="PG5" s="254"/>
      <c r="PH5" s="254"/>
      <c r="PI5" s="254"/>
      <c r="PJ5" s="254"/>
      <c r="PK5" s="254"/>
      <c r="PL5" s="254"/>
      <c r="PM5" s="254"/>
      <c r="PN5" s="254"/>
      <c r="PO5" s="254"/>
      <c r="PP5" s="254"/>
      <c r="PQ5" s="254"/>
      <c r="PR5" s="254"/>
      <c r="PS5" s="254"/>
      <c r="PT5" s="254"/>
      <c r="PU5" s="254"/>
      <c r="PV5" s="254"/>
      <c r="PW5" s="254"/>
      <c r="PX5" s="254"/>
      <c r="PY5" s="254"/>
      <c r="PZ5" s="254"/>
      <c r="QA5" s="254"/>
      <c r="QB5" s="254"/>
      <c r="QC5" s="254"/>
      <c r="QD5" s="254"/>
      <c r="QE5" s="254"/>
      <c r="QF5" s="254"/>
      <c r="QG5" s="254"/>
      <c r="QH5" s="254"/>
      <c r="QI5" s="254"/>
      <c r="QJ5" s="254"/>
      <c r="QK5" s="254"/>
      <c r="QL5" s="254"/>
      <c r="QM5" s="254"/>
      <c r="QN5" s="254"/>
      <c r="QO5" s="254"/>
      <c r="QP5" s="254"/>
      <c r="QQ5" s="254"/>
      <c r="QR5" s="254"/>
      <c r="QS5" s="254"/>
      <c r="QT5" s="254"/>
      <c r="QU5" s="254"/>
      <c r="QV5" s="254"/>
      <c r="QW5" s="254"/>
      <c r="QX5" s="254"/>
      <c r="QY5" s="254"/>
      <c r="QZ5" s="254"/>
      <c r="RA5" s="254"/>
      <c r="RB5" s="254"/>
      <c r="RC5" s="254"/>
      <c r="RD5" s="254"/>
      <c r="RE5" s="254"/>
      <c r="RF5" s="254"/>
      <c r="RG5" s="254"/>
      <c r="RH5" s="254"/>
      <c r="RI5" s="254"/>
      <c r="RJ5" s="254"/>
      <c r="RK5" s="254"/>
      <c r="RL5" s="254"/>
      <c r="RM5" s="254"/>
      <c r="RN5" s="254"/>
      <c r="RO5" s="254"/>
      <c r="RP5" s="254"/>
      <c r="RQ5" s="254"/>
      <c r="RR5" s="254"/>
      <c r="RS5" s="254"/>
      <c r="RT5" s="254"/>
      <c r="RU5" s="254"/>
      <c r="RV5" s="254"/>
      <c r="RW5" s="254"/>
      <c r="RX5" s="254"/>
      <c r="RY5" s="254"/>
      <c r="RZ5" s="254"/>
      <c r="SA5" s="254"/>
      <c r="SB5" s="254"/>
      <c r="SC5" s="254"/>
      <c r="SD5" s="254"/>
      <c r="SE5" s="254"/>
      <c r="SF5" s="254"/>
      <c r="SG5" s="254"/>
      <c r="SH5" s="254"/>
      <c r="SI5" s="254"/>
      <c r="SJ5" s="254"/>
      <c r="SK5" s="254"/>
      <c r="SL5" s="254"/>
      <c r="SM5" s="254"/>
      <c r="SN5" s="254"/>
      <c r="SO5" s="254"/>
      <c r="SP5" s="254"/>
      <c r="SQ5" s="254"/>
      <c r="SR5" s="254"/>
      <c r="SS5" s="254"/>
      <c r="ST5" s="254"/>
      <c r="SU5" s="254"/>
      <c r="SV5" s="254"/>
      <c r="SW5" s="254"/>
      <c r="SX5" s="254"/>
      <c r="SY5" s="254"/>
      <c r="SZ5" s="254"/>
      <c r="TA5" s="254"/>
      <c r="TB5" s="254"/>
      <c r="TC5" s="254"/>
      <c r="TD5" s="254"/>
      <c r="TE5" s="254"/>
      <c r="TF5" s="254"/>
      <c r="TG5" s="254"/>
      <c r="TH5" s="254"/>
      <c r="TI5" s="254"/>
      <c r="TJ5" s="254"/>
      <c r="TK5" s="254"/>
      <c r="TL5" s="254"/>
      <c r="TM5" s="254"/>
      <c r="TN5" s="254"/>
      <c r="TO5" s="254"/>
      <c r="TP5" s="254"/>
      <c r="TQ5" s="254"/>
      <c r="TR5" s="254"/>
      <c r="TS5" s="254"/>
      <c r="TT5" s="254"/>
      <c r="TU5" s="254"/>
      <c r="TV5" s="254"/>
      <c r="TW5" s="254"/>
      <c r="TX5" s="254"/>
      <c r="TY5" s="254"/>
      <c r="TZ5" s="254"/>
      <c r="UA5" s="254"/>
      <c r="UB5" s="254"/>
      <c r="UC5" s="254"/>
      <c r="UD5" s="254"/>
      <c r="UE5" s="254"/>
      <c r="UF5" s="254"/>
      <c r="UG5" s="254"/>
      <c r="UH5" s="254"/>
      <c r="UI5" s="254"/>
    </row>
    <row r="6" spans="1:555" ht="14.45" x14ac:dyDescent="0.3">
      <c r="A6" s="254"/>
      <c r="B6" s="254"/>
      <c r="C6" s="97"/>
      <c r="D6" s="97"/>
      <c r="E6" s="97"/>
      <c r="F6" s="97"/>
      <c r="G6" s="71"/>
      <c r="H6" s="97"/>
      <c r="I6" s="97"/>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c r="DM6" s="254"/>
      <c r="DN6" s="254"/>
      <c r="DO6" s="254"/>
      <c r="DP6" s="254"/>
      <c r="DQ6" s="254"/>
      <c r="DR6" s="254"/>
      <c r="DS6" s="254"/>
      <c r="DT6" s="254"/>
      <c r="DU6" s="254"/>
      <c r="DV6" s="254"/>
      <c r="DW6" s="254"/>
      <c r="DX6" s="254"/>
      <c r="DY6" s="254"/>
      <c r="DZ6" s="254"/>
      <c r="EA6" s="254"/>
      <c r="EB6" s="254"/>
      <c r="EC6" s="254"/>
      <c r="ED6" s="254"/>
      <c r="EE6" s="254"/>
      <c r="EF6" s="254"/>
      <c r="EG6" s="254"/>
      <c r="EH6" s="254"/>
      <c r="EI6" s="254"/>
      <c r="EJ6" s="254"/>
      <c r="EK6" s="254"/>
      <c r="EL6" s="254"/>
      <c r="EM6" s="254"/>
      <c r="EN6" s="254"/>
      <c r="EO6" s="254"/>
      <c r="EP6" s="254"/>
      <c r="EQ6" s="254"/>
      <c r="ER6" s="254"/>
      <c r="ES6" s="254"/>
      <c r="ET6" s="254"/>
      <c r="EU6" s="254"/>
      <c r="EV6" s="254"/>
      <c r="EW6" s="254"/>
      <c r="EX6" s="254"/>
      <c r="EY6" s="254"/>
      <c r="EZ6" s="254"/>
      <c r="FA6" s="254"/>
      <c r="FB6" s="254"/>
      <c r="FC6" s="254"/>
      <c r="FD6" s="254"/>
      <c r="FE6" s="254"/>
      <c r="FF6" s="254"/>
      <c r="FG6" s="254"/>
      <c r="FH6" s="254"/>
      <c r="FI6" s="254"/>
      <c r="FJ6" s="254"/>
      <c r="FK6" s="254"/>
      <c r="FL6" s="254"/>
      <c r="FM6" s="254"/>
      <c r="FN6" s="254"/>
      <c r="FO6" s="254"/>
      <c r="FP6" s="254"/>
      <c r="FQ6" s="254"/>
      <c r="FR6" s="254"/>
      <c r="FS6" s="254"/>
      <c r="FT6" s="254"/>
      <c r="FU6" s="254"/>
      <c r="FV6" s="254"/>
      <c r="FW6" s="254"/>
      <c r="FX6" s="254"/>
      <c r="FY6" s="254"/>
      <c r="FZ6" s="254"/>
      <c r="GA6" s="254"/>
      <c r="GB6" s="254"/>
      <c r="GC6" s="254"/>
      <c r="GD6" s="254"/>
      <c r="GE6" s="254"/>
      <c r="GF6" s="254"/>
      <c r="GG6" s="254"/>
      <c r="GH6" s="254"/>
      <c r="GI6" s="254"/>
      <c r="GJ6" s="254"/>
      <c r="GK6" s="254"/>
      <c r="GL6" s="254"/>
      <c r="GM6" s="254"/>
      <c r="GN6" s="254"/>
      <c r="GO6" s="254"/>
      <c r="GP6" s="254"/>
      <c r="GQ6" s="254"/>
      <c r="GR6" s="254"/>
      <c r="GS6" s="254"/>
      <c r="GT6" s="254"/>
      <c r="GU6" s="254"/>
      <c r="GV6" s="254"/>
      <c r="GW6" s="254"/>
      <c r="GX6" s="254"/>
      <c r="GY6" s="254"/>
      <c r="GZ6" s="254"/>
      <c r="HA6" s="254"/>
      <c r="HB6" s="254"/>
      <c r="HC6" s="254"/>
      <c r="HD6" s="254"/>
      <c r="HE6" s="254"/>
      <c r="HF6" s="254"/>
      <c r="HG6" s="254"/>
      <c r="HH6" s="254"/>
      <c r="HI6" s="254"/>
      <c r="HJ6" s="254"/>
      <c r="HK6" s="254"/>
      <c r="HL6" s="254"/>
      <c r="HM6" s="254"/>
      <c r="HN6" s="254"/>
      <c r="HO6" s="254"/>
      <c r="HP6" s="254"/>
      <c r="HQ6" s="254"/>
      <c r="HR6" s="254"/>
      <c r="HS6" s="254"/>
      <c r="HT6" s="254"/>
      <c r="HU6" s="254"/>
      <c r="HV6" s="254"/>
      <c r="HW6" s="254"/>
      <c r="HX6" s="254"/>
      <c r="HY6" s="254"/>
      <c r="HZ6" s="254"/>
      <c r="IA6" s="254"/>
      <c r="IB6" s="254"/>
      <c r="IC6" s="254"/>
      <c r="ID6" s="254"/>
      <c r="IE6" s="254"/>
      <c r="IF6" s="254"/>
      <c r="IG6" s="254"/>
      <c r="IH6" s="254"/>
      <c r="II6" s="254"/>
      <c r="IJ6" s="254"/>
      <c r="IK6" s="254"/>
      <c r="IL6" s="254"/>
      <c r="IM6" s="254"/>
      <c r="IN6" s="254"/>
      <c r="IO6" s="254"/>
      <c r="IP6" s="254"/>
      <c r="IQ6" s="254"/>
      <c r="IR6" s="254"/>
      <c r="IS6" s="254"/>
      <c r="IT6" s="254"/>
      <c r="IU6" s="254"/>
      <c r="IV6" s="254"/>
      <c r="IW6" s="254"/>
      <c r="IX6" s="254"/>
      <c r="IY6" s="254"/>
      <c r="IZ6" s="254"/>
      <c r="JA6" s="254"/>
      <c r="JB6" s="254"/>
      <c r="JC6" s="254"/>
      <c r="JD6" s="254"/>
      <c r="JE6" s="254"/>
      <c r="JF6" s="254"/>
      <c r="JG6" s="254"/>
      <c r="JH6" s="254"/>
      <c r="JI6" s="254"/>
      <c r="JJ6" s="254"/>
      <c r="JK6" s="254"/>
      <c r="JL6" s="254"/>
      <c r="JM6" s="254"/>
      <c r="JN6" s="254"/>
      <c r="JO6" s="254"/>
      <c r="JP6" s="254"/>
      <c r="JQ6" s="254"/>
      <c r="JR6" s="254"/>
      <c r="JS6" s="254"/>
      <c r="JT6" s="254"/>
      <c r="JU6" s="254"/>
      <c r="JV6" s="254"/>
      <c r="JW6" s="254"/>
      <c r="JX6" s="254"/>
      <c r="JY6" s="254"/>
      <c r="JZ6" s="254"/>
      <c r="KA6" s="254"/>
      <c r="KB6" s="254"/>
      <c r="KC6" s="254"/>
      <c r="KD6" s="254"/>
      <c r="KE6" s="254"/>
      <c r="KF6" s="254"/>
      <c r="KG6" s="254"/>
      <c r="KH6" s="254"/>
      <c r="KI6" s="254"/>
      <c r="KJ6" s="254"/>
      <c r="KK6" s="254"/>
      <c r="KL6" s="254"/>
      <c r="KM6" s="254"/>
      <c r="KN6" s="254"/>
      <c r="KO6" s="254"/>
      <c r="KP6" s="254"/>
      <c r="KQ6" s="254"/>
      <c r="KR6" s="254"/>
      <c r="KS6" s="254"/>
      <c r="KT6" s="254"/>
      <c r="KU6" s="254"/>
      <c r="KV6" s="254"/>
      <c r="KW6" s="254"/>
      <c r="KX6" s="254"/>
      <c r="KY6" s="254"/>
      <c r="KZ6" s="254"/>
      <c r="LA6" s="254"/>
      <c r="LB6" s="254"/>
      <c r="LC6" s="254"/>
      <c r="LD6" s="254"/>
      <c r="LE6" s="254"/>
      <c r="LF6" s="254"/>
      <c r="LG6" s="254"/>
      <c r="LH6" s="254"/>
      <c r="LI6" s="254"/>
      <c r="LJ6" s="254"/>
      <c r="LK6" s="254"/>
      <c r="LL6" s="254"/>
      <c r="LM6" s="254"/>
      <c r="LN6" s="254"/>
      <c r="LO6" s="254"/>
      <c r="LP6" s="254"/>
      <c r="LQ6" s="254"/>
      <c r="LR6" s="254"/>
      <c r="LS6" s="254"/>
      <c r="LT6" s="254"/>
      <c r="LU6" s="254"/>
      <c r="LV6" s="254"/>
      <c r="LW6" s="254"/>
      <c r="LX6" s="254"/>
      <c r="LY6" s="254"/>
      <c r="LZ6" s="254"/>
      <c r="MA6" s="254"/>
      <c r="MB6" s="254"/>
      <c r="MC6" s="254"/>
      <c r="MD6" s="254"/>
      <c r="ME6" s="254"/>
      <c r="MF6" s="254"/>
      <c r="MG6" s="254"/>
      <c r="MH6" s="254"/>
      <c r="MI6" s="254"/>
      <c r="MJ6" s="254"/>
      <c r="MK6" s="254"/>
      <c r="ML6" s="254"/>
      <c r="MM6" s="254"/>
      <c r="MN6" s="254"/>
      <c r="MO6" s="254"/>
      <c r="MP6" s="254"/>
      <c r="MQ6" s="254"/>
      <c r="MR6" s="254"/>
      <c r="MS6" s="254"/>
      <c r="MT6" s="254"/>
      <c r="MU6" s="254"/>
      <c r="MV6" s="254"/>
      <c r="MW6" s="254"/>
      <c r="MX6" s="254"/>
      <c r="MY6" s="254"/>
      <c r="MZ6" s="254"/>
      <c r="NA6" s="254"/>
      <c r="NB6" s="254"/>
      <c r="NC6" s="254"/>
      <c r="ND6" s="254"/>
      <c r="NE6" s="254"/>
      <c r="NF6" s="254"/>
      <c r="NG6" s="254"/>
      <c r="NH6" s="254"/>
      <c r="NI6" s="254"/>
      <c r="NJ6" s="254"/>
      <c r="NK6" s="254"/>
      <c r="NL6" s="254"/>
      <c r="NM6" s="254"/>
      <c r="NN6" s="254"/>
      <c r="NO6" s="254"/>
      <c r="NP6" s="254"/>
      <c r="NQ6" s="254"/>
      <c r="NR6" s="254"/>
      <c r="NS6" s="254"/>
      <c r="NT6" s="254"/>
      <c r="NU6" s="254"/>
      <c r="NV6" s="254"/>
      <c r="NW6" s="254"/>
      <c r="NX6" s="254"/>
      <c r="NY6" s="254"/>
      <c r="NZ6" s="254"/>
      <c r="OA6" s="254"/>
      <c r="OB6" s="254"/>
      <c r="OC6" s="254"/>
      <c r="OD6" s="254"/>
      <c r="OE6" s="254"/>
      <c r="OF6" s="254"/>
      <c r="OG6" s="254"/>
      <c r="OH6" s="254"/>
      <c r="OI6" s="254"/>
      <c r="OJ6" s="254"/>
      <c r="OK6" s="254"/>
      <c r="OL6" s="254"/>
      <c r="OM6" s="254"/>
      <c r="ON6" s="254"/>
      <c r="OO6" s="254"/>
      <c r="OP6" s="254"/>
      <c r="OQ6" s="254"/>
      <c r="OR6" s="254"/>
      <c r="OS6" s="254"/>
      <c r="OT6" s="254"/>
      <c r="OU6" s="254"/>
      <c r="OV6" s="254"/>
      <c r="OW6" s="254"/>
      <c r="OX6" s="254"/>
      <c r="OY6" s="254"/>
      <c r="OZ6" s="254"/>
      <c r="PA6" s="254"/>
      <c r="PB6" s="254"/>
      <c r="PC6" s="254"/>
      <c r="PD6" s="254"/>
      <c r="PE6" s="254"/>
      <c r="PF6" s="254"/>
      <c r="PG6" s="254"/>
      <c r="PH6" s="254"/>
      <c r="PI6" s="254"/>
      <c r="PJ6" s="254"/>
      <c r="PK6" s="254"/>
      <c r="PL6" s="254"/>
      <c r="PM6" s="254"/>
      <c r="PN6" s="254"/>
      <c r="PO6" s="254"/>
      <c r="PP6" s="254"/>
      <c r="PQ6" s="254"/>
      <c r="PR6" s="254"/>
      <c r="PS6" s="254"/>
      <c r="PT6" s="254"/>
      <c r="PU6" s="254"/>
      <c r="PV6" s="254"/>
      <c r="PW6" s="254"/>
      <c r="PX6" s="254"/>
      <c r="PY6" s="254"/>
      <c r="PZ6" s="254"/>
      <c r="QA6" s="254"/>
      <c r="QB6" s="254"/>
      <c r="QC6" s="254"/>
      <c r="QD6" s="254"/>
      <c r="QE6" s="254"/>
      <c r="QF6" s="254"/>
      <c r="QG6" s="254"/>
      <c r="QH6" s="254"/>
      <c r="QI6" s="254"/>
      <c r="QJ6" s="254"/>
      <c r="QK6" s="254"/>
      <c r="QL6" s="254"/>
      <c r="QM6" s="254"/>
      <c r="QN6" s="254"/>
      <c r="QO6" s="254"/>
      <c r="QP6" s="254"/>
      <c r="QQ6" s="254"/>
      <c r="QR6" s="254"/>
      <c r="QS6" s="254"/>
      <c r="QT6" s="254"/>
      <c r="QU6" s="254"/>
      <c r="QV6" s="254"/>
      <c r="QW6" s="254"/>
      <c r="QX6" s="254"/>
      <c r="QY6" s="254"/>
      <c r="QZ6" s="254"/>
      <c r="RA6" s="254"/>
      <c r="RB6" s="254"/>
      <c r="RC6" s="254"/>
      <c r="RD6" s="254"/>
      <c r="RE6" s="254"/>
      <c r="RF6" s="254"/>
      <c r="RG6" s="254"/>
      <c r="RH6" s="254"/>
      <c r="RI6" s="254"/>
      <c r="RJ6" s="254"/>
      <c r="RK6" s="254"/>
      <c r="RL6" s="254"/>
      <c r="RM6" s="254"/>
      <c r="RN6" s="254"/>
      <c r="RO6" s="254"/>
      <c r="RP6" s="254"/>
      <c r="RQ6" s="254"/>
      <c r="RR6" s="254"/>
      <c r="RS6" s="254"/>
      <c r="RT6" s="254"/>
      <c r="RU6" s="254"/>
      <c r="RV6" s="254"/>
      <c r="RW6" s="254"/>
      <c r="RX6" s="254"/>
      <c r="RY6" s="254"/>
      <c r="RZ6" s="254"/>
      <c r="SA6" s="254"/>
      <c r="SB6" s="254"/>
      <c r="SC6" s="254"/>
      <c r="SD6" s="254"/>
      <c r="SE6" s="254"/>
      <c r="SF6" s="254"/>
      <c r="SG6" s="254"/>
      <c r="SH6" s="254"/>
      <c r="SI6" s="254"/>
      <c r="SJ6" s="254"/>
      <c r="SK6" s="254"/>
      <c r="SL6" s="254"/>
      <c r="SM6" s="254"/>
      <c r="SN6" s="254"/>
      <c r="SO6" s="254"/>
      <c r="SP6" s="254"/>
      <c r="SQ6" s="254"/>
      <c r="SR6" s="254"/>
      <c r="SS6" s="254"/>
      <c r="ST6" s="254"/>
      <c r="SU6" s="254"/>
      <c r="SV6" s="254"/>
      <c r="SW6" s="254"/>
      <c r="SX6" s="254"/>
      <c r="SY6" s="254"/>
      <c r="SZ6" s="254"/>
      <c r="TA6" s="254"/>
      <c r="TB6" s="254"/>
      <c r="TC6" s="254"/>
      <c r="TD6" s="254"/>
      <c r="TE6" s="254"/>
      <c r="TF6" s="254"/>
      <c r="TG6" s="254"/>
      <c r="TH6" s="254"/>
      <c r="TI6" s="254"/>
      <c r="TJ6" s="254"/>
      <c r="TK6" s="254"/>
      <c r="TL6" s="254"/>
      <c r="TM6" s="254"/>
      <c r="TN6" s="254"/>
      <c r="TO6" s="254"/>
      <c r="TP6" s="254"/>
      <c r="TQ6" s="254"/>
      <c r="TR6" s="254"/>
      <c r="TS6" s="254"/>
      <c r="TT6" s="254"/>
      <c r="TU6" s="254"/>
      <c r="TV6" s="254"/>
      <c r="TW6" s="254"/>
      <c r="TX6" s="254"/>
      <c r="TY6" s="254"/>
      <c r="TZ6" s="254"/>
      <c r="UA6" s="254"/>
      <c r="UB6" s="254"/>
      <c r="UC6" s="254"/>
      <c r="UD6" s="254"/>
      <c r="UE6" s="254"/>
      <c r="UF6" s="254"/>
      <c r="UG6" s="254"/>
      <c r="UH6" s="254"/>
      <c r="UI6" s="254"/>
    </row>
    <row r="7" spans="1:555" ht="14.45" x14ac:dyDescent="0.3">
      <c r="A7" s="254"/>
      <c r="B7" s="254"/>
      <c r="C7" s="97"/>
      <c r="D7" s="97"/>
      <c r="E7" s="97"/>
      <c r="F7" s="97"/>
      <c r="G7" s="71"/>
      <c r="H7" s="97"/>
      <c r="I7" s="97"/>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c r="FL7" s="254"/>
      <c r="FM7" s="254"/>
      <c r="FN7" s="254"/>
      <c r="FO7" s="254"/>
      <c r="FP7" s="254"/>
      <c r="FQ7" s="254"/>
      <c r="FR7" s="254"/>
      <c r="FS7" s="254"/>
      <c r="FT7" s="254"/>
      <c r="FU7" s="254"/>
      <c r="FV7" s="254"/>
      <c r="FW7" s="254"/>
      <c r="FX7" s="254"/>
      <c r="FY7" s="254"/>
      <c r="FZ7" s="254"/>
      <c r="GA7" s="254"/>
      <c r="GB7" s="254"/>
      <c r="GC7" s="254"/>
      <c r="GD7" s="254"/>
      <c r="GE7" s="254"/>
      <c r="GF7" s="254"/>
      <c r="GG7" s="254"/>
      <c r="GH7" s="254"/>
      <c r="GI7" s="254"/>
      <c r="GJ7" s="254"/>
      <c r="GK7" s="254"/>
      <c r="GL7" s="254"/>
      <c r="GM7" s="254"/>
      <c r="GN7" s="254"/>
      <c r="GO7" s="254"/>
      <c r="GP7" s="254"/>
      <c r="GQ7" s="254"/>
      <c r="GR7" s="254"/>
      <c r="GS7" s="254"/>
      <c r="GT7" s="254"/>
      <c r="GU7" s="254"/>
      <c r="GV7" s="254"/>
      <c r="GW7" s="254"/>
      <c r="GX7" s="254"/>
      <c r="GY7" s="254"/>
      <c r="GZ7" s="254"/>
      <c r="HA7" s="254"/>
      <c r="HB7" s="254"/>
      <c r="HC7" s="254"/>
      <c r="HD7" s="254"/>
      <c r="HE7" s="254"/>
      <c r="HF7" s="254"/>
      <c r="HG7" s="254"/>
      <c r="HH7" s="254"/>
      <c r="HI7" s="254"/>
      <c r="HJ7" s="254"/>
      <c r="HK7" s="254"/>
      <c r="HL7" s="254"/>
      <c r="HM7" s="254"/>
      <c r="HN7" s="254"/>
      <c r="HO7" s="254"/>
      <c r="HP7" s="254"/>
      <c r="HQ7" s="254"/>
      <c r="HR7" s="254"/>
      <c r="HS7" s="254"/>
      <c r="HT7" s="254"/>
      <c r="HU7" s="254"/>
      <c r="HV7" s="254"/>
      <c r="HW7" s="254"/>
      <c r="HX7" s="254"/>
      <c r="HY7" s="254"/>
      <c r="HZ7" s="254"/>
      <c r="IA7" s="254"/>
      <c r="IB7" s="254"/>
      <c r="IC7" s="254"/>
      <c r="ID7" s="254"/>
      <c r="IE7" s="254"/>
      <c r="IF7" s="254"/>
      <c r="IG7" s="254"/>
      <c r="IH7" s="254"/>
      <c r="II7" s="254"/>
      <c r="IJ7" s="254"/>
      <c r="IK7" s="254"/>
      <c r="IL7" s="254"/>
      <c r="IM7" s="254"/>
      <c r="IN7" s="254"/>
      <c r="IO7" s="254"/>
      <c r="IP7" s="254"/>
      <c r="IQ7" s="254"/>
      <c r="IR7" s="254"/>
      <c r="IS7" s="254"/>
      <c r="IT7" s="254"/>
      <c r="IU7" s="254"/>
      <c r="IV7" s="254"/>
      <c r="IW7" s="254"/>
      <c r="IX7" s="254"/>
      <c r="IY7" s="254"/>
      <c r="IZ7" s="254"/>
      <c r="JA7" s="254"/>
      <c r="JB7" s="254"/>
      <c r="JC7" s="254"/>
      <c r="JD7" s="254"/>
      <c r="JE7" s="254"/>
      <c r="JF7" s="254"/>
      <c r="JG7" s="254"/>
      <c r="JH7" s="254"/>
      <c r="JI7" s="254"/>
      <c r="JJ7" s="254"/>
      <c r="JK7" s="254"/>
      <c r="JL7" s="254"/>
      <c r="JM7" s="254"/>
      <c r="JN7" s="254"/>
      <c r="JO7" s="254"/>
      <c r="JP7" s="254"/>
      <c r="JQ7" s="254"/>
      <c r="JR7" s="254"/>
      <c r="JS7" s="254"/>
      <c r="JT7" s="254"/>
      <c r="JU7" s="254"/>
      <c r="JV7" s="254"/>
      <c r="JW7" s="254"/>
      <c r="JX7" s="254"/>
      <c r="JY7" s="254"/>
      <c r="JZ7" s="254"/>
      <c r="KA7" s="254"/>
      <c r="KB7" s="254"/>
      <c r="KC7" s="254"/>
      <c r="KD7" s="254"/>
      <c r="KE7" s="254"/>
      <c r="KF7" s="254"/>
      <c r="KG7" s="254"/>
      <c r="KH7" s="254"/>
      <c r="KI7" s="254"/>
      <c r="KJ7" s="254"/>
      <c r="KK7" s="254"/>
      <c r="KL7" s="254"/>
      <c r="KM7" s="254"/>
      <c r="KN7" s="254"/>
      <c r="KO7" s="254"/>
      <c r="KP7" s="254"/>
      <c r="KQ7" s="254"/>
      <c r="KR7" s="254"/>
      <c r="KS7" s="254"/>
      <c r="KT7" s="254"/>
      <c r="KU7" s="254"/>
      <c r="KV7" s="254"/>
      <c r="KW7" s="254"/>
      <c r="KX7" s="254"/>
      <c r="KY7" s="254"/>
      <c r="KZ7" s="254"/>
      <c r="LA7" s="254"/>
      <c r="LB7" s="254"/>
      <c r="LC7" s="254"/>
      <c r="LD7" s="254"/>
      <c r="LE7" s="254"/>
      <c r="LF7" s="254"/>
      <c r="LG7" s="254"/>
      <c r="LH7" s="254"/>
      <c r="LI7" s="254"/>
      <c r="LJ7" s="254"/>
      <c r="LK7" s="254"/>
      <c r="LL7" s="254"/>
      <c r="LM7" s="254"/>
      <c r="LN7" s="254"/>
      <c r="LO7" s="254"/>
      <c r="LP7" s="254"/>
      <c r="LQ7" s="254"/>
      <c r="LR7" s="254"/>
      <c r="LS7" s="254"/>
      <c r="LT7" s="254"/>
      <c r="LU7" s="254"/>
      <c r="LV7" s="254"/>
      <c r="LW7" s="254"/>
      <c r="LX7" s="254"/>
      <c r="LY7" s="254"/>
      <c r="LZ7" s="254"/>
      <c r="MA7" s="254"/>
      <c r="MB7" s="254"/>
      <c r="MC7" s="254"/>
      <c r="MD7" s="254"/>
      <c r="ME7" s="254"/>
      <c r="MF7" s="254"/>
      <c r="MG7" s="254"/>
      <c r="MH7" s="254"/>
      <c r="MI7" s="254"/>
      <c r="MJ7" s="254"/>
      <c r="MK7" s="254"/>
      <c r="ML7" s="254"/>
      <c r="MM7" s="254"/>
      <c r="MN7" s="254"/>
      <c r="MO7" s="254"/>
      <c r="MP7" s="254"/>
      <c r="MQ7" s="254"/>
      <c r="MR7" s="254"/>
      <c r="MS7" s="254"/>
      <c r="MT7" s="254"/>
      <c r="MU7" s="254"/>
      <c r="MV7" s="254"/>
      <c r="MW7" s="254"/>
      <c r="MX7" s="254"/>
      <c r="MY7" s="254"/>
      <c r="MZ7" s="254"/>
      <c r="NA7" s="254"/>
      <c r="NB7" s="254"/>
      <c r="NC7" s="254"/>
      <c r="ND7" s="254"/>
      <c r="NE7" s="254"/>
      <c r="NF7" s="254"/>
      <c r="NG7" s="254"/>
      <c r="NH7" s="254"/>
      <c r="NI7" s="254"/>
      <c r="NJ7" s="254"/>
      <c r="NK7" s="254"/>
      <c r="NL7" s="254"/>
      <c r="NM7" s="254"/>
      <c r="NN7" s="254"/>
      <c r="NO7" s="254"/>
      <c r="NP7" s="254"/>
      <c r="NQ7" s="254"/>
      <c r="NR7" s="254"/>
      <c r="NS7" s="254"/>
      <c r="NT7" s="254"/>
      <c r="NU7" s="254"/>
      <c r="NV7" s="254"/>
      <c r="NW7" s="254"/>
      <c r="NX7" s="254"/>
      <c r="NY7" s="254"/>
      <c r="NZ7" s="254"/>
      <c r="OA7" s="254"/>
      <c r="OB7" s="254"/>
      <c r="OC7" s="254"/>
      <c r="OD7" s="254"/>
      <c r="OE7" s="254"/>
      <c r="OF7" s="254"/>
      <c r="OG7" s="254"/>
      <c r="OH7" s="254"/>
      <c r="OI7" s="254"/>
      <c r="OJ7" s="254"/>
      <c r="OK7" s="254"/>
      <c r="OL7" s="254"/>
      <c r="OM7" s="254"/>
      <c r="ON7" s="254"/>
      <c r="OO7" s="254"/>
      <c r="OP7" s="254"/>
      <c r="OQ7" s="254"/>
      <c r="OR7" s="254"/>
      <c r="OS7" s="254"/>
      <c r="OT7" s="254"/>
      <c r="OU7" s="254"/>
      <c r="OV7" s="254"/>
      <c r="OW7" s="254"/>
      <c r="OX7" s="254"/>
      <c r="OY7" s="254"/>
      <c r="OZ7" s="254"/>
      <c r="PA7" s="254"/>
      <c r="PB7" s="254"/>
      <c r="PC7" s="254"/>
      <c r="PD7" s="254"/>
      <c r="PE7" s="254"/>
      <c r="PF7" s="254"/>
      <c r="PG7" s="254"/>
      <c r="PH7" s="254"/>
      <c r="PI7" s="254"/>
      <c r="PJ7" s="254"/>
      <c r="PK7" s="254"/>
      <c r="PL7" s="254"/>
      <c r="PM7" s="254"/>
      <c r="PN7" s="254"/>
      <c r="PO7" s="254"/>
      <c r="PP7" s="254"/>
      <c r="PQ7" s="254"/>
      <c r="PR7" s="254"/>
      <c r="PS7" s="254"/>
      <c r="PT7" s="254"/>
      <c r="PU7" s="254"/>
      <c r="PV7" s="254"/>
      <c r="PW7" s="254"/>
      <c r="PX7" s="254"/>
      <c r="PY7" s="254"/>
      <c r="PZ7" s="254"/>
      <c r="QA7" s="254"/>
      <c r="QB7" s="254"/>
      <c r="QC7" s="254"/>
      <c r="QD7" s="254"/>
      <c r="QE7" s="254"/>
      <c r="QF7" s="254"/>
      <c r="QG7" s="254"/>
      <c r="QH7" s="254"/>
      <c r="QI7" s="254"/>
      <c r="QJ7" s="254"/>
      <c r="QK7" s="254"/>
      <c r="QL7" s="254"/>
      <c r="QM7" s="254"/>
      <c r="QN7" s="254"/>
      <c r="QO7" s="254"/>
      <c r="QP7" s="254"/>
      <c r="QQ7" s="254"/>
      <c r="QR7" s="254"/>
      <c r="QS7" s="254"/>
      <c r="QT7" s="254"/>
      <c r="QU7" s="254"/>
      <c r="QV7" s="254"/>
      <c r="QW7" s="254"/>
      <c r="QX7" s="254"/>
      <c r="QY7" s="254"/>
      <c r="QZ7" s="254"/>
      <c r="RA7" s="254"/>
      <c r="RB7" s="254"/>
      <c r="RC7" s="254"/>
      <c r="RD7" s="254"/>
      <c r="RE7" s="254"/>
      <c r="RF7" s="254"/>
      <c r="RG7" s="254"/>
      <c r="RH7" s="254"/>
      <c r="RI7" s="254"/>
      <c r="RJ7" s="254"/>
      <c r="RK7" s="254"/>
      <c r="RL7" s="254"/>
      <c r="RM7" s="254"/>
      <c r="RN7" s="254"/>
      <c r="RO7" s="254"/>
      <c r="RP7" s="254"/>
      <c r="RQ7" s="254"/>
      <c r="RR7" s="254"/>
      <c r="RS7" s="254"/>
      <c r="RT7" s="254"/>
      <c r="RU7" s="254"/>
      <c r="RV7" s="254"/>
      <c r="RW7" s="254"/>
      <c r="RX7" s="254"/>
      <c r="RY7" s="254"/>
      <c r="RZ7" s="254"/>
      <c r="SA7" s="254"/>
      <c r="SB7" s="254"/>
      <c r="SC7" s="254"/>
      <c r="SD7" s="254"/>
      <c r="SE7" s="254"/>
      <c r="SF7" s="254"/>
      <c r="SG7" s="254"/>
      <c r="SH7" s="254"/>
      <c r="SI7" s="254"/>
      <c r="SJ7" s="254"/>
      <c r="SK7" s="254"/>
      <c r="SL7" s="254"/>
      <c r="SM7" s="254"/>
      <c r="SN7" s="254"/>
      <c r="SO7" s="254"/>
      <c r="SP7" s="254"/>
      <c r="SQ7" s="254"/>
      <c r="SR7" s="254"/>
      <c r="SS7" s="254"/>
      <c r="ST7" s="254"/>
      <c r="SU7" s="254"/>
      <c r="SV7" s="254"/>
      <c r="SW7" s="254"/>
      <c r="SX7" s="254"/>
      <c r="SY7" s="254"/>
      <c r="SZ7" s="254"/>
      <c r="TA7" s="254"/>
      <c r="TB7" s="254"/>
      <c r="TC7" s="254"/>
      <c r="TD7" s="254"/>
      <c r="TE7" s="254"/>
      <c r="TF7" s="254"/>
      <c r="TG7" s="254"/>
      <c r="TH7" s="254"/>
      <c r="TI7" s="254"/>
      <c r="TJ7" s="254"/>
      <c r="TK7" s="254"/>
      <c r="TL7" s="254"/>
      <c r="TM7" s="254"/>
      <c r="TN7" s="254"/>
      <c r="TO7" s="254"/>
      <c r="TP7" s="254"/>
      <c r="TQ7" s="254"/>
      <c r="TR7" s="254"/>
      <c r="TS7" s="254"/>
      <c r="TT7" s="254"/>
      <c r="TU7" s="254"/>
      <c r="TV7" s="254"/>
      <c r="TW7" s="254"/>
      <c r="TX7" s="254"/>
      <c r="TY7" s="254"/>
      <c r="TZ7" s="254"/>
      <c r="UA7" s="254"/>
      <c r="UB7" s="254"/>
      <c r="UC7" s="254"/>
      <c r="UD7" s="254"/>
      <c r="UE7" s="254"/>
      <c r="UF7" s="254"/>
      <c r="UG7" s="254"/>
      <c r="UH7" s="254"/>
      <c r="UI7" s="254"/>
    </row>
    <row r="8" spans="1:555" ht="14.45" x14ac:dyDescent="0.3">
      <c r="A8" s="254"/>
      <c r="B8" s="254"/>
      <c r="C8" s="97"/>
      <c r="D8" s="97"/>
      <c r="E8" s="97"/>
      <c r="F8" s="97"/>
      <c r="G8" s="71"/>
      <c r="H8" s="97"/>
      <c r="I8" s="97"/>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c r="DM8" s="254"/>
      <c r="DN8" s="254"/>
      <c r="DO8" s="254"/>
      <c r="DP8" s="254"/>
      <c r="DQ8" s="254"/>
      <c r="DR8" s="254"/>
      <c r="DS8" s="254"/>
      <c r="DT8" s="254"/>
      <c r="DU8" s="254"/>
      <c r="DV8" s="254"/>
      <c r="DW8" s="254"/>
      <c r="DX8" s="254"/>
      <c r="DY8" s="254"/>
      <c r="DZ8" s="254"/>
      <c r="EA8" s="254"/>
      <c r="EB8" s="254"/>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G8" s="254"/>
      <c r="FH8" s="254"/>
      <c r="FI8" s="254"/>
      <c r="FJ8" s="254"/>
      <c r="FK8" s="254"/>
      <c r="FL8" s="254"/>
      <c r="FM8" s="254"/>
      <c r="FN8" s="254"/>
      <c r="FO8" s="254"/>
      <c r="FP8" s="254"/>
      <c r="FQ8" s="254"/>
      <c r="FR8" s="254"/>
      <c r="FS8" s="254"/>
      <c r="FT8" s="254"/>
      <c r="FU8" s="254"/>
      <c r="FV8" s="254"/>
      <c r="FW8" s="254"/>
      <c r="FX8" s="254"/>
      <c r="FY8" s="254"/>
      <c r="FZ8" s="254"/>
      <c r="GA8" s="254"/>
      <c r="GB8" s="254"/>
      <c r="GC8" s="254"/>
      <c r="GD8" s="254"/>
      <c r="GE8" s="254"/>
      <c r="GF8" s="254"/>
      <c r="GG8" s="254"/>
      <c r="GH8" s="254"/>
      <c r="GI8" s="254"/>
      <c r="GJ8" s="254"/>
      <c r="GK8" s="254"/>
      <c r="GL8" s="254"/>
      <c r="GM8" s="254"/>
      <c r="GN8" s="254"/>
      <c r="GO8" s="254"/>
      <c r="GP8" s="254"/>
      <c r="GQ8" s="254"/>
      <c r="GR8" s="254"/>
      <c r="GS8" s="254"/>
      <c r="GT8" s="254"/>
      <c r="GU8" s="254"/>
      <c r="GV8" s="254"/>
      <c r="GW8" s="254"/>
      <c r="GX8" s="254"/>
      <c r="GY8" s="254"/>
      <c r="GZ8" s="254"/>
      <c r="HA8" s="254"/>
      <c r="HB8" s="254"/>
      <c r="HC8" s="254"/>
      <c r="HD8" s="254"/>
      <c r="HE8" s="254"/>
      <c r="HF8" s="254"/>
      <c r="HG8" s="254"/>
      <c r="HH8" s="254"/>
      <c r="HI8" s="254"/>
      <c r="HJ8" s="254"/>
      <c r="HK8" s="254"/>
      <c r="HL8" s="254"/>
      <c r="HM8" s="254"/>
      <c r="HN8" s="254"/>
      <c r="HO8" s="254"/>
      <c r="HP8" s="254"/>
      <c r="HQ8" s="254"/>
      <c r="HR8" s="254"/>
      <c r="HS8" s="254"/>
      <c r="HT8" s="254"/>
      <c r="HU8" s="254"/>
      <c r="HV8" s="254"/>
      <c r="HW8" s="254"/>
      <c r="HX8" s="254"/>
      <c r="HY8" s="254"/>
      <c r="HZ8" s="254"/>
      <c r="IA8" s="254"/>
      <c r="IB8" s="254"/>
      <c r="IC8" s="254"/>
      <c r="ID8" s="254"/>
      <c r="IE8" s="254"/>
      <c r="IF8" s="254"/>
      <c r="IG8" s="254"/>
      <c r="IH8" s="254"/>
      <c r="II8" s="254"/>
      <c r="IJ8" s="254"/>
      <c r="IK8" s="254"/>
      <c r="IL8" s="254"/>
      <c r="IM8" s="254"/>
      <c r="IN8" s="254"/>
      <c r="IO8" s="254"/>
      <c r="IP8" s="254"/>
      <c r="IQ8" s="254"/>
      <c r="IR8" s="254"/>
      <c r="IS8" s="254"/>
      <c r="IT8" s="254"/>
      <c r="IU8" s="254"/>
      <c r="IV8" s="254"/>
      <c r="IW8" s="254"/>
      <c r="IX8" s="254"/>
      <c r="IY8" s="254"/>
      <c r="IZ8" s="254"/>
      <c r="JA8" s="254"/>
      <c r="JB8" s="254"/>
      <c r="JC8" s="254"/>
      <c r="JD8" s="254"/>
      <c r="JE8" s="254"/>
      <c r="JF8" s="254"/>
      <c r="JG8" s="254"/>
      <c r="JH8" s="254"/>
      <c r="JI8" s="254"/>
      <c r="JJ8" s="254"/>
      <c r="JK8" s="254"/>
      <c r="JL8" s="254"/>
      <c r="JM8" s="254"/>
      <c r="JN8" s="254"/>
      <c r="JO8" s="254"/>
      <c r="JP8" s="254"/>
      <c r="JQ8" s="254"/>
      <c r="JR8" s="254"/>
      <c r="JS8" s="254"/>
      <c r="JT8" s="254"/>
      <c r="JU8" s="254"/>
      <c r="JV8" s="254"/>
      <c r="JW8" s="254"/>
      <c r="JX8" s="254"/>
      <c r="JY8" s="254"/>
      <c r="JZ8" s="254"/>
      <c r="KA8" s="254"/>
      <c r="KB8" s="254"/>
      <c r="KC8" s="254"/>
      <c r="KD8" s="254"/>
      <c r="KE8" s="254"/>
      <c r="KF8" s="254"/>
      <c r="KG8" s="254"/>
      <c r="KH8" s="254"/>
      <c r="KI8" s="254"/>
      <c r="KJ8" s="254"/>
      <c r="KK8" s="254"/>
      <c r="KL8" s="254"/>
      <c r="KM8" s="254"/>
      <c r="KN8" s="254"/>
      <c r="KO8" s="254"/>
      <c r="KP8" s="254"/>
      <c r="KQ8" s="254"/>
      <c r="KR8" s="254"/>
      <c r="KS8" s="254"/>
      <c r="KT8" s="254"/>
      <c r="KU8" s="254"/>
      <c r="KV8" s="254"/>
      <c r="KW8" s="254"/>
      <c r="KX8" s="254"/>
      <c r="KY8" s="254"/>
      <c r="KZ8" s="254"/>
      <c r="LA8" s="254"/>
      <c r="LB8" s="254"/>
      <c r="LC8" s="254"/>
      <c r="LD8" s="254"/>
      <c r="LE8" s="254"/>
      <c r="LF8" s="254"/>
      <c r="LG8" s="254"/>
      <c r="LH8" s="254"/>
      <c r="LI8" s="254"/>
      <c r="LJ8" s="254"/>
      <c r="LK8" s="254"/>
      <c r="LL8" s="254"/>
      <c r="LM8" s="254"/>
      <c r="LN8" s="254"/>
      <c r="LO8" s="254"/>
      <c r="LP8" s="254"/>
      <c r="LQ8" s="254"/>
      <c r="LR8" s="254"/>
      <c r="LS8" s="254"/>
      <c r="LT8" s="254"/>
      <c r="LU8" s="254"/>
      <c r="LV8" s="254"/>
      <c r="LW8" s="254"/>
      <c r="LX8" s="254"/>
      <c r="LY8" s="254"/>
      <c r="LZ8" s="254"/>
      <c r="MA8" s="254"/>
      <c r="MB8" s="254"/>
      <c r="MC8" s="254"/>
      <c r="MD8" s="254"/>
      <c r="ME8" s="254"/>
      <c r="MF8" s="254"/>
      <c r="MG8" s="254"/>
      <c r="MH8" s="254"/>
      <c r="MI8" s="254"/>
      <c r="MJ8" s="254"/>
      <c r="MK8" s="254"/>
      <c r="ML8" s="254"/>
      <c r="MM8" s="254"/>
      <c r="MN8" s="254"/>
      <c r="MO8" s="254"/>
      <c r="MP8" s="254"/>
      <c r="MQ8" s="254"/>
      <c r="MR8" s="254"/>
      <c r="MS8" s="254"/>
      <c r="MT8" s="254"/>
      <c r="MU8" s="254"/>
      <c r="MV8" s="254"/>
      <c r="MW8" s="254"/>
      <c r="MX8" s="254"/>
      <c r="MY8" s="254"/>
      <c r="MZ8" s="254"/>
      <c r="NA8" s="254"/>
      <c r="NB8" s="254"/>
      <c r="NC8" s="254"/>
      <c r="ND8" s="254"/>
      <c r="NE8" s="254"/>
      <c r="NF8" s="254"/>
      <c r="NG8" s="254"/>
      <c r="NH8" s="254"/>
      <c r="NI8" s="254"/>
      <c r="NJ8" s="254"/>
      <c r="NK8" s="254"/>
      <c r="NL8" s="254"/>
      <c r="NM8" s="254"/>
      <c r="NN8" s="254"/>
      <c r="NO8" s="254"/>
      <c r="NP8" s="254"/>
      <c r="NQ8" s="254"/>
      <c r="NR8" s="254"/>
      <c r="NS8" s="254"/>
      <c r="NT8" s="254"/>
      <c r="NU8" s="254"/>
      <c r="NV8" s="254"/>
      <c r="NW8" s="254"/>
      <c r="NX8" s="254"/>
      <c r="NY8" s="254"/>
      <c r="NZ8" s="254"/>
      <c r="OA8" s="254"/>
      <c r="OB8" s="254"/>
      <c r="OC8" s="254"/>
      <c r="OD8" s="254"/>
      <c r="OE8" s="254"/>
      <c r="OF8" s="254"/>
      <c r="OG8" s="254"/>
      <c r="OH8" s="254"/>
      <c r="OI8" s="254"/>
      <c r="OJ8" s="254"/>
      <c r="OK8" s="254"/>
      <c r="OL8" s="254"/>
      <c r="OM8" s="254"/>
      <c r="ON8" s="254"/>
      <c r="OO8" s="254"/>
      <c r="OP8" s="254"/>
      <c r="OQ8" s="254"/>
      <c r="OR8" s="254"/>
      <c r="OS8" s="254"/>
      <c r="OT8" s="254"/>
      <c r="OU8" s="254"/>
      <c r="OV8" s="254"/>
      <c r="OW8" s="254"/>
      <c r="OX8" s="254"/>
      <c r="OY8" s="254"/>
      <c r="OZ8" s="254"/>
      <c r="PA8" s="254"/>
      <c r="PB8" s="254"/>
      <c r="PC8" s="254"/>
      <c r="PD8" s="254"/>
      <c r="PE8" s="254"/>
      <c r="PF8" s="254"/>
      <c r="PG8" s="254"/>
      <c r="PH8" s="254"/>
      <c r="PI8" s="254"/>
      <c r="PJ8" s="254"/>
      <c r="PK8" s="254"/>
      <c r="PL8" s="254"/>
      <c r="PM8" s="254"/>
      <c r="PN8" s="254"/>
      <c r="PO8" s="254"/>
      <c r="PP8" s="254"/>
      <c r="PQ8" s="254"/>
      <c r="PR8" s="254"/>
      <c r="PS8" s="254"/>
      <c r="PT8" s="254"/>
      <c r="PU8" s="254"/>
      <c r="PV8" s="254"/>
      <c r="PW8" s="254"/>
      <c r="PX8" s="254"/>
      <c r="PY8" s="254"/>
      <c r="PZ8" s="254"/>
      <c r="QA8" s="254"/>
      <c r="QB8" s="254"/>
      <c r="QC8" s="254"/>
      <c r="QD8" s="254"/>
      <c r="QE8" s="254"/>
      <c r="QF8" s="254"/>
      <c r="QG8" s="254"/>
      <c r="QH8" s="254"/>
      <c r="QI8" s="254"/>
      <c r="QJ8" s="254"/>
      <c r="QK8" s="254"/>
      <c r="QL8" s="254"/>
      <c r="QM8" s="254"/>
      <c r="QN8" s="254"/>
      <c r="QO8" s="254"/>
      <c r="QP8" s="254"/>
      <c r="QQ8" s="254"/>
      <c r="QR8" s="254"/>
      <c r="QS8" s="254"/>
      <c r="QT8" s="254"/>
      <c r="QU8" s="254"/>
      <c r="QV8" s="254"/>
      <c r="QW8" s="254"/>
      <c r="QX8" s="254"/>
      <c r="QY8" s="254"/>
      <c r="QZ8" s="254"/>
      <c r="RA8" s="254"/>
      <c r="RB8" s="254"/>
      <c r="RC8" s="254"/>
      <c r="RD8" s="254"/>
      <c r="RE8" s="254"/>
      <c r="RF8" s="254"/>
      <c r="RG8" s="254"/>
      <c r="RH8" s="254"/>
      <c r="RI8" s="254"/>
      <c r="RJ8" s="254"/>
      <c r="RK8" s="254"/>
      <c r="RL8" s="254"/>
      <c r="RM8" s="254"/>
      <c r="RN8" s="254"/>
      <c r="RO8" s="254"/>
      <c r="RP8" s="254"/>
      <c r="RQ8" s="254"/>
      <c r="RR8" s="254"/>
      <c r="RS8" s="254"/>
      <c r="RT8" s="254"/>
      <c r="RU8" s="254"/>
      <c r="RV8" s="254"/>
      <c r="RW8" s="254"/>
      <c r="RX8" s="254"/>
      <c r="RY8" s="254"/>
      <c r="RZ8" s="254"/>
      <c r="SA8" s="254"/>
      <c r="SB8" s="254"/>
      <c r="SC8" s="254"/>
      <c r="SD8" s="254"/>
      <c r="SE8" s="254"/>
      <c r="SF8" s="254"/>
      <c r="SG8" s="254"/>
      <c r="SH8" s="254"/>
      <c r="SI8" s="254"/>
      <c r="SJ8" s="254"/>
      <c r="SK8" s="254"/>
      <c r="SL8" s="254"/>
      <c r="SM8" s="254"/>
      <c r="SN8" s="254"/>
      <c r="SO8" s="254"/>
      <c r="SP8" s="254"/>
      <c r="SQ8" s="254"/>
      <c r="SR8" s="254"/>
      <c r="SS8" s="254"/>
      <c r="ST8" s="254"/>
      <c r="SU8" s="254"/>
      <c r="SV8" s="254"/>
      <c r="SW8" s="254"/>
      <c r="SX8" s="254"/>
      <c r="SY8" s="254"/>
      <c r="SZ8" s="254"/>
      <c r="TA8" s="254"/>
      <c r="TB8" s="254"/>
      <c r="TC8" s="254"/>
      <c r="TD8" s="254"/>
      <c r="TE8" s="254"/>
      <c r="TF8" s="254"/>
      <c r="TG8" s="254"/>
      <c r="TH8" s="254"/>
      <c r="TI8" s="254"/>
      <c r="TJ8" s="254"/>
      <c r="TK8" s="254"/>
      <c r="TL8" s="254"/>
      <c r="TM8" s="254"/>
      <c r="TN8" s="254"/>
      <c r="TO8" s="254"/>
      <c r="TP8" s="254"/>
      <c r="TQ8" s="254"/>
      <c r="TR8" s="254"/>
      <c r="TS8" s="254"/>
      <c r="TT8" s="254"/>
      <c r="TU8" s="254"/>
      <c r="TV8" s="254"/>
      <c r="TW8" s="254"/>
      <c r="TX8" s="254"/>
      <c r="TY8" s="254"/>
      <c r="TZ8" s="254"/>
      <c r="UA8" s="254"/>
      <c r="UB8" s="254"/>
      <c r="UC8" s="254"/>
      <c r="UD8" s="254"/>
      <c r="UE8" s="254"/>
      <c r="UF8" s="254"/>
      <c r="UG8" s="254"/>
      <c r="UH8" s="254"/>
      <c r="UI8" s="254"/>
    </row>
    <row r="9" spans="1:555" thickBot="1" x14ac:dyDescent="0.35">
      <c r="A9" s="254"/>
      <c r="B9" s="254"/>
      <c r="C9" s="97"/>
      <c r="D9" s="97"/>
      <c r="E9" s="97"/>
      <c r="F9" s="97"/>
      <c r="G9" s="71"/>
      <c r="H9" s="97"/>
      <c r="I9" s="97"/>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c r="DM9" s="254"/>
      <c r="DN9" s="254"/>
      <c r="DO9" s="254"/>
      <c r="DP9" s="254"/>
      <c r="DQ9" s="254"/>
      <c r="DR9" s="254"/>
      <c r="DS9" s="254"/>
      <c r="DT9" s="254"/>
      <c r="DU9" s="254"/>
      <c r="DV9" s="254"/>
      <c r="DW9" s="254"/>
      <c r="DX9" s="254"/>
      <c r="DY9" s="254"/>
      <c r="DZ9" s="254"/>
      <c r="EA9" s="254"/>
      <c r="EB9" s="254"/>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G9" s="254"/>
      <c r="FH9" s="254"/>
      <c r="FI9" s="254"/>
      <c r="FJ9" s="254"/>
      <c r="FK9" s="254"/>
      <c r="FL9" s="254"/>
      <c r="FM9" s="254"/>
      <c r="FN9" s="254"/>
      <c r="FO9" s="254"/>
      <c r="FP9" s="254"/>
      <c r="FQ9" s="254"/>
      <c r="FR9" s="254"/>
      <c r="FS9" s="254"/>
      <c r="FT9" s="254"/>
      <c r="FU9" s="254"/>
      <c r="FV9" s="254"/>
      <c r="FW9" s="254"/>
      <c r="FX9" s="254"/>
      <c r="FY9" s="254"/>
      <c r="FZ9" s="254"/>
      <c r="GA9" s="254"/>
      <c r="GB9" s="254"/>
      <c r="GC9" s="254"/>
      <c r="GD9" s="254"/>
      <c r="GE9" s="254"/>
      <c r="GF9" s="254"/>
      <c r="GG9" s="254"/>
      <c r="GH9" s="254"/>
      <c r="GI9" s="254"/>
      <c r="GJ9" s="254"/>
      <c r="GK9" s="254"/>
      <c r="GL9" s="254"/>
      <c r="GM9" s="254"/>
      <c r="GN9" s="254"/>
      <c r="GO9" s="254"/>
      <c r="GP9" s="254"/>
      <c r="GQ9" s="254"/>
      <c r="GR9" s="254"/>
      <c r="GS9" s="254"/>
      <c r="GT9" s="254"/>
      <c r="GU9" s="254"/>
      <c r="GV9" s="254"/>
      <c r="GW9" s="254"/>
      <c r="GX9" s="254"/>
      <c r="GY9" s="254"/>
      <c r="GZ9" s="254"/>
      <c r="HA9" s="254"/>
      <c r="HB9" s="254"/>
      <c r="HC9" s="254"/>
      <c r="HD9" s="254"/>
      <c r="HE9" s="254"/>
      <c r="HF9" s="254"/>
      <c r="HG9" s="254"/>
      <c r="HH9" s="254"/>
      <c r="HI9" s="254"/>
      <c r="HJ9" s="254"/>
      <c r="HK9" s="254"/>
      <c r="HL9" s="254"/>
      <c r="HM9" s="254"/>
      <c r="HN9" s="254"/>
      <c r="HO9" s="254"/>
      <c r="HP9" s="254"/>
      <c r="HQ9" s="254"/>
      <c r="HR9" s="254"/>
      <c r="HS9" s="254"/>
      <c r="HT9" s="254"/>
      <c r="HU9" s="254"/>
      <c r="HV9" s="254"/>
      <c r="HW9" s="254"/>
      <c r="HX9" s="254"/>
      <c r="HY9" s="254"/>
      <c r="HZ9" s="254"/>
      <c r="IA9" s="254"/>
      <c r="IB9" s="254"/>
      <c r="IC9" s="254"/>
      <c r="ID9" s="254"/>
      <c r="IE9" s="254"/>
      <c r="IF9" s="254"/>
      <c r="IG9" s="254"/>
      <c r="IH9" s="254"/>
      <c r="II9" s="254"/>
      <c r="IJ9" s="254"/>
      <c r="IK9" s="254"/>
      <c r="IL9" s="254"/>
      <c r="IM9" s="254"/>
      <c r="IN9" s="254"/>
      <c r="IO9" s="254"/>
      <c r="IP9" s="254"/>
      <c r="IQ9" s="254"/>
      <c r="IR9" s="254"/>
      <c r="IS9" s="254"/>
      <c r="IT9" s="254"/>
      <c r="IU9" s="254"/>
      <c r="IV9" s="254"/>
      <c r="IW9" s="254"/>
      <c r="IX9" s="254"/>
      <c r="IY9" s="254"/>
      <c r="IZ9" s="254"/>
      <c r="JA9" s="254"/>
      <c r="JB9" s="254"/>
      <c r="JC9" s="254"/>
      <c r="JD9" s="254"/>
      <c r="JE9" s="254"/>
      <c r="JF9" s="254"/>
      <c r="JG9" s="254"/>
      <c r="JH9" s="254"/>
      <c r="JI9" s="254"/>
      <c r="JJ9" s="254"/>
      <c r="JK9" s="254"/>
      <c r="JL9" s="254"/>
      <c r="JM9" s="254"/>
      <c r="JN9" s="254"/>
      <c r="JO9" s="254"/>
      <c r="JP9" s="254"/>
      <c r="JQ9" s="254"/>
      <c r="JR9" s="254"/>
      <c r="JS9" s="254"/>
      <c r="JT9" s="254"/>
      <c r="JU9" s="254"/>
      <c r="JV9" s="254"/>
      <c r="JW9" s="254"/>
      <c r="JX9" s="254"/>
      <c r="JY9" s="254"/>
      <c r="JZ9" s="254"/>
      <c r="KA9" s="254"/>
      <c r="KB9" s="254"/>
      <c r="KC9" s="254"/>
      <c r="KD9" s="254"/>
      <c r="KE9" s="254"/>
      <c r="KF9" s="254"/>
      <c r="KG9" s="254"/>
      <c r="KH9" s="254"/>
      <c r="KI9" s="254"/>
      <c r="KJ9" s="254"/>
      <c r="KK9" s="254"/>
      <c r="KL9" s="254"/>
      <c r="KM9" s="254"/>
      <c r="KN9" s="254"/>
      <c r="KO9" s="254"/>
      <c r="KP9" s="254"/>
      <c r="KQ9" s="254"/>
      <c r="KR9" s="254"/>
      <c r="KS9" s="254"/>
      <c r="KT9" s="254"/>
      <c r="KU9" s="254"/>
      <c r="KV9" s="254"/>
      <c r="KW9" s="254"/>
      <c r="KX9" s="254"/>
      <c r="KY9" s="254"/>
      <c r="KZ9" s="254"/>
      <c r="LA9" s="254"/>
      <c r="LB9" s="254"/>
      <c r="LC9" s="254"/>
      <c r="LD9" s="254"/>
      <c r="LE9" s="254"/>
      <c r="LF9" s="254"/>
      <c r="LG9" s="254"/>
      <c r="LH9" s="254"/>
      <c r="LI9" s="254"/>
      <c r="LJ9" s="254"/>
      <c r="LK9" s="254"/>
      <c r="LL9" s="254"/>
      <c r="LM9" s="254"/>
      <c r="LN9" s="254"/>
      <c r="LO9" s="254"/>
      <c r="LP9" s="254"/>
      <c r="LQ9" s="254"/>
      <c r="LR9" s="254"/>
      <c r="LS9" s="254"/>
      <c r="LT9" s="254"/>
      <c r="LU9" s="254"/>
      <c r="LV9" s="254"/>
      <c r="LW9" s="254"/>
      <c r="LX9" s="254"/>
      <c r="LY9" s="254"/>
      <c r="LZ9" s="254"/>
      <c r="MA9" s="254"/>
      <c r="MB9" s="254"/>
      <c r="MC9" s="254"/>
      <c r="MD9" s="254"/>
      <c r="ME9" s="254"/>
      <c r="MF9" s="254"/>
      <c r="MG9" s="254"/>
      <c r="MH9" s="254"/>
      <c r="MI9" s="254"/>
      <c r="MJ9" s="254"/>
      <c r="MK9" s="254"/>
      <c r="ML9" s="254"/>
      <c r="MM9" s="254"/>
      <c r="MN9" s="254"/>
      <c r="MO9" s="254"/>
      <c r="MP9" s="254"/>
      <c r="MQ9" s="254"/>
      <c r="MR9" s="254"/>
      <c r="MS9" s="254"/>
      <c r="MT9" s="254"/>
      <c r="MU9" s="254"/>
      <c r="MV9" s="254"/>
      <c r="MW9" s="254"/>
      <c r="MX9" s="254"/>
      <c r="MY9" s="254"/>
      <c r="MZ9" s="254"/>
      <c r="NA9" s="254"/>
      <c r="NB9" s="254"/>
      <c r="NC9" s="254"/>
      <c r="ND9" s="254"/>
      <c r="NE9" s="254"/>
      <c r="NF9" s="254"/>
      <c r="NG9" s="254"/>
      <c r="NH9" s="254"/>
      <c r="NI9" s="254"/>
      <c r="NJ9" s="254"/>
      <c r="NK9" s="254"/>
      <c r="NL9" s="254"/>
      <c r="NM9" s="254"/>
      <c r="NN9" s="254"/>
      <c r="NO9" s="254"/>
      <c r="NP9" s="254"/>
      <c r="NQ9" s="254"/>
      <c r="NR9" s="254"/>
      <c r="NS9" s="254"/>
      <c r="NT9" s="254"/>
      <c r="NU9" s="254"/>
      <c r="NV9" s="254"/>
      <c r="NW9" s="254"/>
      <c r="NX9" s="254"/>
      <c r="NY9" s="254"/>
      <c r="NZ9" s="254"/>
      <c r="OA9" s="254"/>
      <c r="OB9" s="254"/>
      <c r="OC9" s="254"/>
      <c r="OD9" s="254"/>
      <c r="OE9" s="254"/>
      <c r="OF9" s="254"/>
      <c r="OG9" s="254"/>
      <c r="OH9" s="254"/>
      <c r="OI9" s="254"/>
      <c r="OJ9" s="254"/>
      <c r="OK9" s="254"/>
      <c r="OL9" s="254"/>
      <c r="OM9" s="254"/>
      <c r="ON9" s="254"/>
      <c r="OO9" s="254"/>
      <c r="OP9" s="254"/>
      <c r="OQ9" s="254"/>
      <c r="OR9" s="254"/>
      <c r="OS9" s="254"/>
      <c r="OT9" s="254"/>
      <c r="OU9" s="254"/>
      <c r="OV9" s="254"/>
      <c r="OW9" s="254"/>
      <c r="OX9" s="254"/>
      <c r="OY9" s="254"/>
      <c r="OZ9" s="254"/>
      <c r="PA9" s="254"/>
      <c r="PB9" s="254"/>
      <c r="PC9" s="254"/>
      <c r="PD9" s="254"/>
      <c r="PE9" s="254"/>
      <c r="PF9" s="254"/>
      <c r="PG9" s="254"/>
      <c r="PH9" s="254"/>
      <c r="PI9" s="254"/>
      <c r="PJ9" s="254"/>
      <c r="PK9" s="254"/>
      <c r="PL9" s="254"/>
      <c r="PM9" s="254"/>
      <c r="PN9" s="254"/>
      <c r="PO9" s="254"/>
      <c r="PP9" s="254"/>
      <c r="PQ9" s="254"/>
      <c r="PR9" s="254"/>
      <c r="PS9" s="254"/>
      <c r="PT9" s="254"/>
      <c r="PU9" s="254"/>
      <c r="PV9" s="254"/>
      <c r="PW9" s="254"/>
      <c r="PX9" s="254"/>
      <c r="PY9" s="254"/>
      <c r="PZ9" s="254"/>
      <c r="QA9" s="254"/>
      <c r="QB9" s="254"/>
      <c r="QC9" s="254"/>
      <c r="QD9" s="254"/>
      <c r="QE9" s="254"/>
      <c r="QF9" s="254"/>
      <c r="QG9" s="254"/>
      <c r="QH9" s="254"/>
      <c r="QI9" s="254"/>
      <c r="QJ9" s="254"/>
      <c r="QK9" s="254"/>
      <c r="QL9" s="254"/>
      <c r="QM9" s="254"/>
      <c r="QN9" s="254"/>
      <c r="QO9" s="254"/>
      <c r="QP9" s="254"/>
      <c r="QQ9" s="254"/>
      <c r="QR9" s="254"/>
      <c r="QS9" s="254"/>
      <c r="QT9" s="254"/>
      <c r="QU9" s="254"/>
      <c r="QV9" s="254"/>
      <c r="QW9" s="254"/>
      <c r="QX9" s="254"/>
      <c r="QY9" s="254"/>
      <c r="QZ9" s="254"/>
      <c r="RA9" s="254"/>
      <c r="RB9" s="254"/>
      <c r="RC9" s="254"/>
      <c r="RD9" s="254"/>
      <c r="RE9" s="254"/>
      <c r="RF9" s="254"/>
      <c r="RG9" s="254"/>
      <c r="RH9" s="254"/>
      <c r="RI9" s="254"/>
      <c r="RJ9" s="254"/>
      <c r="RK9" s="254"/>
      <c r="RL9" s="254"/>
      <c r="RM9" s="254"/>
      <c r="RN9" s="254"/>
      <c r="RO9" s="254"/>
      <c r="RP9" s="254"/>
      <c r="RQ9" s="254"/>
      <c r="RR9" s="254"/>
      <c r="RS9" s="254"/>
      <c r="RT9" s="254"/>
      <c r="RU9" s="254"/>
      <c r="RV9" s="254"/>
      <c r="RW9" s="254"/>
      <c r="RX9" s="254"/>
      <c r="RY9" s="254"/>
      <c r="RZ9" s="254"/>
      <c r="SA9" s="254"/>
      <c r="SB9" s="254"/>
      <c r="SC9" s="254"/>
      <c r="SD9" s="254"/>
      <c r="SE9" s="254"/>
      <c r="SF9" s="254"/>
      <c r="SG9" s="254"/>
      <c r="SH9" s="254"/>
      <c r="SI9" s="254"/>
      <c r="SJ9" s="254"/>
      <c r="SK9" s="254"/>
      <c r="SL9" s="254"/>
      <c r="SM9" s="254"/>
      <c r="SN9" s="254"/>
      <c r="SO9" s="254"/>
      <c r="SP9" s="254"/>
      <c r="SQ9" s="254"/>
      <c r="SR9" s="254"/>
      <c r="SS9" s="254"/>
      <c r="ST9" s="254"/>
      <c r="SU9" s="254"/>
      <c r="SV9" s="254"/>
      <c r="SW9" s="254"/>
      <c r="SX9" s="254"/>
      <c r="SY9" s="254"/>
      <c r="SZ9" s="254"/>
      <c r="TA9" s="254"/>
      <c r="TB9" s="254"/>
      <c r="TC9" s="254"/>
      <c r="TD9" s="254"/>
      <c r="TE9" s="254"/>
      <c r="TF9" s="254"/>
      <c r="TG9" s="254"/>
      <c r="TH9" s="254"/>
      <c r="TI9" s="254"/>
      <c r="TJ9" s="254"/>
      <c r="TK9" s="254"/>
      <c r="TL9" s="254"/>
      <c r="TM9" s="254"/>
      <c r="TN9" s="254"/>
      <c r="TO9" s="254"/>
      <c r="TP9" s="254"/>
      <c r="TQ9" s="254"/>
      <c r="TR9" s="254"/>
      <c r="TS9" s="254"/>
      <c r="TT9" s="254"/>
      <c r="TU9" s="254"/>
      <c r="TV9" s="254"/>
      <c r="TW9" s="254"/>
      <c r="TX9" s="254"/>
      <c r="TY9" s="254"/>
      <c r="TZ9" s="254"/>
      <c r="UA9" s="254"/>
      <c r="UB9" s="254"/>
      <c r="UC9" s="254"/>
      <c r="UD9" s="254"/>
      <c r="UE9" s="254"/>
      <c r="UF9" s="254"/>
      <c r="UG9" s="254"/>
      <c r="UH9" s="254"/>
      <c r="UI9" s="254"/>
    </row>
    <row r="10" spans="1:555" thickBot="1" x14ac:dyDescent="0.35">
      <c r="A10" s="254"/>
      <c r="B10" s="254"/>
      <c r="C10" s="143" t="s">
        <v>1385</v>
      </c>
      <c r="D10" s="231">
        <f>SUM(F17:F37)</f>
        <v>100000000</v>
      </c>
      <c r="E10" s="254"/>
      <c r="F10" s="68"/>
      <c r="G10" s="72"/>
      <c r="H10" s="68"/>
      <c r="I10" s="68"/>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c r="DQ10" s="254"/>
      <c r="DR10" s="254"/>
      <c r="DS10" s="254"/>
      <c r="DT10" s="254"/>
      <c r="DU10" s="254"/>
      <c r="DV10" s="254"/>
      <c r="DW10" s="254"/>
      <c r="DX10" s="254"/>
      <c r="DY10" s="254"/>
      <c r="DZ10" s="254"/>
      <c r="EA10" s="254"/>
      <c r="EB10" s="254"/>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G10" s="254"/>
      <c r="FH10" s="254"/>
      <c r="FI10" s="254"/>
      <c r="FJ10" s="254"/>
      <c r="FK10" s="254"/>
      <c r="FL10" s="254"/>
      <c r="FM10" s="254"/>
      <c r="FN10" s="254"/>
      <c r="FO10" s="254"/>
      <c r="FP10" s="254"/>
      <c r="FQ10" s="254"/>
      <c r="FR10" s="254"/>
      <c r="FS10" s="254"/>
      <c r="FT10" s="254"/>
      <c r="FU10" s="254"/>
      <c r="FV10" s="254"/>
      <c r="FW10" s="254"/>
      <c r="FX10" s="254"/>
      <c r="FY10" s="254"/>
      <c r="FZ10" s="254"/>
      <c r="GA10" s="254"/>
      <c r="GB10" s="254"/>
      <c r="GC10" s="254"/>
      <c r="GD10" s="254"/>
      <c r="GE10" s="254"/>
      <c r="GF10" s="254"/>
      <c r="GG10" s="254"/>
      <c r="GH10" s="254"/>
      <c r="GI10" s="254"/>
      <c r="GJ10" s="254"/>
      <c r="GK10" s="254"/>
      <c r="GL10" s="254"/>
      <c r="GM10" s="254"/>
      <c r="GN10" s="254"/>
      <c r="GO10" s="254"/>
      <c r="GP10" s="254"/>
      <c r="GQ10" s="254"/>
      <c r="GR10" s="254"/>
      <c r="GS10" s="254"/>
      <c r="GT10" s="254"/>
      <c r="GU10" s="254"/>
      <c r="GV10" s="254"/>
      <c r="GW10" s="254"/>
      <c r="GX10" s="254"/>
      <c r="GY10" s="254"/>
      <c r="GZ10" s="254"/>
      <c r="HA10" s="254"/>
      <c r="HB10" s="254"/>
      <c r="HC10" s="254"/>
      <c r="HD10" s="254"/>
      <c r="HE10" s="254"/>
      <c r="HF10" s="254"/>
      <c r="HG10" s="254"/>
      <c r="HH10" s="254"/>
      <c r="HI10" s="254"/>
      <c r="HJ10" s="254"/>
      <c r="HK10" s="254"/>
      <c r="HL10" s="254"/>
      <c r="HM10" s="254"/>
      <c r="HN10" s="254"/>
      <c r="HO10" s="254"/>
      <c r="HP10" s="254"/>
      <c r="HQ10" s="254"/>
      <c r="HR10" s="254"/>
      <c r="HS10" s="254"/>
      <c r="HT10" s="254"/>
      <c r="HU10" s="254"/>
      <c r="HV10" s="254"/>
      <c r="HW10" s="254"/>
      <c r="HX10" s="254"/>
      <c r="HY10" s="254"/>
      <c r="HZ10" s="254"/>
      <c r="IA10" s="254"/>
      <c r="IB10" s="254"/>
      <c r="IC10" s="254"/>
      <c r="ID10" s="254"/>
      <c r="IE10" s="254"/>
      <c r="IF10" s="254"/>
      <c r="IG10" s="254"/>
      <c r="IH10" s="254"/>
      <c r="II10" s="254"/>
      <c r="IJ10" s="254"/>
      <c r="IK10" s="254"/>
      <c r="IL10" s="254"/>
      <c r="IM10" s="254"/>
      <c r="IN10" s="254"/>
      <c r="IO10" s="254"/>
      <c r="IP10" s="254"/>
      <c r="IQ10" s="254"/>
      <c r="IR10" s="254"/>
      <c r="IS10" s="254"/>
      <c r="IT10" s="254"/>
      <c r="IU10" s="254"/>
      <c r="IV10" s="254"/>
      <c r="IW10" s="254"/>
      <c r="IX10" s="254"/>
      <c r="IY10" s="254"/>
      <c r="IZ10" s="254"/>
      <c r="JA10" s="254"/>
      <c r="JB10" s="254"/>
      <c r="JC10" s="254"/>
      <c r="JD10" s="254"/>
      <c r="JE10" s="254"/>
      <c r="JF10" s="254"/>
      <c r="JG10" s="254"/>
      <c r="JH10" s="254"/>
      <c r="JI10" s="254"/>
      <c r="JJ10" s="254"/>
      <c r="JK10" s="254"/>
      <c r="JL10" s="254"/>
      <c r="JM10" s="254"/>
      <c r="JN10" s="254"/>
      <c r="JO10" s="254"/>
      <c r="JP10" s="254"/>
      <c r="JQ10" s="254"/>
      <c r="JR10" s="254"/>
      <c r="JS10" s="254"/>
      <c r="JT10" s="254"/>
      <c r="JU10" s="254"/>
      <c r="JV10" s="254"/>
      <c r="JW10" s="254"/>
      <c r="JX10" s="254"/>
      <c r="JY10" s="254"/>
      <c r="JZ10" s="254"/>
      <c r="KA10" s="254"/>
      <c r="KB10" s="254"/>
      <c r="KC10" s="254"/>
      <c r="KD10" s="254"/>
      <c r="KE10" s="254"/>
      <c r="KF10" s="254"/>
      <c r="KG10" s="254"/>
      <c r="KH10" s="254"/>
      <c r="KI10" s="254"/>
      <c r="KJ10" s="254"/>
      <c r="KK10" s="254"/>
      <c r="KL10" s="254"/>
      <c r="KM10" s="254"/>
      <c r="KN10" s="254"/>
      <c r="KO10" s="254"/>
      <c r="KP10" s="254"/>
      <c r="KQ10" s="254"/>
      <c r="KR10" s="254"/>
      <c r="KS10" s="254"/>
      <c r="KT10" s="254"/>
      <c r="KU10" s="254"/>
      <c r="KV10" s="254"/>
      <c r="KW10" s="254"/>
      <c r="KX10" s="254"/>
      <c r="KY10" s="254"/>
      <c r="KZ10" s="254"/>
      <c r="LA10" s="254"/>
      <c r="LB10" s="254"/>
      <c r="LC10" s="254"/>
      <c r="LD10" s="254"/>
      <c r="LE10" s="254"/>
      <c r="LF10" s="254"/>
      <c r="LG10" s="254"/>
      <c r="LH10" s="254"/>
      <c r="LI10" s="254"/>
      <c r="LJ10" s="254"/>
      <c r="LK10" s="254"/>
      <c r="LL10" s="254"/>
      <c r="LM10" s="254"/>
      <c r="LN10" s="254"/>
      <c r="LO10" s="254"/>
      <c r="LP10" s="254"/>
      <c r="LQ10" s="254"/>
      <c r="LR10" s="254"/>
      <c r="LS10" s="254"/>
      <c r="LT10" s="254"/>
      <c r="LU10" s="254"/>
      <c r="LV10" s="254"/>
      <c r="LW10" s="254"/>
      <c r="LX10" s="254"/>
      <c r="LY10" s="254"/>
      <c r="LZ10" s="254"/>
      <c r="MA10" s="254"/>
      <c r="MB10" s="254"/>
      <c r="MC10" s="254"/>
      <c r="MD10" s="254"/>
      <c r="ME10" s="254"/>
      <c r="MF10" s="254"/>
      <c r="MG10" s="254"/>
      <c r="MH10" s="254"/>
      <c r="MI10" s="254"/>
      <c r="MJ10" s="254"/>
      <c r="MK10" s="254"/>
      <c r="ML10" s="254"/>
      <c r="MM10" s="254"/>
      <c r="MN10" s="254"/>
      <c r="MO10" s="254"/>
      <c r="MP10" s="254"/>
      <c r="MQ10" s="254"/>
      <c r="MR10" s="254"/>
      <c r="MS10" s="254"/>
      <c r="MT10" s="254"/>
      <c r="MU10" s="254"/>
      <c r="MV10" s="254"/>
      <c r="MW10" s="254"/>
      <c r="MX10" s="254"/>
      <c r="MY10" s="254"/>
      <c r="MZ10" s="254"/>
      <c r="NA10" s="254"/>
      <c r="NB10" s="254"/>
      <c r="NC10" s="254"/>
      <c r="ND10" s="254"/>
      <c r="NE10" s="254"/>
      <c r="NF10" s="254"/>
      <c r="NG10" s="254"/>
      <c r="NH10" s="254"/>
      <c r="NI10" s="254"/>
      <c r="NJ10" s="254"/>
      <c r="NK10" s="254"/>
      <c r="NL10" s="254"/>
      <c r="NM10" s="254"/>
      <c r="NN10" s="254"/>
      <c r="NO10" s="254"/>
      <c r="NP10" s="254"/>
      <c r="NQ10" s="254"/>
      <c r="NR10" s="254"/>
      <c r="NS10" s="254"/>
      <c r="NT10" s="254"/>
      <c r="NU10" s="254"/>
      <c r="NV10" s="254"/>
      <c r="NW10" s="254"/>
      <c r="NX10" s="254"/>
      <c r="NY10" s="254"/>
      <c r="NZ10" s="254"/>
      <c r="OA10" s="254"/>
      <c r="OB10" s="254"/>
      <c r="OC10" s="254"/>
      <c r="OD10" s="254"/>
      <c r="OE10" s="254"/>
      <c r="OF10" s="254"/>
      <c r="OG10" s="254"/>
      <c r="OH10" s="254"/>
      <c r="OI10" s="254"/>
      <c r="OJ10" s="254"/>
      <c r="OK10" s="254"/>
      <c r="OL10" s="254"/>
      <c r="OM10" s="254"/>
      <c r="ON10" s="254"/>
      <c r="OO10" s="254"/>
      <c r="OP10" s="254"/>
      <c r="OQ10" s="254"/>
      <c r="OR10" s="254"/>
      <c r="OS10" s="254"/>
      <c r="OT10" s="254"/>
      <c r="OU10" s="254"/>
      <c r="OV10" s="254"/>
      <c r="OW10" s="254"/>
      <c r="OX10" s="254"/>
      <c r="OY10" s="254"/>
      <c r="OZ10" s="254"/>
      <c r="PA10" s="254"/>
      <c r="PB10" s="254"/>
      <c r="PC10" s="254"/>
      <c r="PD10" s="254"/>
      <c r="PE10" s="254"/>
      <c r="PF10" s="254"/>
      <c r="PG10" s="254"/>
      <c r="PH10" s="254"/>
      <c r="PI10" s="254"/>
      <c r="PJ10" s="254"/>
      <c r="PK10" s="254"/>
      <c r="PL10" s="254"/>
      <c r="PM10" s="254"/>
      <c r="PN10" s="254"/>
      <c r="PO10" s="254"/>
      <c r="PP10" s="254"/>
      <c r="PQ10" s="254"/>
      <c r="PR10" s="254"/>
      <c r="PS10" s="254"/>
      <c r="PT10" s="254"/>
      <c r="PU10" s="254"/>
      <c r="PV10" s="254"/>
      <c r="PW10" s="254"/>
      <c r="PX10" s="254"/>
      <c r="PY10" s="254"/>
      <c r="PZ10" s="254"/>
      <c r="QA10" s="254"/>
      <c r="QB10" s="254"/>
      <c r="QC10" s="254"/>
      <c r="QD10" s="254"/>
      <c r="QE10" s="254"/>
      <c r="QF10" s="254"/>
      <c r="QG10" s="254"/>
      <c r="QH10" s="254"/>
      <c r="QI10" s="254"/>
      <c r="QJ10" s="254"/>
      <c r="QK10" s="254"/>
      <c r="QL10" s="254"/>
      <c r="QM10" s="254"/>
      <c r="QN10" s="254"/>
      <c r="QO10" s="254"/>
      <c r="QP10" s="254"/>
      <c r="QQ10" s="254"/>
      <c r="QR10" s="254"/>
      <c r="QS10" s="254"/>
      <c r="QT10" s="254"/>
      <c r="QU10" s="254"/>
      <c r="QV10" s="254"/>
      <c r="QW10" s="254"/>
      <c r="QX10" s="254"/>
      <c r="QY10" s="254"/>
      <c r="QZ10" s="254"/>
      <c r="RA10" s="254"/>
      <c r="RB10" s="254"/>
      <c r="RC10" s="254"/>
      <c r="RD10" s="254"/>
      <c r="RE10" s="254"/>
      <c r="RF10" s="254"/>
      <c r="RG10" s="254"/>
      <c r="RH10" s="254"/>
      <c r="RI10" s="254"/>
      <c r="RJ10" s="254"/>
      <c r="RK10" s="254"/>
      <c r="RL10" s="254"/>
      <c r="RM10" s="254"/>
      <c r="RN10" s="254"/>
      <c r="RO10" s="254"/>
      <c r="RP10" s="254"/>
      <c r="RQ10" s="254"/>
      <c r="RR10" s="254"/>
      <c r="RS10" s="254"/>
      <c r="RT10" s="254"/>
      <c r="RU10" s="254"/>
      <c r="RV10" s="254"/>
      <c r="RW10" s="254"/>
      <c r="RX10" s="254"/>
      <c r="RY10" s="254"/>
      <c r="RZ10" s="254"/>
      <c r="SA10" s="254"/>
      <c r="SB10" s="254"/>
      <c r="SC10" s="254"/>
      <c r="SD10" s="254"/>
      <c r="SE10" s="254"/>
      <c r="SF10" s="254"/>
      <c r="SG10" s="254"/>
      <c r="SH10" s="254"/>
      <c r="SI10" s="254"/>
      <c r="SJ10" s="254"/>
      <c r="SK10" s="254"/>
      <c r="SL10" s="254"/>
      <c r="SM10" s="254"/>
      <c r="SN10" s="254"/>
      <c r="SO10" s="254"/>
      <c r="SP10" s="254"/>
      <c r="SQ10" s="254"/>
      <c r="SR10" s="254"/>
      <c r="SS10" s="254"/>
      <c r="ST10" s="254"/>
      <c r="SU10" s="254"/>
      <c r="SV10" s="254"/>
      <c r="SW10" s="254"/>
      <c r="SX10" s="254"/>
      <c r="SY10" s="254"/>
      <c r="SZ10" s="254"/>
      <c r="TA10" s="254"/>
      <c r="TB10" s="254"/>
      <c r="TC10" s="254"/>
      <c r="TD10" s="254"/>
      <c r="TE10" s="254"/>
      <c r="TF10" s="254"/>
      <c r="TG10" s="254"/>
      <c r="TH10" s="254"/>
      <c r="TI10" s="254"/>
      <c r="TJ10" s="254"/>
      <c r="TK10" s="254"/>
      <c r="TL10" s="254"/>
      <c r="TM10" s="254"/>
      <c r="TN10" s="254"/>
      <c r="TO10" s="254"/>
      <c r="TP10" s="254"/>
      <c r="TQ10" s="254"/>
      <c r="TR10" s="254"/>
      <c r="TS10" s="254"/>
      <c r="TT10" s="254"/>
      <c r="TU10" s="254"/>
      <c r="TV10" s="254"/>
      <c r="TW10" s="254"/>
      <c r="TX10" s="254"/>
      <c r="TY10" s="254"/>
      <c r="TZ10" s="254"/>
      <c r="UA10" s="254"/>
      <c r="UB10" s="254"/>
      <c r="UC10" s="254"/>
      <c r="UD10" s="254"/>
      <c r="UE10" s="254"/>
      <c r="UF10" s="254"/>
      <c r="UG10" s="254"/>
      <c r="UH10" s="254"/>
      <c r="UI10" s="254"/>
    </row>
    <row r="11" spans="1:555" ht="14.45" x14ac:dyDescent="0.3">
      <c r="A11" s="254"/>
      <c r="B11" s="254"/>
      <c r="C11" s="68"/>
      <c r="D11" s="31"/>
      <c r="E11" s="84"/>
      <c r="F11" s="84"/>
      <c r="G11" s="84"/>
      <c r="H11" s="69"/>
      <c r="I11" s="69"/>
      <c r="J11" s="69"/>
      <c r="K11" s="102"/>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4"/>
      <c r="FL11" s="254"/>
      <c r="FM11" s="254"/>
      <c r="FN11" s="254"/>
      <c r="FO11" s="254"/>
      <c r="FP11" s="254"/>
      <c r="FQ11" s="254"/>
      <c r="FR11" s="254"/>
      <c r="FS11" s="254"/>
      <c r="FT11" s="254"/>
      <c r="FU11" s="254"/>
      <c r="FV11" s="254"/>
      <c r="FW11" s="254"/>
      <c r="FX11" s="254"/>
      <c r="FY11" s="254"/>
      <c r="FZ11" s="254"/>
      <c r="GA11" s="254"/>
      <c r="GB11" s="254"/>
      <c r="GC11" s="254"/>
      <c r="GD11" s="254"/>
      <c r="GE11" s="254"/>
      <c r="GF11" s="254"/>
      <c r="GG11" s="254"/>
      <c r="GH11" s="254"/>
      <c r="GI11" s="254"/>
      <c r="GJ11" s="254"/>
      <c r="GK11" s="254"/>
      <c r="GL11" s="254"/>
      <c r="GM11" s="254"/>
      <c r="GN11" s="254"/>
      <c r="GO11" s="254"/>
      <c r="GP11" s="254"/>
      <c r="GQ11" s="254"/>
      <c r="GR11" s="254"/>
      <c r="GS11" s="254"/>
      <c r="GT11" s="254"/>
      <c r="GU11" s="254"/>
      <c r="GV11" s="254"/>
      <c r="GW11" s="254"/>
      <c r="GX11" s="254"/>
      <c r="GY11" s="254"/>
      <c r="GZ11" s="254"/>
      <c r="HA11" s="254"/>
      <c r="HB11" s="254"/>
      <c r="HC11" s="254"/>
      <c r="HD11" s="254"/>
      <c r="HE11" s="254"/>
      <c r="HF11" s="254"/>
      <c r="HG11" s="254"/>
      <c r="HH11" s="254"/>
      <c r="HI11" s="254"/>
      <c r="HJ11" s="254"/>
      <c r="HK11" s="254"/>
      <c r="HL11" s="254"/>
      <c r="HM11" s="254"/>
      <c r="HN11" s="254"/>
      <c r="HO11" s="254"/>
      <c r="HP11" s="254"/>
      <c r="HQ11" s="254"/>
      <c r="HR11" s="254"/>
      <c r="HS11" s="254"/>
      <c r="HT11" s="254"/>
      <c r="HU11" s="254"/>
      <c r="HV11" s="254"/>
      <c r="HW11" s="254"/>
      <c r="HX11" s="254"/>
      <c r="HY11" s="254"/>
      <c r="HZ11" s="254"/>
      <c r="IA11" s="254"/>
      <c r="IB11" s="254"/>
      <c r="IC11" s="254"/>
      <c r="ID11" s="254"/>
      <c r="IE11" s="254"/>
      <c r="IF11" s="254"/>
      <c r="IG11" s="254"/>
      <c r="IH11" s="254"/>
      <c r="II11" s="254"/>
      <c r="IJ11" s="254"/>
      <c r="IK11" s="254"/>
      <c r="IL11" s="254"/>
      <c r="IM11" s="254"/>
      <c r="IN11" s="254"/>
      <c r="IO11" s="254"/>
      <c r="IP11" s="254"/>
      <c r="IQ11" s="254"/>
      <c r="IR11" s="254"/>
      <c r="IS11" s="254"/>
      <c r="IT11" s="254"/>
      <c r="IU11" s="254"/>
      <c r="IV11" s="254"/>
      <c r="IW11" s="254"/>
      <c r="IX11" s="254"/>
      <c r="IY11" s="254"/>
      <c r="IZ11" s="254"/>
      <c r="JA11" s="254"/>
      <c r="JB11" s="254"/>
      <c r="JC11" s="254"/>
      <c r="JD11" s="254"/>
      <c r="JE11" s="254"/>
      <c r="JF11" s="254"/>
      <c r="JG11" s="254"/>
      <c r="JH11" s="254"/>
      <c r="JI11" s="254"/>
      <c r="JJ11" s="254"/>
      <c r="JK11" s="254"/>
      <c r="JL11" s="254"/>
      <c r="JM11" s="254"/>
      <c r="JN11" s="254"/>
      <c r="JO11" s="254"/>
      <c r="JP11" s="254"/>
      <c r="JQ11" s="254"/>
      <c r="JR11" s="254"/>
      <c r="JS11" s="254"/>
      <c r="JT11" s="254"/>
      <c r="JU11" s="254"/>
      <c r="JV11" s="254"/>
      <c r="JW11" s="254"/>
      <c r="JX11" s="254"/>
      <c r="JY11" s="254"/>
      <c r="JZ11" s="254"/>
      <c r="KA11" s="254"/>
      <c r="KB11" s="254"/>
      <c r="KC11" s="254"/>
      <c r="KD11" s="254"/>
      <c r="KE11" s="254"/>
      <c r="KF11" s="254"/>
      <c r="KG11" s="254"/>
      <c r="KH11" s="254"/>
      <c r="KI11" s="254"/>
      <c r="KJ11" s="254"/>
      <c r="KK11" s="254"/>
      <c r="KL11" s="254"/>
      <c r="KM11" s="254"/>
      <c r="KN11" s="254"/>
      <c r="KO11" s="254"/>
      <c r="KP11" s="254"/>
      <c r="KQ11" s="254"/>
      <c r="KR11" s="254"/>
      <c r="KS11" s="254"/>
      <c r="KT11" s="254"/>
      <c r="KU11" s="254"/>
      <c r="KV11" s="254"/>
      <c r="KW11" s="254"/>
      <c r="KX11" s="254"/>
      <c r="KY11" s="254"/>
      <c r="KZ11" s="254"/>
      <c r="LA11" s="254"/>
      <c r="LB11" s="254"/>
      <c r="LC11" s="254"/>
      <c r="LD11" s="254"/>
      <c r="LE11" s="254"/>
      <c r="LF11" s="254"/>
      <c r="LG11" s="254"/>
      <c r="LH11" s="254"/>
      <c r="LI11" s="254"/>
      <c r="LJ11" s="254"/>
      <c r="LK11" s="254"/>
      <c r="LL11" s="254"/>
      <c r="LM11" s="254"/>
      <c r="LN11" s="254"/>
      <c r="LO11" s="254"/>
      <c r="LP11" s="254"/>
      <c r="LQ11" s="254"/>
      <c r="LR11" s="254"/>
      <c r="LS11" s="254"/>
      <c r="LT11" s="254"/>
      <c r="LU11" s="254"/>
      <c r="LV11" s="254"/>
      <c r="LW11" s="254"/>
      <c r="LX11" s="254"/>
      <c r="LY11" s="254"/>
      <c r="LZ11" s="254"/>
      <c r="MA11" s="254"/>
      <c r="MB11" s="254"/>
      <c r="MC11" s="254"/>
      <c r="MD11" s="254"/>
      <c r="ME11" s="254"/>
      <c r="MF11" s="254"/>
      <c r="MG11" s="254"/>
      <c r="MH11" s="254"/>
      <c r="MI11" s="254"/>
      <c r="MJ11" s="254"/>
      <c r="MK11" s="254"/>
      <c r="ML11" s="254"/>
      <c r="MM11" s="254"/>
      <c r="MN11" s="254"/>
      <c r="MO11" s="254"/>
      <c r="MP11" s="254"/>
      <c r="MQ11" s="254"/>
      <c r="MR11" s="254"/>
      <c r="MS11" s="254"/>
      <c r="MT11" s="254"/>
      <c r="MU11" s="254"/>
      <c r="MV11" s="254"/>
      <c r="MW11" s="254"/>
      <c r="MX11" s="254"/>
      <c r="MY11" s="254"/>
      <c r="MZ11" s="254"/>
      <c r="NA11" s="254"/>
      <c r="NB11" s="254"/>
      <c r="NC11" s="254"/>
      <c r="ND11" s="254"/>
      <c r="NE11" s="254"/>
      <c r="NF11" s="254"/>
      <c r="NG11" s="254"/>
      <c r="NH11" s="254"/>
      <c r="NI11" s="254"/>
      <c r="NJ11" s="254"/>
      <c r="NK11" s="254"/>
      <c r="NL11" s="254"/>
      <c r="NM11" s="254"/>
      <c r="NN11" s="254"/>
      <c r="NO11" s="254"/>
      <c r="NP11" s="254"/>
      <c r="NQ11" s="254"/>
      <c r="NR11" s="254"/>
      <c r="NS11" s="254"/>
      <c r="NT11" s="254"/>
      <c r="NU11" s="254"/>
      <c r="NV11" s="254"/>
      <c r="NW11" s="254"/>
      <c r="NX11" s="254"/>
      <c r="NY11" s="254"/>
      <c r="NZ11" s="254"/>
      <c r="OA11" s="254"/>
      <c r="OB11" s="254"/>
      <c r="OC11" s="254"/>
      <c r="OD11" s="254"/>
      <c r="OE11" s="254"/>
      <c r="OF11" s="254"/>
      <c r="OG11" s="254"/>
      <c r="OH11" s="254"/>
      <c r="OI11" s="254"/>
      <c r="OJ11" s="254"/>
      <c r="OK11" s="254"/>
      <c r="OL11" s="254"/>
      <c r="OM11" s="254"/>
      <c r="ON11" s="254"/>
      <c r="OO11" s="254"/>
      <c r="OP11" s="254"/>
      <c r="OQ11" s="254"/>
      <c r="OR11" s="254"/>
      <c r="OS11" s="254"/>
      <c r="OT11" s="254"/>
      <c r="OU11" s="254"/>
      <c r="OV11" s="254"/>
      <c r="OW11" s="254"/>
      <c r="OX11" s="254"/>
      <c r="OY11" s="254"/>
      <c r="OZ11" s="254"/>
      <c r="PA11" s="254"/>
      <c r="PB11" s="254"/>
      <c r="PC11" s="254"/>
      <c r="PD11" s="254"/>
      <c r="PE11" s="254"/>
      <c r="PF11" s="254"/>
      <c r="PG11" s="254"/>
      <c r="PH11" s="254"/>
      <c r="PI11" s="254"/>
      <c r="PJ11" s="254"/>
      <c r="PK11" s="254"/>
      <c r="PL11" s="254"/>
      <c r="PM11" s="254"/>
      <c r="PN11" s="254"/>
      <c r="PO11" s="254"/>
      <c r="PP11" s="254"/>
      <c r="PQ11" s="254"/>
      <c r="PR11" s="254"/>
      <c r="PS11" s="254"/>
      <c r="PT11" s="254"/>
      <c r="PU11" s="254"/>
      <c r="PV11" s="254"/>
      <c r="PW11" s="254"/>
      <c r="PX11" s="254"/>
      <c r="PY11" s="254"/>
      <c r="PZ11" s="254"/>
      <c r="QA11" s="254"/>
      <c r="QB11" s="254"/>
      <c r="QC11" s="254"/>
      <c r="QD11" s="254"/>
      <c r="QE11" s="254"/>
      <c r="QF11" s="254"/>
      <c r="QG11" s="254"/>
      <c r="QH11" s="254"/>
      <c r="QI11" s="254"/>
      <c r="QJ11" s="254"/>
      <c r="QK11" s="254"/>
      <c r="QL11" s="254"/>
      <c r="QM11" s="254"/>
      <c r="QN11" s="254"/>
      <c r="QO11" s="254"/>
      <c r="QP11" s="254"/>
      <c r="QQ11" s="254"/>
      <c r="QR11" s="254"/>
      <c r="QS11" s="254"/>
      <c r="QT11" s="254"/>
      <c r="QU11" s="254"/>
      <c r="QV11" s="254"/>
      <c r="QW11" s="254"/>
      <c r="QX11" s="254"/>
      <c r="QY11" s="254"/>
      <c r="QZ11" s="254"/>
      <c r="RA11" s="254"/>
      <c r="RB11" s="254"/>
      <c r="RC11" s="254"/>
      <c r="RD11" s="254"/>
      <c r="RE11" s="254"/>
      <c r="RF11" s="254"/>
      <c r="RG11" s="254"/>
      <c r="RH11" s="254"/>
      <c r="RI11" s="254"/>
      <c r="RJ11" s="254"/>
      <c r="RK11" s="254"/>
      <c r="RL11" s="254"/>
      <c r="RM11" s="254"/>
      <c r="RN11" s="254"/>
      <c r="RO11" s="254"/>
      <c r="RP11" s="254"/>
      <c r="RQ11" s="254"/>
      <c r="RR11" s="254"/>
      <c r="RS11" s="254"/>
      <c r="RT11" s="254"/>
      <c r="RU11" s="254"/>
      <c r="RV11" s="254"/>
      <c r="RW11" s="254"/>
      <c r="RX11" s="254"/>
      <c r="RY11" s="254"/>
      <c r="RZ11" s="254"/>
      <c r="SA11" s="254"/>
      <c r="SB11" s="254"/>
      <c r="SC11" s="254"/>
      <c r="SD11" s="254"/>
      <c r="SE11" s="254"/>
      <c r="SF11" s="254"/>
      <c r="SG11" s="254"/>
      <c r="SH11" s="254"/>
      <c r="SI11" s="254"/>
      <c r="SJ11" s="254"/>
      <c r="SK11" s="254"/>
      <c r="SL11" s="254"/>
      <c r="SM11" s="254"/>
      <c r="SN11" s="254"/>
      <c r="SO11" s="254"/>
      <c r="SP11" s="254"/>
      <c r="SQ11" s="254"/>
      <c r="SR11" s="254"/>
      <c r="SS11" s="254"/>
      <c r="ST11" s="254"/>
      <c r="SU11" s="254"/>
      <c r="SV11" s="254"/>
      <c r="SW11" s="254"/>
      <c r="SX11" s="254"/>
      <c r="SY11" s="254"/>
      <c r="SZ11" s="254"/>
      <c r="TA11" s="254"/>
      <c r="TB11" s="254"/>
      <c r="TC11" s="254"/>
      <c r="TD11" s="254"/>
      <c r="TE11" s="254"/>
      <c r="TF11" s="254"/>
      <c r="TG11" s="254"/>
      <c r="TH11" s="254"/>
      <c r="TI11" s="254"/>
      <c r="TJ11" s="254"/>
      <c r="TK11" s="254"/>
      <c r="TL11" s="254"/>
      <c r="TM11" s="254"/>
      <c r="TN11" s="254"/>
      <c r="TO11" s="254"/>
      <c r="TP11" s="254"/>
      <c r="TQ11" s="254"/>
      <c r="TR11" s="254"/>
      <c r="TS11" s="254"/>
      <c r="TT11" s="254"/>
      <c r="TU11" s="254"/>
      <c r="TV11" s="254"/>
      <c r="TW11" s="254"/>
      <c r="TX11" s="254"/>
      <c r="TY11" s="254"/>
      <c r="TZ11" s="254"/>
      <c r="UA11" s="254"/>
      <c r="UB11" s="254"/>
      <c r="UC11" s="254"/>
      <c r="UD11" s="254"/>
      <c r="UE11" s="254"/>
      <c r="UF11" s="254"/>
      <c r="UG11" s="254"/>
      <c r="UH11" s="254"/>
      <c r="UI11" s="254"/>
    </row>
    <row r="12" spans="1:555" ht="15.6" x14ac:dyDescent="0.3">
      <c r="A12" s="254"/>
      <c r="B12" s="84"/>
      <c r="C12" s="204" t="s">
        <v>1309</v>
      </c>
      <c r="D12" s="230" t="s">
        <v>1467</v>
      </c>
      <c r="E12" s="84"/>
      <c r="F12" s="84"/>
      <c r="G12" s="84"/>
      <c r="H12" s="69"/>
      <c r="I12" s="69"/>
      <c r="J12" s="69"/>
      <c r="K12" s="102"/>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c r="DM12" s="254"/>
      <c r="DN12" s="254"/>
      <c r="DO12" s="254"/>
      <c r="DP12" s="254"/>
      <c r="DQ12" s="254"/>
      <c r="DR12" s="254"/>
      <c r="DS12" s="254"/>
      <c r="DT12" s="254"/>
      <c r="DU12" s="254"/>
      <c r="DV12" s="254"/>
      <c r="DW12" s="254"/>
      <c r="DX12" s="254"/>
      <c r="DY12" s="254"/>
      <c r="DZ12" s="254"/>
      <c r="EA12" s="254"/>
      <c r="EB12" s="254"/>
      <c r="EC12" s="254"/>
      <c r="ED12" s="254"/>
      <c r="EE12" s="254"/>
      <c r="EF12" s="254"/>
      <c r="EG12" s="254"/>
      <c r="EH12" s="254"/>
      <c r="EI12" s="254"/>
      <c r="EJ12" s="254"/>
      <c r="EK12" s="254"/>
      <c r="EL12" s="254"/>
      <c r="EM12" s="254"/>
      <c r="EN12" s="254"/>
      <c r="EO12" s="254"/>
      <c r="EP12" s="254"/>
      <c r="EQ12" s="254"/>
      <c r="ER12" s="254"/>
      <c r="ES12" s="254"/>
      <c r="ET12" s="254"/>
      <c r="EU12" s="254"/>
      <c r="EV12" s="254"/>
      <c r="EW12" s="254"/>
      <c r="EX12" s="254"/>
      <c r="EY12" s="254"/>
      <c r="EZ12" s="254"/>
      <c r="FA12" s="254"/>
      <c r="FB12" s="254"/>
      <c r="FC12" s="254"/>
      <c r="FD12" s="254"/>
      <c r="FE12" s="254"/>
      <c r="FF12" s="254"/>
      <c r="FG12" s="254"/>
      <c r="FH12" s="254"/>
      <c r="FI12" s="254"/>
      <c r="FJ12" s="254"/>
      <c r="FK12" s="254"/>
      <c r="FL12" s="254"/>
      <c r="FM12" s="254"/>
      <c r="FN12" s="254"/>
      <c r="FO12" s="254"/>
      <c r="FP12" s="254"/>
      <c r="FQ12" s="254"/>
      <c r="FR12" s="254"/>
      <c r="FS12" s="254"/>
      <c r="FT12" s="254"/>
      <c r="FU12" s="254"/>
      <c r="FV12" s="254"/>
      <c r="FW12" s="254"/>
      <c r="FX12" s="254"/>
      <c r="FY12" s="254"/>
      <c r="FZ12" s="254"/>
      <c r="GA12" s="254"/>
      <c r="GB12" s="254"/>
      <c r="GC12" s="254"/>
      <c r="GD12" s="254"/>
      <c r="GE12" s="254"/>
      <c r="GF12" s="254"/>
      <c r="GG12" s="254"/>
      <c r="GH12" s="254"/>
      <c r="GI12" s="254"/>
      <c r="GJ12" s="254"/>
      <c r="GK12" s="254"/>
      <c r="GL12" s="254"/>
      <c r="GM12" s="254"/>
      <c r="GN12" s="254"/>
      <c r="GO12" s="254"/>
      <c r="GP12" s="254"/>
      <c r="GQ12" s="254"/>
      <c r="GR12" s="254"/>
      <c r="GS12" s="254"/>
      <c r="GT12" s="254"/>
      <c r="GU12" s="254"/>
      <c r="GV12" s="254"/>
      <c r="GW12" s="254"/>
      <c r="GX12" s="254"/>
      <c r="GY12" s="254"/>
      <c r="GZ12" s="254"/>
      <c r="HA12" s="254"/>
      <c r="HB12" s="254"/>
      <c r="HC12" s="254"/>
      <c r="HD12" s="254"/>
      <c r="HE12" s="254"/>
      <c r="HF12" s="254"/>
      <c r="HG12" s="254"/>
      <c r="HH12" s="254"/>
      <c r="HI12" s="254"/>
      <c r="HJ12" s="254"/>
      <c r="HK12" s="254"/>
      <c r="HL12" s="254"/>
      <c r="HM12" s="254"/>
      <c r="HN12" s="254"/>
      <c r="HO12" s="254"/>
      <c r="HP12" s="254"/>
      <c r="HQ12" s="254"/>
      <c r="HR12" s="254"/>
      <c r="HS12" s="254"/>
      <c r="HT12" s="254"/>
      <c r="HU12" s="254"/>
      <c r="HV12" s="254"/>
      <c r="HW12" s="254"/>
      <c r="HX12" s="254"/>
      <c r="HY12" s="254"/>
      <c r="HZ12" s="254"/>
      <c r="IA12" s="254"/>
      <c r="IB12" s="254"/>
      <c r="IC12" s="254"/>
      <c r="ID12" s="254"/>
      <c r="IE12" s="254"/>
      <c r="IF12" s="254"/>
      <c r="IG12" s="254"/>
      <c r="IH12" s="254"/>
      <c r="II12" s="254"/>
      <c r="IJ12" s="254"/>
      <c r="IK12" s="254"/>
      <c r="IL12" s="254"/>
      <c r="IM12" s="254"/>
      <c r="IN12" s="254"/>
      <c r="IO12" s="254"/>
      <c r="IP12" s="254"/>
      <c r="IQ12" s="254"/>
      <c r="IR12" s="254"/>
      <c r="IS12" s="254"/>
      <c r="IT12" s="254"/>
      <c r="IU12" s="254"/>
      <c r="IV12" s="254"/>
      <c r="IW12" s="254"/>
      <c r="IX12" s="254"/>
      <c r="IY12" s="254"/>
      <c r="IZ12" s="254"/>
      <c r="JA12" s="254"/>
      <c r="JB12" s="254"/>
      <c r="JC12" s="254"/>
      <c r="JD12" s="254"/>
      <c r="JE12" s="254"/>
      <c r="JF12" s="254"/>
      <c r="JG12" s="254"/>
      <c r="JH12" s="254"/>
      <c r="JI12" s="254"/>
      <c r="JJ12" s="254"/>
      <c r="JK12" s="254"/>
      <c r="JL12" s="254"/>
      <c r="JM12" s="254"/>
      <c r="JN12" s="254"/>
      <c r="JO12" s="254"/>
      <c r="JP12" s="254"/>
      <c r="JQ12" s="254"/>
      <c r="JR12" s="254"/>
      <c r="JS12" s="254"/>
      <c r="JT12" s="254"/>
      <c r="JU12" s="254"/>
      <c r="JV12" s="254"/>
      <c r="JW12" s="254"/>
      <c r="JX12" s="254"/>
      <c r="JY12" s="254"/>
      <c r="JZ12" s="254"/>
      <c r="KA12" s="254"/>
      <c r="KB12" s="254"/>
      <c r="KC12" s="254"/>
      <c r="KD12" s="254"/>
      <c r="KE12" s="254"/>
      <c r="KF12" s="254"/>
      <c r="KG12" s="254"/>
      <c r="KH12" s="254"/>
      <c r="KI12" s="254"/>
      <c r="KJ12" s="254"/>
      <c r="KK12" s="254"/>
      <c r="KL12" s="254"/>
      <c r="KM12" s="254"/>
      <c r="KN12" s="254"/>
      <c r="KO12" s="254"/>
      <c r="KP12" s="254"/>
      <c r="KQ12" s="254"/>
      <c r="KR12" s="254"/>
      <c r="KS12" s="254"/>
      <c r="KT12" s="254"/>
      <c r="KU12" s="254"/>
      <c r="KV12" s="254"/>
      <c r="KW12" s="254"/>
      <c r="KX12" s="254"/>
      <c r="KY12" s="254"/>
      <c r="KZ12" s="254"/>
      <c r="LA12" s="254"/>
      <c r="LB12" s="254"/>
      <c r="LC12" s="254"/>
      <c r="LD12" s="254"/>
      <c r="LE12" s="254"/>
      <c r="LF12" s="254"/>
      <c r="LG12" s="254"/>
      <c r="LH12" s="254"/>
      <c r="LI12" s="254"/>
      <c r="LJ12" s="254"/>
      <c r="LK12" s="254"/>
      <c r="LL12" s="254"/>
      <c r="LM12" s="254"/>
      <c r="LN12" s="254"/>
      <c r="LO12" s="254"/>
      <c r="LP12" s="254"/>
      <c r="LQ12" s="254"/>
      <c r="LR12" s="254"/>
      <c r="LS12" s="254"/>
      <c r="LT12" s="254"/>
      <c r="LU12" s="254"/>
      <c r="LV12" s="254"/>
      <c r="LW12" s="254"/>
      <c r="LX12" s="254"/>
      <c r="LY12" s="254"/>
      <c r="LZ12" s="254"/>
      <c r="MA12" s="254"/>
      <c r="MB12" s="254"/>
      <c r="MC12" s="254"/>
      <c r="MD12" s="254"/>
      <c r="ME12" s="254"/>
      <c r="MF12" s="254"/>
      <c r="MG12" s="254"/>
      <c r="MH12" s="254"/>
      <c r="MI12" s="254"/>
      <c r="MJ12" s="254"/>
      <c r="MK12" s="254"/>
      <c r="ML12" s="254"/>
      <c r="MM12" s="254"/>
      <c r="MN12" s="254"/>
      <c r="MO12" s="254"/>
      <c r="MP12" s="254"/>
      <c r="MQ12" s="254"/>
      <c r="MR12" s="254"/>
      <c r="MS12" s="254"/>
      <c r="MT12" s="254"/>
      <c r="MU12" s="254"/>
      <c r="MV12" s="254"/>
      <c r="MW12" s="254"/>
      <c r="MX12" s="254"/>
      <c r="MY12" s="254"/>
      <c r="MZ12" s="254"/>
      <c r="NA12" s="254"/>
      <c r="NB12" s="254"/>
      <c r="NC12" s="254"/>
      <c r="ND12" s="254"/>
      <c r="NE12" s="254"/>
      <c r="NF12" s="254"/>
      <c r="NG12" s="254"/>
      <c r="NH12" s="254"/>
      <c r="NI12" s="254"/>
      <c r="NJ12" s="254"/>
      <c r="NK12" s="254"/>
      <c r="NL12" s="254"/>
      <c r="NM12" s="254"/>
      <c r="NN12" s="254"/>
      <c r="NO12" s="254"/>
      <c r="NP12" s="254"/>
      <c r="NQ12" s="254"/>
      <c r="NR12" s="254"/>
      <c r="NS12" s="254"/>
      <c r="NT12" s="254"/>
      <c r="NU12" s="254"/>
      <c r="NV12" s="254"/>
      <c r="NW12" s="254"/>
      <c r="NX12" s="254"/>
      <c r="NY12" s="254"/>
      <c r="NZ12" s="254"/>
      <c r="OA12" s="254"/>
      <c r="OB12" s="254"/>
      <c r="OC12" s="254"/>
      <c r="OD12" s="254"/>
      <c r="OE12" s="254"/>
      <c r="OF12" s="254"/>
      <c r="OG12" s="254"/>
      <c r="OH12" s="254"/>
      <c r="OI12" s="254"/>
      <c r="OJ12" s="254"/>
      <c r="OK12" s="254"/>
      <c r="OL12" s="254"/>
      <c r="OM12" s="254"/>
      <c r="ON12" s="254"/>
      <c r="OO12" s="254"/>
      <c r="OP12" s="254"/>
      <c r="OQ12" s="254"/>
      <c r="OR12" s="254"/>
      <c r="OS12" s="254"/>
      <c r="OT12" s="254"/>
      <c r="OU12" s="254"/>
      <c r="OV12" s="254"/>
      <c r="OW12" s="254"/>
      <c r="OX12" s="254"/>
      <c r="OY12" s="254"/>
      <c r="OZ12" s="254"/>
      <c r="PA12" s="254"/>
      <c r="PB12" s="254"/>
      <c r="PC12" s="254"/>
      <c r="PD12" s="254"/>
      <c r="PE12" s="254"/>
      <c r="PF12" s="254"/>
      <c r="PG12" s="254"/>
      <c r="PH12" s="254"/>
      <c r="PI12" s="254"/>
      <c r="PJ12" s="254"/>
      <c r="PK12" s="254"/>
      <c r="PL12" s="254"/>
      <c r="PM12" s="254"/>
      <c r="PN12" s="254"/>
      <c r="PO12" s="254"/>
      <c r="PP12" s="254"/>
      <c r="PQ12" s="254"/>
      <c r="PR12" s="254"/>
      <c r="PS12" s="254"/>
      <c r="PT12" s="254"/>
      <c r="PU12" s="254"/>
      <c r="PV12" s="254"/>
      <c r="PW12" s="254"/>
      <c r="PX12" s="254"/>
      <c r="PY12" s="254"/>
      <c r="PZ12" s="254"/>
      <c r="QA12" s="254"/>
      <c r="QB12" s="254"/>
      <c r="QC12" s="254"/>
      <c r="QD12" s="254"/>
      <c r="QE12" s="254"/>
      <c r="QF12" s="254"/>
      <c r="QG12" s="254"/>
      <c r="QH12" s="254"/>
      <c r="QI12" s="254"/>
      <c r="QJ12" s="254"/>
      <c r="QK12" s="254"/>
      <c r="QL12" s="254"/>
      <c r="QM12" s="254"/>
      <c r="QN12" s="254"/>
      <c r="QO12" s="254"/>
      <c r="QP12" s="254"/>
      <c r="QQ12" s="254"/>
      <c r="QR12" s="254"/>
      <c r="QS12" s="254"/>
      <c r="QT12" s="254"/>
      <c r="QU12" s="254"/>
      <c r="QV12" s="254"/>
      <c r="QW12" s="254"/>
      <c r="QX12" s="254"/>
      <c r="QY12" s="254"/>
      <c r="QZ12" s="254"/>
      <c r="RA12" s="254"/>
      <c r="RB12" s="254"/>
      <c r="RC12" s="254"/>
      <c r="RD12" s="254"/>
      <c r="RE12" s="254"/>
      <c r="RF12" s="254"/>
      <c r="RG12" s="254"/>
      <c r="RH12" s="254"/>
      <c r="RI12" s="254"/>
      <c r="RJ12" s="254"/>
      <c r="RK12" s="254"/>
      <c r="RL12" s="254"/>
      <c r="RM12" s="254"/>
      <c r="RN12" s="254"/>
      <c r="RO12" s="254"/>
      <c r="RP12" s="254"/>
      <c r="RQ12" s="254"/>
      <c r="RR12" s="254"/>
      <c r="RS12" s="254"/>
      <c r="RT12" s="254"/>
      <c r="RU12" s="254"/>
      <c r="RV12" s="254"/>
      <c r="RW12" s="254"/>
      <c r="RX12" s="254"/>
      <c r="RY12" s="254"/>
      <c r="RZ12" s="254"/>
      <c r="SA12" s="254"/>
      <c r="SB12" s="254"/>
      <c r="SC12" s="254"/>
      <c r="SD12" s="254"/>
      <c r="SE12" s="254"/>
      <c r="SF12" s="254"/>
      <c r="SG12" s="254"/>
      <c r="SH12" s="254"/>
      <c r="SI12" s="254"/>
      <c r="SJ12" s="254"/>
      <c r="SK12" s="254"/>
      <c r="SL12" s="254"/>
      <c r="SM12" s="254"/>
      <c r="SN12" s="254"/>
      <c r="SO12" s="254"/>
      <c r="SP12" s="254"/>
      <c r="SQ12" s="254"/>
      <c r="SR12" s="254"/>
      <c r="SS12" s="254"/>
      <c r="ST12" s="254"/>
      <c r="SU12" s="254"/>
      <c r="SV12" s="254"/>
      <c r="SW12" s="254"/>
      <c r="SX12" s="254"/>
      <c r="SY12" s="254"/>
      <c r="SZ12" s="254"/>
      <c r="TA12" s="254"/>
      <c r="TB12" s="254"/>
      <c r="TC12" s="254"/>
      <c r="TD12" s="254"/>
      <c r="TE12" s="254"/>
      <c r="TF12" s="254"/>
      <c r="TG12" s="254"/>
      <c r="TH12" s="254"/>
      <c r="TI12" s="254"/>
      <c r="TJ12" s="254"/>
      <c r="TK12" s="254"/>
      <c r="TL12" s="254"/>
      <c r="TM12" s="254"/>
      <c r="TN12" s="254"/>
      <c r="TO12" s="254"/>
      <c r="TP12" s="254"/>
      <c r="TQ12" s="254"/>
      <c r="TR12" s="254"/>
      <c r="TS12" s="254"/>
      <c r="TT12" s="254"/>
      <c r="TU12" s="254"/>
      <c r="TV12" s="254"/>
      <c r="TW12" s="254"/>
      <c r="TX12" s="254"/>
      <c r="TY12" s="254"/>
      <c r="TZ12" s="254"/>
      <c r="UA12" s="254"/>
      <c r="UB12" s="254"/>
      <c r="UC12" s="254"/>
      <c r="UD12" s="254"/>
      <c r="UE12" s="254"/>
      <c r="UF12" s="254"/>
      <c r="UG12" s="254"/>
      <c r="UH12" s="254"/>
      <c r="UI12" s="254"/>
    </row>
    <row r="13" spans="1:555" ht="18" x14ac:dyDescent="0.3">
      <c r="A13" s="254"/>
      <c r="B13" s="84"/>
      <c r="C13" s="173" t="str">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 xml:space="preserve">1. Dar seguimiento al proyecto de Edificio de la Facultad para proceder a su construcción, buscando a la vez, otras fuentes de financiamiento. </v>
      </c>
      <c r="D13" s="31"/>
      <c r="E13" s="84"/>
      <c r="F13" s="84"/>
      <c r="G13" s="84"/>
      <c r="H13" s="69"/>
      <c r="I13" s="69"/>
      <c r="J13" s="69"/>
      <c r="K13" s="102"/>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c r="IU13" s="254"/>
      <c r="IV13" s="254"/>
      <c r="IW13" s="254"/>
      <c r="IX13" s="254"/>
      <c r="IY13" s="254"/>
      <c r="IZ13" s="254"/>
      <c r="JA13" s="254"/>
      <c r="JB13" s="254"/>
      <c r="JC13" s="254"/>
      <c r="JD13" s="254"/>
      <c r="JE13" s="254"/>
      <c r="JF13" s="254"/>
      <c r="JG13" s="254"/>
      <c r="JH13" s="254"/>
      <c r="JI13" s="254"/>
      <c r="JJ13" s="254"/>
      <c r="JK13" s="254"/>
      <c r="JL13" s="254"/>
      <c r="JM13" s="254"/>
      <c r="JN13" s="254"/>
      <c r="JO13" s="254"/>
      <c r="JP13" s="254"/>
      <c r="JQ13" s="254"/>
      <c r="JR13" s="254"/>
      <c r="JS13" s="254"/>
      <c r="JT13" s="254"/>
      <c r="JU13" s="254"/>
      <c r="JV13" s="254"/>
      <c r="JW13" s="254"/>
      <c r="JX13" s="254"/>
      <c r="JY13" s="254"/>
      <c r="JZ13" s="254"/>
      <c r="KA13" s="254"/>
      <c r="KB13" s="254"/>
      <c r="KC13" s="254"/>
      <c r="KD13" s="254"/>
      <c r="KE13" s="254"/>
      <c r="KF13" s="254"/>
      <c r="KG13" s="254"/>
      <c r="KH13" s="254"/>
      <c r="KI13" s="254"/>
      <c r="KJ13" s="254"/>
      <c r="KK13" s="254"/>
      <c r="KL13" s="254"/>
      <c r="KM13" s="254"/>
      <c r="KN13" s="254"/>
      <c r="KO13" s="254"/>
      <c r="KP13" s="254"/>
      <c r="KQ13" s="254"/>
      <c r="KR13" s="254"/>
      <c r="KS13" s="254"/>
      <c r="KT13" s="254"/>
      <c r="KU13" s="254"/>
      <c r="KV13" s="254"/>
      <c r="KW13" s="254"/>
      <c r="KX13" s="254"/>
      <c r="KY13" s="254"/>
      <c r="KZ13" s="254"/>
      <c r="LA13" s="254"/>
      <c r="LB13" s="254"/>
      <c r="LC13" s="254"/>
      <c r="LD13" s="254"/>
      <c r="LE13" s="254"/>
      <c r="LF13" s="254"/>
      <c r="LG13" s="254"/>
      <c r="LH13" s="254"/>
      <c r="LI13" s="254"/>
      <c r="LJ13" s="254"/>
      <c r="LK13" s="254"/>
      <c r="LL13" s="254"/>
      <c r="LM13" s="254"/>
      <c r="LN13" s="254"/>
      <c r="LO13" s="254"/>
      <c r="LP13" s="254"/>
      <c r="LQ13" s="254"/>
      <c r="LR13" s="254"/>
      <c r="LS13" s="254"/>
      <c r="LT13" s="254"/>
      <c r="LU13" s="254"/>
      <c r="LV13" s="254"/>
      <c r="LW13" s="254"/>
      <c r="LX13" s="254"/>
      <c r="LY13" s="254"/>
      <c r="LZ13" s="254"/>
      <c r="MA13" s="254"/>
      <c r="MB13" s="254"/>
      <c r="MC13" s="254"/>
      <c r="MD13" s="254"/>
      <c r="ME13" s="254"/>
      <c r="MF13" s="254"/>
      <c r="MG13" s="254"/>
      <c r="MH13" s="254"/>
      <c r="MI13" s="254"/>
      <c r="MJ13" s="254"/>
      <c r="MK13" s="254"/>
      <c r="ML13" s="254"/>
      <c r="MM13" s="254"/>
      <c r="MN13" s="254"/>
      <c r="MO13" s="254"/>
      <c r="MP13" s="254"/>
      <c r="MQ13" s="254"/>
      <c r="MR13" s="254"/>
      <c r="MS13" s="254"/>
      <c r="MT13" s="254"/>
      <c r="MU13" s="254"/>
      <c r="MV13" s="254"/>
      <c r="MW13" s="254"/>
      <c r="MX13" s="254"/>
      <c r="MY13" s="254"/>
      <c r="MZ13" s="254"/>
      <c r="NA13" s="254"/>
      <c r="NB13" s="254"/>
      <c r="NC13" s="254"/>
      <c r="ND13" s="254"/>
      <c r="NE13" s="254"/>
      <c r="NF13" s="254"/>
      <c r="NG13" s="254"/>
      <c r="NH13" s="254"/>
      <c r="NI13" s="254"/>
      <c r="NJ13" s="254"/>
      <c r="NK13" s="254"/>
      <c r="NL13" s="254"/>
      <c r="NM13" s="254"/>
      <c r="NN13" s="254"/>
      <c r="NO13" s="254"/>
      <c r="NP13" s="254"/>
      <c r="NQ13" s="254"/>
      <c r="NR13" s="254"/>
      <c r="NS13" s="254"/>
      <c r="NT13" s="254"/>
      <c r="NU13" s="254"/>
      <c r="NV13" s="254"/>
      <c r="NW13" s="254"/>
      <c r="NX13" s="254"/>
      <c r="NY13" s="254"/>
      <c r="NZ13" s="254"/>
      <c r="OA13" s="254"/>
      <c r="OB13" s="254"/>
      <c r="OC13" s="254"/>
      <c r="OD13" s="254"/>
      <c r="OE13" s="254"/>
      <c r="OF13" s="254"/>
      <c r="OG13" s="254"/>
      <c r="OH13" s="254"/>
      <c r="OI13" s="254"/>
      <c r="OJ13" s="254"/>
      <c r="OK13" s="254"/>
      <c r="OL13" s="254"/>
      <c r="OM13" s="254"/>
      <c r="ON13" s="254"/>
      <c r="OO13" s="254"/>
      <c r="OP13" s="254"/>
      <c r="OQ13" s="254"/>
      <c r="OR13" s="254"/>
      <c r="OS13" s="254"/>
      <c r="OT13" s="254"/>
      <c r="OU13" s="254"/>
      <c r="OV13" s="254"/>
      <c r="OW13" s="254"/>
      <c r="OX13" s="254"/>
      <c r="OY13" s="254"/>
      <c r="OZ13" s="254"/>
      <c r="PA13" s="254"/>
      <c r="PB13" s="254"/>
      <c r="PC13" s="254"/>
      <c r="PD13" s="254"/>
      <c r="PE13" s="254"/>
      <c r="PF13" s="254"/>
      <c r="PG13" s="254"/>
      <c r="PH13" s="254"/>
      <c r="PI13" s="254"/>
      <c r="PJ13" s="254"/>
      <c r="PK13" s="254"/>
      <c r="PL13" s="254"/>
      <c r="PM13" s="254"/>
      <c r="PN13" s="254"/>
      <c r="PO13" s="254"/>
      <c r="PP13" s="254"/>
      <c r="PQ13" s="254"/>
      <c r="PR13" s="254"/>
      <c r="PS13" s="254"/>
      <c r="PT13" s="254"/>
      <c r="PU13" s="254"/>
      <c r="PV13" s="254"/>
      <c r="PW13" s="254"/>
      <c r="PX13" s="254"/>
      <c r="PY13" s="254"/>
      <c r="PZ13" s="254"/>
      <c r="QA13" s="254"/>
      <c r="QB13" s="254"/>
      <c r="QC13" s="254"/>
      <c r="QD13" s="254"/>
      <c r="QE13" s="254"/>
      <c r="QF13" s="254"/>
      <c r="QG13" s="254"/>
      <c r="QH13" s="254"/>
      <c r="QI13" s="254"/>
      <c r="QJ13" s="254"/>
      <c r="QK13" s="254"/>
      <c r="QL13" s="254"/>
      <c r="QM13" s="254"/>
      <c r="QN13" s="254"/>
      <c r="QO13" s="254"/>
      <c r="QP13" s="254"/>
      <c r="QQ13" s="254"/>
      <c r="QR13" s="254"/>
      <c r="QS13" s="254"/>
      <c r="QT13" s="254"/>
      <c r="QU13" s="254"/>
      <c r="QV13" s="254"/>
      <c r="QW13" s="254"/>
      <c r="QX13" s="254"/>
      <c r="QY13" s="254"/>
      <c r="QZ13" s="254"/>
      <c r="RA13" s="254"/>
      <c r="RB13" s="254"/>
      <c r="RC13" s="254"/>
      <c r="RD13" s="254"/>
      <c r="RE13" s="254"/>
      <c r="RF13" s="254"/>
      <c r="RG13" s="254"/>
      <c r="RH13" s="254"/>
      <c r="RI13" s="254"/>
      <c r="RJ13" s="254"/>
      <c r="RK13" s="254"/>
      <c r="RL13" s="254"/>
      <c r="RM13" s="254"/>
      <c r="RN13" s="254"/>
      <c r="RO13" s="254"/>
      <c r="RP13" s="254"/>
      <c r="RQ13" s="254"/>
      <c r="RR13" s="254"/>
      <c r="RS13" s="254"/>
      <c r="RT13" s="254"/>
      <c r="RU13" s="254"/>
      <c r="RV13" s="254"/>
      <c r="RW13" s="254"/>
      <c r="RX13" s="254"/>
      <c r="RY13" s="254"/>
      <c r="RZ13" s="254"/>
      <c r="SA13" s="254"/>
      <c r="SB13" s="254"/>
      <c r="SC13" s="254"/>
      <c r="SD13" s="254"/>
      <c r="SE13" s="254"/>
      <c r="SF13" s="254"/>
      <c r="SG13" s="254"/>
      <c r="SH13" s="254"/>
      <c r="SI13" s="254"/>
      <c r="SJ13" s="254"/>
      <c r="SK13" s="254"/>
      <c r="SL13" s="254"/>
      <c r="SM13" s="254"/>
      <c r="SN13" s="254"/>
      <c r="SO13" s="254"/>
      <c r="SP13" s="254"/>
      <c r="SQ13" s="254"/>
      <c r="SR13" s="254"/>
      <c r="SS13" s="254"/>
      <c r="ST13" s="254"/>
      <c r="SU13" s="254"/>
      <c r="SV13" s="254"/>
      <c r="SW13" s="254"/>
      <c r="SX13" s="254"/>
      <c r="SY13" s="254"/>
      <c r="SZ13" s="254"/>
      <c r="TA13" s="254"/>
      <c r="TB13" s="254"/>
      <c r="TC13" s="254"/>
      <c r="TD13" s="254"/>
      <c r="TE13" s="254"/>
      <c r="TF13" s="254"/>
      <c r="TG13" s="254"/>
      <c r="TH13" s="254"/>
      <c r="TI13" s="254"/>
      <c r="TJ13" s="254"/>
      <c r="TK13" s="254"/>
      <c r="TL13" s="254"/>
      <c r="TM13" s="254"/>
      <c r="TN13" s="254"/>
      <c r="TO13" s="254"/>
      <c r="TP13" s="254"/>
      <c r="TQ13" s="254"/>
      <c r="TR13" s="254"/>
      <c r="TS13" s="254"/>
      <c r="TT13" s="254"/>
      <c r="TU13" s="254"/>
      <c r="TV13" s="254"/>
      <c r="TW13" s="254"/>
      <c r="TX13" s="254"/>
      <c r="TY13" s="254"/>
      <c r="TZ13" s="254"/>
      <c r="UA13" s="254"/>
      <c r="UB13" s="254"/>
      <c r="UC13" s="254"/>
      <c r="UD13" s="254"/>
      <c r="UE13" s="254"/>
      <c r="UF13" s="254"/>
      <c r="UG13" s="254"/>
      <c r="UH13" s="254"/>
      <c r="UI13" s="254"/>
    </row>
    <row r="14" spans="1:555" ht="14.45" x14ac:dyDescent="0.3">
      <c r="A14" s="254"/>
      <c r="B14" s="84"/>
      <c r="C14" s="254"/>
      <c r="D14" s="254"/>
      <c r="E14" s="84"/>
      <c r="F14" s="84"/>
      <c r="G14" s="84"/>
      <c r="H14" s="69"/>
      <c r="I14" s="69"/>
      <c r="J14" s="69"/>
      <c r="K14" s="102"/>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c r="FK14" s="254"/>
      <c r="FL14" s="254"/>
      <c r="FM14" s="254"/>
      <c r="FN14" s="254"/>
      <c r="FO14" s="254"/>
      <c r="FP14" s="254"/>
      <c r="FQ14" s="254"/>
      <c r="FR14" s="254"/>
      <c r="FS14" s="254"/>
      <c r="FT14" s="254"/>
      <c r="FU14" s="254"/>
      <c r="FV14" s="254"/>
      <c r="FW14" s="254"/>
      <c r="FX14" s="254"/>
      <c r="FY14" s="254"/>
      <c r="FZ14" s="254"/>
      <c r="GA14" s="254"/>
      <c r="GB14" s="254"/>
      <c r="GC14" s="254"/>
      <c r="GD14" s="254"/>
      <c r="GE14" s="254"/>
      <c r="GF14" s="254"/>
      <c r="GG14" s="254"/>
      <c r="GH14" s="254"/>
      <c r="GI14" s="254"/>
      <c r="GJ14" s="254"/>
      <c r="GK14" s="254"/>
      <c r="GL14" s="254"/>
      <c r="GM14" s="254"/>
      <c r="GN14" s="254"/>
      <c r="GO14" s="254"/>
      <c r="GP14" s="254"/>
      <c r="GQ14" s="254"/>
      <c r="GR14" s="254"/>
      <c r="GS14" s="254"/>
      <c r="GT14" s="254"/>
      <c r="GU14" s="254"/>
      <c r="GV14" s="254"/>
      <c r="GW14" s="254"/>
      <c r="GX14" s="254"/>
      <c r="GY14" s="254"/>
      <c r="GZ14" s="254"/>
      <c r="HA14" s="254"/>
      <c r="HB14" s="254"/>
      <c r="HC14" s="254"/>
      <c r="HD14" s="254"/>
      <c r="HE14" s="254"/>
      <c r="HF14" s="254"/>
      <c r="HG14" s="254"/>
      <c r="HH14" s="254"/>
      <c r="HI14" s="254"/>
      <c r="HJ14" s="254"/>
      <c r="HK14" s="254"/>
      <c r="HL14" s="254"/>
      <c r="HM14" s="254"/>
      <c r="HN14" s="254"/>
      <c r="HO14" s="254"/>
      <c r="HP14" s="254"/>
      <c r="HQ14" s="254"/>
      <c r="HR14" s="254"/>
      <c r="HS14" s="254"/>
      <c r="HT14" s="254"/>
      <c r="HU14" s="254"/>
      <c r="HV14" s="254"/>
      <c r="HW14" s="254"/>
      <c r="HX14" s="254"/>
      <c r="HY14" s="254"/>
      <c r="HZ14" s="254"/>
      <c r="IA14" s="254"/>
      <c r="IB14" s="254"/>
      <c r="IC14" s="254"/>
      <c r="ID14" s="254"/>
      <c r="IE14" s="254"/>
      <c r="IF14" s="254"/>
      <c r="IG14" s="254"/>
      <c r="IH14" s="254"/>
      <c r="II14" s="254"/>
      <c r="IJ14" s="254"/>
      <c r="IK14" s="254"/>
      <c r="IL14" s="254"/>
      <c r="IM14" s="254"/>
      <c r="IN14" s="254"/>
      <c r="IO14" s="254"/>
      <c r="IP14" s="254"/>
      <c r="IQ14" s="254"/>
      <c r="IR14" s="254"/>
      <c r="IS14" s="254"/>
      <c r="IT14" s="254"/>
      <c r="IU14" s="254"/>
      <c r="IV14" s="254"/>
      <c r="IW14" s="254"/>
      <c r="IX14" s="254"/>
      <c r="IY14" s="254"/>
      <c r="IZ14" s="254"/>
      <c r="JA14" s="254"/>
      <c r="JB14" s="254"/>
      <c r="JC14" s="254"/>
      <c r="JD14" s="254"/>
      <c r="JE14" s="254"/>
      <c r="JF14" s="254"/>
      <c r="JG14" s="254"/>
      <c r="JH14" s="254"/>
      <c r="JI14" s="254"/>
      <c r="JJ14" s="254"/>
      <c r="JK14" s="254"/>
      <c r="JL14" s="254"/>
      <c r="JM14" s="254"/>
      <c r="JN14" s="254"/>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4"/>
      <c r="OF14" s="254"/>
      <c r="OG14" s="254"/>
      <c r="OH14" s="254"/>
      <c r="OI14" s="254"/>
      <c r="OJ14" s="254"/>
      <c r="OK14" s="254"/>
      <c r="OL14" s="254"/>
      <c r="OM14" s="254"/>
      <c r="ON14" s="254"/>
      <c r="OO14" s="254"/>
      <c r="OP14" s="254"/>
      <c r="OQ14" s="254"/>
      <c r="OR14" s="254"/>
      <c r="OS14" s="254"/>
      <c r="OT14" s="254"/>
      <c r="OU14" s="254"/>
      <c r="OV14" s="254"/>
      <c r="OW14" s="254"/>
      <c r="OX14" s="254"/>
      <c r="OY14" s="254"/>
      <c r="OZ14" s="254"/>
      <c r="PA14" s="254"/>
      <c r="PB14" s="254"/>
      <c r="PC14" s="254"/>
      <c r="PD14" s="254"/>
      <c r="PE14" s="254"/>
      <c r="PF14" s="254"/>
      <c r="PG14" s="254"/>
      <c r="PH14" s="254"/>
      <c r="PI14" s="254"/>
      <c r="PJ14" s="254"/>
      <c r="PK14" s="254"/>
      <c r="PL14" s="254"/>
      <c r="PM14" s="254"/>
      <c r="PN14" s="254"/>
      <c r="PO14" s="254"/>
      <c r="PP14" s="254"/>
      <c r="PQ14" s="254"/>
      <c r="PR14" s="254"/>
      <c r="PS14" s="254"/>
      <c r="PT14" s="254"/>
      <c r="PU14" s="254"/>
      <c r="PV14" s="254"/>
      <c r="PW14" s="254"/>
      <c r="PX14" s="254"/>
      <c r="PY14" s="254"/>
      <c r="PZ14" s="254"/>
      <c r="QA14" s="254"/>
      <c r="QB14" s="254"/>
      <c r="QC14" s="254"/>
      <c r="QD14" s="254"/>
      <c r="QE14" s="254"/>
      <c r="QF14" s="254"/>
      <c r="QG14" s="254"/>
      <c r="QH14" s="254"/>
      <c r="QI14" s="254"/>
      <c r="QJ14" s="254"/>
      <c r="QK14" s="254"/>
      <c r="QL14" s="254"/>
      <c r="QM14" s="254"/>
      <c r="QN14" s="254"/>
      <c r="QO14" s="254"/>
      <c r="QP14" s="254"/>
      <c r="QQ14" s="254"/>
      <c r="QR14" s="254"/>
      <c r="QS14" s="254"/>
      <c r="QT14" s="254"/>
      <c r="QU14" s="254"/>
      <c r="QV14" s="254"/>
      <c r="QW14" s="254"/>
      <c r="QX14" s="254"/>
      <c r="QY14" s="254"/>
      <c r="QZ14" s="254"/>
      <c r="RA14" s="254"/>
      <c r="RB14" s="254"/>
      <c r="RC14" s="254"/>
      <c r="RD14" s="254"/>
      <c r="RE14" s="254"/>
      <c r="RF14" s="254"/>
      <c r="RG14" s="254"/>
      <c r="RH14" s="254"/>
      <c r="RI14" s="254"/>
      <c r="RJ14" s="254"/>
      <c r="RK14" s="254"/>
      <c r="RL14" s="254"/>
      <c r="RM14" s="254"/>
      <c r="RN14" s="254"/>
      <c r="RO14" s="254"/>
      <c r="RP14" s="254"/>
      <c r="RQ14" s="254"/>
      <c r="RR14" s="254"/>
      <c r="RS14" s="254"/>
      <c r="RT14" s="254"/>
      <c r="RU14" s="254"/>
      <c r="RV14" s="254"/>
      <c r="RW14" s="254"/>
      <c r="RX14" s="254"/>
      <c r="RY14" s="254"/>
      <c r="RZ14" s="254"/>
      <c r="SA14" s="254"/>
      <c r="SB14" s="254"/>
      <c r="SC14" s="254"/>
      <c r="SD14" s="254"/>
      <c r="SE14" s="254"/>
      <c r="SF14" s="254"/>
      <c r="SG14" s="254"/>
      <c r="SH14" s="254"/>
      <c r="SI14" s="254"/>
      <c r="SJ14" s="254"/>
      <c r="SK14" s="254"/>
      <c r="SL14" s="254"/>
      <c r="SM14" s="254"/>
      <c r="SN14" s="254"/>
      <c r="SO14" s="254"/>
      <c r="SP14" s="254"/>
      <c r="SQ14" s="254"/>
      <c r="SR14" s="254"/>
      <c r="SS14" s="254"/>
      <c r="ST14" s="254"/>
      <c r="SU14" s="254"/>
      <c r="SV14" s="254"/>
      <c r="SW14" s="254"/>
      <c r="SX14" s="254"/>
      <c r="SY14" s="254"/>
      <c r="SZ14" s="254"/>
      <c r="TA14" s="254"/>
      <c r="TB14" s="254"/>
      <c r="TC14" s="254"/>
      <c r="TD14" s="254"/>
      <c r="TE14" s="254"/>
      <c r="TF14" s="254"/>
      <c r="TG14" s="254"/>
      <c r="TH14" s="254"/>
      <c r="TI14" s="254"/>
      <c r="TJ14" s="254"/>
      <c r="TK14" s="254"/>
      <c r="TL14" s="254"/>
      <c r="TM14" s="254"/>
      <c r="TN14" s="254"/>
      <c r="TO14" s="254"/>
      <c r="TP14" s="254"/>
      <c r="TQ14" s="254"/>
      <c r="TR14" s="254"/>
      <c r="TS14" s="254"/>
      <c r="TT14" s="254"/>
      <c r="TU14" s="254"/>
      <c r="TV14" s="254"/>
      <c r="TW14" s="254"/>
      <c r="TX14" s="254"/>
      <c r="TY14" s="254"/>
      <c r="TZ14" s="254"/>
      <c r="UA14" s="254"/>
      <c r="UB14" s="254"/>
      <c r="UC14" s="254"/>
      <c r="UD14" s="254"/>
      <c r="UE14" s="254"/>
      <c r="UF14" s="254"/>
      <c r="UG14" s="254"/>
      <c r="UH14" s="254"/>
      <c r="UI14" s="254"/>
    </row>
    <row r="15" spans="1:555" thickBot="1" x14ac:dyDescent="0.35">
      <c r="A15" s="254"/>
      <c r="B15" s="254"/>
      <c r="C15" s="254"/>
      <c r="D15" s="254"/>
      <c r="E15" s="254"/>
      <c r="F15" s="84"/>
      <c r="G15" s="69"/>
      <c r="H15" s="69"/>
      <c r="I15" s="69"/>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G15" s="254"/>
      <c r="FH15" s="254"/>
      <c r="FI15" s="254"/>
      <c r="FJ15" s="254"/>
      <c r="FK15" s="254"/>
      <c r="FL15" s="254"/>
      <c r="FM15" s="254"/>
      <c r="FN15" s="254"/>
      <c r="FO15" s="254"/>
      <c r="FP15" s="254"/>
      <c r="FQ15" s="254"/>
      <c r="FR15" s="254"/>
      <c r="FS15" s="254"/>
      <c r="FT15" s="254"/>
      <c r="FU15" s="254"/>
      <c r="FV15" s="254"/>
      <c r="FW15" s="254"/>
      <c r="FX15" s="254"/>
      <c r="FY15" s="254"/>
      <c r="FZ15" s="254"/>
      <c r="GA15" s="254"/>
      <c r="GB15" s="254"/>
      <c r="GC15" s="254"/>
      <c r="GD15" s="254"/>
      <c r="GE15" s="254"/>
      <c r="GF15" s="254"/>
      <c r="GG15" s="254"/>
      <c r="GH15" s="254"/>
      <c r="GI15" s="254"/>
      <c r="GJ15" s="254"/>
      <c r="GK15" s="254"/>
      <c r="GL15" s="254"/>
      <c r="GM15" s="254"/>
      <c r="GN15" s="254"/>
      <c r="GO15" s="254"/>
      <c r="GP15" s="254"/>
      <c r="GQ15" s="254"/>
      <c r="GR15" s="254"/>
      <c r="GS15" s="254"/>
      <c r="GT15" s="254"/>
      <c r="GU15" s="254"/>
      <c r="GV15" s="254"/>
      <c r="GW15" s="254"/>
      <c r="GX15" s="254"/>
      <c r="GY15" s="254"/>
      <c r="GZ15" s="254"/>
      <c r="HA15" s="254"/>
      <c r="HB15" s="254"/>
      <c r="HC15" s="254"/>
      <c r="HD15" s="254"/>
      <c r="HE15" s="254"/>
      <c r="HF15" s="254"/>
      <c r="HG15" s="254"/>
      <c r="HH15" s="254"/>
      <c r="HI15" s="254"/>
      <c r="HJ15" s="254"/>
      <c r="HK15" s="254"/>
      <c r="HL15" s="254"/>
      <c r="HM15" s="254"/>
      <c r="HN15" s="254"/>
      <c r="HO15" s="254"/>
      <c r="HP15" s="254"/>
      <c r="HQ15" s="254"/>
      <c r="HR15" s="254"/>
      <c r="HS15" s="254"/>
      <c r="HT15" s="254"/>
      <c r="HU15" s="254"/>
      <c r="HV15" s="254"/>
      <c r="HW15" s="254"/>
      <c r="HX15" s="254"/>
      <c r="HY15" s="254"/>
      <c r="HZ15" s="254"/>
      <c r="IA15" s="254"/>
      <c r="IB15" s="254"/>
      <c r="IC15" s="254"/>
      <c r="ID15" s="254"/>
      <c r="IE15" s="254"/>
      <c r="IF15" s="254"/>
      <c r="IG15" s="254"/>
      <c r="IH15" s="254"/>
      <c r="II15" s="254"/>
      <c r="IJ15" s="254"/>
      <c r="IK15" s="254"/>
      <c r="IL15" s="254"/>
      <c r="IM15" s="254"/>
      <c r="IN15" s="254"/>
      <c r="IO15" s="254"/>
      <c r="IP15" s="254"/>
      <c r="IQ15" s="254"/>
      <c r="IR15" s="254"/>
      <c r="IS15" s="254"/>
      <c r="IT15" s="254"/>
      <c r="IU15" s="254"/>
      <c r="IV15" s="254"/>
      <c r="IW15" s="254"/>
      <c r="IX15" s="254"/>
      <c r="IY15" s="254"/>
      <c r="IZ15" s="254"/>
      <c r="JA15" s="254"/>
      <c r="JB15" s="254"/>
      <c r="JC15" s="254"/>
      <c r="JD15" s="254"/>
      <c r="JE15" s="254"/>
      <c r="JF15" s="254"/>
      <c r="JG15" s="254"/>
      <c r="JH15" s="254"/>
      <c r="JI15" s="254"/>
      <c r="JJ15" s="254"/>
      <c r="JK15" s="254"/>
      <c r="JL15" s="254"/>
      <c r="JM15" s="254"/>
      <c r="JN15" s="254"/>
      <c r="JO15" s="254"/>
      <c r="JP15" s="254"/>
      <c r="JQ15" s="254"/>
      <c r="JR15" s="254"/>
      <c r="JS15" s="254"/>
      <c r="JT15" s="254"/>
      <c r="JU15" s="254"/>
      <c r="JV15" s="254"/>
      <c r="JW15" s="254"/>
      <c r="JX15" s="254"/>
      <c r="JY15" s="254"/>
      <c r="JZ15" s="254"/>
      <c r="KA15" s="254"/>
      <c r="KB15" s="254"/>
      <c r="KC15" s="254"/>
      <c r="KD15" s="254"/>
      <c r="KE15" s="254"/>
      <c r="KF15" s="254"/>
      <c r="KG15" s="254"/>
      <c r="KH15" s="254"/>
      <c r="KI15" s="254"/>
      <c r="KJ15" s="254"/>
      <c r="KK15" s="254"/>
      <c r="KL15" s="254"/>
      <c r="KM15" s="254"/>
      <c r="KN15" s="254"/>
      <c r="KO15" s="254"/>
      <c r="KP15" s="254"/>
      <c r="KQ15" s="254"/>
      <c r="KR15" s="254"/>
      <c r="KS15" s="254"/>
      <c r="KT15" s="254"/>
      <c r="KU15" s="254"/>
      <c r="KV15" s="254"/>
      <c r="KW15" s="254"/>
      <c r="KX15" s="254"/>
      <c r="KY15" s="254"/>
      <c r="KZ15" s="254"/>
      <c r="LA15" s="254"/>
      <c r="LB15" s="254"/>
      <c r="LC15" s="254"/>
      <c r="LD15" s="254"/>
      <c r="LE15" s="254"/>
      <c r="LF15" s="254"/>
      <c r="LG15" s="254"/>
      <c r="LH15" s="254"/>
      <c r="LI15" s="254"/>
      <c r="LJ15" s="254"/>
      <c r="LK15" s="254"/>
      <c r="LL15" s="254"/>
      <c r="LM15" s="254"/>
      <c r="LN15" s="254"/>
      <c r="LO15" s="254"/>
      <c r="LP15" s="254"/>
      <c r="LQ15" s="254"/>
      <c r="LR15" s="254"/>
      <c r="LS15" s="254"/>
      <c r="LT15" s="254"/>
      <c r="LU15" s="254"/>
      <c r="LV15" s="254"/>
      <c r="LW15" s="254"/>
      <c r="LX15" s="254"/>
      <c r="LY15" s="254"/>
      <c r="LZ15" s="254"/>
      <c r="MA15" s="254"/>
      <c r="MB15" s="254"/>
      <c r="MC15" s="254"/>
      <c r="MD15" s="254"/>
      <c r="ME15" s="254"/>
      <c r="MF15" s="254"/>
      <c r="MG15" s="254"/>
      <c r="MH15" s="254"/>
      <c r="MI15" s="254"/>
      <c r="MJ15" s="254"/>
      <c r="MK15" s="254"/>
      <c r="ML15" s="254"/>
      <c r="MM15" s="254"/>
      <c r="MN15" s="254"/>
      <c r="MO15" s="254"/>
      <c r="MP15" s="254"/>
      <c r="MQ15" s="254"/>
      <c r="MR15" s="254"/>
      <c r="MS15" s="254"/>
      <c r="MT15" s="254"/>
      <c r="MU15" s="254"/>
      <c r="MV15" s="254"/>
      <c r="MW15" s="254"/>
      <c r="MX15" s="254"/>
      <c r="MY15" s="254"/>
      <c r="MZ15" s="254"/>
      <c r="NA15" s="254"/>
      <c r="NB15" s="254"/>
      <c r="NC15" s="254"/>
      <c r="ND15" s="254"/>
      <c r="NE15" s="254"/>
      <c r="NF15" s="254"/>
      <c r="NG15" s="254"/>
      <c r="NH15" s="254"/>
      <c r="NI15" s="254"/>
      <c r="NJ15" s="254"/>
      <c r="NK15" s="254"/>
      <c r="NL15" s="254"/>
      <c r="NM15" s="254"/>
      <c r="NN15" s="254"/>
      <c r="NO15" s="254"/>
      <c r="NP15" s="254"/>
      <c r="NQ15" s="254"/>
      <c r="NR15" s="254"/>
      <c r="NS15" s="254"/>
      <c r="NT15" s="254"/>
      <c r="NU15" s="254"/>
      <c r="NV15" s="254"/>
      <c r="NW15" s="254"/>
      <c r="NX15" s="254"/>
      <c r="NY15" s="254"/>
      <c r="NZ15" s="254"/>
      <c r="OA15" s="254"/>
      <c r="OB15" s="254"/>
      <c r="OC15" s="254"/>
      <c r="OD15" s="254"/>
      <c r="OE15" s="254"/>
      <c r="OF15" s="254"/>
      <c r="OG15" s="254"/>
      <c r="OH15" s="254"/>
      <c r="OI15" s="254"/>
      <c r="OJ15" s="254"/>
      <c r="OK15" s="254"/>
      <c r="OL15" s="254"/>
      <c r="OM15" s="254"/>
      <c r="ON15" s="254"/>
      <c r="OO15" s="254"/>
      <c r="OP15" s="254"/>
      <c r="OQ15" s="254"/>
      <c r="OR15" s="254"/>
      <c r="OS15" s="254"/>
      <c r="OT15" s="254"/>
      <c r="OU15" s="254"/>
      <c r="OV15" s="254"/>
      <c r="OW15" s="254"/>
      <c r="OX15" s="254"/>
      <c r="OY15" s="254"/>
      <c r="OZ15" s="254"/>
      <c r="PA15" s="254"/>
      <c r="PB15" s="254"/>
      <c r="PC15" s="254"/>
      <c r="PD15" s="254"/>
      <c r="PE15" s="254"/>
      <c r="PF15" s="254"/>
      <c r="PG15" s="254"/>
      <c r="PH15" s="254"/>
      <c r="PI15" s="254"/>
      <c r="PJ15" s="254"/>
      <c r="PK15" s="254"/>
      <c r="PL15" s="254"/>
      <c r="PM15" s="254"/>
      <c r="PN15" s="254"/>
      <c r="PO15" s="254"/>
      <c r="PP15" s="254"/>
      <c r="PQ15" s="254"/>
      <c r="PR15" s="254"/>
      <c r="PS15" s="254"/>
      <c r="PT15" s="254"/>
      <c r="PU15" s="254"/>
      <c r="PV15" s="254"/>
      <c r="PW15" s="254"/>
      <c r="PX15" s="254"/>
      <c r="PY15" s="254"/>
      <c r="PZ15" s="254"/>
      <c r="QA15" s="254"/>
      <c r="QB15" s="254"/>
      <c r="QC15" s="254"/>
      <c r="QD15" s="254"/>
      <c r="QE15" s="254"/>
      <c r="QF15" s="254"/>
      <c r="QG15" s="254"/>
      <c r="QH15" s="254"/>
      <c r="QI15" s="254"/>
      <c r="QJ15" s="254"/>
      <c r="QK15" s="254"/>
      <c r="QL15" s="254"/>
      <c r="QM15" s="254"/>
      <c r="QN15" s="254"/>
      <c r="QO15" s="254"/>
      <c r="QP15" s="254"/>
      <c r="QQ15" s="254"/>
      <c r="QR15" s="254"/>
      <c r="QS15" s="254"/>
      <c r="QT15" s="254"/>
      <c r="QU15" s="254"/>
      <c r="QV15" s="254"/>
      <c r="QW15" s="254"/>
      <c r="QX15" s="254"/>
      <c r="QY15" s="254"/>
      <c r="QZ15" s="254"/>
      <c r="RA15" s="254"/>
      <c r="RB15" s="254"/>
      <c r="RC15" s="254"/>
      <c r="RD15" s="254"/>
      <c r="RE15" s="254"/>
      <c r="RF15" s="254"/>
      <c r="RG15" s="254"/>
      <c r="RH15" s="254"/>
      <c r="RI15" s="254"/>
      <c r="RJ15" s="254"/>
      <c r="RK15" s="254"/>
      <c r="RL15" s="254"/>
      <c r="RM15" s="254"/>
      <c r="RN15" s="254"/>
      <c r="RO15" s="254"/>
      <c r="RP15" s="254"/>
      <c r="RQ15" s="254"/>
      <c r="RR15" s="254"/>
      <c r="RS15" s="254"/>
      <c r="RT15" s="254"/>
      <c r="RU15" s="254"/>
      <c r="RV15" s="254"/>
      <c r="RW15" s="254"/>
      <c r="RX15" s="254"/>
      <c r="RY15" s="254"/>
      <c r="RZ15" s="254"/>
      <c r="SA15" s="254"/>
      <c r="SB15" s="254"/>
      <c r="SC15" s="254"/>
      <c r="SD15" s="254"/>
      <c r="SE15" s="254"/>
      <c r="SF15" s="254"/>
      <c r="SG15" s="254"/>
      <c r="SH15" s="254"/>
      <c r="SI15" s="254"/>
      <c r="SJ15" s="254"/>
      <c r="SK15" s="254"/>
      <c r="SL15" s="254"/>
      <c r="SM15" s="254"/>
      <c r="SN15" s="254"/>
      <c r="SO15" s="254"/>
      <c r="SP15" s="254"/>
      <c r="SQ15" s="254"/>
      <c r="SR15" s="254"/>
      <c r="SS15" s="254"/>
      <c r="ST15" s="254"/>
      <c r="SU15" s="254"/>
      <c r="SV15" s="254"/>
      <c r="SW15" s="254"/>
      <c r="SX15" s="254"/>
      <c r="SY15" s="254"/>
      <c r="SZ15" s="254"/>
      <c r="TA15" s="254"/>
      <c r="TB15" s="254"/>
      <c r="TC15" s="254"/>
      <c r="TD15" s="254"/>
      <c r="TE15" s="254"/>
      <c r="TF15" s="254"/>
      <c r="TG15" s="254"/>
      <c r="TH15" s="254"/>
      <c r="TI15" s="254"/>
      <c r="TJ15" s="254"/>
      <c r="TK15" s="254"/>
      <c r="TL15" s="254"/>
      <c r="TM15" s="254"/>
      <c r="TN15" s="254"/>
      <c r="TO15" s="254"/>
      <c r="TP15" s="254"/>
      <c r="TQ15" s="254"/>
      <c r="TR15" s="254"/>
      <c r="TS15" s="254"/>
      <c r="TT15" s="254"/>
      <c r="TU15" s="254"/>
      <c r="TV15" s="254"/>
      <c r="TW15" s="254"/>
      <c r="TX15" s="254"/>
      <c r="TY15" s="254"/>
      <c r="TZ15" s="254"/>
      <c r="UA15" s="254"/>
      <c r="UB15" s="254"/>
      <c r="UC15" s="254"/>
      <c r="UD15" s="254"/>
      <c r="UE15" s="254"/>
      <c r="UF15" s="254"/>
      <c r="UG15" s="254"/>
      <c r="UH15" s="254"/>
      <c r="UI15" s="254"/>
    </row>
    <row r="16" spans="1:555" ht="30.75" thickBot="1" x14ac:dyDescent="0.3">
      <c r="A16" s="254"/>
      <c r="B16" s="254"/>
      <c r="C16" s="117" t="s">
        <v>1311</v>
      </c>
      <c r="D16" s="122" t="s">
        <v>99</v>
      </c>
      <c r="E16" s="124" t="s">
        <v>1313</v>
      </c>
      <c r="F16" s="123" t="s">
        <v>1314</v>
      </c>
      <c r="G16" s="121" t="s">
        <v>1315</v>
      </c>
      <c r="H16" s="124" t="s">
        <v>1316</v>
      </c>
      <c r="I16" s="121" t="s">
        <v>711</v>
      </c>
      <c r="J16" s="121" t="s">
        <v>1317</v>
      </c>
      <c r="K16" s="121" t="s">
        <v>1318</v>
      </c>
      <c r="L16" s="121" t="s">
        <v>1468</v>
      </c>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c r="IU16" s="254"/>
      <c r="IV16" s="254"/>
      <c r="IW16" s="254"/>
      <c r="IX16" s="254"/>
      <c r="IY16" s="254"/>
      <c r="IZ16" s="254"/>
      <c r="JA16" s="254"/>
      <c r="JB16" s="254"/>
      <c r="JC16" s="254"/>
      <c r="JD16" s="254"/>
      <c r="JE16" s="254"/>
      <c r="JF16" s="254"/>
      <c r="JG16" s="254"/>
      <c r="JH16" s="254"/>
      <c r="JI16" s="254"/>
      <c r="JJ16" s="254"/>
      <c r="JK16" s="254"/>
      <c r="JL16" s="254"/>
      <c r="JM16" s="254"/>
      <c r="JN16" s="254"/>
      <c r="JO16" s="254"/>
      <c r="JP16" s="254"/>
      <c r="JQ16" s="254"/>
      <c r="JR16" s="254"/>
      <c r="JS16" s="254"/>
      <c r="JT16" s="254"/>
      <c r="JU16" s="254"/>
      <c r="JV16" s="254"/>
      <c r="JW16" s="254"/>
      <c r="JX16" s="254"/>
      <c r="JY16" s="254"/>
      <c r="JZ16" s="254"/>
      <c r="KA16" s="254"/>
      <c r="KB16" s="254"/>
      <c r="KC16" s="254"/>
      <c r="KD16" s="254"/>
      <c r="KE16" s="254"/>
      <c r="KF16" s="254"/>
      <c r="KG16" s="254"/>
      <c r="KH16" s="254"/>
      <c r="KI16" s="254"/>
      <c r="KJ16" s="254"/>
      <c r="KK16" s="254"/>
      <c r="KL16" s="254"/>
      <c r="KM16" s="254"/>
      <c r="KN16" s="254"/>
      <c r="KO16" s="254"/>
      <c r="KP16" s="254"/>
      <c r="KQ16" s="254"/>
      <c r="KR16" s="254"/>
      <c r="KS16" s="254"/>
      <c r="KT16" s="254"/>
      <c r="KU16" s="254"/>
      <c r="KV16" s="254"/>
      <c r="KW16" s="254"/>
      <c r="KX16" s="254"/>
      <c r="KY16" s="254"/>
      <c r="KZ16" s="254"/>
      <c r="LA16" s="254"/>
      <c r="LB16" s="254"/>
      <c r="LC16" s="254"/>
      <c r="LD16" s="254"/>
      <c r="LE16" s="254"/>
      <c r="LF16" s="254"/>
      <c r="LG16" s="254"/>
      <c r="LH16" s="254"/>
      <c r="LI16" s="254"/>
      <c r="LJ16" s="254"/>
      <c r="LK16" s="254"/>
      <c r="LL16" s="254"/>
      <c r="LM16" s="254"/>
      <c r="LN16" s="254"/>
      <c r="LO16" s="254"/>
      <c r="LP16" s="254"/>
      <c r="LQ16" s="254"/>
      <c r="LR16" s="254"/>
      <c r="LS16" s="254"/>
      <c r="LT16" s="254"/>
      <c r="LU16" s="254"/>
      <c r="LV16" s="254"/>
      <c r="LW16" s="254"/>
      <c r="LX16" s="254"/>
      <c r="LY16" s="254"/>
      <c r="LZ16" s="254"/>
      <c r="MA16" s="254"/>
      <c r="MB16" s="254"/>
      <c r="MC16" s="254"/>
      <c r="MD16" s="254"/>
      <c r="ME16" s="254"/>
      <c r="MF16" s="254"/>
      <c r="MG16" s="254"/>
      <c r="MH16" s="254"/>
      <c r="MI16" s="254"/>
      <c r="MJ16" s="254"/>
      <c r="MK16" s="254"/>
      <c r="ML16" s="254"/>
      <c r="MM16" s="254"/>
      <c r="MN16" s="254"/>
      <c r="MO16" s="254"/>
      <c r="MP16" s="254"/>
      <c r="MQ16" s="254"/>
      <c r="MR16" s="254"/>
      <c r="MS16" s="254"/>
      <c r="MT16" s="254"/>
      <c r="MU16" s="254"/>
      <c r="MV16" s="254"/>
      <c r="MW16" s="254"/>
      <c r="MX16" s="254"/>
      <c r="MY16" s="254"/>
      <c r="MZ16" s="254"/>
      <c r="NA16" s="254"/>
      <c r="NB16" s="254"/>
      <c r="NC16" s="254"/>
      <c r="ND16" s="254"/>
      <c r="NE16" s="254"/>
      <c r="NF16" s="254"/>
      <c r="NG16" s="254"/>
      <c r="NH16" s="254"/>
      <c r="NI16" s="254"/>
      <c r="NJ16" s="254"/>
      <c r="NK16" s="254"/>
      <c r="NL16" s="254"/>
      <c r="NM16" s="254"/>
      <c r="NN16" s="254"/>
      <c r="NO16" s="254"/>
      <c r="NP16" s="254"/>
      <c r="NQ16" s="254"/>
      <c r="NR16" s="254"/>
      <c r="NS16" s="254"/>
      <c r="NT16" s="254"/>
      <c r="NU16" s="254"/>
      <c r="NV16" s="254"/>
      <c r="NW16" s="254"/>
      <c r="NX16" s="254"/>
      <c r="NY16" s="254"/>
      <c r="NZ16" s="254"/>
      <c r="OA16" s="254"/>
      <c r="OB16" s="254"/>
      <c r="OC16" s="254"/>
      <c r="OD16" s="254"/>
      <c r="OE16" s="254"/>
      <c r="OF16" s="254"/>
      <c r="OG16" s="254"/>
      <c r="OH16" s="254"/>
      <c r="OI16" s="254"/>
      <c r="OJ16" s="254"/>
      <c r="OK16" s="254"/>
      <c r="OL16" s="254"/>
      <c r="OM16" s="254"/>
      <c r="ON16" s="254"/>
      <c r="OO16" s="254"/>
      <c r="OP16" s="254"/>
      <c r="OQ16" s="254"/>
      <c r="OR16" s="254"/>
      <c r="OS16" s="254"/>
      <c r="OT16" s="254"/>
      <c r="OU16" s="254"/>
      <c r="OV16" s="254"/>
      <c r="OW16" s="254"/>
      <c r="OX16" s="254"/>
      <c r="OY16" s="254"/>
      <c r="OZ16" s="254"/>
      <c r="PA16" s="254"/>
      <c r="PB16" s="254"/>
      <c r="PC16" s="254"/>
      <c r="PD16" s="254"/>
      <c r="PE16" s="254"/>
      <c r="PF16" s="254"/>
      <c r="PG16" s="254"/>
      <c r="PH16" s="254"/>
      <c r="PI16" s="254"/>
      <c r="PJ16" s="254"/>
      <c r="PK16" s="254"/>
      <c r="PL16" s="254"/>
      <c r="PM16" s="254"/>
      <c r="PN16" s="254"/>
      <c r="PO16" s="254"/>
      <c r="PP16" s="254"/>
      <c r="PQ16" s="254"/>
      <c r="PR16" s="254"/>
      <c r="PS16" s="254"/>
      <c r="PT16" s="254"/>
      <c r="PU16" s="254"/>
      <c r="PV16" s="254"/>
      <c r="PW16" s="254"/>
      <c r="PX16" s="254"/>
      <c r="PY16" s="254"/>
      <c r="PZ16" s="254"/>
      <c r="QA16" s="254"/>
      <c r="QB16" s="254"/>
      <c r="QC16" s="254"/>
      <c r="QD16" s="254"/>
      <c r="QE16" s="254"/>
      <c r="QF16" s="254"/>
      <c r="QG16" s="254"/>
      <c r="QH16" s="254"/>
      <c r="QI16" s="254"/>
      <c r="QJ16" s="254"/>
      <c r="QK16" s="254"/>
      <c r="QL16" s="254"/>
      <c r="QM16" s="254"/>
      <c r="QN16" s="254"/>
      <c r="QO16" s="254"/>
      <c r="QP16" s="254"/>
      <c r="QQ16" s="254"/>
      <c r="QR16" s="254"/>
      <c r="QS16" s="254"/>
      <c r="QT16" s="254"/>
      <c r="QU16" s="254"/>
      <c r="QV16" s="254"/>
      <c r="QW16" s="254"/>
      <c r="QX16" s="254"/>
      <c r="QY16" s="254"/>
      <c r="QZ16" s="254"/>
      <c r="RA16" s="254"/>
      <c r="RB16" s="254"/>
      <c r="RC16" s="254"/>
      <c r="RD16" s="254"/>
      <c r="RE16" s="254"/>
      <c r="RF16" s="254"/>
      <c r="RG16" s="254"/>
      <c r="RH16" s="254"/>
      <c r="RI16" s="254"/>
      <c r="RJ16" s="254"/>
      <c r="RK16" s="254"/>
      <c r="RL16" s="254"/>
      <c r="RM16" s="254"/>
      <c r="RN16" s="254"/>
      <c r="RO16" s="254"/>
      <c r="RP16" s="254"/>
      <c r="RQ16" s="254"/>
      <c r="RR16" s="254"/>
      <c r="RS16" s="254"/>
      <c r="RT16" s="254"/>
      <c r="RU16" s="254"/>
      <c r="RV16" s="254"/>
      <c r="RW16" s="254"/>
      <c r="RX16" s="254"/>
      <c r="RY16" s="254"/>
      <c r="RZ16" s="254"/>
      <c r="SA16" s="254"/>
      <c r="SB16" s="254"/>
      <c r="SC16" s="254"/>
      <c r="SD16" s="254"/>
      <c r="SE16" s="254"/>
      <c r="SF16" s="254"/>
      <c r="SG16" s="254"/>
      <c r="SH16" s="254"/>
      <c r="SI16" s="254"/>
      <c r="SJ16" s="254"/>
      <c r="SK16" s="254"/>
      <c r="SL16" s="254"/>
      <c r="SM16" s="254"/>
      <c r="SN16" s="254"/>
      <c r="SO16" s="254"/>
      <c r="SP16" s="254"/>
      <c r="SQ16" s="254"/>
      <c r="SR16" s="254"/>
      <c r="SS16" s="254"/>
      <c r="ST16" s="254"/>
      <c r="SU16" s="254"/>
      <c r="SV16" s="254"/>
      <c r="SW16" s="254"/>
      <c r="SX16" s="254"/>
      <c r="SY16" s="254"/>
      <c r="SZ16" s="254"/>
      <c r="TA16" s="254"/>
      <c r="TB16" s="254"/>
      <c r="TC16" s="254"/>
      <c r="TD16" s="254"/>
      <c r="TE16" s="254"/>
      <c r="TF16" s="254"/>
      <c r="TG16" s="254"/>
      <c r="TH16" s="254"/>
      <c r="TI16" s="254"/>
      <c r="TJ16" s="254"/>
      <c r="TK16" s="254"/>
      <c r="TL16" s="254"/>
      <c r="TM16" s="254"/>
      <c r="TN16" s="254"/>
      <c r="TO16" s="254"/>
      <c r="TP16" s="254"/>
      <c r="TQ16" s="254"/>
      <c r="TR16" s="254"/>
      <c r="TS16" s="254"/>
      <c r="TT16" s="254"/>
      <c r="TU16" s="254"/>
      <c r="TV16" s="254"/>
      <c r="TW16" s="254"/>
      <c r="TX16" s="254"/>
      <c r="TY16" s="254"/>
      <c r="TZ16" s="254"/>
      <c r="UA16" s="254"/>
      <c r="UB16" s="254"/>
      <c r="UC16" s="254"/>
      <c r="UD16" s="254"/>
      <c r="UE16" s="254"/>
      <c r="UF16" s="254"/>
      <c r="UG16" s="254"/>
      <c r="UH16" s="254"/>
      <c r="UI16" s="254"/>
    </row>
    <row r="17" spans="3:12" x14ac:dyDescent="0.25">
      <c r="C17" s="129" t="s">
        <v>1469</v>
      </c>
      <c r="D17" s="144">
        <v>1</v>
      </c>
      <c r="E17" s="105">
        <v>100000000</v>
      </c>
      <c r="F17" s="87">
        <f t="shared" ref="F17:F37" si="0">D17*E17</f>
        <v>100000000</v>
      </c>
      <c r="G17" s="146" t="s">
        <v>712</v>
      </c>
      <c r="H17" s="130" t="s">
        <v>323</v>
      </c>
      <c r="I17" s="118" t="str">
        <f>VLOOKUP(H17,Presupuesto!$B$11:$C$565,2,0)</f>
        <v>OTROS SERVICIOS COMERCIALES Y FINANCIEROS</v>
      </c>
      <c r="J17" s="181" t="s">
        <v>74</v>
      </c>
      <c r="K17" s="88" t="s">
        <v>719</v>
      </c>
      <c r="L17" s="88"/>
    </row>
    <row r="18" spans="3:12" ht="14.45" x14ac:dyDescent="0.3">
      <c r="C18" s="129"/>
      <c r="D18" s="144"/>
      <c r="E18" s="112"/>
      <c r="F18" s="87">
        <f t="shared" si="0"/>
        <v>0</v>
      </c>
      <c r="G18" s="146"/>
      <c r="H18" s="130"/>
      <c r="I18" s="118" t="e">
        <f>VLOOKUP(H18,Presupuesto!$B$11:$C$565,2,0)</f>
        <v>#N/A</v>
      </c>
      <c r="J18" s="88" t="str">
        <f>$J$17</f>
        <v>Gestión Administrativa y  financiera en apoyo al Desarrollo Académico</v>
      </c>
      <c r="K18" s="88" t="s">
        <v>720</v>
      </c>
      <c r="L18" s="88"/>
    </row>
    <row r="19" spans="3:12" ht="14.45" x14ac:dyDescent="0.3">
      <c r="C19" s="129"/>
      <c r="D19" s="144"/>
      <c r="E19" s="112"/>
      <c r="F19" s="87">
        <f t="shared" si="0"/>
        <v>0</v>
      </c>
      <c r="G19" s="146"/>
      <c r="H19" s="130"/>
      <c r="I19" s="118" t="e">
        <f>VLOOKUP(H19,Presupuesto!$B$11:$C$565,2,0)</f>
        <v>#N/A</v>
      </c>
      <c r="J19" s="88" t="str">
        <f t="shared" ref="J19:J36" si="1">$J$17</f>
        <v>Gestión Administrativa y  financiera en apoyo al Desarrollo Académico</v>
      </c>
      <c r="K19" s="88" t="s">
        <v>720</v>
      </c>
      <c r="L19" s="88"/>
    </row>
    <row r="20" spans="3:12" ht="14.45" x14ac:dyDescent="0.3">
      <c r="C20" s="129"/>
      <c r="D20" s="144"/>
      <c r="E20" s="112"/>
      <c r="F20" s="87">
        <f t="shared" si="0"/>
        <v>0</v>
      </c>
      <c r="G20" s="146"/>
      <c r="H20" s="130"/>
      <c r="I20" s="118" t="e">
        <f>VLOOKUP(H20,Presupuesto!$B$11:$C$565,2,0)</f>
        <v>#N/A</v>
      </c>
      <c r="J20" s="88" t="str">
        <f t="shared" si="1"/>
        <v>Gestión Administrativa y  financiera en apoyo al Desarrollo Académico</v>
      </c>
      <c r="K20" s="88" t="s">
        <v>720</v>
      </c>
      <c r="L20" s="88"/>
    </row>
    <row r="21" spans="3:12" ht="14.45" x14ac:dyDescent="0.3">
      <c r="C21" s="129"/>
      <c r="D21" s="144"/>
      <c r="E21" s="112"/>
      <c r="F21" s="87">
        <f t="shared" si="0"/>
        <v>0</v>
      </c>
      <c r="G21" s="146"/>
      <c r="H21" s="130"/>
      <c r="I21" s="118" t="e">
        <f>VLOOKUP(H21,Presupuesto!$B$11:$C$565,2,0)</f>
        <v>#N/A</v>
      </c>
      <c r="J21" s="88" t="str">
        <f t="shared" si="1"/>
        <v>Gestión Administrativa y  financiera en apoyo al Desarrollo Académico</v>
      </c>
      <c r="K21" s="88" t="s">
        <v>720</v>
      </c>
      <c r="L21" s="88"/>
    </row>
    <row r="22" spans="3:12" ht="14.45" x14ac:dyDescent="0.3">
      <c r="C22" s="129"/>
      <c r="D22" s="144"/>
      <c r="E22" s="112"/>
      <c r="F22" s="87">
        <f t="shared" si="0"/>
        <v>0</v>
      </c>
      <c r="G22" s="146"/>
      <c r="H22" s="130"/>
      <c r="I22" s="118" t="e">
        <f>VLOOKUP(H22,Presupuesto!$B$11:$C$565,2,0)</f>
        <v>#N/A</v>
      </c>
      <c r="J22" s="88" t="str">
        <f t="shared" si="1"/>
        <v>Gestión Administrativa y  financiera en apoyo al Desarrollo Académico</v>
      </c>
      <c r="K22" s="88" t="s">
        <v>729</v>
      </c>
      <c r="L22" s="88"/>
    </row>
    <row r="23" spans="3:12" ht="14.45" x14ac:dyDescent="0.3">
      <c r="C23" s="129"/>
      <c r="D23" s="144"/>
      <c r="E23" s="112"/>
      <c r="F23" s="87">
        <f t="shared" si="0"/>
        <v>0</v>
      </c>
      <c r="G23" s="146"/>
      <c r="H23" s="130"/>
      <c r="I23" s="118" t="e">
        <f>VLOOKUP(H23,Presupuesto!$B$11:$C$565,2,0)</f>
        <v>#N/A</v>
      </c>
      <c r="J23" s="88" t="str">
        <f t="shared" si="1"/>
        <v>Gestión Administrativa y  financiera en apoyo al Desarrollo Académico</v>
      </c>
      <c r="K23" s="88" t="s">
        <v>720</v>
      </c>
      <c r="L23" s="88"/>
    </row>
    <row r="24" spans="3:12" ht="14.45" x14ac:dyDescent="0.3">
      <c r="C24" s="129"/>
      <c r="D24" s="144"/>
      <c r="E24" s="112"/>
      <c r="F24" s="87">
        <f t="shared" si="0"/>
        <v>0</v>
      </c>
      <c r="G24" s="146"/>
      <c r="H24" s="130"/>
      <c r="I24" s="118" t="e">
        <f>VLOOKUP(H24,Presupuesto!$B$11:$C$565,2,0)</f>
        <v>#N/A</v>
      </c>
      <c r="J24" s="88" t="str">
        <f t="shared" si="1"/>
        <v>Gestión Administrativa y  financiera en apoyo al Desarrollo Académico</v>
      </c>
      <c r="K24" s="88" t="s">
        <v>720</v>
      </c>
      <c r="L24" s="88"/>
    </row>
    <row r="25" spans="3:12" ht="14.45" x14ac:dyDescent="0.3">
      <c r="C25" s="129"/>
      <c r="D25" s="144"/>
      <c r="E25" s="112"/>
      <c r="F25" s="87">
        <f t="shared" si="0"/>
        <v>0</v>
      </c>
      <c r="G25" s="146"/>
      <c r="H25" s="130"/>
      <c r="I25" s="118" t="e">
        <f>VLOOKUP(H25,Presupuesto!$B$11:$C$565,2,0)</f>
        <v>#N/A</v>
      </c>
      <c r="J25" s="88" t="str">
        <f t="shared" si="1"/>
        <v>Gestión Administrativa y  financiera en apoyo al Desarrollo Académico</v>
      </c>
      <c r="K25" s="88" t="s">
        <v>720</v>
      </c>
      <c r="L25" s="88"/>
    </row>
    <row r="26" spans="3:12" ht="14.45" x14ac:dyDescent="0.3">
      <c r="C26" s="129"/>
      <c r="D26" s="144"/>
      <c r="E26" s="112"/>
      <c r="F26" s="87">
        <f t="shared" si="0"/>
        <v>0</v>
      </c>
      <c r="G26" s="146"/>
      <c r="H26" s="130"/>
      <c r="I26" s="118" t="e">
        <f>VLOOKUP(H26,Presupuesto!$B$11:$C$565,2,0)</f>
        <v>#N/A</v>
      </c>
      <c r="J26" s="88" t="str">
        <f t="shared" si="1"/>
        <v>Gestión Administrativa y  financiera en apoyo al Desarrollo Académico</v>
      </c>
      <c r="K26" s="88" t="s">
        <v>720</v>
      </c>
      <c r="L26" s="88"/>
    </row>
    <row r="27" spans="3:12" ht="14.45" x14ac:dyDescent="0.3">
      <c r="C27" s="131"/>
      <c r="D27" s="144"/>
      <c r="E27" s="108"/>
      <c r="F27" s="87">
        <f t="shared" si="0"/>
        <v>0</v>
      </c>
      <c r="G27" s="146"/>
      <c r="H27" s="132"/>
      <c r="I27" s="118" t="e">
        <f>VLOOKUP(H27,Presupuesto!$B$11:$C$565,2,0)</f>
        <v>#N/A</v>
      </c>
      <c r="J27" s="88" t="str">
        <f t="shared" si="1"/>
        <v>Gestión Administrativa y  financiera en apoyo al Desarrollo Académico</v>
      </c>
      <c r="K27" s="88" t="s">
        <v>720</v>
      </c>
      <c r="L27" s="88"/>
    </row>
    <row r="28" spans="3:12" x14ac:dyDescent="0.25">
      <c r="C28" s="131"/>
      <c r="D28" s="144"/>
      <c r="E28" s="108"/>
      <c r="F28" s="87">
        <f t="shared" si="0"/>
        <v>0</v>
      </c>
      <c r="G28" s="146"/>
      <c r="H28" s="132"/>
      <c r="I28" s="118" t="e">
        <f>VLOOKUP(H28,Presupuesto!$B$11:$C$565,2,0)</f>
        <v>#N/A</v>
      </c>
      <c r="J28" s="88" t="str">
        <f t="shared" si="1"/>
        <v>Gestión Administrativa y  financiera en apoyo al Desarrollo Académico</v>
      </c>
      <c r="K28" s="88" t="s">
        <v>720</v>
      </c>
      <c r="L28" s="88"/>
    </row>
    <row r="29" spans="3:12" x14ac:dyDescent="0.25">
      <c r="C29" s="131"/>
      <c r="D29" s="144"/>
      <c r="E29" s="108"/>
      <c r="F29" s="87">
        <f t="shared" si="0"/>
        <v>0</v>
      </c>
      <c r="G29" s="146"/>
      <c r="H29" s="132"/>
      <c r="I29" s="118" t="e">
        <f>VLOOKUP(H29,Presupuesto!$B$11:$C$565,2,0)</f>
        <v>#N/A</v>
      </c>
      <c r="J29" s="88" t="str">
        <f t="shared" si="1"/>
        <v>Gestión Administrativa y  financiera en apoyo al Desarrollo Académico</v>
      </c>
      <c r="K29" s="88" t="s">
        <v>720</v>
      </c>
      <c r="L29" s="88"/>
    </row>
    <row r="30" spans="3:12" x14ac:dyDescent="0.25">
      <c r="C30" s="131"/>
      <c r="D30" s="144"/>
      <c r="E30" s="108"/>
      <c r="F30" s="87">
        <f t="shared" si="0"/>
        <v>0</v>
      </c>
      <c r="G30" s="146"/>
      <c r="H30" s="132"/>
      <c r="I30" s="118" t="e">
        <f>VLOOKUP(H30,Presupuesto!$B$11:$C$565,2,0)</f>
        <v>#N/A</v>
      </c>
      <c r="J30" s="88" t="str">
        <f t="shared" si="1"/>
        <v>Gestión Administrativa y  financiera en apoyo al Desarrollo Académico</v>
      </c>
      <c r="K30" s="88" t="s">
        <v>720</v>
      </c>
      <c r="L30" s="88"/>
    </row>
    <row r="31" spans="3:12" x14ac:dyDescent="0.25">
      <c r="C31" s="131"/>
      <c r="D31" s="144"/>
      <c r="E31" s="108"/>
      <c r="F31" s="87">
        <f t="shared" si="0"/>
        <v>0</v>
      </c>
      <c r="G31" s="146"/>
      <c r="H31" s="132"/>
      <c r="I31" s="118" t="e">
        <f>VLOOKUP(H31,Presupuesto!$B$11:$C$565,2,0)</f>
        <v>#N/A</v>
      </c>
      <c r="J31" s="88" t="str">
        <f t="shared" si="1"/>
        <v>Gestión Administrativa y  financiera en apoyo al Desarrollo Académico</v>
      </c>
      <c r="K31" s="88" t="s">
        <v>720</v>
      </c>
      <c r="L31" s="88"/>
    </row>
    <row r="32" spans="3:12" x14ac:dyDescent="0.25">
      <c r="C32" s="131"/>
      <c r="D32" s="144"/>
      <c r="E32" s="108"/>
      <c r="F32" s="87">
        <f t="shared" si="0"/>
        <v>0</v>
      </c>
      <c r="G32" s="146"/>
      <c r="H32" s="132"/>
      <c r="I32" s="118" t="e">
        <f>VLOOKUP(H32,Presupuesto!$B$11:$C$565,2,0)</f>
        <v>#N/A</v>
      </c>
      <c r="J32" s="88" t="str">
        <f t="shared" si="1"/>
        <v>Gestión Administrativa y  financiera en apoyo al Desarrollo Académico</v>
      </c>
      <c r="K32" s="88" t="s">
        <v>720</v>
      </c>
      <c r="L32" s="88"/>
    </row>
    <row r="33" spans="3:12" x14ac:dyDescent="0.25">
      <c r="C33" s="133"/>
      <c r="D33" s="144"/>
      <c r="E33" s="108"/>
      <c r="F33" s="87">
        <f t="shared" si="0"/>
        <v>0</v>
      </c>
      <c r="G33" s="146"/>
      <c r="H33" s="134"/>
      <c r="I33" s="118" t="e">
        <f>VLOOKUP(H33,Presupuesto!$B$11:$C$565,2,0)</f>
        <v>#N/A</v>
      </c>
      <c r="J33" s="88" t="str">
        <f t="shared" si="1"/>
        <v>Gestión Administrativa y  financiera en apoyo al Desarrollo Académico</v>
      </c>
      <c r="K33" s="88" t="s">
        <v>732</v>
      </c>
      <c r="L33" s="88"/>
    </row>
    <row r="34" spans="3:12" x14ac:dyDescent="0.25">
      <c r="C34" s="133"/>
      <c r="D34" s="144"/>
      <c r="E34" s="108"/>
      <c r="F34" s="87">
        <f t="shared" si="0"/>
        <v>0</v>
      </c>
      <c r="G34" s="146"/>
      <c r="H34" s="134"/>
      <c r="I34" s="118" t="e">
        <f>VLOOKUP(H34,Presupuesto!$B$11:$C$565,2,0)</f>
        <v>#N/A</v>
      </c>
      <c r="J34" s="88" t="str">
        <f t="shared" si="1"/>
        <v>Gestión Administrativa y  financiera en apoyo al Desarrollo Académico</v>
      </c>
      <c r="K34" s="88" t="s">
        <v>720</v>
      </c>
      <c r="L34" s="88"/>
    </row>
    <row r="35" spans="3:12" x14ac:dyDescent="0.25">
      <c r="C35" s="133"/>
      <c r="D35" s="144"/>
      <c r="E35" s="108"/>
      <c r="F35" s="87">
        <f t="shared" si="0"/>
        <v>0</v>
      </c>
      <c r="G35" s="146"/>
      <c r="H35" s="134"/>
      <c r="I35" s="118" t="e">
        <f>VLOOKUP(H35,Presupuesto!$B$11:$C$565,2,0)</f>
        <v>#N/A</v>
      </c>
      <c r="J35" s="88" t="str">
        <f t="shared" si="1"/>
        <v>Gestión Administrativa y  financiera en apoyo al Desarrollo Académico</v>
      </c>
      <c r="K35" s="88" t="s">
        <v>720</v>
      </c>
      <c r="L35" s="88"/>
    </row>
    <row r="36" spans="3:12" x14ac:dyDescent="0.25">
      <c r="C36" s="133"/>
      <c r="D36" s="144"/>
      <c r="E36" s="108"/>
      <c r="F36" s="87">
        <f t="shared" si="0"/>
        <v>0</v>
      </c>
      <c r="G36" s="146"/>
      <c r="H36" s="134"/>
      <c r="I36" s="118" t="e">
        <f>VLOOKUP(H36,Presupuesto!$B$11:$C$565,2,0)</f>
        <v>#N/A</v>
      </c>
      <c r="J36" s="88" t="str">
        <f t="shared" si="1"/>
        <v>Gestión Administrativa y  financiera en apoyo al Desarrollo Académico</v>
      </c>
      <c r="K36" s="88" t="s">
        <v>720</v>
      </c>
      <c r="L36" s="88"/>
    </row>
    <row r="37" spans="3:12" ht="15.75" thickBot="1" x14ac:dyDescent="0.3">
      <c r="C37" s="135"/>
      <c r="D37" s="185"/>
      <c r="E37" s="93"/>
      <c r="F37" s="95">
        <f t="shared" si="0"/>
        <v>0</v>
      </c>
      <c r="G37" s="147"/>
      <c r="H37" s="136"/>
      <c r="I37" s="120" t="e">
        <f>VLOOKUP(H37,Presupuesto!$B$11:$C$565,2,0)</f>
        <v>#N/A</v>
      </c>
      <c r="J37" s="96" t="str">
        <f t="shared" ref="J37" si="2">$J$20</f>
        <v>Gestión Administrativa y  financiera en apoyo al Desarrollo Académico</v>
      </c>
      <c r="K37" s="113" t="s">
        <v>719</v>
      </c>
      <c r="L37" s="96"/>
    </row>
    <row r="38" spans="3:12" x14ac:dyDescent="0.25">
      <c r="C38" s="254"/>
      <c r="D38" s="254"/>
      <c r="E38" s="254"/>
      <c r="F38" s="82"/>
      <c r="G38" s="81"/>
      <c r="H38" s="82"/>
      <c r="I38" s="82"/>
      <c r="J38" s="254"/>
      <c r="K38" s="254"/>
      <c r="L38" s="254"/>
    </row>
    <row r="39" spans="3:12" ht="15.75" thickBot="1" x14ac:dyDescent="0.3">
      <c r="C39" s="254"/>
      <c r="D39" s="254"/>
      <c r="E39" s="254"/>
      <c r="F39" s="254"/>
      <c r="G39" s="243"/>
      <c r="H39" s="254"/>
      <c r="I39" s="254"/>
      <c r="J39" s="254"/>
      <c r="K39" s="254"/>
      <c r="L39" s="254"/>
    </row>
    <row r="40" spans="3:12" ht="15.75" thickBot="1" x14ac:dyDescent="0.3">
      <c r="C40" s="143" t="s">
        <v>1385</v>
      </c>
      <c r="D40" s="231">
        <f>SUM(F47:F67)</f>
        <v>200000</v>
      </c>
      <c r="E40" s="254"/>
      <c r="F40" s="68"/>
      <c r="G40" s="72"/>
      <c r="H40" s="68"/>
      <c r="I40" s="68"/>
      <c r="J40" s="254"/>
      <c r="K40" s="254"/>
      <c r="L40" s="254"/>
    </row>
    <row r="41" spans="3:12" x14ac:dyDescent="0.25">
      <c r="C41" s="68"/>
      <c r="D41" s="31"/>
      <c r="E41" s="84"/>
      <c r="F41" s="84"/>
      <c r="G41" s="84"/>
      <c r="H41" s="69"/>
      <c r="I41" s="69"/>
      <c r="J41" s="69"/>
      <c r="K41" s="102"/>
      <c r="L41" s="254"/>
    </row>
    <row r="42" spans="3:12" ht="15.75" x14ac:dyDescent="0.25">
      <c r="C42" s="204" t="s">
        <v>1309</v>
      </c>
      <c r="D42" s="230" t="s">
        <v>1470</v>
      </c>
      <c r="E42" s="84"/>
      <c r="F42" s="84"/>
      <c r="G42" s="84"/>
      <c r="H42" s="69"/>
      <c r="I42" s="69"/>
      <c r="J42" s="69"/>
      <c r="K42" s="102"/>
      <c r="L42" s="254"/>
    </row>
    <row r="43" spans="3:12" ht="18.75" x14ac:dyDescent="0.25">
      <c r="C43" s="173" t="str">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2. Solicitar e instalar  puertas dobles y contramarcos que brinden seguridad al mobiliario de 10 aulas (en arquitectura).</v>
      </c>
      <c r="D43" s="31"/>
      <c r="E43" s="84"/>
      <c r="F43" s="84"/>
      <c r="G43" s="84"/>
      <c r="H43" s="69"/>
      <c r="I43" s="69"/>
      <c r="J43" s="69"/>
      <c r="K43" s="102"/>
      <c r="L43" s="254"/>
    </row>
    <row r="44" spans="3:12" x14ac:dyDescent="0.25">
      <c r="C44" s="254"/>
      <c r="D44" s="254"/>
      <c r="E44" s="84"/>
      <c r="F44" s="84"/>
      <c r="G44" s="84"/>
      <c r="H44" s="69"/>
      <c r="I44" s="69"/>
      <c r="J44" s="69"/>
      <c r="K44" s="102"/>
      <c r="L44" s="254"/>
    </row>
    <row r="45" spans="3:12" ht="15.75" thickBot="1" x14ac:dyDescent="0.3">
      <c r="C45" s="254"/>
      <c r="D45" s="254"/>
      <c r="E45" s="254"/>
      <c r="F45" s="84"/>
      <c r="G45" s="69"/>
      <c r="H45" s="69"/>
      <c r="I45" s="69"/>
      <c r="J45" s="254"/>
      <c r="K45" s="254"/>
      <c r="L45" s="254"/>
    </row>
    <row r="46" spans="3:12" ht="30.75" thickBot="1" x14ac:dyDescent="0.3">
      <c r="C46" s="117" t="s">
        <v>1311</v>
      </c>
      <c r="D46" s="122" t="s">
        <v>99</v>
      </c>
      <c r="E46" s="124" t="s">
        <v>1313</v>
      </c>
      <c r="F46" s="123" t="s">
        <v>1314</v>
      </c>
      <c r="G46" s="121" t="s">
        <v>1315</v>
      </c>
      <c r="H46" s="124" t="s">
        <v>1316</v>
      </c>
      <c r="I46" s="121" t="s">
        <v>711</v>
      </c>
      <c r="J46" s="121" t="s">
        <v>1317</v>
      </c>
      <c r="K46" s="121" t="s">
        <v>1318</v>
      </c>
      <c r="L46" s="121" t="s">
        <v>1468</v>
      </c>
    </row>
    <row r="47" spans="3:12" x14ac:dyDescent="0.25">
      <c r="C47" s="129" t="s">
        <v>1471</v>
      </c>
      <c r="D47" s="144">
        <v>1</v>
      </c>
      <c r="E47" s="105">
        <v>200000</v>
      </c>
      <c r="F47" s="87">
        <f t="shared" ref="F47:F67" si="3">D47*E47</f>
        <v>200000</v>
      </c>
      <c r="G47" s="146" t="s">
        <v>712</v>
      </c>
      <c r="H47" s="130" t="s">
        <v>270</v>
      </c>
      <c r="I47" s="118" t="str">
        <f>VLOOKUP(H47,Presupuesto!$B$11:$C$565,2,0)</f>
        <v>MANTENIMIENTO Y REPARACION DE EDIFIC.Y LOCALES.</v>
      </c>
      <c r="J47" s="181" t="s">
        <v>74</v>
      </c>
      <c r="K47" s="88" t="s">
        <v>720</v>
      </c>
      <c r="L47" s="88"/>
    </row>
    <row r="48" spans="3:12" x14ac:dyDescent="0.25">
      <c r="C48" s="129"/>
      <c r="D48" s="144"/>
      <c r="E48" s="112"/>
      <c r="F48" s="87">
        <f t="shared" si="3"/>
        <v>0</v>
      </c>
      <c r="G48" s="146"/>
      <c r="H48" s="130"/>
      <c r="I48" s="118" t="e">
        <f>VLOOKUP(H48,Presupuesto!$B$11:$C$565,2,0)</f>
        <v>#N/A</v>
      </c>
      <c r="J48" s="88" t="str">
        <f>$J$47</f>
        <v>Gestión Administrativa y  financiera en apoyo al Desarrollo Académico</v>
      </c>
      <c r="K48" s="88" t="s">
        <v>720</v>
      </c>
      <c r="L48" s="88"/>
    </row>
    <row r="49" spans="3:12" x14ac:dyDescent="0.25">
      <c r="C49" s="129"/>
      <c r="D49" s="144"/>
      <c r="E49" s="112"/>
      <c r="F49" s="87">
        <f t="shared" si="3"/>
        <v>0</v>
      </c>
      <c r="G49" s="146"/>
      <c r="H49" s="130"/>
      <c r="I49" s="118" t="e">
        <f>VLOOKUP(H49,Presupuesto!$B$11:$C$565,2,0)</f>
        <v>#N/A</v>
      </c>
      <c r="J49" s="88" t="str">
        <f t="shared" ref="J49:J67" si="4">$J$47</f>
        <v>Gestión Administrativa y  financiera en apoyo al Desarrollo Académico</v>
      </c>
      <c r="K49" s="88" t="s">
        <v>720</v>
      </c>
      <c r="L49" s="88"/>
    </row>
    <row r="50" spans="3:12" x14ac:dyDescent="0.25">
      <c r="C50" s="129"/>
      <c r="D50" s="144"/>
      <c r="E50" s="112"/>
      <c r="F50" s="87">
        <f t="shared" si="3"/>
        <v>0</v>
      </c>
      <c r="G50" s="146"/>
      <c r="H50" s="130"/>
      <c r="I50" s="118" t="e">
        <f>VLOOKUP(H50,Presupuesto!$B$11:$C$565,2,0)</f>
        <v>#N/A</v>
      </c>
      <c r="J50" s="88" t="str">
        <f t="shared" si="4"/>
        <v>Gestión Administrativa y  financiera en apoyo al Desarrollo Académico</v>
      </c>
      <c r="K50" s="88" t="s">
        <v>720</v>
      </c>
      <c r="L50" s="88"/>
    </row>
    <row r="51" spans="3:12" x14ac:dyDescent="0.25">
      <c r="C51" s="129"/>
      <c r="D51" s="144"/>
      <c r="E51" s="112"/>
      <c r="F51" s="87">
        <f t="shared" si="3"/>
        <v>0</v>
      </c>
      <c r="G51" s="146"/>
      <c r="H51" s="130"/>
      <c r="I51" s="118" t="e">
        <f>VLOOKUP(H51,Presupuesto!$B$11:$C$565,2,0)</f>
        <v>#N/A</v>
      </c>
      <c r="J51" s="88" t="str">
        <f t="shared" si="4"/>
        <v>Gestión Administrativa y  financiera en apoyo al Desarrollo Académico</v>
      </c>
      <c r="K51" s="88" t="s">
        <v>720</v>
      </c>
      <c r="L51" s="88"/>
    </row>
    <row r="52" spans="3:12" x14ac:dyDescent="0.25">
      <c r="C52" s="129"/>
      <c r="D52" s="144"/>
      <c r="E52" s="112"/>
      <c r="F52" s="87">
        <f t="shared" si="3"/>
        <v>0</v>
      </c>
      <c r="G52" s="146"/>
      <c r="H52" s="130"/>
      <c r="I52" s="118" t="e">
        <f>VLOOKUP(H52,Presupuesto!$B$11:$C$565,2,0)</f>
        <v>#N/A</v>
      </c>
      <c r="J52" s="88" t="str">
        <f t="shared" si="4"/>
        <v>Gestión Administrativa y  financiera en apoyo al Desarrollo Académico</v>
      </c>
      <c r="K52" s="88" t="s">
        <v>729</v>
      </c>
      <c r="L52" s="88"/>
    </row>
    <row r="53" spans="3:12" x14ac:dyDescent="0.25">
      <c r="C53" s="129"/>
      <c r="D53" s="144"/>
      <c r="E53" s="112"/>
      <c r="F53" s="87">
        <f t="shared" si="3"/>
        <v>0</v>
      </c>
      <c r="G53" s="146"/>
      <c r="H53" s="130"/>
      <c r="I53" s="118" t="e">
        <f>VLOOKUP(H53,Presupuesto!$B$11:$C$565,2,0)</f>
        <v>#N/A</v>
      </c>
      <c r="J53" s="88" t="str">
        <f t="shared" si="4"/>
        <v>Gestión Administrativa y  financiera en apoyo al Desarrollo Académico</v>
      </c>
      <c r="K53" s="88" t="s">
        <v>720</v>
      </c>
      <c r="L53" s="88"/>
    </row>
    <row r="54" spans="3:12" x14ac:dyDescent="0.25">
      <c r="C54" s="129"/>
      <c r="D54" s="144"/>
      <c r="E54" s="112"/>
      <c r="F54" s="87">
        <f t="shared" si="3"/>
        <v>0</v>
      </c>
      <c r="G54" s="146"/>
      <c r="H54" s="130"/>
      <c r="I54" s="118" t="e">
        <f>VLOOKUP(H54,Presupuesto!$B$11:$C$565,2,0)</f>
        <v>#N/A</v>
      </c>
      <c r="J54" s="88" t="str">
        <f t="shared" si="4"/>
        <v>Gestión Administrativa y  financiera en apoyo al Desarrollo Académico</v>
      </c>
      <c r="K54" s="88" t="s">
        <v>720</v>
      </c>
      <c r="L54" s="88"/>
    </row>
    <row r="55" spans="3:12" x14ac:dyDescent="0.25">
      <c r="C55" s="129"/>
      <c r="D55" s="144"/>
      <c r="E55" s="112"/>
      <c r="F55" s="87">
        <f t="shared" si="3"/>
        <v>0</v>
      </c>
      <c r="G55" s="146"/>
      <c r="H55" s="130"/>
      <c r="I55" s="118" t="e">
        <f>VLOOKUP(H55,Presupuesto!$B$11:$C$565,2,0)</f>
        <v>#N/A</v>
      </c>
      <c r="J55" s="88" t="str">
        <f t="shared" si="4"/>
        <v>Gestión Administrativa y  financiera en apoyo al Desarrollo Académico</v>
      </c>
      <c r="K55" s="88" t="s">
        <v>720</v>
      </c>
      <c r="L55" s="88"/>
    </row>
    <row r="56" spans="3:12" x14ac:dyDescent="0.25">
      <c r="C56" s="129"/>
      <c r="D56" s="144"/>
      <c r="E56" s="112"/>
      <c r="F56" s="87">
        <f t="shared" si="3"/>
        <v>0</v>
      </c>
      <c r="G56" s="146"/>
      <c r="H56" s="130"/>
      <c r="I56" s="118" t="e">
        <f>VLOOKUP(H56,Presupuesto!$B$11:$C$565,2,0)</f>
        <v>#N/A</v>
      </c>
      <c r="J56" s="88" t="str">
        <f t="shared" si="4"/>
        <v>Gestión Administrativa y  financiera en apoyo al Desarrollo Académico</v>
      </c>
      <c r="K56" s="88" t="s">
        <v>720</v>
      </c>
      <c r="L56" s="88"/>
    </row>
    <row r="57" spans="3:12" x14ac:dyDescent="0.25">
      <c r="C57" s="131"/>
      <c r="D57" s="144"/>
      <c r="E57" s="108"/>
      <c r="F57" s="87">
        <f t="shared" si="3"/>
        <v>0</v>
      </c>
      <c r="G57" s="146"/>
      <c r="H57" s="132"/>
      <c r="I57" s="118" t="e">
        <f>VLOOKUP(H57,Presupuesto!$B$11:$C$565,2,0)</f>
        <v>#N/A</v>
      </c>
      <c r="J57" s="88" t="str">
        <f t="shared" si="4"/>
        <v>Gestión Administrativa y  financiera en apoyo al Desarrollo Académico</v>
      </c>
      <c r="K57" s="88" t="s">
        <v>720</v>
      </c>
      <c r="L57" s="88"/>
    </row>
    <row r="58" spans="3:12" x14ac:dyDescent="0.25">
      <c r="C58" s="131"/>
      <c r="D58" s="144"/>
      <c r="E58" s="108"/>
      <c r="F58" s="87">
        <f t="shared" si="3"/>
        <v>0</v>
      </c>
      <c r="G58" s="146"/>
      <c r="H58" s="132"/>
      <c r="I58" s="118" t="e">
        <f>VLOOKUP(H58,Presupuesto!$B$11:$C$565,2,0)</f>
        <v>#N/A</v>
      </c>
      <c r="J58" s="88" t="str">
        <f t="shared" si="4"/>
        <v>Gestión Administrativa y  financiera en apoyo al Desarrollo Académico</v>
      </c>
      <c r="K58" s="88" t="s">
        <v>720</v>
      </c>
      <c r="L58" s="88"/>
    </row>
    <row r="59" spans="3:12" x14ac:dyDescent="0.25">
      <c r="C59" s="131"/>
      <c r="D59" s="144"/>
      <c r="E59" s="108"/>
      <c r="F59" s="87">
        <f t="shared" si="3"/>
        <v>0</v>
      </c>
      <c r="G59" s="146"/>
      <c r="H59" s="132"/>
      <c r="I59" s="118" t="e">
        <f>VLOOKUP(H59,Presupuesto!$B$11:$C$565,2,0)</f>
        <v>#N/A</v>
      </c>
      <c r="J59" s="88" t="str">
        <f t="shared" si="4"/>
        <v>Gestión Administrativa y  financiera en apoyo al Desarrollo Académico</v>
      </c>
      <c r="K59" s="88" t="s">
        <v>720</v>
      </c>
      <c r="L59" s="88"/>
    </row>
    <row r="60" spans="3:12" x14ac:dyDescent="0.25">
      <c r="C60" s="131"/>
      <c r="D60" s="144"/>
      <c r="E60" s="108"/>
      <c r="F60" s="87">
        <f t="shared" si="3"/>
        <v>0</v>
      </c>
      <c r="G60" s="146"/>
      <c r="H60" s="132"/>
      <c r="I60" s="118" t="e">
        <f>VLOOKUP(H60,Presupuesto!$B$11:$C$565,2,0)</f>
        <v>#N/A</v>
      </c>
      <c r="J60" s="88" t="str">
        <f t="shared" si="4"/>
        <v>Gestión Administrativa y  financiera en apoyo al Desarrollo Académico</v>
      </c>
      <c r="K60" s="88" t="s">
        <v>720</v>
      </c>
      <c r="L60" s="88"/>
    </row>
    <row r="61" spans="3:12" x14ac:dyDescent="0.25">
      <c r="C61" s="131"/>
      <c r="D61" s="144"/>
      <c r="E61" s="108"/>
      <c r="F61" s="87">
        <f t="shared" si="3"/>
        <v>0</v>
      </c>
      <c r="G61" s="146"/>
      <c r="H61" s="132"/>
      <c r="I61" s="118" t="e">
        <f>VLOOKUP(H61,Presupuesto!$B$11:$C$565,2,0)</f>
        <v>#N/A</v>
      </c>
      <c r="J61" s="88" t="str">
        <f t="shared" si="4"/>
        <v>Gestión Administrativa y  financiera en apoyo al Desarrollo Académico</v>
      </c>
      <c r="K61" s="88" t="s">
        <v>720</v>
      </c>
      <c r="L61" s="88"/>
    </row>
    <row r="62" spans="3:12" x14ac:dyDescent="0.25">
      <c r="C62" s="131"/>
      <c r="D62" s="144"/>
      <c r="E62" s="108"/>
      <c r="F62" s="87">
        <f t="shared" si="3"/>
        <v>0</v>
      </c>
      <c r="G62" s="146"/>
      <c r="H62" s="132"/>
      <c r="I62" s="118" t="e">
        <f>VLOOKUP(H62,Presupuesto!$B$11:$C$565,2,0)</f>
        <v>#N/A</v>
      </c>
      <c r="J62" s="88" t="str">
        <f t="shared" si="4"/>
        <v>Gestión Administrativa y  financiera en apoyo al Desarrollo Académico</v>
      </c>
      <c r="K62" s="88" t="s">
        <v>720</v>
      </c>
      <c r="L62" s="88"/>
    </row>
    <row r="63" spans="3:12" x14ac:dyDescent="0.25">
      <c r="C63" s="133"/>
      <c r="D63" s="144"/>
      <c r="E63" s="108"/>
      <c r="F63" s="87">
        <f t="shared" si="3"/>
        <v>0</v>
      </c>
      <c r="G63" s="146"/>
      <c r="H63" s="134"/>
      <c r="I63" s="118" t="e">
        <f>VLOOKUP(H63,Presupuesto!$B$11:$C$565,2,0)</f>
        <v>#N/A</v>
      </c>
      <c r="J63" s="88" t="str">
        <f t="shared" si="4"/>
        <v>Gestión Administrativa y  financiera en apoyo al Desarrollo Académico</v>
      </c>
      <c r="K63" s="88" t="s">
        <v>732</v>
      </c>
      <c r="L63" s="88"/>
    </row>
    <row r="64" spans="3:12" x14ac:dyDescent="0.25">
      <c r="C64" s="133"/>
      <c r="D64" s="144"/>
      <c r="E64" s="108"/>
      <c r="F64" s="87">
        <f t="shared" si="3"/>
        <v>0</v>
      </c>
      <c r="G64" s="146"/>
      <c r="H64" s="134"/>
      <c r="I64" s="118" t="e">
        <f>VLOOKUP(H64,Presupuesto!$B$11:$C$565,2,0)</f>
        <v>#N/A</v>
      </c>
      <c r="J64" s="88" t="str">
        <f t="shared" si="4"/>
        <v>Gestión Administrativa y  financiera en apoyo al Desarrollo Académico</v>
      </c>
      <c r="K64" s="88" t="s">
        <v>720</v>
      </c>
      <c r="L64" s="88"/>
    </row>
    <row r="65" spans="3:12" x14ac:dyDescent="0.25">
      <c r="C65" s="133"/>
      <c r="D65" s="144"/>
      <c r="E65" s="108"/>
      <c r="F65" s="87">
        <f t="shared" si="3"/>
        <v>0</v>
      </c>
      <c r="G65" s="146"/>
      <c r="H65" s="134"/>
      <c r="I65" s="118" t="e">
        <f>VLOOKUP(H65,Presupuesto!$B$11:$C$565,2,0)</f>
        <v>#N/A</v>
      </c>
      <c r="J65" s="88" t="str">
        <f t="shared" si="4"/>
        <v>Gestión Administrativa y  financiera en apoyo al Desarrollo Académico</v>
      </c>
      <c r="K65" s="88" t="s">
        <v>720</v>
      </c>
      <c r="L65" s="88"/>
    </row>
    <row r="66" spans="3:12" x14ac:dyDescent="0.25">
      <c r="C66" s="133"/>
      <c r="D66" s="144"/>
      <c r="E66" s="108"/>
      <c r="F66" s="87">
        <f t="shared" si="3"/>
        <v>0</v>
      </c>
      <c r="G66" s="146"/>
      <c r="H66" s="134"/>
      <c r="I66" s="118" t="e">
        <f>VLOOKUP(H66,Presupuesto!$B$11:$C$565,2,0)</f>
        <v>#N/A</v>
      </c>
      <c r="J66" s="88" t="str">
        <f t="shared" si="4"/>
        <v>Gestión Administrativa y  financiera en apoyo al Desarrollo Académico</v>
      </c>
      <c r="K66" s="88" t="s">
        <v>720</v>
      </c>
      <c r="L66" s="88"/>
    </row>
    <row r="67" spans="3:12" ht="15.75" thickBot="1" x14ac:dyDescent="0.3">
      <c r="C67" s="135"/>
      <c r="D67" s="185"/>
      <c r="E67" s="93"/>
      <c r="F67" s="95">
        <f t="shared" si="3"/>
        <v>0</v>
      </c>
      <c r="G67" s="147"/>
      <c r="H67" s="136"/>
      <c r="I67" s="120" t="e">
        <f>VLOOKUP(H67,Presupuesto!$B$11:$C$565,2,0)</f>
        <v>#N/A</v>
      </c>
      <c r="J67" s="96" t="str">
        <f t="shared" si="4"/>
        <v>Gestión Administrativa y  financiera en apoyo al Desarrollo Académico</v>
      </c>
      <c r="K67" s="113" t="s">
        <v>719</v>
      </c>
      <c r="L67" s="96"/>
    </row>
    <row r="69" spans="3:12" ht="15.75" thickBot="1" x14ac:dyDescent="0.3">
      <c r="C69" s="254"/>
      <c r="D69" s="254"/>
      <c r="E69" s="254"/>
      <c r="F69" s="254"/>
      <c r="G69" s="243"/>
      <c r="H69" s="254"/>
      <c r="I69" s="254"/>
      <c r="J69" s="254"/>
      <c r="K69" s="254"/>
      <c r="L69" s="254"/>
    </row>
    <row r="70" spans="3:12" ht="15.75" thickBot="1" x14ac:dyDescent="0.3">
      <c r="C70" s="143" t="s">
        <v>1385</v>
      </c>
      <c r="D70" s="231">
        <f>SUM(F77:F97)</f>
        <v>70000</v>
      </c>
      <c r="E70" s="254"/>
      <c r="F70" s="68"/>
      <c r="G70" s="72"/>
      <c r="H70" s="68"/>
      <c r="I70" s="68"/>
      <c r="J70" s="254"/>
      <c r="K70" s="254"/>
      <c r="L70" s="254"/>
    </row>
    <row r="71" spans="3:12" x14ac:dyDescent="0.25">
      <c r="C71" s="68"/>
      <c r="D71" s="31"/>
      <c r="E71" s="84"/>
      <c r="F71" s="84"/>
      <c r="G71" s="84"/>
      <c r="H71" s="69"/>
      <c r="I71" s="69"/>
      <c r="J71" s="69"/>
      <c r="K71" s="102"/>
      <c r="L71" s="254"/>
    </row>
    <row r="72" spans="3:12" ht="15.75" x14ac:dyDescent="0.25">
      <c r="C72" s="204" t="s">
        <v>1309</v>
      </c>
      <c r="D72" s="230" t="s">
        <v>1472</v>
      </c>
      <c r="E72" s="84"/>
      <c r="F72" s="84"/>
      <c r="G72" s="84"/>
      <c r="H72" s="69"/>
      <c r="I72" s="69"/>
      <c r="J72" s="69"/>
      <c r="K72" s="102"/>
      <c r="L72" s="254"/>
    </row>
    <row r="73" spans="3:12" ht="18.75" x14ac:dyDescent="0.25">
      <c r="C73" s="173" t="str">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 xml:space="preserve">3. Dotar a las aulas de un sistema de potencia seguro que permita trabajar con la tecnología en las clases: toma corrientes, instalación de una estructura en el cielo falso de las gradas que brinde seguridad a todo el equipo del depto. De arquitectura. </v>
      </c>
      <c r="D73" s="31"/>
      <c r="E73" s="84"/>
      <c r="F73" s="84"/>
      <c r="G73" s="84"/>
      <c r="H73" s="69"/>
      <c r="I73" s="69"/>
      <c r="J73" s="69"/>
      <c r="K73" s="102"/>
      <c r="L73" s="254"/>
    </row>
    <row r="74" spans="3:12" x14ac:dyDescent="0.25">
      <c r="C74" s="254"/>
      <c r="D74" s="254"/>
      <c r="E74" s="84"/>
      <c r="F74" s="84"/>
      <c r="G74" s="84"/>
      <c r="H74" s="69"/>
      <c r="I74" s="69"/>
      <c r="J74" s="69"/>
      <c r="K74" s="102"/>
      <c r="L74" s="254"/>
    </row>
    <row r="75" spans="3:12" ht="15.75" thickBot="1" x14ac:dyDescent="0.3">
      <c r="C75" s="254"/>
      <c r="D75" s="254"/>
      <c r="E75" s="254"/>
      <c r="F75" s="84"/>
      <c r="G75" s="69"/>
      <c r="H75" s="69"/>
      <c r="I75" s="69"/>
      <c r="J75" s="254"/>
      <c r="K75" s="254"/>
      <c r="L75" s="254"/>
    </row>
    <row r="76" spans="3:12" ht="30.75" thickBot="1" x14ac:dyDescent="0.3">
      <c r="C76" s="117" t="s">
        <v>1311</v>
      </c>
      <c r="D76" s="122" t="s">
        <v>99</v>
      </c>
      <c r="E76" s="124" t="s">
        <v>1313</v>
      </c>
      <c r="F76" s="123" t="s">
        <v>1314</v>
      </c>
      <c r="G76" s="121" t="s">
        <v>1315</v>
      </c>
      <c r="H76" s="124" t="s">
        <v>1316</v>
      </c>
      <c r="I76" s="121" t="s">
        <v>711</v>
      </c>
      <c r="J76" s="121" t="s">
        <v>1317</v>
      </c>
      <c r="K76" s="121" t="s">
        <v>1318</v>
      </c>
      <c r="L76" s="121" t="s">
        <v>1468</v>
      </c>
    </row>
    <row r="77" spans="3:12" x14ac:dyDescent="0.25">
      <c r="C77" s="129" t="s">
        <v>1473</v>
      </c>
      <c r="D77" s="144">
        <v>1</v>
      </c>
      <c r="E77" s="105">
        <v>70000</v>
      </c>
      <c r="F77" s="87">
        <f t="shared" ref="F77:F97" si="5">D77*E77</f>
        <v>70000</v>
      </c>
      <c r="G77" s="146" t="s">
        <v>712</v>
      </c>
      <c r="H77" s="130" t="s">
        <v>270</v>
      </c>
      <c r="I77" s="118" t="str">
        <f>VLOOKUP(H77,Presupuesto!$B$11:$C$565,2,0)</f>
        <v>MANTENIMIENTO Y REPARACION DE EDIFIC.Y LOCALES.</v>
      </c>
      <c r="J77" s="181" t="s">
        <v>72</v>
      </c>
      <c r="K77" s="88" t="s">
        <v>721</v>
      </c>
      <c r="L77" s="88"/>
    </row>
    <row r="78" spans="3:12" x14ac:dyDescent="0.25">
      <c r="C78" s="129"/>
      <c r="D78" s="144"/>
      <c r="E78" s="112"/>
      <c r="F78" s="87">
        <f t="shared" si="5"/>
        <v>0</v>
      </c>
      <c r="G78" s="146"/>
      <c r="H78" s="130"/>
      <c r="I78" s="118" t="e">
        <f>VLOOKUP(H78,Presupuesto!$B$11:$C$565,2,0)</f>
        <v>#N/A</v>
      </c>
      <c r="J78" s="88" t="str">
        <f>$J$77</f>
        <v>Posgrado</v>
      </c>
      <c r="K78" s="88" t="s">
        <v>720</v>
      </c>
      <c r="L78" s="88"/>
    </row>
    <row r="79" spans="3:12" x14ac:dyDescent="0.25">
      <c r="C79" s="129"/>
      <c r="D79" s="144"/>
      <c r="E79" s="112"/>
      <c r="F79" s="87">
        <f t="shared" si="5"/>
        <v>0</v>
      </c>
      <c r="G79" s="146"/>
      <c r="H79" s="130"/>
      <c r="I79" s="118" t="e">
        <f>VLOOKUP(H79,Presupuesto!$B$11:$C$565,2,0)</f>
        <v>#N/A</v>
      </c>
      <c r="J79" s="88" t="str">
        <f t="shared" ref="J79:J97" si="6">$J$77</f>
        <v>Posgrado</v>
      </c>
      <c r="K79" s="88" t="s">
        <v>720</v>
      </c>
      <c r="L79" s="88"/>
    </row>
    <row r="80" spans="3:12" x14ac:dyDescent="0.25">
      <c r="C80" s="129"/>
      <c r="D80" s="144"/>
      <c r="E80" s="112"/>
      <c r="F80" s="87">
        <f t="shared" si="5"/>
        <v>0</v>
      </c>
      <c r="G80" s="146"/>
      <c r="H80" s="130"/>
      <c r="I80" s="118" t="e">
        <f>VLOOKUP(H80,Presupuesto!$B$11:$C$565,2,0)</f>
        <v>#N/A</v>
      </c>
      <c r="J80" s="88" t="str">
        <f t="shared" si="6"/>
        <v>Posgrado</v>
      </c>
      <c r="K80" s="88" t="s">
        <v>720</v>
      </c>
      <c r="L80" s="88"/>
    </row>
    <row r="81" spans="3:12" x14ac:dyDescent="0.25">
      <c r="C81" s="129"/>
      <c r="D81" s="144"/>
      <c r="E81" s="112"/>
      <c r="F81" s="87">
        <f t="shared" si="5"/>
        <v>0</v>
      </c>
      <c r="G81" s="146"/>
      <c r="H81" s="130"/>
      <c r="I81" s="118" t="e">
        <f>VLOOKUP(H81,Presupuesto!$B$11:$C$565,2,0)</f>
        <v>#N/A</v>
      </c>
      <c r="J81" s="88" t="str">
        <f t="shared" si="6"/>
        <v>Posgrado</v>
      </c>
      <c r="K81" s="88" t="s">
        <v>720</v>
      </c>
      <c r="L81" s="88"/>
    </row>
    <row r="82" spans="3:12" x14ac:dyDescent="0.25">
      <c r="C82" s="129"/>
      <c r="D82" s="144"/>
      <c r="E82" s="112"/>
      <c r="F82" s="87">
        <f t="shared" si="5"/>
        <v>0</v>
      </c>
      <c r="G82" s="146"/>
      <c r="H82" s="130"/>
      <c r="I82" s="118" t="e">
        <f>VLOOKUP(H82,Presupuesto!$B$11:$C$565,2,0)</f>
        <v>#N/A</v>
      </c>
      <c r="J82" s="88" t="str">
        <f t="shared" si="6"/>
        <v>Posgrado</v>
      </c>
      <c r="K82" s="88" t="s">
        <v>729</v>
      </c>
      <c r="L82" s="88"/>
    </row>
    <row r="83" spans="3:12" x14ac:dyDescent="0.25">
      <c r="C83" s="129"/>
      <c r="D83" s="144"/>
      <c r="E83" s="112"/>
      <c r="F83" s="87">
        <f t="shared" si="5"/>
        <v>0</v>
      </c>
      <c r="G83" s="146"/>
      <c r="H83" s="130"/>
      <c r="I83" s="118" t="e">
        <f>VLOOKUP(H83,Presupuesto!$B$11:$C$565,2,0)</f>
        <v>#N/A</v>
      </c>
      <c r="J83" s="88" t="str">
        <f t="shared" si="6"/>
        <v>Posgrado</v>
      </c>
      <c r="K83" s="88" t="s">
        <v>720</v>
      </c>
      <c r="L83" s="88"/>
    </row>
    <row r="84" spans="3:12" x14ac:dyDescent="0.25">
      <c r="C84" s="129"/>
      <c r="D84" s="144"/>
      <c r="E84" s="112"/>
      <c r="F84" s="87">
        <f t="shared" si="5"/>
        <v>0</v>
      </c>
      <c r="G84" s="146"/>
      <c r="H84" s="130"/>
      <c r="I84" s="118" t="e">
        <f>VLOOKUP(H84,Presupuesto!$B$11:$C$565,2,0)</f>
        <v>#N/A</v>
      </c>
      <c r="J84" s="88" t="str">
        <f t="shared" si="6"/>
        <v>Posgrado</v>
      </c>
      <c r="K84" s="88" t="s">
        <v>720</v>
      </c>
      <c r="L84" s="88"/>
    </row>
    <row r="85" spans="3:12" x14ac:dyDescent="0.25">
      <c r="C85" s="129"/>
      <c r="D85" s="144"/>
      <c r="E85" s="112"/>
      <c r="F85" s="87">
        <f t="shared" si="5"/>
        <v>0</v>
      </c>
      <c r="G85" s="146"/>
      <c r="H85" s="130"/>
      <c r="I85" s="118" t="e">
        <f>VLOOKUP(H85,Presupuesto!$B$11:$C$565,2,0)</f>
        <v>#N/A</v>
      </c>
      <c r="J85" s="88" t="str">
        <f t="shared" si="6"/>
        <v>Posgrado</v>
      </c>
      <c r="K85" s="88" t="s">
        <v>720</v>
      </c>
      <c r="L85" s="88"/>
    </row>
    <row r="86" spans="3:12" x14ac:dyDescent="0.25">
      <c r="C86" s="129"/>
      <c r="D86" s="144"/>
      <c r="E86" s="112"/>
      <c r="F86" s="87">
        <f t="shared" si="5"/>
        <v>0</v>
      </c>
      <c r="G86" s="146"/>
      <c r="H86" s="130"/>
      <c r="I86" s="118" t="e">
        <f>VLOOKUP(H86,Presupuesto!$B$11:$C$565,2,0)</f>
        <v>#N/A</v>
      </c>
      <c r="J86" s="88" t="str">
        <f t="shared" si="6"/>
        <v>Posgrado</v>
      </c>
      <c r="K86" s="88" t="s">
        <v>720</v>
      </c>
      <c r="L86" s="88"/>
    </row>
    <row r="87" spans="3:12" x14ac:dyDescent="0.25">
      <c r="C87" s="131"/>
      <c r="D87" s="144"/>
      <c r="E87" s="108"/>
      <c r="F87" s="87">
        <f t="shared" si="5"/>
        <v>0</v>
      </c>
      <c r="G87" s="146"/>
      <c r="H87" s="132"/>
      <c r="I87" s="118" t="e">
        <f>VLOOKUP(H87,Presupuesto!$B$11:$C$565,2,0)</f>
        <v>#N/A</v>
      </c>
      <c r="J87" s="88" t="str">
        <f t="shared" si="6"/>
        <v>Posgrado</v>
      </c>
      <c r="K87" s="88" t="s">
        <v>720</v>
      </c>
      <c r="L87" s="88"/>
    </row>
    <row r="88" spans="3:12" x14ac:dyDescent="0.25">
      <c r="C88" s="131"/>
      <c r="D88" s="144"/>
      <c r="E88" s="108"/>
      <c r="F88" s="87">
        <f t="shared" si="5"/>
        <v>0</v>
      </c>
      <c r="G88" s="146"/>
      <c r="H88" s="132"/>
      <c r="I88" s="118" t="e">
        <f>VLOOKUP(H88,Presupuesto!$B$11:$C$565,2,0)</f>
        <v>#N/A</v>
      </c>
      <c r="J88" s="88" t="str">
        <f t="shared" si="6"/>
        <v>Posgrado</v>
      </c>
      <c r="K88" s="88" t="s">
        <v>720</v>
      </c>
      <c r="L88" s="88"/>
    </row>
    <row r="89" spans="3:12" x14ac:dyDescent="0.25">
      <c r="C89" s="131"/>
      <c r="D89" s="144"/>
      <c r="E89" s="108"/>
      <c r="F89" s="87">
        <f t="shared" si="5"/>
        <v>0</v>
      </c>
      <c r="G89" s="146"/>
      <c r="H89" s="132"/>
      <c r="I89" s="118" t="e">
        <f>VLOOKUP(H89,Presupuesto!$B$11:$C$565,2,0)</f>
        <v>#N/A</v>
      </c>
      <c r="J89" s="88" t="str">
        <f t="shared" si="6"/>
        <v>Posgrado</v>
      </c>
      <c r="K89" s="88" t="s">
        <v>720</v>
      </c>
      <c r="L89" s="88"/>
    </row>
    <row r="90" spans="3:12" x14ac:dyDescent="0.25">
      <c r="C90" s="131"/>
      <c r="D90" s="144"/>
      <c r="E90" s="108"/>
      <c r="F90" s="87">
        <f t="shared" si="5"/>
        <v>0</v>
      </c>
      <c r="G90" s="146"/>
      <c r="H90" s="132"/>
      <c r="I90" s="118" t="e">
        <f>VLOOKUP(H90,Presupuesto!$B$11:$C$565,2,0)</f>
        <v>#N/A</v>
      </c>
      <c r="J90" s="88" t="str">
        <f t="shared" si="6"/>
        <v>Posgrado</v>
      </c>
      <c r="K90" s="88" t="s">
        <v>720</v>
      </c>
      <c r="L90" s="88"/>
    </row>
    <row r="91" spans="3:12" x14ac:dyDescent="0.25">
      <c r="C91" s="131"/>
      <c r="D91" s="144"/>
      <c r="E91" s="108"/>
      <c r="F91" s="87">
        <f t="shared" si="5"/>
        <v>0</v>
      </c>
      <c r="G91" s="146"/>
      <c r="H91" s="132"/>
      <c r="I91" s="118" t="e">
        <f>VLOOKUP(H91,Presupuesto!$B$11:$C$565,2,0)</f>
        <v>#N/A</v>
      </c>
      <c r="J91" s="88" t="str">
        <f t="shared" si="6"/>
        <v>Posgrado</v>
      </c>
      <c r="K91" s="88" t="s">
        <v>720</v>
      </c>
      <c r="L91" s="88"/>
    </row>
    <row r="92" spans="3:12" x14ac:dyDescent="0.25">
      <c r="C92" s="131"/>
      <c r="D92" s="144"/>
      <c r="E92" s="108"/>
      <c r="F92" s="87">
        <f t="shared" si="5"/>
        <v>0</v>
      </c>
      <c r="G92" s="146"/>
      <c r="H92" s="132"/>
      <c r="I92" s="118" t="e">
        <f>VLOOKUP(H92,Presupuesto!$B$11:$C$565,2,0)</f>
        <v>#N/A</v>
      </c>
      <c r="J92" s="88" t="str">
        <f t="shared" si="6"/>
        <v>Posgrado</v>
      </c>
      <c r="K92" s="88" t="s">
        <v>720</v>
      </c>
      <c r="L92" s="88"/>
    </row>
    <row r="93" spans="3:12" x14ac:dyDescent="0.25">
      <c r="C93" s="133"/>
      <c r="D93" s="144"/>
      <c r="E93" s="108"/>
      <c r="F93" s="87">
        <f t="shared" si="5"/>
        <v>0</v>
      </c>
      <c r="G93" s="146"/>
      <c r="H93" s="134"/>
      <c r="I93" s="118" t="e">
        <f>VLOOKUP(H93,Presupuesto!$B$11:$C$565,2,0)</f>
        <v>#N/A</v>
      </c>
      <c r="J93" s="88" t="str">
        <f t="shared" si="6"/>
        <v>Posgrado</v>
      </c>
      <c r="K93" s="88" t="s">
        <v>732</v>
      </c>
      <c r="L93" s="88"/>
    </row>
    <row r="94" spans="3:12" x14ac:dyDescent="0.25">
      <c r="C94" s="133"/>
      <c r="D94" s="144"/>
      <c r="E94" s="108"/>
      <c r="F94" s="87">
        <f t="shared" si="5"/>
        <v>0</v>
      </c>
      <c r="G94" s="146"/>
      <c r="H94" s="134"/>
      <c r="I94" s="118" t="e">
        <f>VLOOKUP(H94,Presupuesto!$B$11:$C$565,2,0)</f>
        <v>#N/A</v>
      </c>
      <c r="J94" s="88" t="str">
        <f t="shared" si="6"/>
        <v>Posgrado</v>
      </c>
      <c r="K94" s="88" t="s">
        <v>720</v>
      </c>
      <c r="L94" s="88"/>
    </row>
    <row r="95" spans="3:12" x14ac:dyDescent="0.25">
      <c r="C95" s="133"/>
      <c r="D95" s="144"/>
      <c r="E95" s="108"/>
      <c r="F95" s="87">
        <f t="shared" si="5"/>
        <v>0</v>
      </c>
      <c r="G95" s="146"/>
      <c r="H95" s="134"/>
      <c r="I95" s="118" t="e">
        <f>VLOOKUP(H95,Presupuesto!$B$11:$C$565,2,0)</f>
        <v>#N/A</v>
      </c>
      <c r="J95" s="88" t="str">
        <f t="shared" si="6"/>
        <v>Posgrado</v>
      </c>
      <c r="K95" s="88" t="s">
        <v>720</v>
      </c>
      <c r="L95" s="88"/>
    </row>
    <row r="96" spans="3:12" x14ac:dyDescent="0.25">
      <c r="C96" s="133"/>
      <c r="D96" s="144"/>
      <c r="E96" s="108"/>
      <c r="F96" s="87">
        <f t="shared" si="5"/>
        <v>0</v>
      </c>
      <c r="G96" s="146"/>
      <c r="H96" s="134"/>
      <c r="I96" s="118" t="e">
        <f>VLOOKUP(H96,Presupuesto!$B$11:$C$565,2,0)</f>
        <v>#N/A</v>
      </c>
      <c r="J96" s="88" t="str">
        <f t="shared" si="6"/>
        <v>Posgrado</v>
      </c>
      <c r="K96" s="88" t="s">
        <v>720</v>
      </c>
      <c r="L96" s="88"/>
    </row>
    <row r="97" spans="3:12" ht="15.75" thickBot="1" x14ac:dyDescent="0.3">
      <c r="C97" s="135"/>
      <c r="D97" s="185"/>
      <c r="E97" s="93"/>
      <c r="F97" s="95">
        <f t="shared" si="5"/>
        <v>0</v>
      </c>
      <c r="G97" s="147"/>
      <c r="H97" s="136"/>
      <c r="I97" s="120" t="e">
        <f>VLOOKUP(H97,Presupuesto!$B$11:$C$565,2,0)</f>
        <v>#N/A</v>
      </c>
      <c r="J97" s="96" t="str">
        <f t="shared" si="6"/>
        <v>Posgrado</v>
      </c>
      <c r="K97" s="113" t="s">
        <v>719</v>
      </c>
      <c r="L97" s="96"/>
    </row>
    <row r="98" spans="3:12" x14ac:dyDescent="0.25">
      <c r="C98" s="254"/>
      <c r="D98" s="254"/>
      <c r="E98" s="254"/>
      <c r="F98" s="82"/>
      <c r="G98" s="81"/>
      <c r="H98" s="82"/>
      <c r="I98" s="82"/>
      <c r="J98" s="254"/>
      <c r="K98" s="254"/>
      <c r="L98" s="254"/>
    </row>
    <row r="99" spans="3:12" ht="15.75" thickBot="1" x14ac:dyDescent="0.3">
      <c r="C99" s="254"/>
      <c r="D99" s="254"/>
      <c r="E99" s="254"/>
      <c r="F99" s="254"/>
      <c r="G99" s="243"/>
      <c r="H99" s="254"/>
      <c r="I99" s="254"/>
      <c r="J99" s="254"/>
      <c r="K99" s="254"/>
      <c r="L99" s="254"/>
    </row>
    <row r="100" spans="3:12" ht="15.75" thickBot="1" x14ac:dyDescent="0.3">
      <c r="C100" s="143" t="s">
        <v>1385</v>
      </c>
      <c r="D100" s="231">
        <f>SUM(F107:F127)</f>
        <v>500000</v>
      </c>
      <c r="E100" s="254"/>
      <c r="F100" s="68"/>
      <c r="G100" s="72"/>
      <c r="H100" s="68"/>
      <c r="I100" s="68"/>
      <c r="J100" s="254"/>
      <c r="K100" s="254"/>
      <c r="L100" s="254"/>
    </row>
    <row r="101" spans="3:12" x14ac:dyDescent="0.25">
      <c r="C101" s="68"/>
      <c r="D101" s="31"/>
      <c r="E101" s="84"/>
      <c r="F101" s="84"/>
      <c r="G101" s="84"/>
      <c r="H101" s="69"/>
      <c r="I101" s="69"/>
      <c r="J101" s="69"/>
      <c r="K101" s="102"/>
      <c r="L101" s="254"/>
    </row>
    <row r="102" spans="3:12" ht="15.75" x14ac:dyDescent="0.25">
      <c r="C102" s="204" t="s">
        <v>1309</v>
      </c>
      <c r="D102" s="230" t="s">
        <v>1474</v>
      </c>
      <c r="E102" s="84"/>
      <c r="F102" s="84"/>
      <c r="G102" s="84"/>
      <c r="H102" s="69"/>
      <c r="I102" s="69"/>
      <c r="J102" s="69"/>
      <c r="K102" s="102"/>
      <c r="L102" s="254"/>
    </row>
    <row r="103" spans="3:12" ht="18.75" x14ac:dyDescent="0.25">
      <c r="C103" s="173" t="str">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 xml:space="preserve">4. Solicitar e instalar las divisiones, puertas y contramarcos de los cubículos de los docentes y oficinas administrativas de manera que brinden la seguridad debida. </v>
      </c>
      <c r="D103" s="31"/>
      <c r="E103" s="84"/>
      <c r="F103" s="84"/>
      <c r="G103" s="84"/>
      <c r="H103" s="69"/>
      <c r="I103" s="69"/>
      <c r="J103" s="69"/>
      <c r="K103" s="102"/>
      <c r="L103" s="254"/>
    </row>
    <row r="104" spans="3:12" x14ac:dyDescent="0.25">
      <c r="C104" s="254"/>
      <c r="D104" s="254"/>
      <c r="E104" s="84"/>
      <c r="F104" s="84"/>
      <c r="G104" s="84"/>
      <c r="H104" s="69"/>
      <c r="I104" s="69"/>
      <c r="J104" s="69"/>
      <c r="K104" s="102"/>
      <c r="L104" s="254"/>
    </row>
    <row r="105" spans="3:12" ht="15.75" thickBot="1" x14ac:dyDescent="0.3">
      <c r="C105" s="254"/>
      <c r="D105" s="254"/>
      <c r="E105" s="254"/>
      <c r="F105" s="84"/>
      <c r="G105" s="69"/>
      <c r="H105" s="69"/>
      <c r="I105" s="69"/>
      <c r="J105" s="254"/>
      <c r="K105" s="254"/>
      <c r="L105" s="254"/>
    </row>
    <row r="106" spans="3:12" ht="30.75" thickBot="1" x14ac:dyDescent="0.3">
      <c r="C106" s="117" t="s">
        <v>1311</v>
      </c>
      <c r="D106" s="122" t="s">
        <v>99</v>
      </c>
      <c r="E106" s="124" t="s">
        <v>1313</v>
      </c>
      <c r="F106" s="123" t="s">
        <v>1314</v>
      </c>
      <c r="G106" s="121" t="s">
        <v>1315</v>
      </c>
      <c r="H106" s="124" t="s">
        <v>1316</v>
      </c>
      <c r="I106" s="121" t="s">
        <v>711</v>
      </c>
      <c r="J106" s="121" t="s">
        <v>1317</v>
      </c>
      <c r="K106" s="121" t="s">
        <v>1318</v>
      </c>
      <c r="L106" s="121" t="s">
        <v>1468</v>
      </c>
    </row>
    <row r="107" spans="3:12" x14ac:dyDescent="0.25">
      <c r="C107" s="129" t="s">
        <v>1475</v>
      </c>
      <c r="D107" s="144">
        <v>1</v>
      </c>
      <c r="E107" s="105">
        <v>500000</v>
      </c>
      <c r="F107" s="87">
        <f t="shared" ref="F107:F127" si="7">D107*E107</f>
        <v>500000</v>
      </c>
      <c r="G107" s="146" t="s">
        <v>712</v>
      </c>
      <c r="H107" s="130" t="s">
        <v>270</v>
      </c>
      <c r="I107" s="118" t="str">
        <f>VLOOKUP(H107,Presupuesto!$B$11:$C$565,2,0)</f>
        <v>MANTENIMIENTO Y REPARACION DE EDIFIC.Y LOCALES.</v>
      </c>
      <c r="J107" s="181" t="s">
        <v>74</v>
      </c>
      <c r="K107" s="88" t="s">
        <v>720</v>
      </c>
      <c r="L107" s="88"/>
    </row>
    <row r="108" spans="3:12" x14ac:dyDescent="0.25">
      <c r="C108" s="129"/>
      <c r="D108" s="144"/>
      <c r="E108" s="112"/>
      <c r="F108" s="87">
        <f t="shared" si="7"/>
        <v>0</v>
      </c>
      <c r="G108" s="146"/>
      <c r="H108" s="130"/>
      <c r="I108" s="118" t="e">
        <f>VLOOKUP(H108,Presupuesto!$B$11:$C$565,2,0)</f>
        <v>#N/A</v>
      </c>
      <c r="J108" s="88" t="str">
        <f>$J$107</f>
        <v>Gestión Administrativa y  financiera en apoyo al Desarrollo Académico</v>
      </c>
      <c r="K108" s="88" t="s">
        <v>720</v>
      </c>
      <c r="L108" s="88"/>
    </row>
    <row r="109" spans="3:12" x14ac:dyDescent="0.25">
      <c r="C109" s="129"/>
      <c r="D109" s="144"/>
      <c r="E109" s="112"/>
      <c r="F109" s="87">
        <f t="shared" si="7"/>
        <v>0</v>
      </c>
      <c r="G109" s="146"/>
      <c r="H109" s="130"/>
      <c r="I109" s="118" t="e">
        <f>VLOOKUP(H109,Presupuesto!$B$11:$C$565,2,0)</f>
        <v>#N/A</v>
      </c>
      <c r="J109" s="88" t="str">
        <f t="shared" ref="J109:J127" si="8">$J$107</f>
        <v>Gestión Administrativa y  financiera en apoyo al Desarrollo Académico</v>
      </c>
      <c r="K109" s="88" t="s">
        <v>720</v>
      </c>
      <c r="L109" s="88"/>
    </row>
    <row r="110" spans="3:12" x14ac:dyDescent="0.25">
      <c r="C110" s="129"/>
      <c r="D110" s="144"/>
      <c r="E110" s="112"/>
      <c r="F110" s="87">
        <f t="shared" si="7"/>
        <v>0</v>
      </c>
      <c r="G110" s="146"/>
      <c r="H110" s="130"/>
      <c r="I110" s="118" t="e">
        <f>VLOOKUP(H110,Presupuesto!$B$11:$C$565,2,0)</f>
        <v>#N/A</v>
      </c>
      <c r="J110" s="88" t="str">
        <f t="shared" si="8"/>
        <v>Gestión Administrativa y  financiera en apoyo al Desarrollo Académico</v>
      </c>
      <c r="K110" s="88" t="s">
        <v>720</v>
      </c>
      <c r="L110" s="88"/>
    </row>
    <row r="111" spans="3:12" x14ac:dyDescent="0.25">
      <c r="C111" s="129"/>
      <c r="D111" s="144"/>
      <c r="E111" s="112"/>
      <c r="F111" s="87">
        <f t="shared" si="7"/>
        <v>0</v>
      </c>
      <c r="G111" s="146"/>
      <c r="H111" s="130"/>
      <c r="I111" s="118" t="e">
        <f>VLOOKUP(H111,Presupuesto!$B$11:$C$565,2,0)</f>
        <v>#N/A</v>
      </c>
      <c r="J111" s="88" t="str">
        <f t="shared" si="8"/>
        <v>Gestión Administrativa y  financiera en apoyo al Desarrollo Académico</v>
      </c>
      <c r="K111" s="88" t="s">
        <v>720</v>
      </c>
      <c r="L111" s="88"/>
    </row>
    <row r="112" spans="3:12" x14ac:dyDescent="0.25">
      <c r="C112" s="129"/>
      <c r="D112" s="144"/>
      <c r="E112" s="112"/>
      <c r="F112" s="87">
        <f t="shared" si="7"/>
        <v>0</v>
      </c>
      <c r="G112" s="146"/>
      <c r="H112" s="130"/>
      <c r="I112" s="118" t="e">
        <f>VLOOKUP(H112,Presupuesto!$B$11:$C$565,2,0)</f>
        <v>#N/A</v>
      </c>
      <c r="J112" s="88" t="str">
        <f t="shared" si="8"/>
        <v>Gestión Administrativa y  financiera en apoyo al Desarrollo Académico</v>
      </c>
      <c r="K112" s="88" t="s">
        <v>729</v>
      </c>
      <c r="L112" s="88"/>
    </row>
    <row r="113" spans="3:12" x14ac:dyDescent="0.25">
      <c r="C113" s="129"/>
      <c r="D113" s="144"/>
      <c r="E113" s="112"/>
      <c r="F113" s="87">
        <f t="shared" si="7"/>
        <v>0</v>
      </c>
      <c r="G113" s="146"/>
      <c r="H113" s="130"/>
      <c r="I113" s="118" t="e">
        <f>VLOOKUP(H113,Presupuesto!$B$11:$C$565,2,0)</f>
        <v>#N/A</v>
      </c>
      <c r="J113" s="88" t="str">
        <f t="shared" si="8"/>
        <v>Gestión Administrativa y  financiera en apoyo al Desarrollo Académico</v>
      </c>
      <c r="K113" s="88" t="s">
        <v>720</v>
      </c>
      <c r="L113" s="88"/>
    </row>
    <row r="114" spans="3:12" x14ac:dyDescent="0.25">
      <c r="C114" s="129"/>
      <c r="D114" s="144"/>
      <c r="E114" s="112"/>
      <c r="F114" s="87">
        <f t="shared" si="7"/>
        <v>0</v>
      </c>
      <c r="G114" s="146"/>
      <c r="H114" s="130"/>
      <c r="I114" s="118" t="e">
        <f>VLOOKUP(H114,Presupuesto!$B$11:$C$565,2,0)</f>
        <v>#N/A</v>
      </c>
      <c r="J114" s="88" t="str">
        <f t="shared" si="8"/>
        <v>Gestión Administrativa y  financiera en apoyo al Desarrollo Académico</v>
      </c>
      <c r="K114" s="88" t="s">
        <v>720</v>
      </c>
      <c r="L114" s="88"/>
    </row>
    <row r="115" spans="3:12" x14ac:dyDescent="0.25">
      <c r="C115" s="129"/>
      <c r="D115" s="144"/>
      <c r="E115" s="112"/>
      <c r="F115" s="87">
        <f t="shared" si="7"/>
        <v>0</v>
      </c>
      <c r="G115" s="146"/>
      <c r="H115" s="130"/>
      <c r="I115" s="118" t="e">
        <f>VLOOKUP(H115,Presupuesto!$B$11:$C$565,2,0)</f>
        <v>#N/A</v>
      </c>
      <c r="J115" s="88" t="str">
        <f t="shared" si="8"/>
        <v>Gestión Administrativa y  financiera en apoyo al Desarrollo Académico</v>
      </c>
      <c r="K115" s="88" t="s">
        <v>720</v>
      </c>
      <c r="L115" s="88"/>
    </row>
    <row r="116" spans="3:12" x14ac:dyDescent="0.25">
      <c r="C116" s="129"/>
      <c r="D116" s="144"/>
      <c r="E116" s="112"/>
      <c r="F116" s="87">
        <f t="shared" si="7"/>
        <v>0</v>
      </c>
      <c r="G116" s="146"/>
      <c r="H116" s="130"/>
      <c r="I116" s="118" t="e">
        <f>VLOOKUP(H116,Presupuesto!$B$11:$C$565,2,0)</f>
        <v>#N/A</v>
      </c>
      <c r="J116" s="88" t="str">
        <f t="shared" si="8"/>
        <v>Gestión Administrativa y  financiera en apoyo al Desarrollo Académico</v>
      </c>
      <c r="K116" s="88" t="s">
        <v>720</v>
      </c>
      <c r="L116" s="88"/>
    </row>
    <row r="117" spans="3:12" x14ac:dyDescent="0.25">
      <c r="C117" s="131"/>
      <c r="D117" s="144"/>
      <c r="E117" s="108"/>
      <c r="F117" s="87">
        <f t="shared" si="7"/>
        <v>0</v>
      </c>
      <c r="G117" s="146"/>
      <c r="H117" s="132"/>
      <c r="I117" s="118" t="e">
        <f>VLOOKUP(H117,Presupuesto!$B$11:$C$565,2,0)</f>
        <v>#N/A</v>
      </c>
      <c r="J117" s="88" t="str">
        <f t="shared" si="8"/>
        <v>Gestión Administrativa y  financiera en apoyo al Desarrollo Académico</v>
      </c>
      <c r="K117" s="88" t="s">
        <v>720</v>
      </c>
      <c r="L117" s="88"/>
    </row>
    <row r="118" spans="3:12" x14ac:dyDescent="0.25">
      <c r="C118" s="131"/>
      <c r="D118" s="144"/>
      <c r="E118" s="108"/>
      <c r="F118" s="87">
        <f t="shared" si="7"/>
        <v>0</v>
      </c>
      <c r="G118" s="146"/>
      <c r="H118" s="132"/>
      <c r="I118" s="118" t="e">
        <f>VLOOKUP(H118,Presupuesto!$B$11:$C$565,2,0)</f>
        <v>#N/A</v>
      </c>
      <c r="J118" s="88" t="str">
        <f t="shared" si="8"/>
        <v>Gestión Administrativa y  financiera en apoyo al Desarrollo Académico</v>
      </c>
      <c r="K118" s="88" t="s">
        <v>720</v>
      </c>
      <c r="L118" s="88"/>
    </row>
    <row r="119" spans="3:12" x14ac:dyDescent="0.25">
      <c r="C119" s="131"/>
      <c r="D119" s="144"/>
      <c r="E119" s="108"/>
      <c r="F119" s="87">
        <f t="shared" si="7"/>
        <v>0</v>
      </c>
      <c r="G119" s="146"/>
      <c r="H119" s="132"/>
      <c r="I119" s="118" t="e">
        <f>VLOOKUP(H119,Presupuesto!$B$11:$C$565,2,0)</f>
        <v>#N/A</v>
      </c>
      <c r="J119" s="88" t="str">
        <f t="shared" si="8"/>
        <v>Gestión Administrativa y  financiera en apoyo al Desarrollo Académico</v>
      </c>
      <c r="K119" s="88" t="s">
        <v>720</v>
      </c>
      <c r="L119" s="88"/>
    </row>
    <row r="120" spans="3:12" x14ac:dyDescent="0.25">
      <c r="C120" s="131"/>
      <c r="D120" s="144"/>
      <c r="E120" s="108"/>
      <c r="F120" s="87">
        <f t="shared" si="7"/>
        <v>0</v>
      </c>
      <c r="G120" s="146"/>
      <c r="H120" s="132"/>
      <c r="I120" s="118" t="e">
        <f>VLOOKUP(H120,Presupuesto!$B$11:$C$565,2,0)</f>
        <v>#N/A</v>
      </c>
      <c r="J120" s="88" t="str">
        <f t="shared" si="8"/>
        <v>Gestión Administrativa y  financiera en apoyo al Desarrollo Académico</v>
      </c>
      <c r="K120" s="88" t="s">
        <v>720</v>
      </c>
      <c r="L120" s="88"/>
    </row>
    <row r="121" spans="3:12" x14ac:dyDescent="0.25">
      <c r="C121" s="131"/>
      <c r="D121" s="144"/>
      <c r="E121" s="108"/>
      <c r="F121" s="87">
        <f t="shared" si="7"/>
        <v>0</v>
      </c>
      <c r="G121" s="146"/>
      <c r="H121" s="132"/>
      <c r="I121" s="118" t="e">
        <f>VLOOKUP(H121,Presupuesto!$B$11:$C$565,2,0)</f>
        <v>#N/A</v>
      </c>
      <c r="J121" s="88" t="str">
        <f t="shared" si="8"/>
        <v>Gestión Administrativa y  financiera en apoyo al Desarrollo Académico</v>
      </c>
      <c r="K121" s="88" t="s">
        <v>720</v>
      </c>
      <c r="L121" s="88"/>
    </row>
    <row r="122" spans="3:12" x14ac:dyDescent="0.25">
      <c r="C122" s="131"/>
      <c r="D122" s="144"/>
      <c r="E122" s="108"/>
      <c r="F122" s="87">
        <f t="shared" si="7"/>
        <v>0</v>
      </c>
      <c r="G122" s="146"/>
      <c r="H122" s="132"/>
      <c r="I122" s="118" t="e">
        <f>VLOOKUP(H122,Presupuesto!$B$11:$C$565,2,0)</f>
        <v>#N/A</v>
      </c>
      <c r="J122" s="88" t="str">
        <f t="shared" si="8"/>
        <v>Gestión Administrativa y  financiera en apoyo al Desarrollo Académico</v>
      </c>
      <c r="K122" s="88" t="s">
        <v>720</v>
      </c>
      <c r="L122" s="88"/>
    </row>
    <row r="123" spans="3:12" x14ac:dyDescent="0.25">
      <c r="C123" s="133"/>
      <c r="D123" s="144"/>
      <c r="E123" s="108"/>
      <c r="F123" s="87">
        <f t="shared" si="7"/>
        <v>0</v>
      </c>
      <c r="G123" s="146"/>
      <c r="H123" s="134"/>
      <c r="I123" s="118" t="e">
        <f>VLOOKUP(H123,Presupuesto!$B$11:$C$565,2,0)</f>
        <v>#N/A</v>
      </c>
      <c r="J123" s="88" t="str">
        <f t="shared" si="8"/>
        <v>Gestión Administrativa y  financiera en apoyo al Desarrollo Académico</v>
      </c>
      <c r="K123" s="88" t="s">
        <v>732</v>
      </c>
      <c r="L123" s="88"/>
    </row>
    <row r="124" spans="3:12" x14ac:dyDescent="0.25">
      <c r="C124" s="133"/>
      <c r="D124" s="144"/>
      <c r="E124" s="108"/>
      <c r="F124" s="87">
        <f t="shared" si="7"/>
        <v>0</v>
      </c>
      <c r="G124" s="146"/>
      <c r="H124" s="134"/>
      <c r="I124" s="118" t="e">
        <f>VLOOKUP(H124,Presupuesto!$B$11:$C$565,2,0)</f>
        <v>#N/A</v>
      </c>
      <c r="J124" s="88" t="str">
        <f t="shared" si="8"/>
        <v>Gestión Administrativa y  financiera en apoyo al Desarrollo Académico</v>
      </c>
      <c r="K124" s="88" t="s">
        <v>720</v>
      </c>
      <c r="L124" s="88"/>
    </row>
    <row r="125" spans="3:12" x14ac:dyDescent="0.25">
      <c r="C125" s="133"/>
      <c r="D125" s="144"/>
      <c r="E125" s="108"/>
      <c r="F125" s="87">
        <f t="shared" si="7"/>
        <v>0</v>
      </c>
      <c r="G125" s="146"/>
      <c r="H125" s="134"/>
      <c r="I125" s="118" t="e">
        <f>VLOOKUP(H125,Presupuesto!$B$11:$C$565,2,0)</f>
        <v>#N/A</v>
      </c>
      <c r="J125" s="88" t="str">
        <f t="shared" si="8"/>
        <v>Gestión Administrativa y  financiera en apoyo al Desarrollo Académico</v>
      </c>
      <c r="K125" s="88" t="s">
        <v>720</v>
      </c>
      <c r="L125" s="88"/>
    </row>
    <row r="126" spans="3:12" x14ac:dyDescent="0.25">
      <c r="C126" s="133"/>
      <c r="D126" s="144"/>
      <c r="E126" s="108"/>
      <c r="F126" s="87">
        <f t="shared" si="7"/>
        <v>0</v>
      </c>
      <c r="G126" s="146"/>
      <c r="H126" s="134"/>
      <c r="I126" s="118" t="e">
        <f>VLOOKUP(H126,Presupuesto!$B$11:$C$565,2,0)</f>
        <v>#N/A</v>
      </c>
      <c r="J126" s="88" t="str">
        <f t="shared" si="8"/>
        <v>Gestión Administrativa y  financiera en apoyo al Desarrollo Académico</v>
      </c>
      <c r="K126" s="88" t="s">
        <v>720</v>
      </c>
      <c r="L126" s="88"/>
    </row>
    <row r="127" spans="3:12" ht="15.75" thickBot="1" x14ac:dyDescent="0.3">
      <c r="C127" s="135"/>
      <c r="D127" s="185"/>
      <c r="E127" s="93"/>
      <c r="F127" s="95">
        <f t="shared" si="7"/>
        <v>0</v>
      </c>
      <c r="G127" s="147"/>
      <c r="H127" s="136"/>
      <c r="I127" s="120" t="e">
        <f>VLOOKUP(H127,Presupuesto!$B$11:$C$565,2,0)</f>
        <v>#N/A</v>
      </c>
      <c r="J127" s="96" t="str">
        <f t="shared" si="8"/>
        <v>Gestión Administrativa y  financiera en apoyo al Desarrollo Académico</v>
      </c>
      <c r="K127" s="113" t="s">
        <v>719</v>
      </c>
      <c r="L127" s="96"/>
    </row>
    <row r="129" spans="3:12" ht="15.75" thickBot="1" x14ac:dyDescent="0.3">
      <c r="C129" s="254"/>
      <c r="D129" s="254"/>
      <c r="E129" s="254"/>
      <c r="F129" s="254"/>
      <c r="G129" s="243"/>
      <c r="H129" s="254"/>
      <c r="I129" s="254"/>
      <c r="J129" s="254"/>
      <c r="K129" s="254"/>
      <c r="L129" s="254"/>
    </row>
    <row r="130" spans="3:12" ht="15.75" thickBot="1" x14ac:dyDescent="0.3">
      <c r="C130" s="143" t="s">
        <v>1385</v>
      </c>
      <c r="D130" s="231">
        <f>SUM(F137:F157)</f>
        <v>200000</v>
      </c>
      <c r="E130" s="254"/>
      <c r="F130" s="68"/>
      <c r="G130" s="72"/>
      <c r="H130" s="68"/>
      <c r="I130" s="68"/>
      <c r="J130" s="254"/>
      <c r="K130" s="254"/>
      <c r="L130" s="254"/>
    </row>
    <row r="131" spans="3:12" x14ac:dyDescent="0.25">
      <c r="C131" s="68"/>
      <c r="D131" s="31"/>
      <c r="E131" s="84"/>
      <c r="F131" s="84"/>
      <c r="G131" s="84"/>
      <c r="H131" s="69"/>
      <c r="I131" s="69"/>
      <c r="J131" s="69"/>
      <c r="K131" s="102"/>
      <c r="L131" s="254"/>
    </row>
    <row r="132" spans="3:12" ht="15.75" x14ac:dyDescent="0.25">
      <c r="C132" s="204" t="s">
        <v>1309</v>
      </c>
      <c r="D132" s="230" t="s">
        <v>1476</v>
      </c>
      <c r="E132" s="84"/>
      <c r="F132" s="84"/>
      <c r="G132" s="84"/>
      <c r="H132" s="69"/>
      <c r="I132" s="69"/>
      <c r="J132" s="69"/>
      <c r="K132" s="102"/>
      <c r="L132" s="254"/>
    </row>
    <row r="133" spans="3:12" ht="18.75" x14ac:dyDescent="0.25">
      <c r="C133" s="173" t="str">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 xml:space="preserve">5. Pintar el Dpto. de Arquitectura. </v>
      </c>
      <c r="D133" s="31"/>
      <c r="E133" s="84"/>
      <c r="F133" s="84"/>
      <c r="G133" s="84"/>
      <c r="H133" s="69"/>
      <c r="I133" s="69"/>
      <c r="J133" s="69"/>
      <c r="K133" s="102"/>
      <c r="L133" s="254"/>
    </row>
    <row r="134" spans="3:12" x14ac:dyDescent="0.25">
      <c r="C134" s="254"/>
      <c r="D134" s="254"/>
      <c r="E134" s="84"/>
      <c r="F134" s="84"/>
      <c r="G134" s="84"/>
      <c r="H134" s="69"/>
      <c r="I134" s="69"/>
      <c r="J134" s="69"/>
      <c r="K134" s="102"/>
      <c r="L134" s="254"/>
    </row>
    <row r="135" spans="3:12" ht="15.75" thickBot="1" x14ac:dyDescent="0.3">
      <c r="C135" s="254"/>
      <c r="D135" s="254"/>
      <c r="E135" s="254"/>
      <c r="F135" s="84"/>
      <c r="G135" s="69"/>
      <c r="H135" s="69"/>
      <c r="I135" s="69"/>
      <c r="J135" s="254"/>
      <c r="K135" s="254"/>
      <c r="L135" s="254"/>
    </row>
    <row r="136" spans="3:12" ht="30.75" thickBot="1" x14ac:dyDescent="0.3">
      <c r="C136" s="117" t="s">
        <v>1311</v>
      </c>
      <c r="D136" s="122" t="s">
        <v>99</v>
      </c>
      <c r="E136" s="124" t="s">
        <v>1313</v>
      </c>
      <c r="F136" s="123" t="s">
        <v>1314</v>
      </c>
      <c r="G136" s="121" t="s">
        <v>1315</v>
      </c>
      <c r="H136" s="124" t="s">
        <v>1316</v>
      </c>
      <c r="I136" s="121" t="s">
        <v>711</v>
      </c>
      <c r="J136" s="121" t="s">
        <v>1317</v>
      </c>
      <c r="K136" s="121" t="s">
        <v>1318</v>
      </c>
      <c r="L136" s="121" t="s">
        <v>1468</v>
      </c>
    </row>
    <row r="137" spans="3:12" x14ac:dyDescent="0.25">
      <c r="C137" s="129" t="s">
        <v>1477</v>
      </c>
      <c r="D137" s="144">
        <v>1</v>
      </c>
      <c r="E137" s="105">
        <v>50000</v>
      </c>
      <c r="F137" s="87">
        <f t="shared" ref="F137:F157" si="9">D137*E137</f>
        <v>50000</v>
      </c>
      <c r="G137" s="146" t="s">
        <v>712</v>
      </c>
      <c r="H137" s="130" t="s">
        <v>270</v>
      </c>
      <c r="I137" s="118" t="str">
        <f>VLOOKUP(H137,Presupuesto!$B$11:$C$565,2,0)</f>
        <v>MANTENIMIENTO Y REPARACION DE EDIFIC.Y LOCALES.</v>
      </c>
      <c r="J137" s="181" t="s">
        <v>74</v>
      </c>
      <c r="K137" s="88" t="s">
        <v>729</v>
      </c>
      <c r="L137" s="88"/>
    </row>
    <row r="138" spans="3:12" x14ac:dyDescent="0.25">
      <c r="C138" s="129" t="s">
        <v>1478</v>
      </c>
      <c r="D138" s="144">
        <v>1</v>
      </c>
      <c r="E138" s="112">
        <v>150000</v>
      </c>
      <c r="F138" s="87">
        <f t="shared" si="9"/>
        <v>150000</v>
      </c>
      <c r="G138" s="146" t="s">
        <v>712</v>
      </c>
      <c r="H138" s="130" t="s">
        <v>411</v>
      </c>
      <c r="I138" s="118" t="str">
        <f>VLOOKUP(H138,Presupuesto!$B$11:$C$565,2,0)</f>
        <v>TINTES, PINTURAS Y COLORANTES</v>
      </c>
      <c r="J138" s="88" t="str">
        <f>$J$137</f>
        <v>Gestión Administrativa y  financiera en apoyo al Desarrollo Académico</v>
      </c>
      <c r="K138" s="88" t="s">
        <v>729</v>
      </c>
      <c r="L138" s="88"/>
    </row>
    <row r="139" spans="3:12" x14ac:dyDescent="0.25">
      <c r="C139" s="129"/>
      <c r="D139" s="144"/>
      <c r="E139" s="112"/>
      <c r="F139" s="87">
        <f t="shared" si="9"/>
        <v>0</v>
      </c>
      <c r="G139" s="146"/>
      <c r="H139" s="130"/>
      <c r="I139" s="118" t="e">
        <f>VLOOKUP(H139,Presupuesto!$B$11:$C$565,2,0)</f>
        <v>#N/A</v>
      </c>
      <c r="J139" s="88" t="str">
        <f t="shared" ref="J139:J157" si="10">$J$137</f>
        <v>Gestión Administrativa y  financiera en apoyo al Desarrollo Académico</v>
      </c>
      <c r="K139" s="88" t="s">
        <v>720</v>
      </c>
      <c r="L139" s="88"/>
    </row>
    <row r="140" spans="3:12" x14ac:dyDescent="0.25">
      <c r="C140" s="129"/>
      <c r="D140" s="144"/>
      <c r="E140" s="112"/>
      <c r="F140" s="87">
        <f t="shared" si="9"/>
        <v>0</v>
      </c>
      <c r="G140" s="146"/>
      <c r="H140" s="130"/>
      <c r="I140" s="118" t="e">
        <f>VLOOKUP(H140,Presupuesto!$B$11:$C$565,2,0)</f>
        <v>#N/A</v>
      </c>
      <c r="J140" s="88" t="str">
        <f t="shared" si="10"/>
        <v>Gestión Administrativa y  financiera en apoyo al Desarrollo Académico</v>
      </c>
      <c r="K140" s="88" t="s">
        <v>720</v>
      </c>
      <c r="L140" s="88"/>
    </row>
    <row r="141" spans="3:12" x14ac:dyDescent="0.25">
      <c r="C141" s="129"/>
      <c r="D141" s="144"/>
      <c r="E141" s="112"/>
      <c r="F141" s="87">
        <f t="shared" si="9"/>
        <v>0</v>
      </c>
      <c r="G141" s="146"/>
      <c r="H141" s="130"/>
      <c r="I141" s="118" t="e">
        <f>VLOOKUP(H141,Presupuesto!$B$11:$C$565,2,0)</f>
        <v>#N/A</v>
      </c>
      <c r="J141" s="88" t="str">
        <f t="shared" si="10"/>
        <v>Gestión Administrativa y  financiera en apoyo al Desarrollo Académico</v>
      </c>
      <c r="K141" s="88" t="s">
        <v>720</v>
      </c>
      <c r="L141" s="88"/>
    </row>
    <row r="142" spans="3:12" x14ac:dyDescent="0.25">
      <c r="C142" s="129"/>
      <c r="D142" s="144"/>
      <c r="E142" s="112"/>
      <c r="F142" s="87">
        <f t="shared" si="9"/>
        <v>0</v>
      </c>
      <c r="G142" s="146"/>
      <c r="H142" s="130"/>
      <c r="I142" s="118" t="e">
        <f>VLOOKUP(H142,Presupuesto!$B$11:$C$565,2,0)</f>
        <v>#N/A</v>
      </c>
      <c r="J142" s="88" t="str">
        <f t="shared" si="10"/>
        <v>Gestión Administrativa y  financiera en apoyo al Desarrollo Académico</v>
      </c>
      <c r="K142" s="88" t="s">
        <v>729</v>
      </c>
      <c r="L142" s="88"/>
    </row>
    <row r="143" spans="3:12" x14ac:dyDescent="0.25">
      <c r="C143" s="129"/>
      <c r="D143" s="144"/>
      <c r="E143" s="112"/>
      <c r="F143" s="87">
        <f t="shared" si="9"/>
        <v>0</v>
      </c>
      <c r="G143" s="146"/>
      <c r="H143" s="130"/>
      <c r="I143" s="118" t="e">
        <f>VLOOKUP(H143,Presupuesto!$B$11:$C$565,2,0)</f>
        <v>#N/A</v>
      </c>
      <c r="J143" s="88" t="str">
        <f t="shared" si="10"/>
        <v>Gestión Administrativa y  financiera en apoyo al Desarrollo Académico</v>
      </c>
      <c r="K143" s="88" t="s">
        <v>720</v>
      </c>
      <c r="L143" s="88"/>
    </row>
    <row r="144" spans="3:12" x14ac:dyDescent="0.25">
      <c r="C144" s="129"/>
      <c r="D144" s="144"/>
      <c r="E144" s="112"/>
      <c r="F144" s="87">
        <f t="shared" si="9"/>
        <v>0</v>
      </c>
      <c r="G144" s="146"/>
      <c r="H144" s="130"/>
      <c r="I144" s="118" t="e">
        <f>VLOOKUP(H144,Presupuesto!$B$11:$C$565,2,0)</f>
        <v>#N/A</v>
      </c>
      <c r="J144" s="88" t="str">
        <f t="shared" si="10"/>
        <v>Gestión Administrativa y  financiera en apoyo al Desarrollo Académico</v>
      </c>
      <c r="K144" s="88" t="s">
        <v>720</v>
      </c>
      <c r="L144" s="88"/>
    </row>
    <row r="145" spans="3:12" x14ac:dyDescent="0.25">
      <c r="C145" s="129"/>
      <c r="D145" s="144"/>
      <c r="E145" s="112"/>
      <c r="F145" s="87">
        <f t="shared" si="9"/>
        <v>0</v>
      </c>
      <c r="G145" s="146"/>
      <c r="H145" s="130"/>
      <c r="I145" s="118" t="e">
        <f>VLOOKUP(H145,Presupuesto!$B$11:$C$565,2,0)</f>
        <v>#N/A</v>
      </c>
      <c r="J145" s="88" t="str">
        <f t="shared" si="10"/>
        <v>Gestión Administrativa y  financiera en apoyo al Desarrollo Académico</v>
      </c>
      <c r="K145" s="88" t="s">
        <v>720</v>
      </c>
      <c r="L145" s="88"/>
    </row>
    <row r="146" spans="3:12" x14ac:dyDescent="0.25">
      <c r="C146" s="129"/>
      <c r="D146" s="144"/>
      <c r="E146" s="112"/>
      <c r="F146" s="87">
        <f t="shared" si="9"/>
        <v>0</v>
      </c>
      <c r="G146" s="146"/>
      <c r="H146" s="130"/>
      <c r="I146" s="118" t="e">
        <f>VLOOKUP(H146,Presupuesto!$B$11:$C$565,2,0)</f>
        <v>#N/A</v>
      </c>
      <c r="J146" s="88" t="str">
        <f t="shared" si="10"/>
        <v>Gestión Administrativa y  financiera en apoyo al Desarrollo Académico</v>
      </c>
      <c r="K146" s="88" t="s">
        <v>720</v>
      </c>
      <c r="L146" s="88"/>
    </row>
    <row r="147" spans="3:12" x14ac:dyDescent="0.25">
      <c r="C147" s="131"/>
      <c r="D147" s="144"/>
      <c r="E147" s="108"/>
      <c r="F147" s="87">
        <f t="shared" si="9"/>
        <v>0</v>
      </c>
      <c r="G147" s="146"/>
      <c r="H147" s="132"/>
      <c r="I147" s="118" t="e">
        <f>VLOOKUP(H147,Presupuesto!$B$11:$C$565,2,0)</f>
        <v>#N/A</v>
      </c>
      <c r="J147" s="88" t="str">
        <f t="shared" si="10"/>
        <v>Gestión Administrativa y  financiera en apoyo al Desarrollo Académico</v>
      </c>
      <c r="K147" s="88" t="s">
        <v>720</v>
      </c>
      <c r="L147" s="88"/>
    </row>
    <row r="148" spans="3:12" x14ac:dyDescent="0.25">
      <c r="C148" s="131"/>
      <c r="D148" s="144"/>
      <c r="E148" s="108"/>
      <c r="F148" s="87">
        <f t="shared" si="9"/>
        <v>0</v>
      </c>
      <c r="G148" s="146"/>
      <c r="H148" s="132"/>
      <c r="I148" s="118" t="e">
        <f>VLOOKUP(H148,Presupuesto!$B$11:$C$565,2,0)</f>
        <v>#N/A</v>
      </c>
      <c r="J148" s="88" t="str">
        <f t="shared" si="10"/>
        <v>Gestión Administrativa y  financiera en apoyo al Desarrollo Académico</v>
      </c>
      <c r="K148" s="88" t="s">
        <v>720</v>
      </c>
      <c r="L148" s="88"/>
    </row>
    <row r="149" spans="3:12" x14ac:dyDescent="0.25">
      <c r="C149" s="131"/>
      <c r="D149" s="144"/>
      <c r="E149" s="108"/>
      <c r="F149" s="87">
        <f t="shared" si="9"/>
        <v>0</v>
      </c>
      <c r="G149" s="146"/>
      <c r="H149" s="132"/>
      <c r="I149" s="118" t="e">
        <f>VLOOKUP(H149,Presupuesto!$B$11:$C$565,2,0)</f>
        <v>#N/A</v>
      </c>
      <c r="J149" s="88" t="str">
        <f t="shared" si="10"/>
        <v>Gestión Administrativa y  financiera en apoyo al Desarrollo Académico</v>
      </c>
      <c r="K149" s="88" t="s">
        <v>720</v>
      </c>
      <c r="L149" s="88"/>
    </row>
    <row r="150" spans="3:12" x14ac:dyDescent="0.25">
      <c r="C150" s="131"/>
      <c r="D150" s="144"/>
      <c r="E150" s="108"/>
      <c r="F150" s="87">
        <f t="shared" si="9"/>
        <v>0</v>
      </c>
      <c r="G150" s="146"/>
      <c r="H150" s="132"/>
      <c r="I150" s="118" t="e">
        <f>VLOOKUP(H150,Presupuesto!$B$11:$C$565,2,0)</f>
        <v>#N/A</v>
      </c>
      <c r="J150" s="88" t="str">
        <f t="shared" si="10"/>
        <v>Gestión Administrativa y  financiera en apoyo al Desarrollo Académico</v>
      </c>
      <c r="K150" s="88" t="s">
        <v>720</v>
      </c>
      <c r="L150" s="88"/>
    </row>
    <row r="151" spans="3:12" x14ac:dyDescent="0.25">
      <c r="C151" s="131"/>
      <c r="D151" s="144"/>
      <c r="E151" s="108"/>
      <c r="F151" s="87">
        <f t="shared" si="9"/>
        <v>0</v>
      </c>
      <c r="G151" s="146"/>
      <c r="H151" s="132"/>
      <c r="I151" s="118" t="e">
        <f>VLOOKUP(H151,Presupuesto!$B$11:$C$565,2,0)</f>
        <v>#N/A</v>
      </c>
      <c r="J151" s="88" t="str">
        <f t="shared" si="10"/>
        <v>Gestión Administrativa y  financiera en apoyo al Desarrollo Académico</v>
      </c>
      <c r="K151" s="88" t="s">
        <v>720</v>
      </c>
      <c r="L151" s="88"/>
    </row>
    <row r="152" spans="3:12" x14ac:dyDescent="0.25">
      <c r="C152" s="131"/>
      <c r="D152" s="144"/>
      <c r="E152" s="108"/>
      <c r="F152" s="87">
        <f t="shared" si="9"/>
        <v>0</v>
      </c>
      <c r="G152" s="146"/>
      <c r="H152" s="132"/>
      <c r="I152" s="118" t="e">
        <f>VLOOKUP(H152,Presupuesto!$B$11:$C$565,2,0)</f>
        <v>#N/A</v>
      </c>
      <c r="J152" s="88" t="str">
        <f t="shared" si="10"/>
        <v>Gestión Administrativa y  financiera en apoyo al Desarrollo Académico</v>
      </c>
      <c r="K152" s="88" t="s">
        <v>720</v>
      </c>
      <c r="L152" s="88"/>
    </row>
    <row r="153" spans="3:12" x14ac:dyDescent="0.25">
      <c r="C153" s="133"/>
      <c r="D153" s="144"/>
      <c r="E153" s="108"/>
      <c r="F153" s="87">
        <f t="shared" si="9"/>
        <v>0</v>
      </c>
      <c r="G153" s="146"/>
      <c r="H153" s="134"/>
      <c r="I153" s="118" t="e">
        <f>VLOOKUP(H153,Presupuesto!$B$11:$C$565,2,0)</f>
        <v>#N/A</v>
      </c>
      <c r="J153" s="88" t="str">
        <f t="shared" si="10"/>
        <v>Gestión Administrativa y  financiera en apoyo al Desarrollo Académico</v>
      </c>
      <c r="K153" s="88" t="s">
        <v>732</v>
      </c>
      <c r="L153" s="88"/>
    </row>
    <row r="154" spans="3:12" x14ac:dyDescent="0.25">
      <c r="C154" s="133"/>
      <c r="D154" s="144"/>
      <c r="E154" s="108"/>
      <c r="F154" s="87">
        <f t="shared" si="9"/>
        <v>0</v>
      </c>
      <c r="G154" s="146"/>
      <c r="H154" s="134"/>
      <c r="I154" s="118" t="e">
        <f>VLOOKUP(H154,Presupuesto!$B$11:$C$565,2,0)</f>
        <v>#N/A</v>
      </c>
      <c r="J154" s="88" t="str">
        <f t="shared" si="10"/>
        <v>Gestión Administrativa y  financiera en apoyo al Desarrollo Académico</v>
      </c>
      <c r="K154" s="88" t="s">
        <v>720</v>
      </c>
      <c r="L154" s="88"/>
    </row>
    <row r="155" spans="3:12" x14ac:dyDescent="0.25">
      <c r="C155" s="133"/>
      <c r="D155" s="144"/>
      <c r="E155" s="108"/>
      <c r="F155" s="87">
        <f t="shared" si="9"/>
        <v>0</v>
      </c>
      <c r="G155" s="146"/>
      <c r="H155" s="134"/>
      <c r="I155" s="118" t="e">
        <f>VLOOKUP(H155,Presupuesto!$B$11:$C$565,2,0)</f>
        <v>#N/A</v>
      </c>
      <c r="J155" s="88" t="str">
        <f t="shared" si="10"/>
        <v>Gestión Administrativa y  financiera en apoyo al Desarrollo Académico</v>
      </c>
      <c r="K155" s="88" t="s">
        <v>720</v>
      </c>
      <c r="L155" s="88"/>
    </row>
    <row r="156" spans="3:12" x14ac:dyDescent="0.25">
      <c r="C156" s="133"/>
      <c r="D156" s="144"/>
      <c r="E156" s="108"/>
      <c r="F156" s="87">
        <f t="shared" si="9"/>
        <v>0</v>
      </c>
      <c r="G156" s="146"/>
      <c r="H156" s="134"/>
      <c r="I156" s="118" t="e">
        <f>VLOOKUP(H156,Presupuesto!$B$11:$C$565,2,0)</f>
        <v>#N/A</v>
      </c>
      <c r="J156" s="88" t="str">
        <f t="shared" si="10"/>
        <v>Gestión Administrativa y  financiera en apoyo al Desarrollo Académico</v>
      </c>
      <c r="K156" s="88" t="s">
        <v>720</v>
      </c>
      <c r="L156" s="88"/>
    </row>
    <row r="157" spans="3:12" ht="15.75" thickBot="1" x14ac:dyDescent="0.3">
      <c r="C157" s="135"/>
      <c r="D157" s="185"/>
      <c r="E157" s="93"/>
      <c r="F157" s="95">
        <f t="shared" si="9"/>
        <v>0</v>
      </c>
      <c r="G157" s="147"/>
      <c r="H157" s="136"/>
      <c r="I157" s="120" t="e">
        <f>VLOOKUP(H157,Presupuesto!$B$11:$C$565,2,0)</f>
        <v>#N/A</v>
      </c>
      <c r="J157" s="96" t="str">
        <f t="shared" si="10"/>
        <v>Gestión Administrativa y  financiera en apoyo al Desarrollo Académico</v>
      </c>
      <c r="K157" s="113" t="s">
        <v>719</v>
      </c>
      <c r="L157" s="96"/>
    </row>
    <row r="158" spans="3:12" x14ac:dyDescent="0.25">
      <c r="C158" s="254"/>
      <c r="D158" s="254"/>
      <c r="E158" s="254"/>
      <c r="F158" s="82"/>
      <c r="G158" s="81"/>
      <c r="H158" s="82"/>
      <c r="I158" s="82"/>
      <c r="J158" s="254"/>
      <c r="K158" s="254"/>
      <c r="L158" s="254"/>
    </row>
    <row r="159" spans="3:12" ht="15.75" thickBot="1" x14ac:dyDescent="0.3">
      <c r="C159" s="254"/>
      <c r="D159" s="254"/>
      <c r="E159" s="254"/>
      <c r="F159" s="254"/>
      <c r="G159" s="243"/>
      <c r="H159" s="254"/>
      <c r="I159" s="254"/>
      <c r="J159" s="254"/>
      <c r="K159" s="254"/>
      <c r="L159" s="254"/>
    </row>
    <row r="160" spans="3:12" ht="15.75" thickBot="1" x14ac:dyDescent="0.3">
      <c r="C160" s="143" t="s">
        <v>1385</v>
      </c>
      <c r="D160" s="231">
        <f>SUM(F167:F187)</f>
        <v>1000000</v>
      </c>
      <c r="E160" s="254"/>
      <c r="F160" s="68"/>
      <c r="G160" s="72"/>
      <c r="H160" s="68"/>
      <c r="I160" s="68"/>
      <c r="J160" s="254"/>
      <c r="K160" s="254"/>
      <c r="L160" s="254"/>
    </row>
    <row r="161" spans="3:12" x14ac:dyDescent="0.25">
      <c r="C161" s="68"/>
      <c r="D161" s="31"/>
      <c r="E161" s="84"/>
      <c r="F161" s="84"/>
      <c r="G161" s="84"/>
      <c r="H161" s="69"/>
      <c r="I161" s="69"/>
      <c r="J161" s="69"/>
      <c r="K161" s="102"/>
      <c r="L161" s="254"/>
    </row>
    <row r="162" spans="3:12" ht="15.75" x14ac:dyDescent="0.25">
      <c r="C162" s="204" t="s">
        <v>1309</v>
      </c>
      <c r="D162" s="230" t="s">
        <v>1479</v>
      </c>
      <c r="E162" s="84"/>
      <c r="F162" s="84"/>
      <c r="G162" s="84"/>
      <c r="H162" s="69"/>
      <c r="I162" s="69"/>
      <c r="J162" s="69"/>
      <c r="K162" s="102"/>
      <c r="L162" s="254"/>
    </row>
    <row r="163" spans="3:12" ht="18.75" x14ac:dyDescent="0.25">
      <c r="C163" s="173" t="str">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7.  Mejorar las instalaciones de la carrera de música: insonorización de  todas las aulas (10 aulas) y  5 cubículos. 1 par de aulas con piso de madera para trabajar teatro y danza, espejos y barras. 15 Aires acondicionados de diferentes tamaños según proporción de los espacios.</v>
      </c>
      <c r="D163" s="31"/>
      <c r="E163" s="84"/>
      <c r="F163" s="84"/>
      <c r="G163" s="84"/>
      <c r="H163" s="69"/>
      <c r="I163" s="69"/>
      <c r="J163" s="69"/>
      <c r="K163" s="102"/>
      <c r="L163" s="254"/>
    </row>
    <row r="164" spans="3:12" x14ac:dyDescent="0.25">
      <c r="C164" s="254"/>
      <c r="D164" s="254"/>
      <c r="E164" s="84"/>
      <c r="F164" s="84"/>
      <c r="G164" s="84"/>
      <c r="H164" s="69"/>
      <c r="I164" s="69"/>
      <c r="J164" s="69"/>
      <c r="K164" s="102"/>
      <c r="L164" s="254"/>
    </row>
    <row r="165" spans="3:12" ht="15.75" thickBot="1" x14ac:dyDescent="0.3">
      <c r="C165" s="254"/>
      <c r="D165" s="254"/>
      <c r="E165" s="254"/>
      <c r="F165" s="84"/>
      <c r="G165" s="69"/>
      <c r="H165" s="69"/>
      <c r="I165" s="69"/>
      <c r="J165" s="254"/>
      <c r="K165" s="254"/>
      <c r="L165" s="254"/>
    </row>
    <row r="166" spans="3:12" ht="30.75" thickBot="1" x14ac:dyDescent="0.3">
      <c r="C166" s="117" t="s">
        <v>1311</v>
      </c>
      <c r="D166" s="122" t="s">
        <v>99</v>
      </c>
      <c r="E166" s="124" t="s">
        <v>1313</v>
      </c>
      <c r="F166" s="123" t="s">
        <v>1314</v>
      </c>
      <c r="G166" s="121" t="s">
        <v>1315</v>
      </c>
      <c r="H166" s="124" t="s">
        <v>1316</v>
      </c>
      <c r="I166" s="121" t="s">
        <v>711</v>
      </c>
      <c r="J166" s="121" t="s">
        <v>1317</v>
      </c>
      <c r="K166" s="121" t="s">
        <v>1318</v>
      </c>
      <c r="L166" s="121" t="s">
        <v>1468</v>
      </c>
    </row>
    <row r="167" spans="3:12" x14ac:dyDescent="0.25">
      <c r="C167" s="129" t="s">
        <v>1480</v>
      </c>
      <c r="D167" s="144">
        <v>1</v>
      </c>
      <c r="E167" s="105">
        <v>475000</v>
      </c>
      <c r="F167" s="87">
        <f t="shared" ref="F167:F187" si="11">D167*E167</f>
        <v>475000</v>
      </c>
      <c r="G167" s="146" t="s">
        <v>712</v>
      </c>
      <c r="H167" s="130" t="s">
        <v>270</v>
      </c>
      <c r="I167" s="118" t="str">
        <f>VLOOKUP(H167,Presupuesto!$B$11:$C$565,2,0)</f>
        <v>MANTENIMIENTO Y REPARACION DE EDIFIC.Y LOCALES.</v>
      </c>
      <c r="J167" s="181" t="s">
        <v>74</v>
      </c>
      <c r="K167" s="88" t="s">
        <v>723</v>
      </c>
      <c r="L167" s="88"/>
    </row>
    <row r="168" spans="3:12" x14ac:dyDescent="0.25">
      <c r="C168" s="129" t="s">
        <v>1481</v>
      </c>
      <c r="D168" s="144">
        <v>15</v>
      </c>
      <c r="E168" s="112">
        <v>35000</v>
      </c>
      <c r="F168" s="87">
        <f t="shared" si="11"/>
        <v>525000</v>
      </c>
      <c r="G168" s="146" t="s">
        <v>712</v>
      </c>
      <c r="H168" s="130" t="s">
        <v>476</v>
      </c>
      <c r="I168" s="118" t="str">
        <f>VLOOKUP(H168,Presupuesto!$B$11:$C$565,2,0)</f>
        <v>OTROS</v>
      </c>
      <c r="J168" s="88" t="s">
        <v>74</v>
      </c>
      <c r="K168" s="88" t="s">
        <v>723</v>
      </c>
      <c r="L168" s="88"/>
    </row>
    <row r="169" spans="3:12" x14ac:dyDescent="0.25">
      <c r="C169" s="129"/>
      <c r="D169" s="144"/>
      <c r="E169" s="112"/>
      <c r="F169" s="87">
        <f t="shared" si="11"/>
        <v>0</v>
      </c>
      <c r="G169" s="146"/>
      <c r="H169" s="130"/>
      <c r="I169" s="118" t="e">
        <f>VLOOKUP(H169,Presupuesto!$B$11:$C$565,2,0)</f>
        <v>#N/A</v>
      </c>
      <c r="J169" s="88" t="str">
        <f t="shared" ref="J169:J187" si="12">$J$167</f>
        <v>Gestión Administrativa y  financiera en apoyo al Desarrollo Académico</v>
      </c>
      <c r="K169" s="88" t="s">
        <v>720</v>
      </c>
      <c r="L169" s="88"/>
    </row>
    <row r="170" spans="3:12" x14ac:dyDescent="0.25">
      <c r="C170" s="129"/>
      <c r="D170" s="144"/>
      <c r="E170" s="112"/>
      <c r="F170" s="87">
        <f t="shared" si="11"/>
        <v>0</v>
      </c>
      <c r="G170" s="146"/>
      <c r="H170" s="130"/>
      <c r="I170" s="118" t="e">
        <f>VLOOKUP(H170,Presupuesto!$B$11:$C$565,2,0)</f>
        <v>#N/A</v>
      </c>
      <c r="J170" s="88" t="str">
        <f t="shared" si="12"/>
        <v>Gestión Administrativa y  financiera en apoyo al Desarrollo Académico</v>
      </c>
      <c r="K170" s="88" t="s">
        <v>720</v>
      </c>
      <c r="L170" s="88"/>
    </row>
    <row r="171" spans="3:12" x14ac:dyDescent="0.25">
      <c r="C171" s="129"/>
      <c r="D171" s="144"/>
      <c r="E171" s="112"/>
      <c r="F171" s="87">
        <f t="shared" si="11"/>
        <v>0</v>
      </c>
      <c r="G171" s="146"/>
      <c r="H171" s="130"/>
      <c r="I171" s="118" t="e">
        <f>VLOOKUP(H171,Presupuesto!$B$11:$C$565,2,0)</f>
        <v>#N/A</v>
      </c>
      <c r="J171" s="88" t="str">
        <f t="shared" si="12"/>
        <v>Gestión Administrativa y  financiera en apoyo al Desarrollo Académico</v>
      </c>
      <c r="K171" s="88" t="s">
        <v>720</v>
      </c>
      <c r="L171" s="88"/>
    </row>
    <row r="172" spans="3:12" x14ac:dyDescent="0.25">
      <c r="C172" s="129"/>
      <c r="D172" s="144"/>
      <c r="E172" s="112"/>
      <c r="F172" s="87">
        <f t="shared" si="11"/>
        <v>0</v>
      </c>
      <c r="G172" s="146"/>
      <c r="H172" s="130"/>
      <c r="I172" s="118" t="e">
        <f>VLOOKUP(H172,Presupuesto!$B$11:$C$565,2,0)</f>
        <v>#N/A</v>
      </c>
      <c r="J172" s="88" t="str">
        <f t="shared" si="12"/>
        <v>Gestión Administrativa y  financiera en apoyo al Desarrollo Académico</v>
      </c>
      <c r="K172" s="88" t="s">
        <v>729</v>
      </c>
      <c r="L172" s="88"/>
    </row>
    <row r="173" spans="3:12" x14ac:dyDescent="0.25">
      <c r="C173" s="129"/>
      <c r="D173" s="144"/>
      <c r="E173" s="112"/>
      <c r="F173" s="87">
        <f t="shared" si="11"/>
        <v>0</v>
      </c>
      <c r="G173" s="146"/>
      <c r="H173" s="130"/>
      <c r="I173" s="118" t="e">
        <f>VLOOKUP(H173,Presupuesto!$B$11:$C$565,2,0)</f>
        <v>#N/A</v>
      </c>
      <c r="J173" s="88" t="str">
        <f t="shared" si="12"/>
        <v>Gestión Administrativa y  financiera en apoyo al Desarrollo Académico</v>
      </c>
      <c r="K173" s="88" t="s">
        <v>720</v>
      </c>
      <c r="L173" s="88"/>
    </row>
    <row r="174" spans="3:12" x14ac:dyDescent="0.25">
      <c r="C174" s="129"/>
      <c r="D174" s="144"/>
      <c r="E174" s="112"/>
      <c r="F174" s="87">
        <f t="shared" si="11"/>
        <v>0</v>
      </c>
      <c r="G174" s="146"/>
      <c r="H174" s="130"/>
      <c r="I174" s="118" t="e">
        <f>VLOOKUP(H174,Presupuesto!$B$11:$C$565,2,0)</f>
        <v>#N/A</v>
      </c>
      <c r="J174" s="88" t="str">
        <f t="shared" si="12"/>
        <v>Gestión Administrativa y  financiera en apoyo al Desarrollo Académico</v>
      </c>
      <c r="K174" s="88" t="s">
        <v>720</v>
      </c>
      <c r="L174" s="88"/>
    </row>
    <row r="175" spans="3:12" x14ac:dyDescent="0.25">
      <c r="C175" s="129"/>
      <c r="D175" s="144"/>
      <c r="E175" s="112"/>
      <c r="F175" s="87">
        <f t="shared" si="11"/>
        <v>0</v>
      </c>
      <c r="G175" s="146"/>
      <c r="H175" s="130"/>
      <c r="I175" s="118" t="e">
        <f>VLOOKUP(H175,Presupuesto!$B$11:$C$565,2,0)</f>
        <v>#N/A</v>
      </c>
      <c r="J175" s="88" t="str">
        <f t="shared" si="12"/>
        <v>Gestión Administrativa y  financiera en apoyo al Desarrollo Académico</v>
      </c>
      <c r="K175" s="88" t="s">
        <v>720</v>
      </c>
      <c r="L175" s="88"/>
    </row>
    <row r="176" spans="3:12" x14ac:dyDescent="0.25">
      <c r="C176" s="129"/>
      <c r="D176" s="144"/>
      <c r="E176" s="112"/>
      <c r="F176" s="87">
        <f t="shared" si="11"/>
        <v>0</v>
      </c>
      <c r="G176" s="146"/>
      <c r="H176" s="130"/>
      <c r="I176" s="118" t="e">
        <f>VLOOKUP(H176,Presupuesto!$B$11:$C$565,2,0)</f>
        <v>#N/A</v>
      </c>
      <c r="J176" s="88" t="str">
        <f t="shared" si="12"/>
        <v>Gestión Administrativa y  financiera en apoyo al Desarrollo Académico</v>
      </c>
      <c r="K176" s="88" t="s">
        <v>720</v>
      </c>
      <c r="L176" s="88"/>
    </row>
    <row r="177" spans="3:12" x14ac:dyDescent="0.25">
      <c r="C177" s="131"/>
      <c r="D177" s="144"/>
      <c r="E177" s="108"/>
      <c r="F177" s="87">
        <f t="shared" si="11"/>
        <v>0</v>
      </c>
      <c r="G177" s="146"/>
      <c r="H177" s="132"/>
      <c r="I177" s="118" t="e">
        <f>VLOOKUP(H177,Presupuesto!$B$11:$C$565,2,0)</f>
        <v>#N/A</v>
      </c>
      <c r="J177" s="88" t="str">
        <f t="shared" si="12"/>
        <v>Gestión Administrativa y  financiera en apoyo al Desarrollo Académico</v>
      </c>
      <c r="K177" s="88" t="s">
        <v>720</v>
      </c>
      <c r="L177" s="88"/>
    </row>
    <row r="178" spans="3:12" x14ac:dyDescent="0.25">
      <c r="C178" s="131"/>
      <c r="D178" s="144"/>
      <c r="E178" s="108"/>
      <c r="F178" s="87">
        <f t="shared" si="11"/>
        <v>0</v>
      </c>
      <c r="G178" s="146"/>
      <c r="H178" s="132"/>
      <c r="I178" s="118" t="e">
        <f>VLOOKUP(H178,Presupuesto!$B$11:$C$565,2,0)</f>
        <v>#N/A</v>
      </c>
      <c r="J178" s="88" t="str">
        <f t="shared" si="12"/>
        <v>Gestión Administrativa y  financiera en apoyo al Desarrollo Académico</v>
      </c>
      <c r="K178" s="88" t="s">
        <v>720</v>
      </c>
      <c r="L178" s="88"/>
    </row>
    <row r="179" spans="3:12" x14ac:dyDescent="0.25">
      <c r="C179" s="131"/>
      <c r="D179" s="144"/>
      <c r="E179" s="108"/>
      <c r="F179" s="87">
        <f t="shared" si="11"/>
        <v>0</v>
      </c>
      <c r="G179" s="146"/>
      <c r="H179" s="132"/>
      <c r="I179" s="118" t="e">
        <f>VLOOKUP(H179,Presupuesto!$B$11:$C$565,2,0)</f>
        <v>#N/A</v>
      </c>
      <c r="J179" s="88" t="str">
        <f t="shared" si="12"/>
        <v>Gestión Administrativa y  financiera en apoyo al Desarrollo Académico</v>
      </c>
      <c r="K179" s="88" t="s">
        <v>720</v>
      </c>
      <c r="L179" s="88"/>
    </row>
    <row r="180" spans="3:12" x14ac:dyDescent="0.25">
      <c r="C180" s="131"/>
      <c r="D180" s="144"/>
      <c r="E180" s="108"/>
      <c r="F180" s="87">
        <f t="shared" si="11"/>
        <v>0</v>
      </c>
      <c r="G180" s="146"/>
      <c r="H180" s="132"/>
      <c r="I180" s="118" t="e">
        <f>VLOOKUP(H180,Presupuesto!$B$11:$C$565,2,0)</f>
        <v>#N/A</v>
      </c>
      <c r="J180" s="88" t="str">
        <f t="shared" si="12"/>
        <v>Gestión Administrativa y  financiera en apoyo al Desarrollo Académico</v>
      </c>
      <c r="K180" s="88" t="s">
        <v>720</v>
      </c>
      <c r="L180" s="88"/>
    </row>
    <row r="181" spans="3:12" x14ac:dyDescent="0.25">
      <c r="C181" s="131"/>
      <c r="D181" s="144"/>
      <c r="E181" s="108"/>
      <c r="F181" s="87">
        <f t="shared" si="11"/>
        <v>0</v>
      </c>
      <c r="G181" s="146"/>
      <c r="H181" s="132"/>
      <c r="I181" s="118" t="e">
        <f>VLOOKUP(H181,Presupuesto!$B$11:$C$565,2,0)</f>
        <v>#N/A</v>
      </c>
      <c r="J181" s="88" t="str">
        <f t="shared" si="12"/>
        <v>Gestión Administrativa y  financiera en apoyo al Desarrollo Académico</v>
      </c>
      <c r="K181" s="88" t="s">
        <v>720</v>
      </c>
      <c r="L181" s="88"/>
    </row>
    <row r="182" spans="3:12" x14ac:dyDescent="0.25">
      <c r="C182" s="131"/>
      <c r="D182" s="144"/>
      <c r="E182" s="108"/>
      <c r="F182" s="87">
        <f t="shared" si="11"/>
        <v>0</v>
      </c>
      <c r="G182" s="146"/>
      <c r="H182" s="132"/>
      <c r="I182" s="118" t="e">
        <f>VLOOKUP(H182,Presupuesto!$B$11:$C$565,2,0)</f>
        <v>#N/A</v>
      </c>
      <c r="J182" s="88" t="str">
        <f t="shared" si="12"/>
        <v>Gestión Administrativa y  financiera en apoyo al Desarrollo Académico</v>
      </c>
      <c r="K182" s="88" t="s">
        <v>720</v>
      </c>
      <c r="L182" s="88"/>
    </row>
    <row r="183" spans="3:12" x14ac:dyDescent="0.25">
      <c r="C183" s="133"/>
      <c r="D183" s="144"/>
      <c r="E183" s="108"/>
      <c r="F183" s="87">
        <f t="shared" si="11"/>
        <v>0</v>
      </c>
      <c r="G183" s="146"/>
      <c r="H183" s="134"/>
      <c r="I183" s="118" t="e">
        <f>VLOOKUP(H183,Presupuesto!$B$11:$C$565,2,0)</f>
        <v>#N/A</v>
      </c>
      <c r="J183" s="88" t="str">
        <f t="shared" si="12"/>
        <v>Gestión Administrativa y  financiera en apoyo al Desarrollo Académico</v>
      </c>
      <c r="K183" s="88" t="s">
        <v>732</v>
      </c>
      <c r="L183" s="88"/>
    </row>
    <row r="184" spans="3:12" x14ac:dyDescent="0.25">
      <c r="C184" s="133"/>
      <c r="D184" s="144"/>
      <c r="E184" s="108"/>
      <c r="F184" s="87">
        <f t="shared" si="11"/>
        <v>0</v>
      </c>
      <c r="G184" s="146"/>
      <c r="H184" s="134"/>
      <c r="I184" s="118" t="e">
        <f>VLOOKUP(H184,Presupuesto!$B$11:$C$565,2,0)</f>
        <v>#N/A</v>
      </c>
      <c r="J184" s="88" t="str">
        <f t="shared" si="12"/>
        <v>Gestión Administrativa y  financiera en apoyo al Desarrollo Académico</v>
      </c>
      <c r="K184" s="88" t="s">
        <v>720</v>
      </c>
      <c r="L184" s="88"/>
    </row>
    <row r="185" spans="3:12" x14ac:dyDescent="0.25">
      <c r="C185" s="133"/>
      <c r="D185" s="144"/>
      <c r="E185" s="108"/>
      <c r="F185" s="87">
        <f t="shared" si="11"/>
        <v>0</v>
      </c>
      <c r="G185" s="146"/>
      <c r="H185" s="134"/>
      <c r="I185" s="118" t="e">
        <f>VLOOKUP(H185,Presupuesto!$B$11:$C$565,2,0)</f>
        <v>#N/A</v>
      </c>
      <c r="J185" s="88" t="str">
        <f t="shared" si="12"/>
        <v>Gestión Administrativa y  financiera en apoyo al Desarrollo Académico</v>
      </c>
      <c r="K185" s="88" t="s">
        <v>720</v>
      </c>
      <c r="L185" s="88"/>
    </row>
    <row r="186" spans="3:12" x14ac:dyDescent="0.25">
      <c r="C186" s="133"/>
      <c r="D186" s="144"/>
      <c r="E186" s="108"/>
      <c r="F186" s="87">
        <f t="shared" si="11"/>
        <v>0</v>
      </c>
      <c r="G186" s="146"/>
      <c r="H186" s="134"/>
      <c r="I186" s="118" t="e">
        <f>VLOOKUP(H186,Presupuesto!$B$11:$C$565,2,0)</f>
        <v>#N/A</v>
      </c>
      <c r="J186" s="88" t="str">
        <f t="shared" si="12"/>
        <v>Gestión Administrativa y  financiera en apoyo al Desarrollo Académico</v>
      </c>
      <c r="K186" s="88" t="s">
        <v>720</v>
      </c>
      <c r="L186" s="88"/>
    </row>
    <row r="187" spans="3:12" ht="15.75" thickBot="1" x14ac:dyDescent="0.3">
      <c r="C187" s="135"/>
      <c r="D187" s="185"/>
      <c r="E187" s="93"/>
      <c r="F187" s="95">
        <f t="shared" si="11"/>
        <v>0</v>
      </c>
      <c r="G187" s="147"/>
      <c r="H187" s="136"/>
      <c r="I187" s="120" t="e">
        <f>VLOOKUP(H187,Presupuesto!$B$11:$C$565,2,0)</f>
        <v>#N/A</v>
      </c>
      <c r="J187" s="96" t="str">
        <f t="shared" si="12"/>
        <v>Gestión Administrativa y  financiera en apoyo al Desarrollo Académico</v>
      </c>
      <c r="K187" s="113" t="s">
        <v>719</v>
      </c>
      <c r="L187" s="9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88"/>
  <sheetViews>
    <sheetView topLeftCell="E1" zoomScale="67" zoomScaleNormal="67" zoomScalePageLayoutView="97" workbookViewId="0">
      <pane ySplit="7" topLeftCell="A24" activePane="bottomLeft" state="frozen"/>
      <selection activeCell="M8" sqref="M8"/>
      <selection pane="bottomLeft" activeCell="S24" sqref="S24"/>
    </sheetView>
  </sheetViews>
  <sheetFormatPr baseColWidth="10" defaultColWidth="11.42578125" defaultRowHeight="15" x14ac:dyDescent="0.25"/>
  <cols>
    <col min="1" max="1" width="35.42578125" style="78" customWidth="1"/>
    <col min="2" max="2" width="21.7109375" style="78" customWidth="1"/>
    <col min="3" max="3" width="27.42578125" style="78" customWidth="1"/>
    <col min="4" max="4" width="31.7109375" style="254" customWidth="1"/>
    <col min="5" max="5" width="27.42578125" style="78" customWidth="1"/>
    <col min="6" max="6" width="27.42578125" style="70" customWidth="1"/>
    <col min="7" max="7" width="27.42578125" style="78" customWidth="1"/>
    <col min="8" max="8" width="15.28515625" style="78" customWidth="1"/>
    <col min="9" max="9" width="15" style="78" customWidth="1"/>
    <col min="10" max="10" width="15.28515625" style="78" customWidth="1"/>
    <col min="11" max="11" width="14.85546875" style="78" customWidth="1"/>
    <col min="12" max="12" width="12.7109375" style="78" customWidth="1"/>
    <col min="13" max="13" width="13.7109375" style="78" customWidth="1"/>
    <col min="14" max="15" width="12.7109375" style="78" customWidth="1"/>
    <col min="16" max="16" width="15.28515625" style="78" customWidth="1"/>
    <col min="17" max="17" width="18.28515625" style="78" customWidth="1"/>
    <col min="18" max="18" width="14.140625" style="78" customWidth="1"/>
    <col min="19" max="19" width="19.85546875" style="78" customWidth="1"/>
    <col min="20" max="20" width="14.140625" style="78" customWidth="1"/>
    <col min="21" max="21" width="17" style="78" customWidth="1"/>
    <col min="22" max="16384" width="11.42578125" style="78"/>
  </cols>
  <sheetData>
    <row r="1" spans="1:24" ht="18" customHeight="1" x14ac:dyDescent="0.25">
      <c r="A1" s="269"/>
      <c r="B1" s="270" t="s">
        <v>1482</v>
      </c>
      <c r="C1" s="271" t="s">
        <v>1483</v>
      </c>
      <c r="D1" s="347"/>
      <c r="E1" s="347"/>
      <c r="F1" s="348"/>
      <c r="G1" s="269"/>
      <c r="H1" s="349" t="s">
        <v>1484</v>
      </c>
      <c r="I1" s="347"/>
      <c r="J1" s="347"/>
      <c r="K1" s="347"/>
      <c r="L1" s="347"/>
      <c r="M1" s="347"/>
      <c r="N1" s="347"/>
      <c r="O1" s="347"/>
      <c r="P1" s="347"/>
      <c r="Q1" s="347"/>
      <c r="R1" s="347"/>
      <c r="S1" s="347"/>
      <c r="T1" s="347"/>
      <c r="U1" s="347"/>
      <c r="V1" s="269"/>
      <c r="W1" s="269"/>
      <c r="X1" s="269"/>
    </row>
    <row r="2" spans="1:24" ht="18" customHeight="1" x14ac:dyDescent="0.3">
      <c r="A2" s="272" t="s">
        <v>1485</v>
      </c>
      <c r="B2" s="347"/>
      <c r="C2" s="347"/>
      <c r="D2" s="347"/>
      <c r="E2" s="347"/>
      <c r="F2" s="348"/>
      <c r="G2" s="269"/>
      <c r="H2" s="349"/>
      <c r="I2" s="347"/>
      <c r="J2" s="347"/>
      <c r="K2" s="347"/>
      <c r="L2" s="347"/>
      <c r="M2" s="347"/>
      <c r="N2" s="347"/>
      <c r="O2" s="347"/>
      <c r="P2" s="347"/>
      <c r="Q2" s="347"/>
      <c r="R2" s="347"/>
      <c r="S2" s="347"/>
      <c r="T2" s="347"/>
      <c r="U2" s="347"/>
      <c r="V2" s="269"/>
      <c r="W2" s="269"/>
      <c r="X2" s="269"/>
    </row>
    <row r="3" spans="1:24" ht="18" customHeight="1" x14ac:dyDescent="0.25">
      <c r="A3" s="272" t="s">
        <v>1486</v>
      </c>
      <c r="B3" s="347"/>
      <c r="C3" s="347"/>
      <c r="D3" s="347"/>
      <c r="E3" s="347"/>
      <c r="F3" s="348"/>
      <c r="G3" s="269"/>
      <c r="H3" s="349"/>
      <c r="I3" s="347"/>
      <c r="J3" s="347"/>
      <c r="K3" s="347"/>
      <c r="L3" s="347"/>
      <c r="M3" s="347"/>
      <c r="N3" s="347"/>
      <c r="O3" s="347"/>
      <c r="P3" s="347"/>
      <c r="Q3" s="347"/>
      <c r="R3" s="347"/>
      <c r="S3" s="347"/>
      <c r="T3" s="347"/>
      <c r="U3" s="347"/>
      <c r="V3" s="269"/>
      <c r="W3" s="269"/>
      <c r="X3" s="269"/>
    </row>
    <row r="4" spans="1:24" ht="18" customHeight="1" x14ac:dyDescent="0.25">
      <c r="A4" s="272" t="s">
        <v>1487</v>
      </c>
      <c r="B4" s="347"/>
      <c r="C4" s="347"/>
      <c r="D4" s="347"/>
      <c r="E4" s="347"/>
      <c r="F4" s="348"/>
      <c r="G4" s="269"/>
      <c r="H4" s="349"/>
      <c r="I4" s="347"/>
      <c r="J4" s="347"/>
      <c r="K4" s="347"/>
      <c r="L4" s="347"/>
      <c r="M4" s="347"/>
      <c r="N4" s="347"/>
      <c r="O4" s="347"/>
      <c r="P4" s="347"/>
      <c r="Q4" s="347"/>
      <c r="R4" s="347"/>
      <c r="S4" s="347"/>
      <c r="T4" s="347"/>
      <c r="U4" s="347"/>
      <c r="V4" s="269"/>
      <c r="W4" s="269"/>
      <c r="X4" s="269"/>
    </row>
    <row r="5" spans="1:24" ht="14.45" customHeight="1" x14ac:dyDescent="0.25">
      <c r="A5" s="625" t="s">
        <v>1488</v>
      </c>
      <c r="B5" s="627" t="s">
        <v>1489</v>
      </c>
      <c r="C5" s="638" t="s">
        <v>1490</v>
      </c>
      <c r="D5" s="638" t="s">
        <v>1491</v>
      </c>
      <c r="E5" s="638" t="s">
        <v>1492</v>
      </c>
      <c r="F5" s="638" t="s">
        <v>1309</v>
      </c>
      <c r="G5" s="638" t="s">
        <v>1493</v>
      </c>
      <c r="H5" s="641" t="s">
        <v>1494</v>
      </c>
      <c r="I5" s="643"/>
      <c r="J5" s="643"/>
      <c r="K5" s="643"/>
      <c r="L5" s="643"/>
      <c r="M5" s="643"/>
      <c r="N5" s="643"/>
      <c r="O5" s="642"/>
      <c r="P5" s="644" t="s">
        <v>1495</v>
      </c>
      <c r="Q5" s="645"/>
      <c r="R5" s="627" t="s">
        <v>1496</v>
      </c>
      <c r="S5" s="627" t="s">
        <v>1497</v>
      </c>
      <c r="T5" s="627" t="s">
        <v>1498</v>
      </c>
      <c r="U5" s="638" t="s">
        <v>1499</v>
      </c>
      <c r="V5" s="269"/>
      <c r="W5" s="269"/>
      <c r="X5" s="269"/>
    </row>
    <row r="6" spans="1:24" ht="14.45" customHeight="1" x14ac:dyDescent="0.25">
      <c r="A6" s="625"/>
      <c r="B6" s="625"/>
      <c r="C6" s="639"/>
      <c r="D6" s="639"/>
      <c r="E6" s="639"/>
      <c r="F6" s="639"/>
      <c r="G6" s="639"/>
      <c r="H6" s="641" t="s">
        <v>1500</v>
      </c>
      <c r="I6" s="642"/>
      <c r="J6" s="641" t="s">
        <v>1501</v>
      </c>
      <c r="K6" s="642"/>
      <c r="L6" s="641" t="s">
        <v>1502</v>
      </c>
      <c r="M6" s="642"/>
      <c r="N6" s="641" t="s">
        <v>1503</v>
      </c>
      <c r="O6" s="642"/>
      <c r="P6" s="646"/>
      <c r="Q6" s="647"/>
      <c r="R6" s="625"/>
      <c r="S6" s="625"/>
      <c r="T6" s="625"/>
      <c r="U6" s="639"/>
      <c r="V6" s="269"/>
      <c r="W6" s="269"/>
      <c r="X6" s="269"/>
    </row>
    <row r="7" spans="1:24" ht="60" x14ac:dyDescent="0.25">
      <c r="A7" s="626"/>
      <c r="B7" s="626"/>
      <c r="C7" s="640"/>
      <c r="D7" s="640"/>
      <c r="E7" s="640"/>
      <c r="F7" s="640"/>
      <c r="G7" s="640"/>
      <c r="H7" s="421" t="s">
        <v>1504</v>
      </c>
      <c r="I7" s="421" t="s">
        <v>35</v>
      </c>
      <c r="J7" s="421" t="s">
        <v>1504</v>
      </c>
      <c r="K7" s="421" t="s">
        <v>35</v>
      </c>
      <c r="L7" s="421" t="s">
        <v>1504</v>
      </c>
      <c r="M7" s="421" t="s">
        <v>35</v>
      </c>
      <c r="N7" s="421" t="s">
        <v>1504</v>
      </c>
      <c r="O7" s="421" t="s">
        <v>35</v>
      </c>
      <c r="P7" s="421" t="s">
        <v>1504</v>
      </c>
      <c r="Q7" s="421" t="s">
        <v>35</v>
      </c>
      <c r="R7" s="626"/>
      <c r="S7" s="626"/>
      <c r="T7" s="626"/>
      <c r="U7" s="640"/>
      <c r="V7" s="269"/>
      <c r="W7" s="269"/>
      <c r="X7" s="269"/>
    </row>
    <row r="8" spans="1:24" ht="14.45" x14ac:dyDescent="0.3">
      <c r="A8" s="273"/>
      <c r="B8" s="274"/>
      <c r="C8" s="285"/>
      <c r="D8" s="285"/>
      <c r="E8" s="285"/>
      <c r="F8" s="286"/>
      <c r="G8" s="285"/>
      <c r="H8" s="422"/>
      <c r="I8" s="422"/>
      <c r="J8" s="422"/>
      <c r="K8" s="422"/>
      <c r="L8" s="422"/>
      <c r="M8" s="422"/>
      <c r="N8" s="422"/>
      <c r="O8" s="422"/>
      <c r="P8" s="422"/>
      <c r="Q8" s="422"/>
      <c r="R8" s="275"/>
      <c r="S8" s="275"/>
      <c r="T8" s="275"/>
      <c r="U8" s="285"/>
      <c r="V8" s="269"/>
      <c r="W8" s="269"/>
      <c r="X8" s="269"/>
    </row>
    <row r="9" spans="1:24" ht="147" customHeight="1" x14ac:dyDescent="0.25">
      <c r="A9" s="630" t="s">
        <v>1505</v>
      </c>
      <c r="B9" s="628" t="s">
        <v>1506</v>
      </c>
      <c r="C9" s="352" t="s">
        <v>1482</v>
      </c>
      <c r="D9" s="352" t="s">
        <v>1507</v>
      </c>
      <c r="E9" s="352" t="s">
        <v>2983</v>
      </c>
      <c r="F9" s="423" t="s">
        <v>1509</v>
      </c>
      <c r="G9" s="424" t="s">
        <v>1510</v>
      </c>
      <c r="H9" s="425">
        <v>0.25</v>
      </c>
      <c r="I9" s="426">
        <v>383155</v>
      </c>
      <c r="J9" s="425">
        <v>0.25</v>
      </c>
      <c r="K9" s="426">
        <v>383155</v>
      </c>
      <c r="L9" s="425">
        <v>0.25</v>
      </c>
      <c r="M9" s="426">
        <v>383155</v>
      </c>
      <c r="N9" s="425">
        <v>0.25</v>
      </c>
      <c r="O9" s="426">
        <v>383155</v>
      </c>
      <c r="P9" s="427"/>
      <c r="Q9" s="428">
        <f>'5. ACTIVIDADES ESPECIALES'!D1859</f>
        <v>1532620</v>
      </c>
      <c r="R9" s="423" t="s">
        <v>1511</v>
      </c>
      <c r="S9" s="423" t="s">
        <v>1512</v>
      </c>
      <c r="T9" s="423" t="s">
        <v>1513</v>
      </c>
      <c r="U9" s="423" t="s">
        <v>1514</v>
      </c>
      <c r="V9" s="269"/>
      <c r="W9" s="269"/>
      <c r="X9" s="269"/>
    </row>
    <row r="10" spans="1:24" s="254" customFormat="1" ht="147" customHeight="1" x14ac:dyDescent="0.25">
      <c r="A10" s="631"/>
      <c r="B10" s="629"/>
      <c r="C10" s="352" t="s">
        <v>1482</v>
      </c>
      <c r="D10" s="352" t="s">
        <v>2984</v>
      </c>
      <c r="E10" s="352" t="s">
        <v>1515</v>
      </c>
      <c r="F10" s="423" t="s">
        <v>1516</v>
      </c>
      <c r="G10" s="429" t="s">
        <v>1517</v>
      </c>
      <c r="H10" s="425"/>
      <c r="I10" s="430"/>
      <c r="J10" s="431"/>
      <c r="K10" s="430"/>
      <c r="L10" s="431"/>
      <c r="M10" s="430"/>
      <c r="N10" s="431">
        <v>1</v>
      </c>
      <c r="O10" s="426"/>
      <c r="P10" s="427"/>
      <c r="Q10" s="428">
        <f t="shared" ref="Q10:Q24" si="0">I10+K10+M10+O10</f>
        <v>0</v>
      </c>
      <c r="R10" s="423" t="s">
        <v>1518</v>
      </c>
      <c r="S10" s="423" t="s">
        <v>1519</v>
      </c>
      <c r="T10" s="423" t="s">
        <v>1520</v>
      </c>
      <c r="U10" s="423" t="s">
        <v>1521</v>
      </c>
      <c r="V10" s="269"/>
      <c r="W10" s="269"/>
      <c r="X10" s="269"/>
    </row>
    <row r="11" spans="1:24" ht="173.25" customHeight="1" x14ac:dyDescent="0.25">
      <c r="A11" s="631"/>
      <c r="B11" s="629"/>
      <c r="C11" s="352" t="s">
        <v>1482</v>
      </c>
      <c r="D11" s="352" t="s">
        <v>2985</v>
      </c>
      <c r="E11" s="352" t="s">
        <v>1522</v>
      </c>
      <c r="F11" s="423" t="s">
        <v>1523</v>
      </c>
      <c r="G11" s="423" t="s">
        <v>1524</v>
      </c>
      <c r="H11" s="425">
        <v>1</v>
      </c>
      <c r="I11" s="426"/>
      <c r="J11" s="425"/>
      <c r="K11" s="432"/>
      <c r="L11" s="425"/>
      <c r="M11" s="432"/>
      <c r="N11" s="425"/>
      <c r="O11" s="432"/>
      <c r="P11" s="428"/>
      <c r="Q11" s="428">
        <f t="shared" si="0"/>
        <v>0</v>
      </c>
      <c r="R11" s="423" t="s">
        <v>1518</v>
      </c>
      <c r="S11" s="423" t="s">
        <v>1525</v>
      </c>
      <c r="T11" s="423" t="s">
        <v>1520</v>
      </c>
      <c r="U11" s="423" t="s">
        <v>1526</v>
      </c>
      <c r="V11" s="269"/>
      <c r="W11" s="269"/>
      <c r="X11" s="269"/>
    </row>
    <row r="12" spans="1:24" s="254" customFormat="1" ht="180.75" customHeight="1" x14ac:dyDescent="0.25">
      <c r="A12" s="631"/>
      <c r="B12" s="629"/>
      <c r="C12" s="352" t="s">
        <v>1482</v>
      </c>
      <c r="D12" s="352" t="s">
        <v>2985</v>
      </c>
      <c r="E12" s="352" t="s">
        <v>1527</v>
      </c>
      <c r="F12" s="423" t="s">
        <v>1528</v>
      </c>
      <c r="G12" s="423" t="s">
        <v>1529</v>
      </c>
      <c r="H12" s="425"/>
      <c r="I12" s="430"/>
      <c r="J12" s="425">
        <v>1</v>
      </c>
      <c r="K12" s="426">
        <v>0</v>
      </c>
      <c r="L12" s="425"/>
      <c r="M12" s="432"/>
      <c r="N12" s="425"/>
      <c r="O12" s="432"/>
      <c r="P12" s="428"/>
      <c r="Q12" s="428">
        <f t="shared" si="0"/>
        <v>0</v>
      </c>
      <c r="R12" s="423" t="s">
        <v>1518</v>
      </c>
      <c r="S12" s="423" t="s">
        <v>1525</v>
      </c>
      <c r="T12" s="423" t="s">
        <v>1520</v>
      </c>
      <c r="U12" s="423" t="s">
        <v>1530</v>
      </c>
      <c r="V12" s="269"/>
      <c r="W12" s="269"/>
      <c r="X12" s="269"/>
    </row>
    <row r="13" spans="1:24" s="254" customFormat="1" ht="178.5" customHeight="1" x14ac:dyDescent="0.25">
      <c r="A13" s="631"/>
      <c r="B13" s="629"/>
      <c r="C13" s="352" t="s">
        <v>1482</v>
      </c>
      <c r="D13" s="352" t="s">
        <v>2986</v>
      </c>
      <c r="E13" s="352" t="s">
        <v>1531</v>
      </c>
      <c r="F13" s="423" t="s">
        <v>1532</v>
      </c>
      <c r="G13" s="423" t="s">
        <v>2981</v>
      </c>
      <c r="H13" s="425">
        <v>0.5</v>
      </c>
      <c r="I13" s="517"/>
      <c r="J13" s="425"/>
      <c r="K13" s="433"/>
      <c r="L13" s="425"/>
      <c r="M13" s="432"/>
      <c r="N13" s="425"/>
      <c r="O13" s="432"/>
      <c r="P13" s="428"/>
      <c r="Q13" s="428">
        <f t="shared" si="0"/>
        <v>0</v>
      </c>
      <c r="R13" s="423" t="s">
        <v>1518</v>
      </c>
      <c r="S13" s="423" t="s">
        <v>1525</v>
      </c>
      <c r="T13" s="423" t="s">
        <v>1520</v>
      </c>
      <c r="U13" s="423" t="s">
        <v>1533</v>
      </c>
      <c r="V13" s="269"/>
      <c r="W13" s="269"/>
      <c r="X13" s="269"/>
    </row>
    <row r="14" spans="1:24" s="254" customFormat="1" ht="182.25" customHeight="1" x14ac:dyDescent="0.25">
      <c r="A14" s="631"/>
      <c r="B14" s="629"/>
      <c r="C14" s="352" t="s">
        <v>1482</v>
      </c>
      <c r="D14" s="352" t="s">
        <v>2987</v>
      </c>
      <c r="E14" s="352" t="s">
        <v>1534</v>
      </c>
      <c r="F14" s="423" t="s">
        <v>1535</v>
      </c>
      <c r="G14" s="434" t="s">
        <v>1536</v>
      </c>
      <c r="H14" s="425">
        <v>0.5</v>
      </c>
      <c r="I14" s="426"/>
      <c r="J14" s="425">
        <v>0.5</v>
      </c>
      <c r="K14" s="426"/>
      <c r="L14" s="425"/>
      <c r="M14" s="432"/>
      <c r="N14" s="425"/>
      <c r="O14" s="432"/>
      <c r="P14" s="428"/>
      <c r="Q14" s="428">
        <f t="shared" si="0"/>
        <v>0</v>
      </c>
      <c r="R14" s="423" t="s">
        <v>1518</v>
      </c>
      <c r="S14" s="423" t="s">
        <v>1525</v>
      </c>
      <c r="T14" s="423" t="s">
        <v>1520</v>
      </c>
      <c r="U14" s="423" t="s">
        <v>1537</v>
      </c>
      <c r="V14" s="269"/>
      <c r="W14" s="269"/>
      <c r="X14" s="269"/>
    </row>
    <row r="15" spans="1:24" s="254" customFormat="1" ht="186.75" customHeight="1" x14ac:dyDescent="0.25">
      <c r="A15" s="631"/>
      <c r="B15" s="629"/>
      <c r="C15" s="352" t="s">
        <v>1482</v>
      </c>
      <c r="D15" s="352" t="s">
        <v>2985</v>
      </c>
      <c r="E15" s="352" t="s">
        <v>1538</v>
      </c>
      <c r="F15" s="423" t="s">
        <v>1539</v>
      </c>
      <c r="G15" s="434" t="s">
        <v>1540</v>
      </c>
      <c r="H15" s="425">
        <v>0.5</v>
      </c>
      <c r="I15" s="426"/>
      <c r="J15" s="425">
        <v>0.5</v>
      </c>
      <c r="K15" s="426"/>
      <c r="L15" s="435"/>
      <c r="M15" s="432"/>
      <c r="N15" s="425"/>
      <c r="O15" s="432"/>
      <c r="P15" s="428"/>
      <c r="Q15" s="428">
        <f t="shared" si="0"/>
        <v>0</v>
      </c>
      <c r="R15" s="423" t="s">
        <v>1518</v>
      </c>
      <c r="S15" s="423" t="s">
        <v>1525</v>
      </c>
      <c r="T15" s="423" t="s">
        <v>1520</v>
      </c>
      <c r="U15" s="423" t="s">
        <v>1541</v>
      </c>
      <c r="V15" s="269"/>
      <c r="W15" s="269"/>
      <c r="X15" s="269"/>
    </row>
    <row r="16" spans="1:24" ht="190.5" customHeight="1" x14ac:dyDescent="0.25">
      <c r="A16" s="631"/>
      <c r="B16" s="629"/>
      <c r="C16" s="352" t="s">
        <v>1482</v>
      </c>
      <c r="D16" s="352" t="s">
        <v>2986</v>
      </c>
      <c r="E16" s="352" t="s">
        <v>1542</v>
      </c>
      <c r="F16" s="423" t="s">
        <v>1543</v>
      </c>
      <c r="G16" s="423" t="s">
        <v>2980</v>
      </c>
      <c r="H16" s="425">
        <v>0.25</v>
      </c>
      <c r="I16" s="426"/>
      <c r="J16" s="425">
        <v>0.25</v>
      </c>
      <c r="K16" s="426"/>
      <c r="L16" s="431">
        <v>0.25</v>
      </c>
      <c r="M16" s="426"/>
      <c r="N16" s="425">
        <v>0.25</v>
      </c>
      <c r="O16" s="426"/>
      <c r="P16" s="428"/>
      <c r="Q16" s="428">
        <f t="shared" si="0"/>
        <v>0</v>
      </c>
      <c r="R16" s="423" t="s">
        <v>1518</v>
      </c>
      <c r="S16" s="423" t="s">
        <v>1544</v>
      </c>
      <c r="T16" s="423" t="s">
        <v>1520</v>
      </c>
      <c r="U16" s="423" t="s">
        <v>1545</v>
      </c>
      <c r="V16" s="269"/>
      <c r="W16" s="269"/>
      <c r="X16" s="269"/>
    </row>
    <row r="17" spans="1:24" ht="138.94999999999999" customHeight="1" x14ac:dyDescent="0.25">
      <c r="A17" s="631"/>
      <c r="B17" s="629"/>
      <c r="C17" s="352" t="s">
        <v>1482</v>
      </c>
      <c r="D17" s="352" t="s">
        <v>1546</v>
      </c>
      <c r="E17" s="352" t="s">
        <v>1547</v>
      </c>
      <c r="F17" s="423" t="s">
        <v>1548</v>
      </c>
      <c r="G17" s="423" t="s">
        <v>1549</v>
      </c>
      <c r="H17" s="425"/>
      <c r="I17" s="426"/>
      <c r="J17" s="425"/>
      <c r="K17" s="426"/>
      <c r="L17" s="425"/>
      <c r="M17" s="426"/>
      <c r="N17" s="425"/>
      <c r="O17" s="426"/>
      <c r="P17" s="428">
        <f t="shared" ref="P17:P23" si="1">H17+J17+L17+N17</f>
        <v>0</v>
      </c>
      <c r="Q17" s="428">
        <f t="shared" si="0"/>
        <v>0</v>
      </c>
      <c r="R17" s="423" t="s">
        <v>1518</v>
      </c>
      <c r="S17" s="423" t="s">
        <v>1550</v>
      </c>
      <c r="T17" s="423" t="s">
        <v>1520</v>
      </c>
      <c r="U17" s="423" t="s">
        <v>1551</v>
      </c>
      <c r="V17" s="269"/>
      <c r="W17" s="269"/>
      <c r="X17" s="269"/>
    </row>
    <row r="18" spans="1:24" ht="204" customHeight="1" x14ac:dyDescent="0.25">
      <c r="A18" s="631"/>
      <c r="B18" s="629"/>
      <c r="C18" s="352" t="s">
        <v>1482</v>
      </c>
      <c r="D18" s="436" t="s">
        <v>1552</v>
      </c>
      <c r="E18" s="352" t="s">
        <v>1553</v>
      </c>
      <c r="F18" s="423" t="s">
        <v>1554</v>
      </c>
      <c r="G18" s="423" t="s">
        <v>1555</v>
      </c>
      <c r="H18" s="425"/>
      <c r="I18" s="432"/>
      <c r="J18" s="425">
        <v>1</v>
      </c>
      <c r="K18" s="426"/>
      <c r="L18" s="425"/>
      <c r="M18" s="432"/>
      <c r="N18" s="425"/>
      <c r="O18" s="432"/>
      <c r="P18" s="428"/>
      <c r="Q18" s="428">
        <f t="shared" si="0"/>
        <v>0</v>
      </c>
      <c r="R18" s="423" t="s">
        <v>1518</v>
      </c>
      <c r="S18" s="423" t="s">
        <v>1556</v>
      </c>
      <c r="T18" s="423" t="s">
        <v>1520</v>
      </c>
      <c r="U18" s="423" t="s">
        <v>1557</v>
      </c>
      <c r="V18" s="269"/>
      <c r="W18" s="269"/>
      <c r="X18" s="269"/>
    </row>
    <row r="19" spans="1:24" ht="156" customHeight="1" x14ac:dyDescent="0.25">
      <c r="A19" s="631"/>
      <c r="B19" s="629"/>
      <c r="C19" s="352" t="s">
        <v>1482</v>
      </c>
      <c r="D19" s="350" t="s">
        <v>1552</v>
      </c>
      <c r="E19" s="352" t="s">
        <v>1558</v>
      </c>
      <c r="F19" s="423" t="s">
        <v>1559</v>
      </c>
      <c r="G19" s="423" t="s">
        <v>1560</v>
      </c>
      <c r="H19" s="425"/>
      <c r="I19" s="432"/>
      <c r="J19" s="425"/>
      <c r="K19" s="426"/>
      <c r="L19" s="425"/>
      <c r="M19" s="432"/>
      <c r="N19" s="425"/>
      <c r="O19" s="432"/>
      <c r="P19" s="428">
        <f t="shared" si="1"/>
        <v>0</v>
      </c>
      <c r="Q19" s="428">
        <f t="shared" si="0"/>
        <v>0</v>
      </c>
      <c r="R19" s="423" t="s">
        <v>1518</v>
      </c>
      <c r="S19" s="423" t="s">
        <v>1556</v>
      </c>
      <c r="T19" s="423" t="s">
        <v>1520</v>
      </c>
      <c r="U19" s="423" t="s">
        <v>1541</v>
      </c>
      <c r="V19" s="269"/>
      <c r="W19" s="269"/>
      <c r="X19" s="269"/>
    </row>
    <row r="20" spans="1:24" ht="149.1" customHeight="1" x14ac:dyDescent="0.25">
      <c r="A20" s="631"/>
      <c r="B20" s="629"/>
      <c r="C20" s="352" t="s">
        <v>1482</v>
      </c>
      <c r="D20" s="350" t="s">
        <v>1552</v>
      </c>
      <c r="E20" s="352" t="s">
        <v>1561</v>
      </c>
      <c r="F20" s="423" t="s">
        <v>1562</v>
      </c>
      <c r="G20" s="429" t="s">
        <v>1563</v>
      </c>
      <c r="H20" s="425"/>
      <c r="I20" s="432"/>
      <c r="J20" s="425">
        <v>1</v>
      </c>
      <c r="K20" s="426">
        <v>226490</v>
      </c>
      <c r="L20" s="425"/>
      <c r="M20" s="432"/>
      <c r="N20" s="425"/>
      <c r="O20" s="432"/>
      <c r="P20" s="428">
        <f t="shared" si="1"/>
        <v>1</v>
      </c>
      <c r="Q20" s="428">
        <f>'5. ACTIVIDADES ESPECIALES'!D1815+'4. EQUIPO TECNOLÓGICOS'!D217</f>
        <v>226490</v>
      </c>
      <c r="R20" s="423" t="s">
        <v>1518</v>
      </c>
      <c r="S20" s="423" t="s">
        <v>1556</v>
      </c>
      <c r="T20" s="423" t="s">
        <v>1520</v>
      </c>
      <c r="U20" s="423" t="s">
        <v>1530</v>
      </c>
      <c r="V20" s="269"/>
      <c r="W20" s="269"/>
      <c r="X20" s="269"/>
    </row>
    <row r="21" spans="1:24" ht="126.6" customHeight="1" x14ac:dyDescent="0.25">
      <c r="A21" s="631"/>
      <c r="B21" s="629"/>
      <c r="C21" s="352" t="s">
        <v>1482</v>
      </c>
      <c r="D21" s="350" t="s">
        <v>1552</v>
      </c>
      <c r="E21" s="352" t="s">
        <v>1564</v>
      </c>
      <c r="F21" s="423" t="s">
        <v>1565</v>
      </c>
      <c r="G21" s="423" t="s">
        <v>1566</v>
      </c>
      <c r="H21" s="425"/>
      <c r="I21" s="432"/>
      <c r="J21" s="425">
        <v>0.3</v>
      </c>
      <c r="K21" s="426"/>
      <c r="L21" s="425">
        <v>0.35</v>
      </c>
      <c r="M21" s="426"/>
      <c r="N21" s="393">
        <v>0.35</v>
      </c>
      <c r="O21" s="426"/>
      <c r="P21" s="428"/>
      <c r="Q21" s="428">
        <f t="shared" si="0"/>
        <v>0</v>
      </c>
      <c r="R21" s="423" t="s">
        <v>1518</v>
      </c>
      <c r="S21" s="423" t="s">
        <v>1567</v>
      </c>
      <c r="T21" s="423" t="s">
        <v>1520</v>
      </c>
      <c r="U21" s="423" t="s">
        <v>1530</v>
      </c>
      <c r="V21" s="269"/>
      <c r="W21" s="269"/>
      <c r="X21" s="269"/>
    </row>
    <row r="22" spans="1:24" ht="134.44999999999999" customHeight="1" x14ac:dyDescent="0.25">
      <c r="A22" s="632" t="s">
        <v>1568</v>
      </c>
      <c r="B22" s="635" t="s">
        <v>1569</v>
      </c>
      <c r="C22" s="397" t="s">
        <v>1483</v>
      </c>
      <c r="D22" s="352" t="s">
        <v>1570</v>
      </c>
      <c r="E22" s="352" t="s">
        <v>1571</v>
      </c>
      <c r="F22" s="423" t="s">
        <v>1572</v>
      </c>
      <c r="G22" s="423" t="s">
        <v>1573</v>
      </c>
      <c r="H22" s="425">
        <v>0.25</v>
      </c>
      <c r="I22" s="426"/>
      <c r="J22" s="425">
        <v>0.25</v>
      </c>
      <c r="K22" s="426"/>
      <c r="L22" s="431">
        <v>0.25</v>
      </c>
      <c r="M22" s="426"/>
      <c r="N22" s="425">
        <v>0.25</v>
      </c>
      <c r="O22" s="426"/>
      <c r="P22" s="428">
        <f t="shared" si="1"/>
        <v>1</v>
      </c>
      <c r="Q22" s="428">
        <f t="shared" si="0"/>
        <v>0</v>
      </c>
      <c r="R22" s="423" t="s">
        <v>1574</v>
      </c>
      <c r="S22" s="423" t="s">
        <v>1575</v>
      </c>
      <c r="T22" s="423" t="s">
        <v>1520</v>
      </c>
      <c r="U22" s="423" t="s">
        <v>1576</v>
      </c>
      <c r="V22" s="269"/>
      <c r="W22" s="269"/>
      <c r="X22" s="269"/>
    </row>
    <row r="23" spans="1:24" ht="174" customHeight="1" x14ac:dyDescent="0.25">
      <c r="A23" s="633"/>
      <c r="B23" s="636"/>
      <c r="C23" s="570" t="s">
        <v>1483</v>
      </c>
      <c r="D23" s="570" t="s">
        <v>1570</v>
      </c>
      <c r="E23" s="570" t="s">
        <v>1577</v>
      </c>
      <c r="F23" s="571" t="s">
        <v>1578</v>
      </c>
      <c r="G23" s="423" t="s">
        <v>1579</v>
      </c>
      <c r="H23" s="425">
        <v>0.25</v>
      </c>
      <c r="I23" s="426"/>
      <c r="J23" s="425">
        <v>0.25</v>
      </c>
      <c r="K23" s="426"/>
      <c r="L23" s="431">
        <v>0.25</v>
      </c>
      <c r="M23" s="426"/>
      <c r="N23" s="425">
        <v>0.25</v>
      </c>
      <c r="O23" s="426"/>
      <c r="P23" s="428">
        <f t="shared" si="1"/>
        <v>1</v>
      </c>
      <c r="Q23" s="428">
        <f t="shared" si="0"/>
        <v>0</v>
      </c>
      <c r="R23" s="423" t="s">
        <v>1574</v>
      </c>
      <c r="S23" s="423" t="s">
        <v>1575</v>
      </c>
      <c r="T23" s="423" t="s">
        <v>1520</v>
      </c>
      <c r="U23" s="423" t="s">
        <v>1576</v>
      </c>
      <c r="V23" s="269"/>
      <c r="W23" s="269"/>
      <c r="X23" s="269"/>
    </row>
    <row r="24" spans="1:24" s="254" customFormat="1" ht="297" customHeight="1" x14ac:dyDescent="0.25">
      <c r="A24" s="634"/>
      <c r="B24" s="637"/>
      <c r="C24" s="572" t="s">
        <v>1483</v>
      </c>
      <c r="D24" s="436" t="s">
        <v>1580</v>
      </c>
      <c r="E24" s="436" t="s">
        <v>1581</v>
      </c>
      <c r="F24" s="436" t="s">
        <v>1582</v>
      </c>
      <c r="G24" s="386" t="s">
        <v>1583</v>
      </c>
      <c r="H24" s="437" t="s">
        <v>1584</v>
      </c>
      <c r="I24" s="438"/>
      <c r="J24" s="437" t="s">
        <v>1584</v>
      </c>
      <c r="K24" s="438"/>
      <c r="L24" s="437" t="s">
        <v>1584</v>
      </c>
      <c r="M24" s="438"/>
      <c r="N24" s="437"/>
      <c r="O24" s="439"/>
      <c r="P24" s="440">
        <f>H24+J24+L24+N24</f>
        <v>0.99990000000000001</v>
      </c>
      <c r="Q24" s="428">
        <f t="shared" si="0"/>
        <v>0</v>
      </c>
      <c r="R24" s="352" t="s">
        <v>1585</v>
      </c>
      <c r="S24" s="352" t="s">
        <v>1586</v>
      </c>
      <c r="T24" s="352" t="s">
        <v>1587</v>
      </c>
      <c r="U24" s="352" t="s">
        <v>1588</v>
      </c>
      <c r="V24" s="269"/>
      <c r="W24" s="269"/>
      <c r="X24" s="269"/>
    </row>
    <row r="25" spans="1:24" ht="15.6" customHeight="1" x14ac:dyDescent="0.25">
      <c r="A25" s="289"/>
      <c r="B25" s="290"/>
      <c r="C25" s="289" t="s">
        <v>1589</v>
      </c>
      <c r="D25" s="290"/>
      <c r="E25" s="290"/>
      <c r="F25" s="290"/>
      <c r="G25" s="291"/>
      <c r="H25" s="442"/>
      <c r="I25" s="442"/>
      <c r="J25" s="442"/>
      <c r="K25" s="442"/>
      <c r="L25" s="442"/>
      <c r="M25" s="442"/>
      <c r="N25" s="442"/>
      <c r="O25" s="442"/>
      <c r="P25" s="442"/>
      <c r="Q25" s="442">
        <f>SUM(Q9:Q24)</f>
        <v>1759110</v>
      </c>
      <c r="R25" s="443"/>
      <c r="S25" s="443"/>
      <c r="T25" s="443"/>
      <c r="U25" s="444"/>
      <c r="V25" s="269"/>
      <c r="W25" s="269"/>
      <c r="X25" s="269"/>
    </row>
    <row r="26" spans="1:24" x14ac:dyDescent="0.25">
      <c r="A26" s="269"/>
      <c r="B26" s="269"/>
      <c r="C26" s="269"/>
      <c r="D26" s="269"/>
      <c r="E26" s="269"/>
      <c r="F26" s="269"/>
      <c r="G26" s="269"/>
      <c r="H26" s="269"/>
      <c r="I26" s="269"/>
      <c r="J26" s="269"/>
      <c r="K26" s="269"/>
      <c r="L26" s="269"/>
      <c r="M26" s="269"/>
      <c r="N26" s="269"/>
      <c r="O26" s="269"/>
      <c r="P26" s="269"/>
      <c r="Q26" s="269"/>
      <c r="R26" s="269"/>
      <c r="S26" s="269"/>
      <c r="T26" s="269"/>
      <c r="U26" s="269"/>
      <c r="V26" s="269"/>
      <c r="W26" s="269"/>
      <c r="X26" s="269"/>
    </row>
    <row r="27" spans="1:24" x14ac:dyDescent="0.25">
      <c r="A27" s="269"/>
      <c r="B27" s="269"/>
      <c r="C27" s="269"/>
      <c r="D27" s="269"/>
      <c r="E27" s="269"/>
      <c r="F27" s="269"/>
      <c r="G27" s="269"/>
      <c r="H27" s="269"/>
      <c r="I27" s="269"/>
      <c r="J27" s="269"/>
      <c r="K27" s="269"/>
      <c r="L27" s="269"/>
      <c r="M27" s="269"/>
      <c r="N27" s="269"/>
      <c r="O27" s="269"/>
      <c r="P27" s="269"/>
      <c r="Q27" s="269"/>
      <c r="R27" s="269"/>
      <c r="S27" s="269"/>
      <c r="T27" s="269"/>
      <c r="U27" s="269"/>
      <c r="V27" s="269"/>
      <c r="W27" s="269"/>
      <c r="X27" s="269"/>
    </row>
    <row r="28" spans="1:24" x14ac:dyDescent="0.25">
      <c r="A28" s="269"/>
      <c r="B28" s="269"/>
      <c r="C28" s="276"/>
      <c r="D28" s="269"/>
      <c r="E28" s="269"/>
      <c r="F28" s="269"/>
      <c r="G28" s="269"/>
      <c r="H28" s="269"/>
      <c r="I28" s="269"/>
      <c r="J28" s="269"/>
      <c r="K28" s="269"/>
      <c r="L28" s="269"/>
      <c r="M28" s="269"/>
      <c r="N28" s="269"/>
      <c r="O28" s="269"/>
      <c r="P28" s="269"/>
      <c r="Q28" s="269"/>
      <c r="R28" s="269"/>
      <c r="S28" s="269"/>
      <c r="T28" s="269"/>
      <c r="U28" s="269"/>
      <c r="V28" s="269"/>
      <c r="W28" s="269"/>
      <c r="X28" s="269"/>
    </row>
    <row r="29" spans="1:24" x14ac:dyDescent="0.25">
      <c r="A29" s="269"/>
      <c r="B29" s="269"/>
      <c r="C29" s="277"/>
      <c r="D29" s="269"/>
      <c r="E29" s="269"/>
      <c r="F29" s="269"/>
      <c r="G29" s="269"/>
      <c r="H29" s="269"/>
      <c r="I29" s="269"/>
      <c r="J29" s="269"/>
      <c r="K29" s="269"/>
      <c r="L29" s="269"/>
      <c r="M29" s="269"/>
      <c r="N29" s="269"/>
      <c r="O29" s="269"/>
      <c r="P29" s="269"/>
      <c r="Q29" s="269"/>
      <c r="R29" s="269"/>
      <c r="S29" s="269"/>
      <c r="T29" s="269"/>
      <c r="U29" s="269"/>
      <c r="V29" s="269"/>
      <c r="W29" s="269"/>
      <c r="X29" s="269"/>
    </row>
    <row r="30" spans="1:24" x14ac:dyDescent="0.25">
      <c r="A30" s="269"/>
      <c r="B30" s="269"/>
      <c r="C30" s="276"/>
      <c r="D30" s="269"/>
      <c r="E30" s="269"/>
      <c r="F30" s="269"/>
      <c r="G30" s="269"/>
      <c r="H30" s="269"/>
      <c r="I30" s="269"/>
      <c r="J30" s="269"/>
      <c r="K30" s="269"/>
      <c r="L30" s="269"/>
      <c r="M30" s="269"/>
      <c r="N30" s="269"/>
      <c r="O30" s="269"/>
      <c r="P30" s="269"/>
      <c r="Q30" s="269"/>
      <c r="R30" s="269"/>
      <c r="S30" s="269"/>
      <c r="T30" s="269"/>
      <c r="U30" s="269"/>
      <c r="V30" s="269"/>
      <c r="W30" s="269"/>
      <c r="X30" s="269"/>
    </row>
    <row r="31" spans="1:24" x14ac:dyDescent="0.25">
      <c r="A31" s="269"/>
      <c r="B31" s="269"/>
      <c r="C31" s="269"/>
      <c r="D31" s="269"/>
      <c r="E31" s="269"/>
      <c r="F31" s="269"/>
      <c r="G31" s="269"/>
      <c r="H31" s="269"/>
      <c r="I31" s="269"/>
      <c r="J31" s="269"/>
      <c r="K31" s="269"/>
      <c r="L31" s="269"/>
      <c r="M31" s="269"/>
      <c r="N31" s="269"/>
      <c r="O31" s="269"/>
      <c r="P31" s="269"/>
      <c r="Q31" s="269"/>
      <c r="R31" s="269"/>
      <c r="S31" s="269"/>
      <c r="T31" s="269"/>
      <c r="U31" s="269"/>
      <c r="V31" s="269"/>
      <c r="W31" s="269"/>
      <c r="X31" s="269"/>
    </row>
    <row r="32" spans="1:24" x14ac:dyDescent="0.25">
      <c r="A32" s="269"/>
      <c r="B32" s="269"/>
      <c r="C32" s="269"/>
      <c r="D32" s="269"/>
      <c r="E32" s="269"/>
      <c r="F32" s="269"/>
      <c r="G32" s="269"/>
      <c r="H32" s="269"/>
      <c r="I32" s="269"/>
      <c r="J32" s="269"/>
      <c r="K32" s="269"/>
      <c r="L32" s="269"/>
      <c r="M32" s="269"/>
      <c r="N32" s="269"/>
      <c r="O32" s="269"/>
      <c r="P32" s="269"/>
      <c r="Q32" s="269"/>
      <c r="R32" s="269"/>
      <c r="S32" s="269"/>
      <c r="T32" s="269"/>
      <c r="U32" s="269"/>
      <c r="V32" s="269"/>
      <c r="W32" s="269"/>
      <c r="X32" s="269"/>
    </row>
    <row r="33" spans="1:24" x14ac:dyDescent="0.25">
      <c r="A33" s="269"/>
      <c r="B33" s="269"/>
      <c r="C33" s="269"/>
      <c r="D33" s="269"/>
      <c r="E33" s="269"/>
      <c r="F33" s="269"/>
      <c r="G33" s="269"/>
      <c r="H33" s="269"/>
      <c r="I33" s="269"/>
      <c r="J33" s="269"/>
      <c r="K33" s="269"/>
      <c r="L33" s="269"/>
      <c r="M33" s="269"/>
      <c r="N33" s="269"/>
      <c r="O33" s="269"/>
      <c r="P33" s="269"/>
      <c r="Q33" s="269"/>
      <c r="R33" s="269"/>
      <c r="S33" s="269"/>
      <c r="T33" s="269"/>
      <c r="U33" s="269"/>
      <c r="V33" s="269"/>
      <c r="W33" s="269"/>
      <c r="X33" s="269"/>
    </row>
    <row r="34" spans="1:24" x14ac:dyDescent="0.25">
      <c r="A34" s="269"/>
      <c r="B34" s="269"/>
      <c r="C34" s="269"/>
      <c r="D34" s="269"/>
      <c r="E34" s="269"/>
      <c r="F34" s="269"/>
      <c r="G34" s="269"/>
      <c r="H34" s="269"/>
      <c r="I34" s="269"/>
      <c r="J34" s="269"/>
      <c r="K34" s="269"/>
      <c r="L34" s="269"/>
      <c r="M34" s="269"/>
      <c r="N34" s="269"/>
      <c r="O34" s="269"/>
      <c r="P34" s="269"/>
      <c r="Q34" s="269"/>
      <c r="R34" s="269"/>
      <c r="S34" s="269"/>
      <c r="T34" s="269"/>
      <c r="U34" s="269"/>
      <c r="V34" s="269"/>
      <c r="W34" s="269"/>
      <c r="X34" s="269"/>
    </row>
    <row r="35" spans="1:24" x14ac:dyDescent="0.25">
      <c r="A35" s="269"/>
      <c r="B35" s="269"/>
      <c r="C35" s="269"/>
      <c r="D35" s="269"/>
      <c r="E35" s="269"/>
      <c r="F35" s="269"/>
      <c r="G35" s="269"/>
      <c r="H35" s="269"/>
      <c r="I35" s="269"/>
      <c r="J35" s="269"/>
      <c r="K35" s="269"/>
      <c r="L35" s="269"/>
      <c r="M35" s="269"/>
      <c r="N35" s="269"/>
      <c r="O35" s="269"/>
      <c r="P35" s="269"/>
      <c r="Q35" s="269"/>
      <c r="R35" s="269"/>
      <c r="S35" s="269"/>
      <c r="T35" s="269"/>
      <c r="U35" s="269"/>
      <c r="V35" s="269"/>
      <c r="W35" s="269"/>
      <c r="X35" s="269"/>
    </row>
    <row r="36" spans="1:24" x14ac:dyDescent="0.25">
      <c r="A36" s="269"/>
      <c r="B36" s="269"/>
      <c r="C36" s="269"/>
      <c r="D36" s="269"/>
      <c r="E36" s="269"/>
      <c r="F36" s="269"/>
      <c r="G36" s="269"/>
      <c r="H36" s="269"/>
      <c r="I36" s="269"/>
      <c r="J36" s="269"/>
      <c r="K36" s="269"/>
      <c r="L36" s="269"/>
      <c r="M36" s="269"/>
      <c r="N36" s="269"/>
      <c r="O36" s="269"/>
      <c r="P36" s="269"/>
      <c r="Q36" s="269"/>
      <c r="R36" s="269"/>
      <c r="S36" s="269"/>
      <c r="T36" s="269"/>
      <c r="U36" s="269"/>
      <c r="V36" s="269"/>
      <c r="W36" s="269"/>
      <c r="X36" s="269"/>
    </row>
    <row r="37" spans="1:24" x14ac:dyDescent="0.25">
      <c r="A37" s="269"/>
      <c r="B37" s="269"/>
      <c r="C37" s="269"/>
      <c r="D37" s="269"/>
      <c r="E37" s="269"/>
      <c r="F37" s="269"/>
      <c r="G37" s="269"/>
      <c r="H37" s="269"/>
      <c r="I37" s="269"/>
      <c r="J37" s="269"/>
      <c r="K37" s="269"/>
      <c r="L37" s="269"/>
      <c r="M37" s="269"/>
      <c r="N37" s="269"/>
      <c r="O37" s="269"/>
      <c r="P37" s="269"/>
      <c r="Q37" s="269"/>
      <c r="R37" s="269"/>
      <c r="S37" s="269"/>
      <c r="T37" s="269"/>
      <c r="U37" s="269"/>
      <c r="V37" s="269"/>
      <c r="W37" s="269"/>
      <c r="X37" s="269"/>
    </row>
    <row r="38" spans="1:24" x14ac:dyDescent="0.25">
      <c r="A38" s="269"/>
      <c r="B38" s="269"/>
      <c r="C38" s="269"/>
      <c r="D38" s="269"/>
      <c r="E38" s="269"/>
      <c r="F38" s="269"/>
      <c r="G38" s="269"/>
      <c r="H38" s="269"/>
      <c r="I38" s="269"/>
      <c r="J38" s="269"/>
      <c r="K38" s="269"/>
      <c r="L38" s="269"/>
      <c r="M38" s="269"/>
      <c r="N38" s="269"/>
      <c r="O38" s="269"/>
      <c r="P38" s="269"/>
      <c r="Q38" s="269"/>
      <c r="R38" s="269"/>
      <c r="S38" s="269"/>
      <c r="T38" s="269"/>
      <c r="U38" s="269"/>
      <c r="V38" s="269"/>
      <c r="W38" s="269"/>
      <c r="X38" s="269"/>
    </row>
    <row r="39" spans="1:24" x14ac:dyDescent="0.25">
      <c r="A39" s="254"/>
      <c r="B39" s="254"/>
      <c r="C39" s="254"/>
      <c r="E39" s="254"/>
      <c r="F39" s="254"/>
      <c r="G39" s="254"/>
      <c r="H39" s="254"/>
      <c r="I39" s="254"/>
      <c r="J39" s="254"/>
      <c r="K39" s="254"/>
      <c r="L39" s="254"/>
      <c r="M39" s="254"/>
      <c r="N39" s="254"/>
      <c r="O39" s="254"/>
      <c r="P39" s="254"/>
      <c r="Q39" s="254"/>
      <c r="R39" s="254"/>
      <c r="S39" s="254"/>
      <c r="T39" s="254"/>
      <c r="U39" s="254"/>
      <c r="V39" s="254"/>
      <c r="W39" s="254"/>
      <c r="X39" s="254"/>
    </row>
    <row r="40" spans="1:24" x14ac:dyDescent="0.25">
      <c r="A40" s="254"/>
      <c r="B40" s="254"/>
      <c r="C40" s="254"/>
      <c r="E40" s="254"/>
      <c r="F40" s="254"/>
      <c r="G40" s="254"/>
      <c r="H40" s="254"/>
      <c r="I40" s="254"/>
      <c r="J40" s="254"/>
      <c r="K40" s="254"/>
      <c r="L40" s="254"/>
      <c r="M40" s="254"/>
      <c r="N40" s="254"/>
      <c r="O40" s="254"/>
      <c r="P40" s="254"/>
      <c r="Q40" s="254"/>
      <c r="R40" s="254"/>
      <c r="S40" s="254"/>
      <c r="T40" s="254"/>
      <c r="U40" s="254"/>
      <c r="V40" s="254"/>
      <c r="W40" s="254"/>
      <c r="X40" s="254"/>
    </row>
    <row r="41" spans="1:24" x14ac:dyDescent="0.25">
      <c r="A41" s="254"/>
      <c r="B41" s="254"/>
      <c r="C41" s="254"/>
      <c r="E41" s="254"/>
      <c r="F41" s="254"/>
      <c r="G41" s="254"/>
      <c r="H41" s="254"/>
      <c r="I41" s="254"/>
      <c r="J41" s="254"/>
      <c r="K41" s="254"/>
      <c r="L41" s="254"/>
      <c r="M41" s="254"/>
      <c r="N41" s="254"/>
      <c r="O41" s="254"/>
      <c r="P41" s="254"/>
      <c r="Q41" s="254"/>
      <c r="R41" s="254"/>
      <c r="S41" s="254"/>
      <c r="T41" s="254"/>
      <c r="U41" s="254"/>
      <c r="V41" s="254"/>
      <c r="W41" s="254"/>
      <c r="X41" s="254"/>
    </row>
    <row r="42" spans="1:24" x14ac:dyDescent="0.25">
      <c r="A42" s="254"/>
      <c r="B42" s="254"/>
      <c r="C42" s="254"/>
      <c r="E42" s="254"/>
      <c r="F42" s="254"/>
      <c r="G42" s="254"/>
      <c r="H42" s="254"/>
      <c r="I42" s="254"/>
      <c r="J42" s="254"/>
      <c r="K42" s="254"/>
      <c r="L42" s="254"/>
      <c r="M42" s="254"/>
      <c r="N42" s="254"/>
      <c r="O42" s="254"/>
      <c r="P42" s="254"/>
      <c r="Q42" s="254"/>
      <c r="R42" s="254"/>
      <c r="S42" s="254"/>
      <c r="T42" s="254"/>
      <c r="U42" s="254"/>
      <c r="V42" s="254"/>
      <c r="W42" s="254"/>
      <c r="X42" s="254"/>
    </row>
    <row r="43" spans="1:24" x14ac:dyDescent="0.25">
      <c r="A43" s="254"/>
      <c r="B43" s="254"/>
      <c r="C43" s="254"/>
      <c r="E43" s="254"/>
      <c r="F43" s="254"/>
      <c r="G43" s="254"/>
      <c r="H43" s="254"/>
      <c r="I43" s="254"/>
      <c r="J43" s="254"/>
      <c r="K43" s="254"/>
      <c r="L43" s="254"/>
      <c r="M43" s="254"/>
      <c r="N43" s="254"/>
      <c r="O43" s="254"/>
      <c r="P43" s="254"/>
      <c r="Q43" s="254"/>
      <c r="R43" s="254"/>
      <c r="S43" s="254"/>
      <c r="T43" s="254"/>
      <c r="U43" s="254"/>
      <c r="V43" s="254"/>
      <c r="W43" s="254"/>
      <c r="X43" s="254"/>
    </row>
    <row r="44" spans="1:24" x14ac:dyDescent="0.25">
      <c r="A44" s="254"/>
      <c r="B44" s="254"/>
      <c r="C44" s="254"/>
      <c r="E44" s="254"/>
      <c r="F44" s="254"/>
      <c r="G44" s="254"/>
      <c r="H44" s="254"/>
      <c r="I44" s="254"/>
      <c r="J44" s="254"/>
      <c r="K44" s="254"/>
      <c r="L44" s="254"/>
      <c r="M44" s="254"/>
      <c r="N44" s="254"/>
      <c r="O44" s="254"/>
      <c r="P44" s="254"/>
      <c r="Q44" s="254"/>
      <c r="R44" s="254"/>
      <c r="S44" s="254"/>
      <c r="T44" s="254"/>
      <c r="U44" s="254"/>
      <c r="V44" s="254"/>
      <c r="W44" s="254"/>
      <c r="X44" s="254"/>
    </row>
    <row r="45" spans="1:24" x14ac:dyDescent="0.25">
      <c r="A45" s="254"/>
      <c r="B45" s="254"/>
      <c r="C45" s="254"/>
      <c r="E45" s="254"/>
      <c r="F45" s="254"/>
      <c r="G45" s="254"/>
      <c r="H45" s="254"/>
      <c r="I45" s="254"/>
      <c r="J45" s="254"/>
      <c r="K45" s="254"/>
      <c r="L45" s="254"/>
      <c r="M45" s="254"/>
      <c r="N45" s="254"/>
      <c r="O45" s="254"/>
      <c r="P45" s="254"/>
      <c r="Q45" s="254"/>
      <c r="R45" s="254"/>
      <c r="S45" s="254"/>
      <c r="T45" s="254"/>
      <c r="U45" s="254"/>
      <c r="V45" s="254"/>
      <c r="W45" s="254"/>
      <c r="X45" s="254"/>
    </row>
    <row r="46" spans="1:24" x14ac:dyDescent="0.25">
      <c r="A46" s="254"/>
      <c r="B46" s="254"/>
      <c r="C46" s="254"/>
      <c r="E46" s="254"/>
      <c r="F46" s="254"/>
      <c r="G46" s="254"/>
      <c r="H46" s="254"/>
      <c r="I46" s="254"/>
      <c r="J46" s="254"/>
      <c r="K46" s="254"/>
      <c r="L46" s="254"/>
      <c r="M46" s="254"/>
      <c r="N46" s="254"/>
      <c r="O46" s="254"/>
      <c r="P46" s="254"/>
      <c r="Q46" s="254"/>
      <c r="R46" s="254"/>
      <c r="S46" s="254"/>
      <c r="T46" s="254"/>
      <c r="U46" s="254"/>
      <c r="V46" s="254"/>
      <c r="W46" s="254"/>
      <c r="X46" s="254"/>
    </row>
    <row r="47" spans="1:24" x14ac:dyDescent="0.25">
      <c r="A47" s="254"/>
      <c r="B47" s="254"/>
      <c r="C47" s="254"/>
      <c r="E47" s="254"/>
      <c r="F47" s="254"/>
      <c r="G47" s="254"/>
      <c r="H47" s="254"/>
      <c r="I47" s="254"/>
      <c r="J47" s="254"/>
      <c r="K47" s="254"/>
      <c r="L47" s="254"/>
      <c r="M47" s="254"/>
      <c r="N47" s="254"/>
      <c r="O47" s="254"/>
      <c r="P47" s="254"/>
      <c r="Q47" s="254"/>
      <c r="R47" s="254"/>
      <c r="S47" s="254"/>
      <c r="T47" s="254"/>
      <c r="U47" s="254"/>
      <c r="V47" s="254"/>
      <c r="W47" s="254"/>
      <c r="X47" s="254"/>
    </row>
    <row r="48" spans="1:24" x14ac:dyDescent="0.25">
      <c r="A48" s="254"/>
      <c r="B48" s="254"/>
      <c r="C48" s="254"/>
      <c r="E48" s="254"/>
      <c r="F48" s="254"/>
      <c r="G48" s="254"/>
      <c r="H48" s="254"/>
      <c r="I48" s="254"/>
      <c r="J48" s="254"/>
      <c r="K48" s="254"/>
      <c r="L48" s="254"/>
      <c r="M48" s="254"/>
      <c r="N48" s="254"/>
      <c r="O48" s="254"/>
      <c r="P48" s="254"/>
      <c r="Q48" s="254"/>
      <c r="R48" s="254"/>
      <c r="S48" s="254"/>
      <c r="T48" s="254"/>
      <c r="U48" s="254"/>
      <c r="V48" s="254"/>
      <c r="W48" s="254"/>
      <c r="X48" s="254"/>
    </row>
    <row r="49" spans="6:6" x14ac:dyDescent="0.25">
      <c r="F49" s="254"/>
    </row>
    <row r="50" spans="6:6" x14ac:dyDescent="0.25">
      <c r="F50" s="254"/>
    </row>
    <row r="51" spans="6:6" x14ac:dyDescent="0.25">
      <c r="F51" s="254"/>
    </row>
    <row r="52" spans="6:6" x14ac:dyDescent="0.25">
      <c r="F52" s="254"/>
    </row>
    <row r="53" spans="6:6" x14ac:dyDescent="0.25">
      <c r="F53" s="254"/>
    </row>
    <row r="54" spans="6:6" x14ac:dyDescent="0.25">
      <c r="F54" s="254"/>
    </row>
    <row r="55" spans="6:6" x14ac:dyDescent="0.25">
      <c r="F55" s="254"/>
    </row>
    <row r="56" spans="6:6" x14ac:dyDescent="0.25">
      <c r="F56" s="254"/>
    </row>
    <row r="57" spans="6:6" x14ac:dyDescent="0.25">
      <c r="F57" s="254"/>
    </row>
    <row r="58" spans="6:6" x14ac:dyDescent="0.25">
      <c r="F58" s="254"/>
    </row>
    <row r="59" spans="6:6" x14ac:dyDescent="0.25">
      <c r="F59" s="254"/>
    </row>
    <row r="60" spans="6:6" x14ac:dyDescent="0.25">
      <c r="F60" s="254"/>
    </row>
    <row r="61" spans="6:6" x14ac:dyDescent="0.25">
      <c r="F61" s="254"/>
    </row>
    <row r="62" spans="6:6" x14ac:dyDescent="0.25">
      <c r="F62" s="254"/>
    </row>
    <row r="63" spans="6:6" x14ac:dyDescent="0.25">
      <c r="F63" s="254"/>
    </row>
    <row r="64" spans="6:6" x14ac:dyDescent="0.25">
      <c r="F64" s="254"/>
    </row>
    <row r="65" spans="6:6" x14ac:dyDescent="0.25">
      <c r="F65" s="254"/>
    </row>
    <row r="66" spans="6:6" x14ac:dyDescent="0.25">
      <c r="F66" s="254"/>
    </row>
    <row r="67" spans="6:6" x14ac:dyDescent="0.25">
      <c r="F67" s="254"/>
    </row>
    <row r="68" spans="6:6" x14ac:dyDescent="0.25">
      <c r="F68" s="254"/>
    </row>
    <row r="69" spans="6:6" x14ac:dyDescent="0.25">
      <c r="F69" s="254"/>
    </row>
    <row r="70" spans="6:6" x14ac:dyDescent="0.25">
      <c r="F70" s="254"/>
    </row>
    <row r="71" spans="6:6" x14ac:dyDescent="0.25">
      <c r="F71" s="254"/>
    </row>
    <row r="72" spans="6:6" x14ac:dyDescent="0.25">
      <c r="F72" s="254"/>
    </row>
    <row r="73" spans="6:6" x14ac:dyDescent="0.25">
      <c r="F73" s="254"/>
    </row>
    <row r="74" spans="6:6" x14ac:dyDescent="0.25">
      <c r="F74" s="254"/>
    </row>
    <row r="75" spans="6:6" x14ac:dyDescent="0.25">
      <c r="F75" s="254"/>
    </row>
    <row r="76" spans="6:6" x14ac:dyDescent="0.25">
      <c r="F76" s="254"/>
    </row>
    <row r="77" spans="6:6" x14ac:dyDescent="0.25">
      <c r="F77" s="254"/>
    </row>
    <row r="78" spans="6:6" x14ac:dyDescent="0.25">
      <c r="F78" s="254"/>
    </row>
    <row r="79" spans="6:6" x14ac:dyDescent="0.25">
      <c r="F79" s="254"/>
    </row>
    <row r="80" spans="6:6" x14ac:dyDescent="0.25">
      <c r="F80" s="254"/>
    </row>
    <row r="81" spans="6:6" x14ac:dyDescent="0.25">
      <c r="F81" s="254"/>
    </row>
    <row r="82" spans="6:6" x14ac:dyDescent="0.25">
      <c r="F82" s="254"/>
    </row>
    <row r="83" spans="6:6" x14ac:dyDescent="0.25">
      <c r="F83" s="254"/>
    </row>
    <row r="84" spans="6:6" x14ac:dyDescent="0.25">
      <c r="F84" s="254"/>
    </row>
    <row r="85" spans="6:6" x14ac:dyDescent="0.25">
      <c r="F85" s="254"/>
    </row>
    <row r="86" spans="6:6" x14ac:dyDescent="0.25">
      <c r="F86" s="254"/>
    </row>
    <row r="87" spans="6:6" x14ac:dyDescent="0.25">
      <c r="F87" s="254"/>
    </row>
    <row r="88" spans="6:6" x14ac:dyDescent="0.25">
      <c r="F88" s="254"/>
    </row>
  </sheetData>
  <mergeCells count="21">
    <mergeCell ref="U5:U7"/>
    <mergeCell ref="R5:R7"/>
    <mergeCell ref="F5:F7"/>
    <mergeCell ref="T5:T7"/>
    <mergeCell ref="S5:S7"/>
    <mergeCell ref="H6:I6"/>
    <mergeCell ref="L6:M6"/>
    <mergeCell ref="N6:O6"/>
    <mergeCell ref="P5:Q6"/>
    <mergeCell ref="C5:C7"/>
    <mergeCell ref="J6:K6"/>
    <mergeCell ref="E5:E7"/>
    <mergeCell ref="G5:G7"/>
    <mergeCell ref="H5:O5"/>
    <mergeCell ref="D5:D7"/>
    <mergeCell ref="A5:A7"/>
    <mergeCell ref="B5:B7"/>
    <mergeCell ref="B9:B21"/>
    <mergeCell ref="A9:A21"/>
    <mergeCell ref="A22:A24"/>
    <mergeCell ref="B22:B24"/>
  </mergeCells>
  <conditionalFormatting sqref="F9:F24">
    <cfRule type="duplicateValues" dxfId="3" priority="20"/>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4">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8"/>
  <sheetViews>
    <sheetView showGridLines="0" zoomScale="75" zoomScaleNormal="75" zoomScalePageLayoutView="75" workbookViewId="0">
      <pane ySplit="6" topLeftCell="A13" activePane="bottomLeft" state="frozen"/>
      <selection sqref="A1:V1"/>
      <selection pane="bottomLeft" activeCell="E20" sqref="E20"/>
    </sheetView>
  </sheetViews>
  <sheetFormatPr baseColWidth="10" defaultColWidth="12.42578125" defaultRowHeight="12" x14ac:dyDescent="0.25"/>
  <cols>
    <col min="1" max="1" width="35.140625" style="192" customWidth="1"/>
    <col min="2" max="2" width="48.140625" style="188" customWidth="1"/>
    <col min="3" max="3" width="38.28515625" style="188" customWidth="1"/>
    <col min="4" max="4" width="27.85546875" style="188" customWidth="1"/>
    <col min="5" max="5" width="32.7109375" style="188" customWidth="1"/>
    <col min="6" max="6" width="27.42578125" style="193" customWidth="1"/>
    <col min="7" max="7" width="36.42578125" style="188" customWidth="1"/>
    <col min="8" max="8" width="15.28515625" style="188" customWidth="1"/>
    <col min="9" max="9" width="15.85546875" style="188" customWidth="1"/>
    <col min="10" max="10" width="15.28515625" style="188" customWidth="1"/>
    <col min="11" max="11" width="15.42578125" style="188" customWidth="1"/>
    <col min="12" max="12" width="15.28515625" style="188" customWidth="1"/>
    <col min="13" max="13" width="14.85546875" style="188" customWidth="1"/>
    <col min="14" max="14" width="15.28515625" style="188" customWidth="1"/>
    <col min="15" max="15" width="17.42578125" style="188" customWidth="1"/>
    <col min="16" max="16" width="15.28515625" style="235" customWidth="1"/>
    <col min="17" max="17" width="16.28515625" style="235" customWidth="1"/>
    <col min="18" max="20" width="14.28515625" style="188" customWidth="1"/>
    <col min="21" max="21" width="15.7109375" style="188" customWidth="1"/>
    <col min="22" max="16384" width="12.42578125" style="188"/>
  </cols>
  <sheetData>
    <row r="1" spans="1:28" s="187" customFormat="1" ht="15" x14ac:dyDescent="0.25">
      <c r="A1" s="342"/>
      <c r="B1" s="323"/>
      <c r="C1" s="323"/>
      <c r="D1" s="323"/>
      <c r="E1" s="323"/>
      <c r="F1" s="323"/>
      <c r="G1" s="323"/>
      <c r="H1" s="323" t="s">
        <v>1590</v>
      </c>
      <c r="I1" s="323"/>
      <c r="J1" s="342"/>
      <c r="K1" s="342"/>
      <c r="L1" s="343" t="s">
        <v>1591</v>
      </c>
      <c r="M1" s="343" t="s">
        <v>1592</v>
      </c>
      <c r="N1" s="343" t="s">
        <v>1593</v>
      </c>
      <c r="O1" s="343" t="s">
        <v>1594</v>
      </c>
      <c r="P1" s="343" t="s">
        <v>1595</v>
      </c>
      <c r="Q1" s="343" t="s">
        <v>1596</v>
      </c>
      <c r="R1" s="343" t="s">
        <v>1597</v>
      </c>
      <c r="S1" s="343" t="s">
        <v>1598</v>
      </c>
      <c r="T1" s="343" t="s">
        <v>1599</v>
      </c>
      <c r="U1" s="343" t="s">
        <v>1600</v>
      </c>
      <c r="V1" s="343" t="s">
        <v>1601</v>
      </c>
      <c r="W1" s="343" t="s">
        <v>1602</v>
      </c>
      <c r="X1" s="343" t="s">
        <v>1603</v>
      </c>
      <c r="Y1" s="264" t="s">
        <v>1604</v>
      </c>
      <c r="Z1" s="264" t="s">
        <v>1605</v>
      </c>
      <c r="AA1" s="264" t="s">
        <v>1606</v>
      </c>
      <c r="AB1" s="264" t="s">
        <v>1607</v>
      </c>
    </row>
    <row r="2" spans="1:28" s="187" customFormat="1" ht="13.9" x14ac:dyDescent="0.3">
      <c r="A2" s="303" t="s">
        <v>1485</v>
      </c>
      <c r="B2" s="323"/>
      <c r="C2" s="323"/>
      <c r="D2" s="323"/>
      <c r="E2" s="323"/>
      <c r="F2" s="323"/>
      <c r="G2" s="323"/>
      <c r="H2" s="323"/>
      <c r="I2" s="323"/>
      <c r="J2" s="323"/>
      <c r="K2" s="323"/>
      <c r="L2" s="323"/>
      <c r="M2" s="323"/>
      <c r="N2" s="323"/>
      <c r="O2" s="323"/>
      <c r="P2" s="344"/>
      <c r="Q2" s="344"/>
      <c r="R2" s="323"/>
      <c r="S2" s="323"/>
      <c r="T2" s="323"/>
      <c r="U2" s="323"/>
      <c r="V2" s="342"/>
      <c r="W2" s="342"/>
      <c r="X2" s="342"/>
    </row>
    <row r="3" spans="1:28" s="187" customFormat="1" ht="21" customHeight="1" x14ac:dyDescent="0.25">
      <c r="A3" s="335" t="s">
        <v>1608</v>
      </c>
      <c r="B3" s="340"/>
      <c r="C3" s="340"/>
      <c r="D3" s="340"/>
      <c r="E3" s="340"/>
      <c r="F3" s="333"/>
      <c r="G3" s="340"/>
      <c r="H3" s="340"/>
      <c r="I3" s="340"/>
      <c r="J3" s="340"/>
      <c r="K3" s="340"/>
      <c r="L3" s="340"/>
      <c r="M3" s="340"/>
      <c r="N3" s="340"/>
      <c r="O3" s="340"/>
      <c r="P3" s="341"/>
      <c r="Q3" s="341"/>
      <c r="R3" s="340"/>
      <c r="S3" s="340"/>
      <c r="T3" s="340"/>
      <c r="U3" s="340"/>
      <c r="V3" s="342"/>
      <c r="W3" s="342"/>
      <c r="X3" s="342"/>
    </row>
    <row r="4" spans="1:28" s="66" customFormat="1" ht="23.25" customHeight="1" x14ac:dyDescent="0.25">
      <c r="A4" s="625" t="s">
        <v>1488</v>
      </c>
      <c r="B4" s="627" t="s">
        <v>1489</v>
      </c>
      <c r="C4" s="638" t="s">
        <v>1490</v>
      </c>
      <c r="D4" s="638" t="s">
        <v>1491</v>
      </c>
      <c r="E4" s="638" t="s">
        <v>1492</v>
      </c>
      <c r="F4" s="638" t="s">
        <v>1309</v>
      </c>
      <c r="G4" s="638" t="s">
        <v>1493</v>
      </c>
      <c r="H4" s="641" t="s">
        <v>1494</v>
      </c>
      <c r="I4" s="643"/>
      <c r="J4" s="643"/>
      <c r="K4" s="643"/>
      <c r="L4" s="643"/>
      <c r="M4" s="643"/>
      <c r="N4" s="643"/>
      <c r="O4" s="642"/>
      <c r="P4" s="644" t="s">
        <v>1495</v>
      </c>
      <c r="Q4" s="645"/>
      <c r="R4" s="627" t="s">
        <v>1496</v>
      </c>
      <c r="S4" s="627" t="s">
        <v>1497</v>
      </c>
      <c r="T4" s="627" t="s">
        <v>1498</v>
      </c>
      <c r="U4" s="638" t="s">
        <v>1499</v>
      </c>
      <c r="V4" s="313"/>
      <c r="W4" s="313"/>
      <c r="X4" s="313"/>
    </row>
    <row r="5" spans="1:28" s="66" customFormat="1" ht="15" customHeight="1" x14ac:dyDescent="0.25">
      <c r="A5" s="625"/>
      <c r="B5" s="625"/>
      <c r="C5" s="639"/>
      <c r="D5" s="639"/>
      <c r="E5" s="639"/>
      <c r="F5" s="639"/>
      <c r="G5" s="639"/>
      <c r="H5" s="641" t="s">
        <v>1500</v>
      </c>
      <c r="I5" s="642"/>
      <c r="J5" s="641" t="s">
        <v>1501</v>
      </c>
      <c r="K5" s="642"/>
      <c r="L5" s="641" t="s">
        <v>1502</v>
      </c>
      <c r="M5" s="642"/>
      <c r="N5" s="641" t="s">
        <v>1503</v>
      </c>
      <c r="O5" s="642"/>
      <c r="P5" s="646"/>
      <c r="Q5" s="647"/>
      <c r="R5" s="625"/>
      <c r="S5" s="625"/>
      <c r="T5" s="625"/>
      <c r="U5" s="639"/>
      <c r="V5" s="313"/>
      <c r="W5" s="313"/>
      <c r="X5" s="313"/>
    </row>
    <row r="6" spans="1:28" s="66" customFormat="1" ht="24" customHeight="1" x14ac:dyDescent="0.25">
      <c r="A6" s="626"/>
      <c r="B6" s="626"/>
      <c r="C6" s="640"/>
      <c r="D6" s="640"/>
      <c r="E6" s="640"/>
      <c r="F6" s="640"/>
      <c r="G6" s="640"/>
      <c r="H6" s="421" t="s">
        <v>1504</v>
      </c>
      <c r="I6" s="421" t="s">
        <v>35</v>
      </c>
      <c r="J6" s="421" t="s">
        <v>1504</v>
      </c>
      <c r="K6" s="421" t="s">
        <v>35</v>
      </c>
      <c r="L6" s="421" t="s">
        <v>1504</v>
      </c>
      <c r="M6" s="421" t="s">
        <v>35</v>
      </c>
      <c r="N6" s="421" t="s">
        <v>1504</v>
      </c>
      <c r="O6" s="421" t="s">
        <v>35</v>
      </c>
      <c r="P6" s="421" t="s">
        <v>1504</v>
      </c>
      <c r="Q6" s="421" t="s">
        <v>35</v>
      </c>
      <c r="R6" s="626"/>
      <c r="S6" s="626"/>
      <c r="T6" s="626"/>
      <c r="U6" s="640"/>
      <c r="V6" s="313"/>
      <c r="W6" s="313"/>
      <c r="X6" s="313"/>
    </row>
    <row r="7" spans="1:28" s="66" customFormat="1" ht="13.9" x14ac:dyDescent="0.3">
      <c r="A7" s="273"/>
      <c r="B7" s="274"/>
      <c r="C7" s="285"/>
      <c r="D7" s="285"/>
      <c r="E7" s="285"/>
      <c r="F7" s="286"/>
      <c r="G7" s="285"/>
      <c r="H7" s="422"/>
      <c r="I7" s="422"/>
      <c r="J7" s="422"/>
      <c r="K7" s="422"/>
      <c r="L7" s="422"/>
      <c r="M7" s="422"/>
      <c r="N7" s="422"/>
      <c r="O7" s="422"/>
      <c r="P7" s="422"/>
      <c r="Q7" s="422"/>
      <c r="R7" s="275"/>
      <c r="S7" s="275"/>
      <c r="T7" s="275"/>
      <c r="U7" s="285"/>
      <c r="V7" s="313"/>
      <c r="W7" s="313"/>
      <c r="X7" s="313"/>
    </row>
    <row r="8" spans="1:28" ht="145.5" customHeight="1" x14ac:dyDescent="0.25">
      <c r="A8" s="628" t="s">
        <v>1608</v>
      </c>
      <c r="B8" s="649" t="s">
        <v>1609</v>
      </c>
      <c r="C8" s="351" t="s">
        <v>1594</v>
      </c>
      <c r="D8" s="351" t="s">
        <v>1610</v>
      </c>
      <c r="E8" s="351" t="s">
        <v>1611</v>
      </c>
      <c r="F8" s="351" t="s">
        <v>1612</v>
      </c>
      <c r="G8" s="351" t="s">
        <v>1613</v>
      </c>
      <c r="H8" s="393"/>
      <c r="I8" s="352"/>
      <c r="J8" s="393"/>
      <c r="K8" s="391"/>
      <c r="L8" s="393"/>
      <c r="M8" s="392"/>
      <c r="N8" s="393">
        <v>1</v>
      </c>
      <c r="O8" s="367"/>
      <c r="P8" s="353">
        <f>H8+J8+L8+N8</f>
        <v>1</v>
      </c>
      <c r="Q8" s="354">
        <f>I8+K8+M8+O8</f>
        <v>0</v>
      </c>
      <c r="R8" s="397" t="s">
        <v>1614</v>
      </c>
      <c r="S8" s="397" t="s">
        <v>1615</v>
      </c>
      <c r="T8" s="397" t="s">
        <v>1616</v>
      </c>
      <c r="U8" s="397" t="s">
        <v>1617</v>
      </c>
      <c r="V8" s="345"/>
      <c r="W8" s="345"/>
      <c r="X8" s="345"/>
    </row>
    <row r="9" spans="1:28" ht="408.95" customHeight="1" x14ac:dyDescent="0.25">
      <c r="A9" s="629"/>
      <c r="B9" s="651"/>
      <c r="C9" s="574" t="s">
        <v>1591</v>
      </c>
      <c r="D9" s="574" t="s">
        <v>1618</v>
      </c>
      <c r="E9" s="574" t="s">
        <v>1619</v>
      </c>
      <c r="F9" s="574" t="s">
        <v>1620</v>
      </c>
      <c r="G9" s="351" t="s">
        <v>1621</v>
      </c>
      <c r="H9" s="393">
        <v>0.25</v>
      </c>
      <c r="I9" s="355"/>
      <c r="J9" s="393">
        <v>0.25</v>
      </c>
      <c r="K9" s="355"/>
      <c r="L9" s="393">
        <v>0.25</v>
      </c>
      <c r="M9" s="367"/>
      <c r="N9" s="393">
        <v>0.25</v>
      </c>
      <c r="O9" s="367"/>
      <c r="P9" s="353"/>
      <c r="Q9" s="354"/>
      <c r="R9" s="575"/>
      <c r="S9" s="575"/>
      <c r="T9" s="575"/>
      <c r="U9" s="397" t="s">
        <v>1622</v>
      </c>
      <c r="V9" s="345"/>
      <c r="W9" s="345"/>
      <c r="X9" s="345"/>
    </row>
    <row r="10" spans="1:28" ht="189.6" customHeight="1" x14ac:dyDescent="0.25">
      <c r="A10" s="629"/>
      <c r="B10" s="649" t="s">
        <v>1623</v>
      </c>
      <c r="C10" s="351" t="s">
        <v>1599</v>
      </c>
      <c r="D10" s="351" t="s">
        <v>1624</v>
      </c>
      <c r="E10" s="351" t="s">
        <v>1625</v>
      </c>
      <c r="F10" s="351" t="s">
        <v>1386</v>
      </c>
      <c r="G10" s="351" t="s">
        <v>1626</v>
      </c>
      <c r="H10" s="393">
        <v>0.25</v>
      </c>
      <c r="I10" s="355">
        <v>88250.35</v>
      </c>
      <c r="J10" s="393">
        <v>0.25</v>
      </c>
      <c r="K10" s="355">
        <v>88250.35</v>
      </c>
      <c r="L10" s="393">
        <v>0.25</v>
      </c>
      <c r="M10" s="367">
        <v>88250.35</v>
      </c>
      <c r="N10" s="393">
        <v>0.25</v>
      </c>
      <c r="O10" s="367">
        <v>88250.34</v>
      </c>
      <c r="P10" s="353">
        <f t="shared" ref="P10:P20" si="0">H10+J10+L10+N10</f>
        <v>1</v>
      </c>
      <c r="Q10" s="354">
        <f t="shared" ref="Q10:Q20" si="1">I10+K10+M10+O10</f>
        <v>353001.39</v>
      </c>
      <c r="R10" s="576"/>
      <c r="S10" s="576"/>
      <c r="T10" s="576"/>
      <c r="U10" s="397" t="s">
        <v>1627</v>
      </c>
      <c r="V10" s="345"/>
      <c r="W10" s="345"/>
      <c r="X10" s="345"/>
    </row>
    <row r="11" spans="1:28" ht="120.95" customHeight="1" x14ac:dyDescent="0.25">
      <c r="A11" s="629"/>
      <c r="B11" s="651"/>
      <c r="C11" s="351" t="s">
        <v>1596</v>
      </c>
      <c r="D11" s="351" t="s">
        <v>1628</v>
      </c>
      <c r="E11" s="351" t="s">
        <v>1629</v>
      </c>
      <c r="F11" s="351" t="s">
        <v>1389</v>
      </c>
      <c r="G11" s="351" t="s">
        <v>1630</v>
      </c>
      <c r="H11" s="393"/>
      <c r="I11" s="352"/>
      <c r="J11" s="393"/>
      <c r="K11" s="391"/>
      <c r="L11" s="393">
        <v>1</v>
      </c>
      <c r="M11" s="367">
        <v>160000</v>
      </c>
      <c r="N11" s="393"/>
      <c r="O11" s="392"/>
      <c r="P11" s="353"/>
      <c r="Q11" s="354">
        <f t="shared" si="1"/>
        <v>160000</v>
      </c>
      <c r="R11" s="576"/>
      <c r="S11" s="576"/>
      <c r="T11" s="576"/>
      <c r="U11" s="397" t="s">
        <v>1631</v>
      </c>
      <c r="V11" s="345"/>
      <c r="W11" s="345"/>
      <c r="X11" s="345"/>
    </row>
    <row r="12" spans="1:28" ht="105.95" customHeight="1" x14ac:dyDescent="0.25">
      <c r="A12" s="629"/>
      <c r="B12" s="573" t="s">
        <v>1632</v>
      </c>
      <c r="C12" s="351" t="s">
        <v>1603</v>
      </c>
      <c r="D12" s="351" t="s">
        <v>1633</v>
      </c>
      <c r="E12" s="351" t="s">
        <v>1634</v>
      </c>
      <c r="F12" s="351" t="s">
        <v>1310</v>
      </c>
      <c r="G12" s="351" t="s">
        <v>1635</v>
      </c>
      <c r="H12" s="393"/>
      <c r="I12" s="445"/>
      <c r="J12" s="393">
        <v>1</v>
      </c>
      <c r="K12" s="446">
        <v>4168</v>
      </c>
      <c r="L12" s="393"/>
      <c r="M12" s="392"/>
      <c r="N12" s="393"/>
      <c r="O12" s="392"/>
      <c r="P12" s="353">
        <f t="shared" si="0"/>
        <v>1</v>
      </c>
      <c r="Q12" s="354">
        <f t="shared" si="1"/>
        <v>4168</v>
      </c>
      <c r="R12" s="576"/>
      <c r="S12" s="576"/>
      <c r="T12" s="576"/>
      <c r="U12" s="397" t="s">
        <v>1636</v>
      </c>
      <c r="V12" s="345"/>
      <c r="W12" s="345"/>
      <c r="X12" s="345"/>
    </row>
    <row r="13" spans="1:28" ht="105.95" customHeight="1" x14ac:dyDescent="0.25">
      <c r="A13" s="629"/>
      <c r="B13" s="648" t="s">
        <v>1637</v>
      </c>
      <c r="C13" s="447" t="s">
        <v>1604</v>
      </c>
      <c r="D13" s="447" t="s">
        <v>1638</v>
      </c>
      <c r="E13" s="351" t="s">
        <v>1639</v>
      </c>
      <c r="F13" s="351" t="s">
        <v>1640</v>
      </c>
      <c r="G13" s="351" t="s">
        <v>1641</v>
      </c>
      <c r="H13" s="393"/>
      <c r="I13" s="372"/>
      <c r="J13" s="393"/>
      <c r="K13" s="352"/>
      <c r="L13" s="393">
        <v>1</v>
      </c>
      <c r="M13" s="367"/>
      <c r="N13" s="393"/>
      <c r="O13" s="392"/>
      <c r="P13" s="353">
        <f t="shared" si="0"/>
        <v>1</v>
      </c>
      <c r="Q13" s="354">
        <f t="shared" si="1"/>
        <v>0</v>
      </c>
      <c r="R13" s="576"/>
      <c r="S13" s="576"/>
      <c r="T13" s="576"/>
      <c r="U13" s="397" t="s">
        <v>1642</v>
      </c>
      <c r="V13" s="345"/>
      <c r="W13" s="345"/>
      <c r="X13" s="345"/>
    </row>
    <row r="14" spans="1:28" ht="142.5" x14ac:dyDescent="0.25">
      <c r="A14" s="629"/>
      <c r="B14" s="648"/>
      <c r="C14" s="447" t="s">
        <v>1604</v>
      </c>
      <c r="D14" s="447" t="s">
        <v>1643</v>
      </c>
      <c r="E14" s="351" t="s">
        <v>2988</v>
      </c>
      <c r="F14" s="351" t="s">
        <v>1391</v>
      </c>
      <c r="G14" s="351" t="s">
        <v>1644</v>
      </c>
      <c r="H14" s="393"/>
      <c r="I14" s="352"/>
      <c r="J14" s="393">
        <v>1</v>
      </c>
      <c r="K14" s="355">
        <v>54550</v>
      </c>
      <c r="L14" s="393"/>
      <c r="M14" s="366"/>
      <c r="N14" s="393"/>
      <c r="O14" s="392"/>
      <c r="P14" s="353">
        <f t="shared" si="0"/>
        <v>1</v>
      </c>
      <c r="Q14" s="354">
        <f t="shared" si="1"/>
        <v>54550</v>
      </c>
      <c r="R14" s="576"/>
      <c r="S14" s="576"/>
      <c r="T14" s="576"/>
      <c r="U14" s="397" t="s">
        <v>1645</v>
      </c>
      <c r="V14" s="345"/>
      <c r="W14" s="345"/>
      <c r="X14" s="345"/>
    </row>
    <row r="15" spans="1:28" ht="161.1" customHeight="1" x14ac:dyDescent="0.25">
      <c r="A15" s="629"/>
      <c r="B15" s="649" t="s">
        <v>1646</v>
      </c>
      <c r="C15" s="447" t="s">
        <v>1605</v>
      </c>
      <c r="D15" s="351" t="s">
        <v>1647</v>
      </c>
      <c r="E15" s="351" t="s">
        <v>1648</v>
      </c>
      <c r="F15" s="351" t="s">
        <v>1649</v>
      </c>
      <c r="G15" s="351" t="s">
        <v>1650</v>
      </c>
      <c r="H15" s="393">
        <v>1</v>
      </c>
      <c r="I15" s="355"/>
      <c r="J15" s="393"/>
      <c r="K15" s="352"/>
      <c r="L15" s="393"/>
      <c r="M15" s="392"/>
      <c r="N15" s="393"/>
      <c r="O15" s="392"/>
      <c r="P15" s="353"/>
      <c r="Q15" s="354"/>
      <c r="R15" s="576"/>
      <c r="S15" s="576"/>
      <c r="T15" s="576"/>
      <c r="U15" s="397" t="s">
        <v>1636</v>
      </c>
      <c r="V15" s="345"/>
      <c r="W15" s="345"/>
      <c r="X15" s="345"/>
    </row>
    <row r="16" spans="1:28" ht="144" customHeight="1" x14ac:dyDescent="0.25">
      <c r="A16" s="629"/>
      <c r="B16" s="650"/>
      <c r="C16" s="447" t="s">
        <v>1605</v>
      </c>
      <c r="D16" s="351" t="s">
        <v>1651</v>
      </c>
      <c r="E16" s="351" t="s">
        <v>1652</v>
      </c>
      <c r="F16" s="351" t="s">
        <v>1653</v>
      </c>
      <c r="G16" s="351" t="s">
        <v>1654</v>
      </c>
      <c r="H16" s="393">
        <v>1</v>
      </c>
      <c r="I16" s="355"/>
      <c r="J16" s="393"/>
      <c r="K16" s="352"/>
      <c r="L16" s="393"/>
      <c r="M16" s="392"/>
      <c r="N16" s="393"/>
      <c r="O16" s="392"/>
      <c r="P16" s="353">
        <f t="shared" si="0"/>
        <v>1</v>
      </c>
      <c r="Q16" s="354">
        <f t="shared" si="1"/>
        <v>0</v>
      </c>
      <c r="R16" s="576"/>
      <c r="S16" s="576"/>
      <c r="T16" s="576"/>
      <c r="U16" s="397" t="s">
        <v>1655</v>
      </c>
      <c r="V16" s="345"/>
      <c r="W16" s="345"/>
      <c r="X16" s="345"/>
    </row>
    <row r="17" spans="1:24" ht="155.1" customHeight="1" x14ac:dyDescent="0.25">
      <c r="A17" s="629"/>
      <c r="B17" s="650"/>
      <c r="C17" s="351" t="s">
        <v>1605</v>
      </c>
      <c r="D17" s="351" t="s">
        <v>1656</v>
      </c>
      <c r="E17" s="351" t="s">
        <v>1657</v>
      </c>
      <c r="F17" s="351" t="s">
        <v>1658</v>
      </c>
      <c r="G17" s="351" t="s">
        <v>1659</v>
      </c>
      <c r="H17" s="393">
        <v>1</v>
      </c>
      <c r="I17" s="355"/>
      <c r="J17" s="393"/>
      <c r="K17" s="352"/>
      <c r="L17" s="393"/>
      <c r="M17" s="392"/>
      <c r="N17" s="393"/>
      <c r="O17" s="392"/>
      <c r="P17" s="353">
        <f t="shared" si="0"/>
        <v>1</v>
      </c>
      <c r="Q17" s="354">
        <f t="shared" si="1"/>
        <v>0</v>
      </c>
      <c r="R17" s="576"/>
      <c r="S17" s="576"/>
      <c r="T17" s="576"/>
      <c r="U17" s="397" t="s">
        <v>1660</v>
      </c>
      <c r="V17" s="345"/>
      <c r="W17" s="345"/>
      <c r="X17" s="345"/>
    </row>
    <row r="18" spans="1:24" ht="120.75" customHeight="1" x14ac:dyDescent="0.25">
      <c r="A18" s="629"/>
      <c r="B18" s="650"/>
      <c r="C18" s="351" t="s">
        <v>1605</v>
      </c>
      <c r="D18" s="351" t="s">
        <v>1661</v>
      </c>
      <c r="E18" s="351" t="s">
        <v>1662</v>
      </c>
      <c r="F18" s="351" t="s">
        <v>1663</v>
      </c>
      <c r="G18" s="351" t="s">
        <v>1664</v>
      </c>
      <c r="H18" s="393">
        <v>1</v>
      </c>
      <c r="I18" s="355"/>
      <c r="J18" s="393"/>
      <c r="K18" s="352"/>
      <c r="L18" s="393"/>
      <c r="M18" s="392"/>
      <c r="N18" s="393"/>
      <c r="O18" s="392"/>
      <c r="P18" s="353">
        <f t="shared" si="0"/>
        <v>1</v>
      </c>
      <c r="Q18" s="354">
        <f t="shared" si="1"/>
        <v>0</v>
      </c>
      <c r="R18" s="576"/>
      <c r="S18" s="576"/>
      <c r="T18" s="576"/>
      <c r="U18" s="397" t="s">
        <v>1660</v>
      </c>
      <c r="V18" s="345"/>
      <c r="W18" s="345"/>
      <c r="X18" s="345"/>
    </row>
    <row r="19" spans="1:24" ht="174.75" customHeight="1" x14ac:dyDescent="0.25">
      <c r="A19" s="629"/>
      <c r="B19" s="650"/>
      <c r="C19" s="351" t="s">
        <v>1605</v>
      </c>
      <c r="D19" s="351" t="s">
        <v>1665</v>
      </c>
      <c r="E19" s="351" t="s">
        <v>1666</v>
      </c>
      <c r="F19" s="351" t="s">
        <v>1667</v>
      </c>
      <c r="G19" s="351" t="s">
        <v>1668</v>
      </c>
      <c r="H19" s="393">
        <v>0.5</v>
      </c>
      <c r="I19" s="355"/>
      <c r="J19" s="393"/>
      <c r="K19" s="352"/>
      <c r="L19" s="393"/>
      <c r="M19" s="392"/>
      <c r="N19" s="393">
        <v>0.5</v>
      </c>
      <c r="O19" s="367"/>
      <c r="P19" s="353">
        <f t="shared" si="0"/>
        <v>1</v>
      </c>
      <c r="Q19" s="354">
        <f t="shared" si="1"/>
        <v>0</v>
      </c>
      <c r="R19" s="576"/>
      <c r="S19" s="576"/>
      <c r="T19" s="576"/>
      <c r="U19" s="397" t="s">
        <v>1669</v>
      </c>
      <c r="V19" s="345"/>
      <c r="W19" s="345"/>
      <c r="X19" s="345"/>
    </row>
    <row r="20" spans="1:24" ht="96" customHeight="1" x14ac:dyDescent="0.25">
      <c r="A20" s="629"/>
      <c r="B20" s="650"/>
      <c r="C20" s="351" t="s">
        <v>1605</v>
      </c>
      <c r="D20" s="351" t="s">
        <v>1618</v>
      </c>
      <c r="E20" s="351" t="s">
        <v>2989</v>
      </c>
      <c r="F20" s="351" t="s">
        <v>1670</v>
      </c>
      <c r="G20" s="351" t="s">
        <v>1671</v>
      </c>
      <c r="H20" s="393">
        <v>0.25</v>
      </c>
      <c r="I20" s="355"/>
      <c r="J20" s="393">
        <v>0.25</v>
      </c>
      <c r="K20" s="355"/>
      <c r="L20" s="393">
        <v>0.25</v>
      </c>
      <c r="M20" s="367"/>
      <c r="N20" s="393">
        <v>0.25</v>
      </c>
      <c r="O20" s="367"/>
      <c r="P20" s="353">
        <f t="shared" si="0"/>
        <v>1</v>
      </c>
      <c r="Q20" s="354">
        <f t="shared" si="1"/>
        <v>0</v>
      </c>
      <c r="R20" s="576"/>
      <c r="S20" s="576"/>
      <c r="T20" s="576"/>
      <c r="U20" s="397" t="s">
        <v>1642</v>
      </c>
      <c r="V20" s="345"/>
      <c r="W20" s="345"/>
      <c r="X20" s="345"/>
    </row>
    <row r="21" spans="1:24" ht="15" x14ac:dyDescent="0.25">
      <c r="A21" s="305"/>
      <c r="B21" s="306"/>
      <c r="C21" s="305" t="s">
        <v>1672</v>
      </c>
      <c r="D21" s="306"/>
      <c r="E21" s="306"/>
      <c r="F21" s="306"/>
      <c r="G21" s="307"/>
      <c r="H21" s="448"/>
      <c r="I21" s="449"/>
      <c r="J21" s="448"/>
      <c r="K21" s="449"/>
      <c r="L21" s="449"/>
      <c r="M21" s="449"/>
      <c r="N21" s="449"/>
      <c r="O21" s="449"/>
      <c r="P21" s="449"/>
      <c r="Q21" s="449">
        <f>SUM(Q8:Q20)</f>
        <v>571719.39</v>
      </c>
      <c r="R21" s="450"/>
      <c r="S21" s="450"/>
      <c r="T21" s="450"/>
      <c r="U21" s="450"/>
      <c r="V21" s="345"/>
      <c r="W21" s="345"/>
      <c r="X21" s="345"/>
    </row>
    <row r="22" spans="1:24" ht="14.25" x14ac:dyDescent="0.25">
      <c r="A22" s="314"/>
      <c r="B22" s="345"/>
      <c r="C22" s="345"/>
      <c r="D22" s="345"/>
      <c r="E22" s="345"/>
      <c r="F22" s="337"/>
      <c r="G22" s="345"/>
      <c r="H22" s="345"/>
      <c r="I22" s="345"/>
      <c r="J22" s="345"/>
      <c r="K22" s="345"/>
      <c r="L22" s="345"/>
      <c r="M22" s="345"/>
      <c r="N22" s="345"/>
      <c r="O22" s="345"/>
      <c r="P22" s="346"/>
      <c r="Q22" s="346"/>
      <c r="R22" s="345"/>
      <c r="S22" s="345"/>
      <c r="T22" s="345"/>
      <c r="U22" s="345"/>
      <c r="V22" s="345"/>
      <c r="W22" s="345"/>
      <c r="X22" s="345"/>
    </row>
    <row r="23" spans="1:24" ht="14.25" x14ac:dyDescent="0.25">
      <c r="A23" s="314"/>
      <c r="B23" s="345"/>
      <c r="C23" s="345"/>
      <c r="D23" s="345"/>
      <c r="E23" s="345"/>
      <c r="F23" s="337"/>
      <c r="G23" s="345"/>
      <c r="H23" s="345"/>
      <c r="I23" s="345"/>
      <c r="J23" s="345"/>
      <c r="K23" s="345"/>
      <c r="L23" s="345"/>
      <c r="M23" s="345"/>
      <c r="N23" s="345"/>
      <c r="O23" s="345"/>
      <c r="P23" s="346"/>
      <c r="Q23" s="346"/>
      <c r="R23" s="345"/>
      <c r="S23" s="345"/>
      <c r="T23" s="345"/>
      <c r="U23" s="345"/>
      <c r="V23" s="345"/>
      <c r="W23" s="345"/>
      <c r="X23" s="345"/>
    </row>
    <row r="24" spans="1:24" ht="14.25" x14ac:dyDescent="0.25">
      <c r="A24" s="314"/>
      <c r="B24" s="345"/>
      <c r="C24" s="345"/>
      <c r="D24" s="345"/>
      <c r="E24" s="345"/>
      <c r="F24" s="337"/>
      <c r="G24" s="345"/>
      <c r="H24" s="345"/>
      <c r="I24" s="345"/>
      <c r="J24" s="345"/>
      <c r="K24" s="345"/>
      <c r="L24" s="345"/>
      <c r="M24" s="345"/>
      <c r="N24" s="345"/>
      <c r="O24" s="345"/>
      <c r="P24" s="346"/>
      <c r="Q24" s="346"/>
      <c r="R24" s="345"/>
      <c r="S24" s="345"/>
      <c r="T24" s="345"/>
      <c r="U24" s="345"/>
      <c r="V24" s="345"/>
      <c r="W24" s="345"/>
      <c r="X24" s="345"/>
    </row>
    <row r="25" spans="1:24" ht="14.25" x14ac:dyDescent="0.25">
      <c r="A25" s="314"/>
      <c r="B25" s="345"/>
      <c r="C25" s="345"/>
      <c r="D25" s="345"/>
      <c r="E25" s="345"/>
      <c r="F25" s="337"/>
      <c r="G25" s="345"/>
      <c r="H25" s="345"/>
      <c r="I25" s="345"/>
      <c r="J25" s="345"/>
      <c r="K25" s="345"/>
      <c r="L25" s="345"/>
      <c r="M25" s="345"/>
      <c r="N25" s="345"/>
      <c r="O25" s="345"/>
      <c r="P25" s="346"/>
      <c r="Q25" s="346"/>
      <c r="R25" s="345"/>
      <c r="S25" s="345"/>
      <c r="T25" s="345"/>
      <c r="U25" s="345"/>
      <c r="V25" s="345"/>
      <c r="W25" s="345"/>
      <c r="X25" s="345"/>
    </row>
    <row r="26" spans="1:24" ht="14.25" x14ac:dyDescent="0.25">
      <c r="A26" s="314"/>
      <c r="B26" s="345"/>
      <c r="C26" s="345"/>
      <c r="D26" s="345"/>
      <c r="E26" s="345"/>
      <c r="F26" s="337"/>
      <c r="G26" s="345"/>
      <c r="H26" s="345"/>
      <c r="I26" s="345"/>
      <c r="J26" s="345"/>
      <c r="K26" s="345"/>
      <c r="L26" s="345"/>
      <c r="M26" s="345"/>
      <c r="N26" s="345"/>
      <c r="O26" s="345"/>
      <c r="P26" s="346"/>
      <c r="Q26" s="346"/>
      <c r="R26" s="345"/>
      <c r="S26" s="345"/>
      <c r="T26" s="345"/>
      <c r="U26" s="345"/>
      <c r="V26" s="345"/>
      <c r="W26" s="345"/>
      <c r="X26" s="345"/>
    </row>
    <row r="27" spans="1:24" ht="15.75" x14ac:dyDescent="0.25">
      <c r="A27" s="189"/>
      <c r="B27" s="190"/>
      <c r="C27" s="190"/>
      <c r="D27" s="190"/>
      <c r="E27" s="190"/>
      <c r="F27" s="191"/>
      <c r="G27" s="190"/>
      <c r="H27" s="190"/>
      <c r="I27" s="190"/>
      <c r="J27" s="190"/>
      <c r="K27" s="190"/>
      <c r="L27" s="190"/>
      <c r="M27" s="190"/>
      <c r="N27" s="190"/>
      <c r="O27" s="190"/>
      <c r="P27" s="234"/>
      <c r="Q27" s="234"/>
      <c r="R27" s="190"/>
      <c r="S27" s="190"/>
      <c r="T27" s="190"/>
      <c r="U27" s="190"/>
    </row>
    <row r="28" spans="1:24" ht="15" x14ac:dyDescent="0.25">
      <c r="C28" s="263"/>
    </row>
    <row r="40" spans="1:6" x14ac:dyDescent="0.25">
      <c r="A40" s="188"/>
      <c r="F40" s="188"/>
    </row>
    <row r="41" spans="1:6" x14ac:dyDescent="0.25">
      <c r="A41" s="188"/>
      <c r="F41" s="188"/>
    </row>
    <row r="42" spans="1:6" x14ac:dyDescent="0.25">
      <c r="A42" s="188"/>
      <c r="F42" s="188"/>
    </row>
    <row r="43" spans="1:6" x14ac:dyDescent="0.25">
      <c r="A43" s="188"/>
      <c r="F43" s="188"/>
    </row>
    <row r="44" spans="1:6" x14ac:dyDescent="0.25">
      <c r="A44" s="188"/>
      <c r="F44" s="188"/>
    </row>
    <row r="45" spans="1:6" x14ac:dyDescent="0.25">
      <c r="A45" s="188"/>
      <c r="F45" s="188"/>
    </row>
    <row r="46" spans="1:6" x14ac:dyDescent="0.25">
      <c r="A46" s="188"/>
      <c r="F46" s="188"/>
    </row>
    <row r="47" spans="1:6" x14ac:dyDescent="0.25">
      <c r="A47" s="188"/>
      <c r="F47" s="188"/>
    </row>
    <row r="48" spans="1:6" x14ac:dyDescent="0.25">
      <c r="A48" s="188"/>
      <c r="F48" s="188"/>
    </row>
    <row r="49" spans="1:6" x14ac:dyDescent="0.25">
      <c r="A49" s="188"/>
      <c r="F49" s="188"/>
    </row>
    <row r="50" spans="1:6" x14ac:dyDescent="0.25">
      <c r="A50" s="188"/>
      <c r="F50" s="188"/>
    </row>
    <row r="51" spans="1:6" x14ac:dyDescent="0.25">
      <c r="A51" s="188"/>
      <c r="F51" s="188"/>
    </row>
    <row r="52" spans="1:6" x14ac:dyDescent="0.25">
      <c r="A52" s="188"/>
      <c r="F52" s="188"/>
    </row>
    <row r="53" spans="1:6" x14ac:dyDescent="0.25">
      <c r="A53" s="188"/>
      <c r="F53" s="188"/>
    </row>
    <row r="54" spans="1:6" x14ac:dyDescent="0.25">
      <c r="A54" s="188"/>
      <c r="F54" s="188"/>
    </row>
    <row r="55" spans="1:6" x14ac:dyDescent="0.25">
      <c r="A55" s="188"/>
      <c r="F55" s="188"/>
    </row>
    <row r="56" spans="1:6" x14ac:dyDescent="0.25">
      <c r="A56" s="188"/>
      <c r="F56" s="188"/>
    </row>
    <row r="57" spans="1:6" x14ac:dyDescent="0.25">
      <c r="A57" s="188"/>
      <c r="F57" s="188"/>
    </row>
    <row r="58" spans="1:6" x14ac:dyDescent="0.25">
      <c r="A58" s="188"/>
      <c r="F58" s="188"/>
    </row>
    <row r="59" spans="1:6" x14ac:dyDescent="0.25">
      <c r="A59" s="188"/>
      <c r="F59" s="188"/>
    </row>
    <row r="60" spans="1:6" x14ac:dyDescent="0.25">
      <c r="A60" s="188"/>
      <c r="F60" s="188"/>
    </row>
    <row r="61" spans="1:6" x14ac:dyDescent="0.25">
      <c r="A61" s="188"/>
      <c r="F61" s="188"/>
    </row>
    <row r="62" spans="1:6" x14ac:dyDescent="0.25">
      <c r="A62" s="188"/>
      <c r="F62" s="188"/>
    </row>
    <row r="63" spans="1:6" x14ac:dyDescent="0.25">
      <c r="A63" s="188"/>
      <c r="F63" s="188"/>
    </row>
    <row r="64" spans="1:6" x14ac:dyDescent="0.25">
      <c r="A64" s="188"/>
      <c r="F64" s="188"/>
    </row>
    <row r="65" spans="1:6" x14ac:dyDescent="0.25">
      <c r="A65" s="188"/>
      <c r="F65" s="188"/>
    </row>
    <row r="66" spans="1:6" x14ac:dyDescent="0.25">
      <c r="A66" s="188"/>
      <c r="F66" s="188"/>
    </row>
    <row r="67" spans="1:6" x14ac:dyDescent="0.25">
      <c r="A67" s="188"/>
      <c r="F67" s="188"/>
    </row>
    <row r="68" spans="1:6" x14ac:dyDescent="0.25">
      <c r="A68" s="188"/>
      <c r="F68" s="188"/>
    </row>
    <row r="69" spans="1:6" x14ac:dyDescent="0.25">
      <c r="A69" s="188"/>
      <c r="F69" s="188"/>
    </row>
    <row r="70" spans="1:6" x14ac:dyDescent="0.25">
      <c r="A70" s="188"/>
      <c r="F70" s="188"/>
    </row>
    <row r="71" spans="1:6" x14ac:dyDescent="0.25">
      <c r="A71" s="188"/>
      <c r="F71" s="188"/>
    </row>
    <row r="72" spans="1:6" x14ac:dyDescent="0.25">
      <c r="A72" s="188"/>
      <c r="F72" s="188"/>
    </row>
    <row r="73" spans="1:6" x14ac:dyDescent="0.25">
      <c r="A73" s="188"/>
      <c r="F73" s="188"/>
    </row>
    <row r="74" spans="1:6" x14ac:dyDescent="0.25">
      <c r="A74" s="188"/>
      <c r="F74" s="188"/>
    </row>
    <row r="75" spans="1:6" x14ac:dyDescent="0.25">
      <c r="A75" s="188"/>
      <c r="F75" s="188"/>
    </row>
    <row r="76" spans="1:6" x14ac:dyDescent="0.25">
      <c r="A76" s="188"/>
      <c r="F76" s="188"/>
    </row>
    <row r="77" spans="1:6" x14ac:dyDescent="0.25">
      <c r="A77" s="188"/>
      <c r="F77" s="188"/>
    </row>
    <row r="78" spans="1:6" x14ac:dyDescent="0.25">
      <c r="A78" s="188"/>
      <c r="F78" s="188"/>
    </row>
    <row r="79" spans="1:6" x14ac:dyDescent="0.25">
      <c r="A79" s="188"/>
      <c r="F79" s="188"/>
    </row>
    <row r="80" spans="1:6" x14ac:dyDescent="0.25">
      <c r="A80" s="188"/>
      <c r="F80" s="188"/>
    </row>
    <row r="81" spans="1:6" x14ac:dyDescent="0.25">
      <c r="A81" s="188"/>
      <c r="F81" s="188"/>
    </row>
    <row r="82" spans="1:6" x14ac:dyDescent="0.25">
      <c r="A82" s="188"/>
      <c r="F82" s="188"/>
    </row>
    <row r="83" spans="1:6" x14ac:dyDescent="0.25">
      <c r="A83" s="188"/>
      <c r="F83" s="188"/>
    </row>
    <row r="84" spans="1:6" x14ac:dyDescent="0.25">
      <c r="A84" s="188"/>
      <c r="F84" s="188"/>
    </row>
    <row r="85" spans="1:6" x14ac:dyDescent="0.25">
      <c r="A85" s="188"/>
      <c r="F85" s="188"/>
    </row>
    <row r="86" spans="1:6" x14ac:dyDescent="0.25">
      <c r="A86" s="188"/>
      <c r="F86" s="188"/>
    </row>
    <row r="87" spans="1:6" x14ac:dyDescent="0.25">
      <c r="A87" s="188"/>
      <c r="F87" s="188"/>
    </row>
    <row r="88" spans="1:6" x14ac:dyDescent="0.25">
      <c r="A88" s="188"/>
      <c r="F88" s="188"/>
    </row>
    <row r="89" spans="1:6" x14ac:dyDescent="0.25">
      <c r="A89" s="188"/>
      <c r="F89" s="188"/>
    </row>
    <row r="90" spans="1:6" x14ac:dyDescent="0.25">
      <c r="A90" s="188"/>
      <c r="F90" s="188"/>
    </row>
    <row r="91" spans="1:6" x14ac:dyDescent="0.25">
      <c r="A91" s="188"/>
      <c r="F91" s="188"/>
    </row>
    <row r="92" spans="1:6" x14ac:dyDescent="0.25">
      <c r="A92" s="188"/>
      <c r="F92" s="188"/>
    </row>
    <row r="93" spans="1:6" x14ac:dyDescent="0.25">
      <c r="A93" s="188"/>
      <c r="F93" s="188"/>
    </row>
    <row r="94" spans="1:6" x14ac:dyDescent="0.25">
      <c r="A94" s="188"/>
      <c r="F94" s="188"/>
    </row>
    <row r="95" spans="1:6" x14ac:dyDescent="0.25">
      <c r="A95" s="188"/>
      <c r="F95" s="188"/>
    </row>
    <row r="96" spans="1:6" x14ac:dyDescent="0.25">
      <c r="A96" s="188"/>
      <c r="F96" s="188"/>
    </row>
    <row r="97" spans="1:6" x14ac:dyDescent="0.25">
      <c r="A97" s="188"/>
      <c r="F97" s="188"/>
    </row>
    <row r="98" spans="1:6" x14ac:dyDescent="0.25">
      <c r="A98" s="188"/>
      <c r="F98" s="188"/>
    </row>
    <row r="99" spans="1:6" x14ac:dyDescent="0.25">
      <c r="A99" s="188"/>
      <c r="F99" s="188"/>
    </row>
    <row r="100" spans="1:6" x14ac:dyDescent="0.25">
      <c r="A100" s="188"/>
      <c r="F100" s="188"/>
    </row>
    <row r="101" spans="1:6" x14ac:dyDescent="0.25">
      <c r="A101" s="188"/>
      <c r="F101" s="188"/>
    </row>
    <row r="102" spans="1:6" x14ac:dyDescent="0.25">
      <c r="A102" s="188"/>
      <c r="F102" s="188"/>
    </row>
    <row r="103" spans="1:6" x14ac:dyDescent="0.25">
      <c r="A103" s="188"/>
      <c r="F103" s="188"/>
    </row>
    <row r="104" spans="1:6" x14ac:dyDescent="0.25">
      <c r="A104" s="188"/>
      <c r="F104" s="188"/>
    </row>
    <row r="105" spans="1:6" x14ac:dyDescent="0.25">
      <c r="A105" s="188"/>
      <c r="F105" s="188"/>
    </row>
    <row r="106" spans="1:6" x14ac:dyDescent="0.25">
      <c r="A106" s="188"/>
      <c r="F106" s="188"/>
    </row>
    <row r="107" spans="1:6" x14ac:dyDescent="0.25">
      <c r="A107" s="188"/>
      <c r="F107" s="188"/>
    </row>
    <row r="108" spans="1:6" x14ac:dyDescent="0.25">
      <c r="A108" s="188"/>
      <c r="F108" s="188"/>
    </row>
  </sheetData>
  <mergeCells count="22">
    <mergeCell ref="J5:K5"/>
    <mergeCell ref="L5:M5"/>
    <mergeCell ref="N5:O5"/>
    <mergeCell ref="U4:U6"/>
    <mergeCell ref="H4:O4"/>
    <mergeCell ref="S4:S6"/>
    <mergeCell ref="T4:T6"/>
    <mergeCell ref="P4:Q5"/>
    <mergeCell ref="R4:R6"/>
    <mergeCell ref="H5:I5"/>
    <mergeCell ref="F4:F6"/>
    <mergeCell ref="A4:A6"/>
    <mergeCell ref="E4:E6"/>
    <mergeCell ref="G4:G6"/>
    <mergeCell ref="B4:B6"/>
    <mergeCell ref="D4:D6"/>
    <mergeCell ref="A8:A20"/>
    <mergeCell ref="C4:C6"/>
    <mergeCell ref="B13:B14"/>
    <mergeCell ref="B15:B20"/>
    <mergeCell ref="B8:B9"/>
    <mergeCell ref="B10:B1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52"/>
  <sheetViews>
    <sheetView showGridLines="0" zoomScale="64" zoomScaleNormal="64" zoomScalePageLayoutView="87" workbookViewId="0">
      <pane ySplit="7" topLeftCell="A53" activePane="bottomLeft" state="frozen"/>
      <selection activeCell="A7" sqref="A7"/>
      <selection pane="bottomLeft" activeCell="G53" sqref="G53"/>
    </sheetView>
  </sheetViews>
  <sheetFormatPr baseColWidth="10" defaultColWidth="11.42578125" defaultRowHeight="12.75" x14ac:dyDescent="0.25"/>
  <cols>
    <col min="1" max="1" width="25.42578125" style="194" customWidth="1"/>
    <col min="2" max="2" width="38.42578125" style="194" customWidth="1"/>
    <col min="3" max="5" width="27.42578125" style="194" customWidth="1"/>
    <col min="6" max="6" width="27.42578125" style="193" customWidth="1"/>
    <col min="7" max="7" width="27.42578125" style="194" customWidth="1"/>
    <col min="8" max="8" width="15.28515625" style="194" customWidth="1"/>
    <col min="9" max="9" width="16" style="194" customWidth="1"/>
    <col min="10" max="10" width="15.28515625" style="194" customWidth="1"/>
    <col min="11" max="11" width="18.42578125" style="194" customWidth="1"/>
    <col min="12" max="12" width="15.28515625" style="194" customWidth="1"/>
    <col min="13" max="13" width="15.85546875" style="194" customWidth="1"/>
    <col min="14" max="14" width="15.28515625" style="194" customWidth="1"/>
    <col min="15" max="15" width="15" style="194" customWidth="1"/>
    <col min="16" max="16" width="15.28515625" style="194" customWidth="1"/>
    <col min="17" max="17" width="17" style="194" customWidth="1"/>
    <col min="18" max="18" width="14.28515625" style="194" customWidth="1"/>
    <col min="19" max="20" width="14.28515625" style="192" customWidth="1"/>
    <col min="21" max="21" width="17" style="194" customWidth="1"/>
    <col min="22" max="16384" width="11.42578125" style="194"/>
  </cols>
  <sheetData>
    <row r="1" spans="1:36" ht="18.75" customHeight="1" x14ac:dyDescent="0.25">
      <c r="A1" s="311"/>
      <c r="B1" s="311"/>
      <c r="C1" s="311"/>
      <c r="D1" s="311"/>
      <c r="E1" s="311"/>
      <c r="F1" s="323"/>
      <c r="G1" s="311"/>
      <c r="H1" s="303" t="s">
        <v>1673</v>
      </c>
      <c r="I1" s="311"/>
      <c r="J1" s="303"/>
      <c r="K1" s="303"/>
      <c r="L1" s="303"/>
      <c r="M1" s="334" t="s">
        <v>1674</v>
      </c>
      <c r="N1" s="334" t="s">
        <v>1675</v>
      </c>
      <c r="O1" s="334" t="s">
        <v>1676</v>
      </c>
      <c r="P1" s="334" t="s">
        <v>1677</v>
      </c>
      <c r="Q1" s="334" t="s">
        <v>1678</v>
      </c>
      <c r="R1" s="334" t="s">
        <v>1679</v>
      </c>
      <c r="S1" s="334" t="s">
        <v>1680</v>
      </c>
      <c r="T1" s="334" t="s">
        <v>1681</v>
      </c>
      <c r="U1" s="334" t="s">
        <v>1682</v>
      </c>
      <c r="V1" s="334" t="s">
        <v>1683</v>
      </c>
      <c r="W1" s="334" t="s">
        <v>1684</v>
      </c>
      <c r="X1" s="265" t="s">
        <v>1685</v>
      </c>
      <c r="Y1" s="265" t="s">
        <v>1686</v>
      </c>
      <c r="Z1" s="265" t="s">
        <v>1687</v>
      </c>
      <c r="AA1" s="265" t="s">
        <v>1688</v>
      </c>
      <c r="AB1" s="265" t="s">
        <v>1689</v>
      </c>
      <c r="AC1" s="265" t="s">
        <v>1690</v>
      </c>
      <c r="AD1" s="265" t="s">
        <v>1691</v>
      </c>
      <c r="AE1" s="265" t="s">
        <v>1692</v>
      </c>
      <c r="AF1" s="265" t="s">
        <v>1693</v>
      </c>
      <c r="AG1" s="265" t="s">
        <v>1694</v>
      </c>
      <c r="AH1" s="265" t="s">
        <v>1695</v>
      </c>
      <c r="AI1" s="265" t="s">
        <v>1696</v>
      </c>
      <c r="AJ1" s="265" t="s">
        <v>1697</v>
      </c>
    </row>
    <row r="2" spans="1:36" ht="18" x14ac:dyDescent="0.3">
      <c r="A2" s="335" t="s">
        <v>1698</v>
      </c>
      <c r="B2" s="311"/>
      <c r="C2" s="311"/>
      <c r="D2" s="311"/>
      <c r="E2" s="311"/>
      <c r="F2" s="323"/>
      <c r="G2" s="311"/>
      <c r="H2" s="303"/>
      <c r="I2" s="311"/>
      <c r="J2" s="303"/>
      <c r="K2" s="303"/>
      <c r="L2" s="303"/>
      <c r="M2" s="303"/>
      <c r="N2" s="303"/>
      <c r="O2" s="303"/>
      <c r="P2" s="303"/>
      <c r="Q2" s="303"/>
      <c r="R2" s="303"/>
      <c r="S2" s="303"/>
      <c r="T2" s="303"/>
      <c r="U2" s="303"/>
      <c r="V2" s="303"/>
      <c r="W2" s="303"/>
      <c r="X2" s="198"/>
      <c r="Y2" s="198"/>
      <c r="Z2" s="198"/>
      <c r="AA2" s="198"/>
    </row>
    <row r="3" spans="1:36" ht="18.75" x14ac:dyDescent="0.25">
      <c r="A3" s="332" t="s">
        <v>1699</v>
      </c>
      <c r="B3" s="311"/>
      <c r="C3" s="311"/>
      <c r="D3" s="311"/>
      <c r="E3" s="311"/>
      <c r="F3" s="323"/>
      <c r="G3" s="311"/>
      <c r="H3" s="303"/>
      <c r="I3" s="311"/>
      <c r="J3" s="303"/>
      <c r="K3" s="303"/>
      <c r="L3" s="303"/>
      <c r="M3" s="303"/>
      <c r="N3" s="303"/>
      <c r="O3" s="303"/>
      <c r="P3" s="303"/>
      <c r="Q3" s="303"/>
      <c r="R3" s="303"/>
      <c r="S3" s="303"/>
      <c r="T3" s="303"/>
      <c r="U3" s="303"/>
      <c r="V3" s="303"/>
      <c r="W3" s="303"/>
      <c r="X3" s="198"/>
      <c r="Y3" s="198"/>
      <c r="Z3" s="198"/>
      <c r="AA3" s="198"/>
    </row>
    <row r="4" spans="1:36" ht="15" x14ac:dyDescent="0.25">
      <c r="A4" s="336" t="s">
        <v>1700</v>
      </c>
      <c r="B4" s="335"/>
      <c r="C4" s="335"/>
      <c r="D4" s="335"/>
      <c r="E4" s="335"/>
      <c r="F4" s="333"/>
      <c r="G4" s="335"/>
      <c r="H4" s="335"/>
      <c r="I4" s="335"/>
      <c r="J4" s="335"/>
      <c r="K4" s="335"/>
      <c r="L4" s="335"/>
      <c r="M4" s="335"/>
      <c r="N4" s="335"/>
      <c r="O4" s="335"/>
      <c r="P4" s="335"/>
      <c r="Q4" s="335"/>
      <c r="R4" s="335"/>
      <c r="S4" s="335"/>
      <c r="T4" s="335"/>
      <c r="U4" s="335"/>
      <c r="V4" s="311"/>
      <c r="W4" s="311"/>
    </row>
    <row r="5" spans="1:36" s="65" customFormat="1" ht="23.25" customHeight="1" x14ac:dyDescent="0.25">
      <c r="A5" s="625" t="s">
        <v>1488</v>
      </c>
      <c r="B5" s="627" t="s">
        <v>1489</v>
      </c>
      <c r="C5" s="638" t="s">
        <v>1490</v>
      </c>
      <c r="D5" s="638" t="s">
        <v>1491</v>
      </c>
      <c r="E5" s="638" t="s">
        <v>1492</v>
      </c>
      <c r="F5" s="638" t="s">
        <v>1309</v>
      </c>
      <c r="G5" s="638" t="s">
        <v>1493</v>
      </c>
      <c r="H5" s="641" t="s">
        <v>1494</v>
      </c>
      <c r="I5" s="643"/>
      <c r="J5" s="643"/>
      <c r="K5" s="643"/>
      <c r="L5" s="643"/>
      <c r="M5" s="643"/>
      <c r="N5" s="643"/>
      <c r="O5" s="642"/>
      <c r="P5" s="644" t="s">
        <v>1495</v>
      </c>
      <c r="Q5" s="645"/>
      <c r="R5" s="627" t="s">
        <v>1496</v>
      </c>
      <c r="S5" s="627" t="s">
        <v>1497</v>
      </c>
      <c r="T5" s="627" t="s">
        <v>1498</v>
      </c>
      <c r="U5" s="638" t="s">
        <v>1499</v>
      </c>
      <c r="V5" s="312"/>
      <c r="W5" s="312"/>
    </row>
    <row r="6" spans="1:36" s="65" customFormat="1" ht="15" customHeight="1" x14ac:dyDescent="0.25">
      <c r="A6" s="625"/>
      <c r="B6" s="625"/>
      <c r="C6" s="639"/>
      <c r="D6" s="639"/>
      <c r="E6" s="639"/>
      <c r="F6" s="639"/>
      <c r="G6" s="639"/>
      <c r="H6" s="641" t="s">
        <v>1500</v>
      </c>
      <c r="I6" s="642"/>
      <c r="J6" s="641" t="s">
        <v>1501</v>
      </c>
      <c r="K6" s="642"/>
      <c r="L6" s="641" t="s">
        <v>1502</v>
      </c>
      <c r="M6" s="642"/>
      <c r="N6" s="641" t="s">
        <v>1503</v>
      </c>
      <c r="O6" s="642"/>
      <c r="P6" s="646"/>
      <c r="Q6" s="647"/>
      <c r="R6" s="625"/>
      <c r="S6" s="625"/>
      <c r="T6" s="625"/>
      <c r="U6" s="639"/>
      <c r="V6" s="312"/>
      <c r="W6" s="312"/>
    </row>
    <row r="7" spans="1:36" s="65" customFormat="1" ht="24" customHeight="1" x14ac:dyDescent="0.25">
      <c r="A7" s="626"/>
      <c r="B7" s="626"/>
      <c r="C7" s="640"/>
      <c r="D7" s="640"/>
      <c r="E7" s="640"/>
      <c r="F7" s="640"/>
      <c r="G7" s="640"/>
      <c r="H7" s="421" t="s">
        <v>1504</v>
      </c>
      <c r="I7" s="421" t="s">
        <v>35</v>
      </c>
      <c r="J7" s="421" t="s">
        <v>1504</v>
      </c>
      <c r="K7" s="421" t="s">
        <v>35</v>
      </c>
      <c r="L7" s="421" t="s">
        <v>1504</v>
      </c>
      <c r="M7" s="421" t="s">
        <v>35</v>
      </c>
      <c r="N7" s="421" t="s">
        <v>1504</v>
      </c>
      <c r="O7" s="421" t="s">
        <v>35</v>
      </c>
      <c r="P7" s="421" t="s">
        <v>1504</v>
      </c>
      <c r="Q7" s="421" t="s">
        <v>35</v>
      </c>
      <c r="R7" s="626"/>
      <c r="S7" s="626"/>
      <c r="T7" s="626"/>
      <c r="U7" s="640"/>
      <c r="V7" s="312"/>
      <c r="W7" s="312"/>
    </row>
    <row r="8" spans="1:36" ht="15.75" customHeight="1" x14ac:dyDescent="0.3">
      <c r="A8" s="273"/>
      <c r="B8" s="274"/>
      <c r="C8" s="285"/>
      <c r="D8" s="285"/>
      <c r="E8" s="285"/>
      <c r="F8" s="286"/>
      <c r="G8" s="285"/>
      <c r="H8" s="422"/>
      <c r="I8" s="422"/>
      <c r="J8" s="422"/>
      <c r="K8" s="422"/>
      <c r="L8" s="422"/>
      <c r="M8" s="422"/>
      <c r="N8" s="422"/>
      <c r="O8" s="422"/>
      <c r="P8" s="422"/>
      <c r="Q8" s="422"/>
      <c r="R8" s="275"/>
      <c r="S8" s="275"/>
      <c r="T8" s="275"/>
      <c r="U8" s="285"/>
      <c r="V8" s="311"/>
      <c r="W8" s="311"/>
    </row>
    <row r="9" spans="1:36" ht="141.94999999999999" customHeight="1" x14ac:dyDescent="0.25">
      <c r="A9" s="656" t="s">
        <v>1699</v>
      </c>
      <c r="B9" s="653" t="s">
        <v>1701</v>
      </c>
      <c r="C9" s="351" t="s">
        <v>1675</v>
      </c>
      <c r="D9" s="351" t="s">
        <v>1702</v>
      </c>
      <c r="E9" s="352" t="s">
        <v>1703</v>
      </c>
      <c r="F9" s="351" t="s">
        <v>1704</v>
      </c>
      <c r="G9" s="351" t="s">
        <v>1705</v>
      </c>
      <c r="H9" s="393">
        <v>0.25</v>
      </c>
      <c r="I9" s="355"/>
      <c r="J9" s="393">
        <v>0.25</v>
      </c>
      <c r="K9" s="355"/>
      <c r="L9" s="393">
        <v>0.25</v>
      </c>
      <c r="M9" s="355"/>
      <c r="N9" s="393">
        <v>0.25</v>
      </c>
      <c r="O9" s="355"/>
      <c r="P9" s="353">
        <f t="shared" ref="P9:P42" si="0">H9+J9+L9+N9</f>
        <v>1</v>
      </c>
      <c r="Q9" s="354">
        <f t="shared" ref="Q9:Q42" si="1">I9+K9+M9+O9</f>
        <v>0</v>
      </c>
      <c r="R9" s="352" t="s">
        <v>1706</v>
      </c>
      <c r="S9" s="352" t="s">
        <v>1575</v>
      </c>
      <c r="T9" s="352" t="s">
        <v>1707</v>
      </c>
      <c r="U9" s="352" t="s">
        <v>1708</v>
      </c>
      <c r="V9" s="311"/>
      <c r="W9" s="311"/>
    </row>
    <row r="10" spans="1:36" ht="105.95" customHeight="1" x14ac:dyDescent="0.25">
      <c r="A10" s="657"/>
      <c r="B10" s="654"/>
      <c r="C10" s="351" t="s">
        <v>1697</v>
      </c>
      <c r="D10" s="351" t="s">
        <v>1709</v>
      </c>
      <c r="E10" s="352" t="s">
        <v>1710</v>
      </c>
      <c r="F10" s="351" t="s">
        <v>1711</v>
      </c>
      <c r="G10" s="351" t="s">
        <v>1712</v>
      </c>
      <c r="H10" s="393">
        <v>0.25</v>
      </c>
      <c r="I10" s="355"/>
      <c r="J10" s="393">
        <v>0.25</v>
      </c>
      <c r="K10" s="355"/>
      <c r="L10" s="393">
        <v>0.25</v>
      </c>
      <c r="M10" s="355"/>
      <c r="N10" s="393">
        <v>0.25</v>
      </c>
      <c r="O10" s="355"/>
      <c r="P10" s="353">
        <f t="shared" si="0"/>
        <v>1</v>
      </c>
      <c r="Q10" s="354">
        <f t="shared" si="1"/>
        <v>0</v>
      </c>
      <c r="R10" s="352" t="s">
        <v>1713</v>
      </c>
      <c r="S10" s="352" t="s">
        <v>1714</v>
      </c>
      <c r="T10" s="352" t="s">
        <v>1715</v>
      </c>
      <c r="U10" s="352" t="s">
        <v>1708</v>
      </c>
      <c r="V10" s="311"/>
      <c r="W10" s="311"/>
    </row>
    <row r="11" spans="1:36" ht="77.25" customHeight="1" x14ac:dyDescent="0.25">
      <c r="A11" s="657"/>
      <c r="B11" s="654"/>
      <c r="C11" s="351" t="s">
        <v>1675</v>
      </c>
      <c r="D11" s="577" t="s">
        <v>1716</v>
      </c>
      <c r="E11" s="578" t="s">
        <v>1717</v>
      </c>
      <c r="F11" s="351" t="s">
        <v>1718</v>
      </c>
      <c r="G11" s="351" t="s">
        <v>1719</v>
      </c>
      <c r="H11" s="393">
        <v>0.25</v>
      </c>
      <c r="I11" s="355"/>
      <c r="J11" s="393">
        <v>0.25</v>
      </c>
      <c r="K11" s="355"/>
      <c r="L11" s="393">
        <v>0.25</v>
      </c>
      <c r="M11" s="355"/>
      <c r="N11" s="393">
        <v>0.25</v>
      </c>
      <c r="O11" s="355"/>
      <c r="P11" s="353">
        <f t="shared" si="0"/>
        <v>1</v>
      </c>
      <c r="Q11" s="354">
        <f t="shared" si="1"/>
        <v>0</v>
      </c>
      <c r="R11" s="352" t="s">
        <v>1720</v>
      </c>
      <c r="S11" s="352" t="s">
        <v>1721</v>
      </c>
      <c r="T11" s="352" t="s">
        <v>1722</v>
      </c>
      <c r="U11" s="352" t="s">
        <v>1723</v>
      </c>
      <c r="V11" s="311"/>
      <c r="W11" s="311"/>
    </row>
    <row r="12" spans="1:36" ht="60" customHeight="1" x14ac:dyDescent="0.25">
      <c r="A12" s="657"/>
      <c r="B12" s="654"/>
      <c r="C12" s="351" t="s">
        <v>1675</v>
      </c>
      <c r="D12" s="577" t="s">
        <v>1716</v>
      </c>
      <c r="E12" s="578" t="s">
        <v>1717</v>
      </c>
      <c r="F12" s="351" t="s">
        <v>1724</v>
      </c>
      <c r="G12" s="351" t="s">
        <v>1725</v>
      </c>
      <c r="H12" s="393">
        <v>0.25</v>
      </c>
      <c r="I12" s="355"/>
      <c r="J12" s="393">
        <v>0.25</v>
      </c>
      <c r="K12" s="355"/>
      <c r="L12" s="393">
        <v>0.25</v>
      </c>
      <c r="M12" s="355"/>
      <c r="N12" s="393">
        <v>0.25</v>
      </c>
      <c r="O12" s="355"/>
      <c r="P12" s="353">
        <f t="shared" si="0"/>
        <v>1</v>
      </c>
      <c r="Q12" s="354">
        <f t="shared" si="1"/>
        <v>0</v>
      </c>
      <c r="R12" s="352" t="s">
        <v>1720</v>
      </c>
      <c r="S12" s="352" t="s">
        <v>1721</v>
      </c>
      <c r="T12" s="352" t="s">
        <v>1722</v>
      </c>
      <c r="U12" s="352" t="s">
        <v>1723</v>
      </c>
      <c r="V12" s="311"/>
      <c r="W12" s="311"/>
    </row>
    <row r="13" spans="1:36" ht="96.95" customHeight="1" x14ac:dyDescent="0.25">
      <c r="A13" s="657"/>
      <c r="B13" s="654"/>
      <c r="C13" s="351" t="s">
        <v>1675</v>
      </c>
      <c r="D13" s="577" t="s">
        <v>1716</v>
      </c>
      <c r="E13" s="578" t="s">
        <v>1717</v>
      </c>
      <c r="F13" s="351" t="s">
        <v>1726</v>
      </c>
      <c r="G13" s="351" t="s">
        <v>1727</v>
      </c>
      <c r="H13" s="393">
        <v>0.25</v>
      </c>
      <c r="I13" s="355"/>
      <c r="J13" s="393">
        <v>0.25</v>
      </c>
      <c r="K13" s="355"/>
      <c r="L13" s="393">
        <v>0.25</v>
      </c>
      <c r="M13" s="355"/>
      <c r="N13" s="393">
        <v>0.25</v>
      </c>
      <c r="O13" s="355"/>
      <c r="P13" s="353">
        <f t="shared" si="0"/>
        <v>1</v>
      </c>
      <c r="Q13" s="354">
        <f t="shared" si="1"/>
        <v>0</v>
      </c>
      <c r="R13" s="352" t="s">
        <v>1720</v>
      </c>
      <c r="S13" s="352" t="s">
        <v>1721</v>
      </c>
      <c r="T13" s="352" t="s">
        <v>1722</v>
      </c>
      <c r="U13" s="352" t="s">
        <v>1723</v>
      </c>
      <c r="V13" s="311"/>
      <c r="W13" s="311"/>
    </row>
    <row r="14" spans="1:36" ht="147.94999999999999" customHeight="1" x14ac:dyDescent="0.25">
      <c r="A14" s="657"/>
      <c r="B14" s="654"/>
      <c r="C14" s="351" t="s">
        <v>1675</v>
      </c>
      <c r="D14" s="577" t="s">
        <v>1716</v>
      </c>
      <c r="E14" s="578" t="s">
        <v>1717</v>
      </c>
      <c r="F14" s="351" t="s">
        <v>1728</v>
      </c>
      <c r="G14" s="351" t="s">
        <v>1729</v>
      </c>
      <c r="H14" s="393">
        <v>0.25</v>
      </c>
      <c r="I14" s="355"/>
      <c r="J14" s="393">
        <v>0.25</v>
      </c>
      <c r="K14" s="355"/>
      <c r="L14" s="393">
        <v>0.25</v>
      </c>
      <c r="M14" s="355"/>
      <c r="N14" s="393">
        <v>0.25</v>
      </c>
      <c r="O14" s="355"/>
      <c r="P14" s="353">
        <f t="shared" si="0"/>
        <v>1</v>
      </c>
      <c r="Q14" s="354">
        <f t="shared" si="1"/>
        <v>0</v>
      </c>
      <c r="R14" s="352" t="s">
        <v>1720</v>
      </c>
      <c r="S14" s="352" t="s">
        <v>1721</v>
      </c>
      <c r="T14" s="352" t="s">
        <v>1722</v>
      </c>
      <c r="U14" s="352" t="s">
        <v>1723</v>
      </c>
      <c r="V14" s="311"/>
      <c r="W14" s="311"/>
    </row>
    <row r="15" spans="1:36" ht="85.5" x14ac:dyDescent="0.25">
      <c r="A15" s="657"/>
      <c r="B15" s="654"/>
      <c r="C15" s="351" t="s">
        <v>1675</v>
      </c>
      <c r="D15" s="577" t="s">
        <v>1716</v>
      </c>
      <c r="E15" s="578" t="s">
        <v>1717</v>
      </c>
      <c r="F15" s="351" t="s">
        <v>1730</v>
      </c>
      <c r="G15" s="351" t="s">
        <v>1731</v>
      </c>
      <c r="H15" s="393">
        <v>0.25</v>
      </c>
      <c r="I15" s="355"/>
      <c r="J15" s="393">
        <v>0.25</v>
      </c>
      <c r="K15" s="355"/>
      <c r="L15" s="393">
        <v>0.25</v>
      </c>
      <c r="M15" s="355"/>
      <c r="N15" s="393">
        <v>0.25</v>
      </c>
      <c r="O15" s="355"/>
      <c r="P15" s="353">
        <f t="shared" si="0"/>
        <v>1</v>
      </c>
      <c r="Q15" s="354">
        <f t="shared" si="1"/>
        <v>0</v>
      </c>
      <c r="R15" s="352" t="s">
        <v>1720</v>
      </c>
      <c r="S15" s="352" t="s">
        <v>1721</v>
      </c>
      <c r="T15" s="352" t="s">
        <v>1732</v>
      </c>
      <c r="U15" s="352" t="s">
        <v>1733</v>
      </c>
      <c r="V15" s="311"/>
      <c r="W15" s="311"/>
    </row>
    <row r="16" spans="1:36" ht="102" customHeight="1" x14ac:dyDescent="0.25">
      <c r="A16" s="657"/>
      <c r="B16" s="654"/>
      <c r="C16" s="351" t="s">
        <v>1675</v>
      </c>
      <c r="D16" s="577" t="s">
        <v>1716</v>
      </c>
      <c r="E16" s="578" t="s">
        <v>1717</v>
      </c>
      <c r="F16" s="351" t="s">
        <v>1734</v>
      </c>
      <c r="G16" s="351" t="s">
        <v>1735</v>
      </c>
      <c r="H16" s="393">
        <v>0.25</v>
      </c>
      <c r="I16" s="355"/>
      <c r="J16" s="393">
        <v>0.25</v>
      </c>
      <c r="K16" s="355"/>
      <c r="L16" s="393">
        <v>0.25</v>
      </c>
      <c r="M16" s="355"/>
      <c r="N16" s="393">
        <v>0.25</v>
      </c>
      <c r="O16" s="355"/>
      <c r="P16" s="353">
        <f t="shared" si="0"/>
        <v>1</v>
      </c>
      <c r="Q16" s="354">
        <f t="shared" si="1"/>
        <v>0</v>
      </c>
      <c r="R16" s="352" t="s">
        <v>1720</v>
      </c>
      <c r="S16" s="352" t="s">
        <v>1721</v>
      </c>
      <c r="T16" s="352" t="s">
        <v>1736</v>
      </c>
      <c r="U16" s="352" t="s">
        <v>1737</v>
      </c>
      <c r="V16" s="311"/>
      <c r="W16" s="311"/>
    </row>
    <row r="17" spans="1:23" ht="85.5" x14ac:dyDescent="0.25">
      <c r="A17" s="657"/>
      <c r="B17" s="654"/>
      <c r="C17" s="351" t="s">
        <v>1675</v>
      </c>
      <c r="D17" s="577" t="s">
        <v>1716</v>
      </c>
      <c r="E17" s="578" t="s">
        <v>1717</v>
      </c>
      <c r="F17" s="351" t="s">
        <v>1738</v>
      </c>
      <c r="G17" s="351" t="s">
        <v>1739</v>
      </c>
      <c r="H17" s="393">
        <v>0.25</v>
      </c>
      <c r="I17" s="355"/>
      <c r="J17" s="393">
        <v>0.25</v>
      </c>
      <c r="K17" s="355"/>
      <c r="L17" s="393">
        <v>0.25</v>
      </c>
      <c r="M17" s="355"/>
      <c r="N17" s="393">
        <v>0.25</v>
      </c>
      <c r="O17" s="355"/>
      <c r="P17" s="353"/>
      <c r="Q17" s="354"/>
      <c r="R17" s="352" t="s">
        <v>1720</v>
      </c>
      <c r="S17" s="352" t="s">
        <v>1721</v>
      </c>
      <c r="T17" s="352" t="s">
        <v>1740</v>
      </c>
      <c r="U17" s="352" t="s">
        <v>1741</v>
      </c>
      <c r="V17" s="311"/>
      <c r="W17" s="311"/>
    </row>
    <row r="18" spans="1:23" ht="74.099999999999994" customHeight="1" x14ac:dyDescent="0.25">
      <c r="A18" s="657"/>
      <c r="B18" s="654"/>
      <c r="C18" s="351" t="s">
        <v>1675</v>
      </c>
      <c r="D18" s="577" t="s">
        <v>1716</v>
      </c>
      <c r="E18" s="578" t="s">
        <v>1717</v>
      </c>
      <c r="F18" s="351" t="s">
        <v>1742</v>
      </c>
      <c r="G18" s="351" t="s">
        <v>1743</v>
      </c>
      <c r="H18" s="393">
        <v>0.25</v>
      </c>
      <c r="I18" s="355"/>
      <c r="J18" s="393">
        <v>0.25</v>
      </c>
      <c r="K18" s="355"/>
      <c r="L18" s="393">
        <v>0.25</v>
      </c>
      <c r="M18" s="355"/>
      <c r="N18" s="393">
        <v>0.25</v>
      </c>
      <c r="O18" s="355"/>
      <c r="P18" s="353"/>
      <c r="Q18" s="354"/>
      <c r="R18" s="352" t="s">
        <v>1720</v>
      </c>
      <c r="S18" s="352" t="s">
        <v>1721</v>
      </c>
      <c r="T18" s="352" t="s">
        <v>1740</v>
      </c>
      <c r="U18" s="352" t="s">
        <v>1741</v>
      </c>
      <c r="V18" s="311"/>
      <c r="W18" s="311"/>
    </row>
    <row r="19" spans="1:23" ht="75.95" customHeight="1" x14ac:dyDescent="0.25">
      <c r="A19" s="657"/>
      <c r="B19" s="654"/>
      <c r="C19" s="351" t="s">
        <v>1675</v>
      </c>
      <c r="D19" s="577" t="s">
        <v>1716</v>
      </c>
      <c r="E19" s="578" t="s">
        <v>1717</v>
      </c>
      <c r="F19" s="351" t="s">
        <v>1744</v>
      </c>
      <c r="G19" s="351" t="s">
        <v>1745</v>
      </c>
      <c r="H19" s="393">
        <v>0.25</v>
      </c>
      <c r="I19" s="355"/>
      <c r="J19" s="393">
        <v>0.25</v>
      </c>
      <c r="K19" s="355"/>
      <c r="L19" s="393">
        <v>0.25</v>
      </c>
      <c r="M19" s="355"/>
      <c r="N19" s="393">
        <v>0.25</v>
      </c>
      <c r="O19" s="355"/>
      <c r="P19" s="353"/>
      <c r="Q19" s="354"/>
      <c r="R19" s="352" t="s">
        <v>1720</v>
      </c>
      <c r="S19" s="352" t="s">
        <v>1721</v>
      </c>
      <c r="T19" s="352" t="s">
        <v>1740</v>
      </c>
      <c r="U19" s="352" t="s">
        <v>1741</v>
      </c>
      <c r="V19" s="311"/>
      <c r="W19" s="311"/>
    </row>
    <row r="20" spans="1:23" ht="409.5" x14ac:dyDescent="0.25">
      <c r="A20" s="657"/>
      <c r="B20" s="654"/>
      <c r="C20" s="351" t="s">
        <v>1675</v>
      </c>
      <c r="D20" s="579" t="s">
        <v>1716</v>
      </c>
      <c r="E20" s="580" t="s">
        <v>1717</v>
      </c>
      <c r="F20" s="351" t="s">
        <v>1746</v>
      </c>
      <c r="G20" s="351" t="s">
        <v>1747</v>
      </c>
      <c r="H20" s="393">
        <v>0.25</v>
      </c>
      <c r="I20" s="355"/>
      <c r="J20" s="393">
        <v>0.25</v>
      </c>
      <c r="K20" s="355"/>
      <c r="L20" s="393">
        <v>0.25</v>
      </c>
      <c r="M20" s="355"/>
      <c r="N20" s="393">
        <v>0.25</v>
      </c>
      <c r="O20" s="355"/>
      <c r="P20" s="353"/>
      <c r="Q20" s="354"/>
      <c r="R20" s="352" t="s">
        <v>1720</v>
      </c>
      <c r="S20" s="352" t="s">
        <v>1721</v>
      </c>
      <c r="T20" s="352" t="s">
        <v>1748</v>
      </c>
      <c r="U20" s="352" t="s">
        <v>1737</v>
      </c>
      <c r="V20" s="311"/>
      <c r="W20" s="311"/>
    </row>
    <row r="21" spans="1:23" ht="142.69999999999999" customHeight="1" x14ac:dyDescent="0.25">
      <c r="A21" s="658"/>
      <c r="B21" s="655"/>
      <c r="C21" s="351" t="s">
        <v>1675</v>
      </c>
      <c r="D21" s="577" t="s">
        <v>1716</v>
      </c>
      <c r="E21" s="352" t="s">
        <v>1749</v>
      </c>
      <c r="F21" s="351" t="s">
        <v>1750</v>
      </c>
      <c r="G21" s="351" t="s">
        <v>1751</v>
      </c>
      <c r="H21" s="393">
        <v>0.25</v>
      </c>
      <c r="I21" s="355"/>
      <c r="J21" s="393">
        <v>0.25</v>
      </c>
      <c r="K21" s="355"/>
      <c r="L21" s="393">
        <v>0.25</v>
      </c>
      <c r="M21" s="355"/>
      <c r="N21" s="393">
        <v>0.25</v>
      </c>
      <c r="O21" s="355"/>
      <c r="P21" s="353"/>
      <c r="Q21" s="354"/>
      <c r="R21" s="352" t="s">
        <v>1720</v>
      </c>
      <c r="S21" s="352" t="s">
        <v>1721</v>
      </c>
      <c r="T21" s="352" t="s">
        <v>1752</v>
      </c>
      <c r="U21" s="352" t="s">
        <v>1753</v>
      </c>
      <c r="V21" s="311"/>
      <c r="W21" s="311"/>
    </row>
    <row r="22" spans="1:23" ht="122.1" customHeight="1" x14ac:dyDescent="0.25">
      <c r="A22" s="653" t="s">
        <v>1700</v>
      </c>
      <c r="B22" s="653" t="s">
        <v>1754</v>
      </c>
      <c r="C22" s="351" t="s">
        <v>1674</v>
      </c>
      <c r="D22" s="581" t="s">
        <v>1755</v>
      </c>
      <c r="E22" s="352" t="s">
        <v>1756</v>
      </c>
      <c r="F22" s="351" t="s">
        <v>1757</v>
      </c>
      <c r="G22" s="351" t="s">
        <v>1758</v>
      </c>
      <c r="H22" s="393">
        <v>0.25</v>
      </c>
      <c r="I22" s="355"/>
      <c r="J22" s="393">
        <v>0.25</v>
      </c>
      <c r="K22" s="355"/>
      <c r="L22" s="393">
        <v>0.25</v>
      </c>
      <c r="M22" s="355"/>
      <c r="N22" s="393">
        <v>0.25</v>
      </c>
      <c r="O22" s="355"/>
      <c r="P22" s="353">
        <f t="shared" si="0"/>
        <v>1</v>
      </c>
      <c r="Q22" s="354">
        <f t="shared" si="1"/>
        <v>0</v>
      </c>
      <c r="R22" s="351" t="s">
        <v>1759</v>
      </c>
      <c r="S22" s="352" t="s">
        <v>1760</v>
      </c>
      <c r="T22" s="352" t="s">
        <v>1761</v>
      </c>
      <c r="U22" s="352" t="s">
        <v>1762</v>
      </c>
      <c r="V22" s="311"/>
      <c r="W22" s="311"/>
    </row>
    <row r="23" spans="1:23" ht="117.95" customHeight="1" x14ac:dyDescent="0.25">
      <c r="A23" s="654"/>
      <c r="B23" s="654"/>
      <c r="C23" s="351" t="s">
        <v>1674</v>
      </c>
      <c r="D23" s="581" t="s">
        <v>1755</v>
      </c>
      <c r="E23" s="352" t="s">
        <v>1763</v>
      </c>
      <c r="F23" s="351" t="s">
        <v>1764</v>
      </c>
      <c r="G23" s="394" t="s">
        <v>1765</v>
      </c>
      <c r="H23" s="393">
        <v>0.25</v>
      </c>
      <c r="I23" s="355"/>
      <c r="J23" s="393">
        <v>0.25</v>
      </c>
      <c r="K23" s="355"/>
      <c r="L23" s="393">
        <v>0.25</v>
      </c>
      <c r="M23" s="355"/>
      <c r="N23" s="393">
        <v>0.25</v>
      </c>
      <c r="O23" s="355"/>
      <c r="P23" s="353">
        <f t="shared" si="0"/>
        <v>1</v>
      </c>
      <c r="Q23" s="354">
        <f t="shared" si="1"/>
        <v>0</v>
      </c>
      <c r="R23" s="351" t="s">
        <v>1759</v>
      </c>
      <c r="S23" s="352" t="s">
        <v>1760</v>
      </c>
      <c r="T23" s="352" t="s">
        <v>1761</v>
      </c>
      <c r="U23" s="352" t="s">
        <v>1762</v>
      </c>
      <c r="V23" s="311"/>
      <c r="W23" s="311"/>
    </row>
    <row r="24" spans="1:23" ht="120" customHeight="1" x14ac:dyDescent="0.25">
      <c r="A24" s="654"/>
      <c r="B24" s="654"/>
      <c r="C24" s="351" t="s">
        <v>1674</v>
      </c>
      <c r="D24" s="581" t="s">
        <v>1755</v>
      </c>
      <c r="E24" s="352" t="s">
        <v>1766</v>
      </c>
      <c r="F24" s="351" t="s">
        <v>1767</v>
      </c>
      <c r="G24" s="351" t="s">
        <v>1768</v>
      </c>
      <c r="H24" s="393">
        <v>0.25</v>
      </c>
      <c r="I24" s="355"/>
      <c r="J24" s="393">
        <v>0.25</v>
      </c>
      <c r="K24" s="355"/>
      <c r="L24" s="393">
        <v>0.25</v>
      </c>
      <c r="M24" s="355"/>
      <c r="N24" s="393">
        <v>0.25</v>
      </c>
      <c r="O24" s="355"/>
      <c r="P24" s="353">
        <f t="shared" si="0"/>
        <v>1</v>
      </c>
      <c r="Q24" s="354">
        <f t="shared" si="1"/>
        <v>0</v>
      </c>
      <c r="R24" s="351" t="s">
        <v>1759</v>
      </c>
      <c r="S24" s="352" t="s">
        <v>1760</v>
      </c>
      <c r="T24" s="352" t="s">
        <v>1761</v>
      </c>
      <c r="U24" s="352" t="s">
        <v>1769</v>
      </c>
      <c r="V24" s="311"/>
      <c r="W24" s="311"/>
    </row>
    <row r="25" spans="1:23" ht="111" customHeight="1" x14ac:dyDescent="0.25">
      <c r="A25" s="654"/>
      <c r="B25" s="654"/>
      <c r="C25" s="351" t="s">
        <v>1674</v>
      </c>
      <c r="D25" s="581" t="s">
        <v>1755</v>
      </c>
      <c r="E25" s="352" t="s">
        <v>1770</v>
      </c>
      <c r="F25" s="351" t="s">
        <v>1771</v>
      </c>
      <c r="G25" s="351" t="s">
        <v>1772</v>
      </c>
      <c r="H25" s="393">
        <v>0.25</v>
      </c>
      <c r="I25" s="355"/>
      <c r="J25" s="393">
        <v>0.25</v>
      </c>
      <c r="K25" s="355"/>
      <c r="L25" s="393">
        <v>0.25</v>
      </c>
      <c r="M25" s="355"/>
      <c r="N25" s="393">
        <v>0.25</v>
      </c>
      <c r="O25" s="355"/>
      <c r="P25" s="353">
        <f t="shared" si="0"/>
        <v>1</v>
      </c>
      <c r="Q25" s="354">
        <f t="shared" si="1"/>
        <v>0</v>
      </c>
      <c r="R25" s="351" t="s">
        <v>1759</v>
      </c>
      <c r="S25" s="352" t="s">
        <v>1760</v>
      </c>
      <c r="T25" s="352" t="s">
        <v>1761</v>
      </c>
      <c r="U25" s="352" t="s">
        <v>1769</v>
      </c>
      <c r="V25" s="311"/>
      <c r="W25" s="311"/>
    </row>
    <row r="26" spans="1:23" ht="135" customHeight="1" x14ac:dyDescent="0.25">
      <c r="A26" s="654"/>
      <c r="B26" s="654"/>
      <c r="C26" s="351" t="s">
        <v>1674</v>
      </c>
      <c r="D26" s="581" t="s">
        <v>1755</v>
      </c>
      <c r="E26" s="352" t="s">
        <v>1773</v>
      </c>
      <c r="F26" s="351" t="s">
        <v>1774</v>
      </c>
      <c r="G26" s="351" t="s">
        <v>1775</v>
      </c>
      <c r="H26" s="393">
        <v>0.25</v>
      </c>
      <c r="I26" s="355"/>
      <c r="J26" s="393">
        <v>0.25</v>
      </c>
      <c r="K26" s="355"/>
      <c r="L26" s="393">
        <v>0.25</v>
      </c>
      <c r="M26" s="355"/>
      <c r="N26" s="393">
        <v>0.25</v>
      </c>
      <c r="O26" s="355"/>
      <c r="P26" s="353">
        <f t="shared" si="0"/>
        <v>1</v>
      </c>
      <c r="Q26" s="354">
        <f t="shared" si="1"/>
        <v>0</v>
      </c>
      <c r="R26" s="351" t="s">
        <v>1759</v>
      </c>
      <c r="S26" s="352" t="s">
        <v>1760</v>
      </c>
      <c r="T26" s="352" t="s">
        <v>1761</v>
      </c>
      <c r="U26" s="352" t="s">
        <v>1753</v>
      </c>
      <c r="V26" s="311"/>
      <c r="W26" s="311"/>
    </row>
    <row r="27" spans="1:23" ht="144" customHeight="1" x14ac:dyDescent="0.25">
      <c r="A27" s="654"/>
      <c r="B27" s="653" t="s">
        <v>1776</v>
      </c>
      <c r="C27" s="351" t="s">
        <v>1684</v>
      </c>
      <c r="D27" s="451" t="s">
        <v>2990</v>
      </c>
      <c r="E27" s="451" t="s">
        <v>1508</v>
      </c>
      <c r="F27" s="424" t="s">
        <v>1777</v>
      </c>
      <c r="G27" s="424" t="s">
        <v>1778</v>
      </c>
      <c r="H27" s="393">
        <v>0.25</v>
      </c>
      <c r="I27" s="355"/>
      <c r="J27" s="393">
        <v>0.25</v>
      </c>
      <c r="K27" s="355"/>
      <c r="L27" s="393">
        <v>0.25</v>
      </c>
      <c r="M27" s="355"/>
      <c r="N27" s="393">
        <v>0.25</v>
      </c>
      <c r="O27" s="355"/>
      <c r="P27" s="353">
        <f t="shared" si="0"/>
        <v>1</v>
      </c>
      <c r="Q27" s="368">
        <f t="shared" si="1"/>
        <v>0</v>
      </c>
      <c r="R27" s="423" t="s">
        <v>1511</v>
      </c>
      <c r="S27" s="423" t="s">
        <v>1512</v>
      </c>
      <c r="T27" s="423" t="s">
        <v>1513</v>
      </c>
      <c r="U27" s="423" t="s">
        <v>1514</v>
      </c>
      <c r="V27" s="311"/>
      <c r="W27" s="311"/>
    </row>
    <row r="28" spans="1:23" ht="153.94999999999999" customHeight="1" x14ac:dyDescent="0.25">
      <c r="A28" s="654"/>
      <c r="B28" s="654"/>
      <c r="C28" s="351" t="s">
        <v>1684</v>
      </c>
      <c r="D28" s="582" t="s">
        <v>1779</v>
      </c>
      <c r="E28" s="352" t="s">
        <v>1780</v>
      </c>
      <c r="F28" s="434" t="s">
        <v>1781</v>
      </c>
      <c r="G28" s="394" t="s">
        <v>1782</v>
      </c>
      <c r="H28" s="393">
        <v>0.25</v>
      </c>
      <c r="I28" s="355"/>
      <c r="J28" s="393">
        <v>0.25</v>
      </c>
      <c r="K28" s="355"/>
      <c r="L28" s="393">
        <v>0.25</v>
      </c>
      <c r="M28" s="355"/>
      <c r="N28" s="393">
        <v>0.25</v>
      </c>
      <c r="O28" s="355"/>
      <c r="P28" s="353">
        <f t="shared" si="0"/>
        <v>1</v>
      </c>
      <c r="Q28" s="368">
        <f t="shared" si="1"/>
        <v>0</v>
      </c>
      <c r="R28" s="423" t="s">
        <v>1511</v>
      </c>
      <c r="S28" s="352" t="s">
        <v>1760</v>
      </c>
      <c r="T28" s="352" t="s">
        <v>1761</v>
      </c>
      <c r="U28" s="352" t="s">
        <v>1708</v>
      </c>
      <c r="V28" s="311"/>
      <c r="W28" s="311"/>
    </row>
    <row r="29" spans="1:23" ht="152.1" customHeight="1" x14ac:dyDescent="0.25">
      <c r="A29" s="654"/>
      <c r="B29" s="654"/>
      <c r="C29" s="351" t="s">
        <v>1684</v>
      </c>
      <c r="D29" s="582" t="s">
        <v>1779</v>
      </c>
      <c r="E29" s="352" t="s">
        <v>1783</v>
      </c>
      <c r="F29" s="434" t="s">
        <v>1784</v>
      </c>
      <c r="G29" s="351" t="s">
        <v>1785</v>
      </c>
      <c r="H29" s="393">
        <v>0.25</v>
      </c>
      <c r="I29" s="355"/>
      <c r="J29" s="393">
        <v>0.25</v>
      </c>
      <c r="K29" s="355"/>
      <c r="L29" s="393">
        <v>0.25</v>
      </c>
      <c r="M29" s="355"/>
      <c r="N29" s="393">
        <v>0.25</v>
      </c>
      <c r="O29" s="355"/>
      <c r="P29" s="353">
        <f t="shared" si="0"/>
        <v>1</v>
      </c>
      <c r="Q29" s="354">
        <f t="shared" si="1"/>
        <v>0</v>
      </c>
      <c r="R29" s="423" t="s">
        <v>1511</v>
      </c>
      <c r="S29" s="352" t="s">
        <v>1760</v>
      </c>
      <c r="T29" s="352" t="s">
        <v>1761</v>
      </c>
      <c r="U29" s="352" t="s">
        <v>1708</v>
      </c>
      <c r="V29" s="311"/>
      <c r="W29" s="311"/>
    </row>
    <row r="30" spans="1:23" ht="159.94999999999999" customHeight="1" x14ac:dyDescent="0.25">
      <c r="A30" s="654"/>
      <c r="B30" s="654"/>
      <c r="C30" s="351" t="s">
        <v>1684</v>
      </c>
      <c r="D30" s="582" t="s">
        <v>1779</v>
      </c>
      <c r="E30" s="352" t="s">
        <v>1786</v>
      </c>
      <c r="F30" s="434" t="s">
        <v>1787</v>
      </c>
      <c r="G30" s="351" t="s">
        <v>1788</v>
      </c>
      <c r="H30" s="393">
        <v>0.25</v>
      </c>
      <c r="I30" s="355"/>
      <c r="J30" s="393">
        <v>0.25</v>
      </c>
      <c r="K30" s="355"/>
      <c r="L30" s="393">
        <v>0.25</v>
      </c>
      <c r="M30" s="355"/>
      <c r="N30" s="393">
        <v>0.25</v>
      </c>
      <c r="O30" s="355"/>
      <c r="P30" s="353">
        <f t="shared" si="0"/>
        <v>1</v>
      </c>
      <c r="Q30" s="354">
        <f t="shared" si="1"/>
        <v>0</v>
      </c>
      <c r="R30" s="423" t="s">
        <v>1511</v>
      </c>
      <c r="S30" s="352" t="s">
        <v>1760</v>
      </c>
      <c r="T30" s="352" t="s">
        <v>1761</v>
      </c>
      <c r="U30" s="352" t="s">
        <v>1708</v>
      </c>
      <c r="V30" s="311"/>
      <c r="W30" s="311"/>
    </row>
    <row r="31" spans="1:23" ht="140.1" customHeight="1" x14ac:dyDescent="0.25">
      <c r="A31" s="654"/>
      <c r="B31" s="654"/>
      <c r="C31" s="351" t="s">
        <v>1684</v>
      </c>
      <c r="D31" s="582" t="s">
        <v>1779</v>
      </c>
      <c r="E31" s="352" t="s">
        <v>1789</v>
      </c>
      <c r="F31" s="434" t="s">
        <v>1790</v>
      </c>
      <c r="G31" s="351" t="s">
        <v>1791</v>
      </c>
      <c r="H31" s="393">
        <v>0.25</v>
      </c>
      <c r="I31" s="355"/>
      <c r="J31" s="393">
        <v>0.25</v>
      </c>
      <c r="K31" s="355"/>
      <c r="L31" s="393">
        <v>0.25</v>
      </c>
      <c r="M31" s="355"/>
      <c r="N31" s="393">
        <v>0.25</v>
      </c>
      <c r="O31" s="355"/>
      <c r="P31" s="353">
        <f t="shared" si="0"/>
        <v>1</v>
      </c>
      <c r="Q31" s="354">
        <f t="shared" si="1"/>
        <v>0</v>
      </c>
      <c r="R31" s="423" t="s">
        <v>1511</v>
      </c>
      <c r="S31" s="352" t="s">
        <v>1760</v>
      </c>
      <c r="T31" s="352" t="s">
        <v>1761</v>
      </c>
      <c r="U31" s="352" t="s">
        <v>1708</v>
      </c>
      <c r="V31" s="311"/>
      <c r="W31" s="311"/>
    </row>
    <row r="32" spans="1:23" ht="69" customHeight="1" x14ac:dyDescent="0.25">
      <c r="A32" s="654"/>
      <c r="B32" s="652" t="s">
        <v>1792</v>
      </c>
      <c r="C32" s="351" t="s">
        <v>1696</v>
      </c>
      <c r="D32" s="351" t="s">
        <v>1793</v>
      </c>
      <c r="E32" s="352" t="s">
        <v>1794</v>
      </c>
      <c r="F32" s="351" t="s">
        <v>1795</v>
      </c>
      <c r="G32" s="351" t="s">
        <v>1796</v>
      </c>
      <c r="H32" s="393">
        <v>0.25</v>
      </c>
      <c r="I32" s="355"/>
      <c r="J32" s="393">
        <v>0.25</v>
      </c>
      <c r="K32" s="355"/>
      <c r="L32" s="393">
        <v>0.25</v>
      </c>
      <c r="M32" s="355"/>
      <c r="N32" s="393">
        <v>0.25</v>
      </c>
      <c r="O32" s="355"/>
      <c r="P32" s="353">
        <f t="shared" si="0"/>
        <v>1</v>
      </c>
      <c r="Q32" s="354">
        <f t="shared" si="1"/>
        <v>0</v>
      </c>
      <c r="R32" s="352" t="s">
        <v>1797</v>
      </c>
      <c r="S32" s="352" t="s">
        <v>1760</v>
      </c>
      <c r="T32" s="352" t="s">
        <v>1761</v>
      </c>
      <c r="U32" s="352" t="s">
        <v>1708</v>
      </c>
      <c r="V32" s="311"/>
      <c r="W32" s="311"/>
    </row>
    <row r="33" spans="1:23" ht="108" customHeight="1" x14ac:dyDescent="0.25">
      <c r="A33" s="654"/>
      <c r="B33" s="652"/>
      <c r="C33" s="351" t="s">
        <v>1688</v>
      </c>
      <c r="D33" s="583" t="s">
        <v>1798</v>
      </c>
      <c r="E33" s="352" t="s">
        <v>1799</v>
      </c>
      <c r="F33" s="351" t="s">
        <v>1800</v>
      </c>
      <c r="G33" s="351" t="s">
        <v>1801</v>
      </c>
      <c r="H33" s="393">
        <v>0.25</v>
      </c>
      <c r="I33" s="355"/>
      <c r="J33" s="393">
        <v>0.25</v>
      </c>
      <c r="K33" s="355"/>
      <c r="L33" s="393">
        <v>0.25</v>
      </c>
      <c r="M33" s="355"/>
      <c r="N33" s="393">
        <v>0.25</v>
      </c>
      <c r="O33" s="355"/>
      <c r="P33" s="353">
        <f t="shared" si="0"/>
        <v>1</v>
      </c>
      <c r="Q33" s="354">
        <f t="shared" si="1"/>
        <v>0</v>
      </c>
      <c r="R33" s="352" t="s">
        <v>1802</v>
      </c>
      <c r="S33" s="352" t="s">
        <v>1760</v>
      </c>
      <c r="T33" s="352" t="s">
        <v>1761</v>
      </c>
      <c r="U33" s="352" t="s">
        <v>1708</v>
      </c>
      <c r="V33" s="311"/>
      <c r="W33" s="311"/>
    </row>
    <row r="34" spans="1:23" ht="102.95" customHeight="1" x14ac:dyDescent="0.25">
      <c r="A34" s="654"/>
      <c r="B34" s="653" t="s">
        <v>1803</v>
      </c>
      <c r="C34" s="351" t="s">
        <v>1674</v>
      </c>
      <c r="D34" s="583" t="s">
        <v>1804</v>
      </c>
      <c r="E34" s="352" t="s">
        <v>1805</v>
      </c>
      <c r="F34" s="351" t="s">
        <v>1806</v>
      </c>
      <c r="G34" s="351" t="s">
        <v>1807</v>
      </c>
      <c r="H34" s="393">
        <v>0.25</v>
      </c>
      <c r="I34" s="355"/>
      <c r="J34" s="393">
        <v>0.25</v>
      </c>
      <c r="K34" s="355"/>
      <c r="L34" s="393">
        <v>0.25</v>
      </c>
      <c r="M34" s="355"/>
      <c r="N34" s="393">
        <v>0.25</v>
      </c>
      <c r="O34" s="355"/>
      <c r="P34" s="353">
        <f t="shared" si="0"/>
        <v>1</v>
      </c>
      <c r="Q34" s="354">
        <f t="shared" si="1"/>
        <v>0</v>
      </c>
      <c r="R34" s="352" t="s">
        <v>1808</v>
      </c>
      <c r="S34" s="352" t="s">
        <v>1760</v>
      </c>
      <c r="T34" s="352" t="s">
        <v>1761</v>
      </c>
      <c r="U34" s="352" t="s">
        <v>1708</v>
      </c>
      <c r="V34" s="311"/>
      <c r="W34" s="311"/>
    </row>
    <row r="35" spans="1:23" ht="194.1" customHeight="1" x14ac:dyDescent="0.25">
      <c r="A35" s="654"/>
      <c r="B35" s="654"/>
      <c r="C35" s="351" t="s">
        <v>1682</v>
      </c>
      <c r="D35" s="583" t="s">
        <v>1804</v>
      </c>
      <c r="E35" s="352" t="s">
        <v>1809</v>
      </c>
      <c r="F35" s="351" t="s">
        <v>1810</v>
      </c>
      <c r="G35" s="351" t="s">
        <v>1811</v>
      </c>
      <c r="H35" s="393">
        <v>0.25</v>
      </c>
      <c r="I35" s="355"/>
      <c r="J35" s="393">
        <v>0.25</v>
      </c>
      <c r="K35" s="355"/>
      <c r="L35" s="393">
        <v>0.25</v>
      </c>
      <c r="M35" s="355"/>
      <c r="N35" s="393">
        <v>0.25</v>
      </c>
      <c r="O35" s="355"/>
      <c r="P35" s="353">
        <f t="shared" si="0"/>
        <v>1</v>
      </c>
      <c r="Q35" s="354">
        <f t="shared" si="1"/>
        <v>0</v>
      </c>
      <c r="R35" s="352" t="s">
        <v>1808</v>
      </c>
      <c r="S35" s="352" t="s">
        <v>1760</v>
      </c>
      <c r="T35" s="352" t="s">
        <v>1761</v>
      </c>
      <c r="U35" s="352" t="s">
        <v>1708</v>
      </c>
      <c r="V35" s="311"/>
      <c r="W35" s="311"/>
    </row>
    <row r="36" spans="1:23" ht="323.10000000000002" customHeight="1" x14ac:dyDescent="0.25">
      <c r="A36" s="654"/>
      <c r="B36" s="654"/>
      <c r="C36" s="351" t="s">
        <v>1681</v>
      </c>
      <c r="D36" s="583" t="s">
        <v>1804</v>
      </c>
      <c r="E36" s="352" t="s">
        <v>1812</v>
      </c>
      <c r="F36" s="351" t="s">
        <v>1813</v>
      </c>
      <c r="G36" s="351" t="s">
        <v>1814</v>
      </c>
      <c r="H36" s="393">
        <v>0.25</v>
      </c>
      <c r="I36" s="355"/>
      <c r="J36" s="393">
        <v>0.25</v>
      </c>
      <c r="K36" s="355"/>
      <c r="L36" s="393">
        <v>0.25</v>
      </c>
      <c r="M36" s="355"/>
      <c r="N36" s="393">
        <v>0.25</v>
      </c>
      <c r="O36" s="355"/>
      <c r="P36" s="353"/>
      <c r="Q36" s="354"/>
      <c r="R36" s="352" t="s">
        <v>1808</v>
      </c>
      <c r="S36" s="352" t="s">
        <v>1760</v>
      </c>
      <c r="T36" s="352" t="s">
        <v>1761</v>
      </c>
      <c r="U36" s="352" t="s">
        <v>1708</v>
      </c>
      <c r="V36" s="311"/>
      <c r="W36" s="311"/>
    </row>
    <row r="37" spans="1:23" ht="162" customHeight="1" x14ac:dyDescent="0.25">
      <c r="A37" s="654"/>
      <c r="B37" s="654"/>
      <c r="C37" s="351" t="s">
        <v>1682</v>
      </c>
      <c r="D37" s="583" t="s">
        <v>1804</v>
      </c>
      <c r="E37" s="352" t="s">
        <v>1815</v>
      </c>
      <c r="F37" s="351" t="s">
        <v>1816</v>
      </c>
      <c r="G37" s="351" t="s">
        <v>1817</v>
      </c>
      <c r="H37" s="393">
        <v>0.25</v>
      </c>
      <c r="I37" s="355"/>
      <c r="J37" s="393">
        <v>0.25</v>
      </c>
      <c r="K37" s="355"/>
      <c r="L37" s="393">
        <v>0.25</v>
      </c>
      <c r="M37" s="355"/>
      <c r="N37" s="393">
        <v>0.25</v>
      </c>
      <c r="O37" s="355"/>
      <c r="P37" s="353">
        <f t="shared" si="0"/>
        <v>1</v>
      </c>
      <c r="Q37" s="354">
        <f t="shared" si="1"/>
        <v>0</v>
      </c>
      <c r="R37" s="352" t="s">
        <v>1808</v>
      </c>
      <c r="S37" s="352" t="s">
        <v>1760</v>
      </c>
      <c r="T37" s="352" t="s">
        <v>1761</v>
      </c>
      <c r="U37" s="352" t="s">
        <v>1708</v>
      </c>
      <c r="V37" s="311"/>
      <c r="W37" s="311"/>
    </row>
    <row r="38" spans="1:23" ht="128.1" customHeight="1" x14ac:dyDescent="0.25">
      <c r="A38" s="654"/>
      <c r="B38" s="654"/>
      <c r="C38" s="351" t="s">
        <v>1674</v>
      </c>
      <c r="D38" s="583" t="s">
        <v>1804</v>
      </c>
      <c r="E38" s="352" t="s">
        <v>1818</v>
      </c>
      <c r="F38" s="351" t="s">
        <v>1819</v>
      </c>
      <c r="G38" s="351" t="s">
        <v>1820</v>
      </c>
      <c r="H38" s="393">
        <v>0.25</v>
      </c>
      <c r="I38" s="355"/>
      <c r="J38" s="393">
        <v>0.25</v>
      </c>
      <c r="K38" s="355"/>
      <c r="L38" s="393">
        <v>0.25</v>
      </c>
      <c r="M38" s="355"/>
      <c r="N38" s="393">
        <v>0.25</v>
      </c>
      <c r="O38" s="355"/>
      <c r="P38" s="353">
        <f t="shared" si="0"/>
        <v>1</v>
      </c>
      <c r="Q38" s="354">
        <f t="shared" si="1"/>
        <v>0</v>
      </c>
      <c r="R38" s="352" t="s">
        <v>1808</v>
      </c>
      <c r="S38" s="352" t="s">
        <v>1760</v>
      </c>
      <c r="T38" s="352" t="s">
        <v>1761</v>
      </c>
      <c r="U38" s="352" t="s">
        <v>1708</v>
      </c>
      <c r="V38" s="311"/>
      <c r="W38" s="311"/>
    </row>
    <row r="39" spans="1:23" ht="150.94999999999999" customHeight="1" x14ac:dyDescent="0.25">
      <c r="A39" s="654"/>
      <c r="B39" s="654"/>
      <c r="C39" s="351" t="s">
        <v>1687</v>
      </c>
      <c r="D39" s="583" t="s">
        <v>1804</v>
      </c>
      <c r="E39" s="352" t="s">
        <v>1821</v>
      </c>
      <c r="F39" s="351" t="s">
        <v>1822</v>
      </c>
      <c r="G39" s="351" t="s">
        <v>1823</v>
      </c>
      <c r="H39" s="393">
        <v>0.25</v>
      </c>
      <c r="I39" s="355"/>
      <c r="J39" s="393">
        <v>0.25</v>
      </c>
      <c r="K39" s="355"/>
      <c r="L39" s="393">
        <v>0.25</v>
      </c>
      <c r="M39" s="355"/>
      <c r="N39" s="393">
        <v>0.25</v>
      </c>
      <c r="O39" s="355"/>
      <c r="P39" s="353"/>
      <c r="Q39" s="354"/>
      <c r="R39" s="352" t="s">
        <v>1808</v>
      </c>
      <c r="S39" s="352" t="s">
        <v>1760</v>
      </c>
      <c r="T39" s="352" t="s">
        <v>1761</v>
      </c>
      <c r="U39" s="352" t="s">
        <v>1708</v>
      </c>
      <c r="V39" s="311"/>
      <c r="W39" s="311"/>
    </row>
    <row r="40" spans="1:23" ht="146.1" customHeight="1" x14ac:dyDescent="0.25">
      <c r="A40" s="654"/>
      <c r="B40" s="654"/>
      <c r="C40" s="351" t="s">
        <v>1687</v>
      </c>
      <c r="D40" s="583" t="s">
        <v>1804</v>
      </c>
      <c r="E40" s="352" t="s">
        <v>1824</v>
      </c>
      <c r="F40" s="351" t="s">
        <v>1825</v>
      </c>
      <c r="G40" s="351" t="s">
        <v>1826</v>
      </c>
      <c r="H40" s="393">
        <v>0.25</v>
      </c>
      <c r="I40" s="355"/>
      <c r="J40" s="393">
        <v>0.25</v>
      </c>
      <c r="K40" s="355"/>
      <c r="L40" s="393">
        <v>0.25</v>
      </c>
      <c r="M40" s="355"/>
      <c r="N40" s="393">
        <v>0.25</v>
      </c>
      <c r="O40" s="355"/>
      <c r="P40" s="353"/>
      <c r="Q40" s="354"/>
      <c r="R40" s="352" t="s">
        <v>1808</v>
      </c>
      <c r="S40" s="352" t="s">
        <v>1827</v>
      </c>
      <c r="T40" s="352" t="s">
        <v>1761</v>
      </c>
      <c r="U40" s="352" t="s">
        <v>1708</v>
      </c>
      <c r="V40" s="311"/>
      <c r="W40" s="311"/>
    </row>
    <row r="41" spans="1:23" ht="135" customHeight="1" x14ac:dyDescent="0.25">
      <c r="A41" s="654"/>
      <c r="B41" s="655"/>
      <c r="C41" s="351" t="s">
        <v>1674</v>
      </c>
      <c r="D41" s="583" t="s">
        <v>1804</v>
      </c>
      <c r="E41" s="352" t="s">
        <v>1828</v>
      </c>
      <c r="F41" s="351" t="s">
        <v>1829</v>
      </c>
      <c r="G41" s="351" t="s">
        <v>1830</v>
      </c>
      <c r="H41" s="393"/>
      <c r="I41" s="395"/>
      <c r="J41" s="393">
        <v>1</v>
      </c>
      <c r="K41" s="355"/>
      <c r="L41" s="393"/>
      <c r="M41" s="352"/>
      <c r="N41" s="393"/>
      <c r="O41" s="352"/>
      <c r="P41" s="353"/>
      <c r="Q41" s="354"/>
      <c r="R41" s="352" t="s">
        <v>1808</v>
      </c>
      <c r="S41" s="352" t="s">
        <v>1760</v>
      </c>
      <c r="T41" s="352" t="s">
        <v>1761</v>
      </c>
      <c r="U41" s="352" t="s">
        <v>1708</v>
      </c>
      <c r="V41" s="311"/>
      <c r="W41" s="311"/>
    </row>
    <row r="42" spans="1:23" ht="51.95" customHeight="1" x14ac:dyDescent="0.25">
      <c r="A42" s="654"/>
      <c r="B42" s="502" t="s">
        <v>1831</v>
      </c>
      <c r="C42" s="351"/>
      <c r="D42" s="351"/>
      <c r="E42" s="352"/>
      <c r="F42" s="351"/>
      <c r="G42" s="351"/>
      <c r="H42" s="393"/>
      <c r="I42" s="395"/>
      <c r="J42" s="393"/>
      <c r="K42" s="352"/>
      <c r="L42" s="393"/>
      <c r="M42" s="352"/>
      <c r="N42" s="393"/>
      <c r="O42" s="352"/>
      <c r="P42" s="353">
        <f t="shared" si="0"/>
        <v>0</v>
      </c>
      <c r="Q42" s="354">
        <f t="shared" si="1"/>
        <v>0</v>
      </c>
      <c r="R42" s="352"/>
      <c r="S42" s="352"/>
      <c r="T42" s="352"/>
      <c r="U42" s="352"/>
      <c r="V42" s="311"/>
      <c r="W42" s="311"/>
    </row>
    <row r="43" spans="1:23" ht="118.7" customHeight="1" x14ac:dyDescent="0.25">
      <c r="A43" s="653" t="s">
        <v>1832</v>
      </c>
      <c r="B43" s="652" t="s">
        <v>1833</v>
      </c>
      <c r="C43" s="351" t="s">
        <v>1675</v>
      </c>
      <c r="D43" s="584" t="s">
        <v>1834</v>
      </c>
      <c r="E43" s="352" t="s">
        <v>1835</v>
      </c>
      <c r="F43" s="351" t="s">
        <v>1836</v>
      </c>
      <c r="G43" s="351" t="s">
        <v>1837</v>
      </c>
      <c r="H43" s="393">
        <v>1</v>
      </c>
      <c r="I43" s="355"/>
      <c r="J43" s="393"/>
      <c r="K43" s="352"/>
      <c r="L43" s="393"/>
      <c r="M43" s="352"/>
      <c r="N43" s="393"/>
      <c r="O43" s="352"/>
      <c r="P43" s="353">
        <f t="shared" ref="P43:P55" si="2">H43+J43+L43+N43</f>
        <v>1</v>
      </c>
      <c r="Q43" s="354">
        <f t="shared" ref="Q43:Q55" si="3">I43+K43+M43+O43</f>
        <v>0</v>
      </c>
      <c r="R43" s="352" t="s">
        <v>1838</v>
      </c>
      <c r="S43" s="352" t="s">
        <v>1839</v>
      </c>
      <c r="T43" s="352" t="s">
        <v>1840</v>
      </c>
      <c r="U43" s="352" t="s">
        <v>1708</v>
      </c>
      <c r="V43" s="311"/>
      <c r="W43" s="311"/>
    </row>
    <row r="44" spans="1:23" ht="124.7" customHeight="1" x14ac:dyDescent="0.25">
      <c r="A44" s="654"/>
      <c r="B44" s="652"/>
      <c r="C44" s="351" t="s">
        <v>1675</v>
      </c>
      <c r="D44" s="585" t="s">
        <v>1841</v>
      </c>
      <c r="E44" s="352" t="s">
        <v>1842</v>
      </c>
      <c r="F44" s="351" t="s">
        <v>1843</v>
      </c>
      <c r="G44" s="351" t="s">
        <v>1844</v>
      </c>
      <c r="H44" s="393">
        <v>0.25</v>
      </c>
      <c r="I44" s="355"/>
      <c r="J44" s="393">
        <v>0.25</v>
      </c>
      <c r="K44" s="355"/>
      <c r="L44" s="393">
        <v>0.25</v>
      </c>
      <c r="M44" s="355"/>
      <c r="N44" s="393">
        <v>0.25</v>
      </c>
      <c r="O44" s="355"/>
      <c r="P44" s="353">
        <f t="shared" si="2"/>
        <v>1</v>
      </c>
      <c r="Q44" s="354">
        <f t="shared" si="3"/>
        <v>0</v>
      </c>
      <c r="R44" s="352" t="s">
        <v>1838</v>
      </c>
      <c r="S44" s="352" t="s">
        <v>1845</v>
      </c>
      <c r="T44" s="352" t="s">
        <v>1840</v>
      </c>
      <c r="U44" s="352" t="s">
        <v>1846</v>
      </c>
      <c r="V44" s="311"/>
      <c r="W44" s="311"/>
    </row>
    <row r="45" spans="1:23" ht="106.5" customHeight="1" x14ac:dyDescent="0.25">
      <c r="A45" s="654"/>
      <c r="B45" s="652"/>
      <c r="C45" s="351" t="s">
        <v>1675</v>
      </c>
      <c r="D45" s="397" t="s">
        <v>1847</v>
      </c>
      <c r="E45" s="397" t="s">
        <v>1848</v>
      </c>
      <c r="F45" s="397" t="s">
        <v>1328</v>
      </c>
      <c r="G45" s="397" t="s">
        <v>1849</v>
      </c>
      <c r="H45" s="393">
        <v>1</v>
      </c>
      <c r="I45" s="355">
        <v>4918</v>
      </c>
      <c r="J45" s="393"/>
      <c r="K45" s="352"/>
      <c r="L45" s="393"/>
      <c r="M45" s="352"/>
      <c r="N45" s="393"/>
      <c r="O45" s="352"/>
      <c r="P45" s="353">
        <f t="shared" si="2"/>
        <v>1</v>
      </c>
      <c r="Q45" s="354">
        <f t="shared" si="3"/>
        <v>4918</v>
      </c>
      <c r="R45" s="352" t="s">
        <v>1850</v>
      </c>
      <c r="S45" s="352" t="s">
        <v>1851</v>
      </c>
      <c r="T45" s="352" t="s">
        <v>1708</v>
      </c>
      <c r="U45" s="352" t="s">
        <v>1708</v>
      </c>
      <c r="V45" s="311"/>
      <c r="W45" s="311"/>
    </row>
    <row r="46" spans="1:23" ht="186" customHeight="1" x14ac:dyDescent="0.25">
      <c r="A46" s="654"/>
      <c r="B46" s="502" t="s">
        <v>1852</v>
      </c>
      <c r="C46" s="351" t="s">
        <v>1687</v>
      </c>
      <c r="D46" s="351" t="s">
        <v>2991</v>
      </c>
      <c r="E46" s="352" t="s">
        <v>1853</v>
      </c>
      <c r="F46" s="351" t="s">
        <v>1854</v>
      </c>
      <c r="G46" s="351" t="s">
        <v>1855</v>
      </c>
      <c r="H46" s="393"/>
      <c r="I46" s="352"/>
      <c r="J46" s="393">
        <v>1</v>
      </c>
      <c r="K46" s="355"/>
      <c r="L46" s="393"/>
      <c r="M46" s="352"/>
      <c r="N46" s="393"/>
      <c r="O46" s="352"/>
      <c r="P46" s="353">
        <f t="shared" si="2"/>
        <v>1</v>
      </c>
      <c r="Q46" s="354">
        <f t="shared" si="3"/>
        <v>0</v>
      </c>
      <c r="R46" s="352" t="s">
        <v>1856</v>
      </c>
      <c r="S46" s="352" t="s">
        <v>1857</v>
      </c>
      <c r="T46" s="352" t="s">
        <v>1858</v>
      </c>
      <c r="U46" s="352" t="s">
        <v>1708</v>
      </c>
      <c r="V46" s="311"/>
      <c r="W46" s="311"/>
    </row>
    <row r="47" spans="1:23" ht="166.5" customHeight="1" x14ac:dyDescent="0.25">
      <c r="A47" s="654"/>
      <c r="B47" s="652" t="s">
        <v>1859</v>
      </c>
      <c r="C47" s="351" t="s">
        <v>1684</v>
      </c>
      <c r="D47" s="451" t="s">
        <v>1507</v>
      </c>
      <c r="E47" s="451" t="s">
        <v>1508</v>
      </c>
      <c r="F47" s="424" t="s">
        <v>1860</v>
      </c>
      <c r="G47" s="424" t="s">
        <v>1861</v>
      </c>
      <c r="H47" s="393">
        <v>0.25</v>
      </c>
      <c r="I47" s="355"/>
      <c r="J47" s="393">
        <v>0.25</v>
      </c>
      <c r="K47" s="355"/>
      <c r="L47" s="393">
        <v>0.25</v>
      </c>
      <c r="M47" s="355"/>
      <c r="N47" s="393">
        <v>0.25</v>
      </c>
      <c r="O47" s="355"/>
      <c r="P47" s="353">
        <f t="shared" si="2"/>
        <v>1</v>
      </c>
      <c r="Q47" s="354">
        <f t="shared" si="3"/>
        <v>0</v>
      </c>
      <c r="R47" s="423" t="s">
        <v>1511</v>
      </c>
      <c r="S47" s="423" t="s">
        <v>1512</v>
      </c>
      <c r="T47" s="423" t="s">
        <v>1513</v>
      </c>
      <c r="U47" s="423" t="s">
        <v>1514</v>
      </c>
      <c r="V47" s="311"/>
      <c r="W47" s="311"/>
    </row>
    <row r="48" spans="1:23" ht="174.95" customHeight="1" x14ac:dyDescent="0.25">
      <c r="A48" s="654"/>
      <c r="B48" s="652"/>
      <c r="C48" s="351" t="s">
        <v>1685</v>
      </c>
      <c r="D48" s="351" t="s">
        <v>1862</v>
      </c>
      <c r="E48" s="352" t="s">
        <v>1863</v>
      </c>
      <c r="F48" s="351" t="s">
        <v>1864</v>
      </c>
      <c r="G48" s="358" t="s">
        <v>1865</v>
      </c>
      <c r="H48" s="393"/>
      <c r="I48" s="352"/>
      <c r="J48" s="393">
        <v>0.5</v>
      </c>
      <c r="K48" s="355"/>
      <c r="L48" s="393">
        <v>0.5</v>
      </c>
      <c r="M48" s="355"/>
      <c r="N48" s="393"/>
      <c r="O48" s="372"/>
      <c r="P48" s="353">
        <f t="shared" si="2"/>
        <v>1</v>
      </c>
      <c r="Q48" s="354">
        <f t="shared" si="3"/>
        <v>0</v>
      </c>
      <c r="R48" s="352" t="s">
        <v>1866</v>
      </c>
      <c r="S48" s="352" t="s">
        <v>1388</v>
      </c>
      <c r="T48" s="352" t="s">
        <v>1867</v>
      </c>
      <c r="U48" s="352" t="s">
        <v>1708</v>
      </c>
      <c r="V48" s="311"/>
      <c r="W48" s="311"/>
    </row>
    <row r="49" spans="1:23" ht="131.44999999999999" customHeight="1" x14ac:dyDescent="0.25">
      <c r="A49" s="654"/>
      <c r="B49" s="652"/>
      <c r="C49" s="351" t="s">
        <v>1691</v>
      </c>
      <c r="D49" s="351" t="s">
        <v>1868</v>
      </c>
      <c r="E49" s="352" t="s">
        <v>1869</v>
      </c>
      <c r="F49" s="351" t="s">
        <v>1870</v>
      </c>
      <c r="G49" s="351" t="s">
        <v>1871</v>
      </c>
      <c r="H49" s="393" t="s">
        <v>1584</v>
      </c>
      <c r="I49" s="355"/>
      <c r="J49" s="393" t="s">
        <v>1584</v>
      </c>
      <c r="K49" s="355"/>
      <c r="L49" s="393" t="s">
        <v>1584</v>
      </c>
      <c r="M49" s="355"/>
      <c r="N49" s="393"/>
      <c r="O49" s="352"/>
      <c r="P49" s="353">
        <f t="shared" si="2"/>
        <v>0.99990000000000001</v>
      </c>
      <c r="Q49" s="354">
        <f t="shared" si="3"/>
        <v>0</v>
      </c>
      <c r="R49" s="352" t="s">
        <v>1872</v>
      </c>
      <c r="S49" s="352" t="s">
        <v>1873</v>
      </c>
      <c r="T49" s="352" t="s">
        <v>1874</v>
      </c>
      <c r="U49" s="352" t="s">
        <v>1708</v>
      </c>
      <c r="V49" s="311"/>
      <c r="W49" s="311"/>
    </row>
    <row r="50" spans="1:23" ht="233.25" customHeight="1" x14ac:dyDescent="0.25">
      <c r="A50" s="654"/>
      <c r="B50" s="652" t="s">
        <v>1875</v>
      </c>
      <c r="C50" s="351" t="s">
        <v>1675</v>
      </c>
      <c r="D50" s="452" t="s">
        <v>2992</v>
      </c>
      <c r="E50" s="451" t="s">
        <v>1877</v>
      </c>
      <c r="F50" s="452" t="s">
        <v>1878</v>
      </c>
      <c r="G50" s="452" t="s">
        <v>1879</v>
      </c>
      <c r="H50" s="393" t="s">
        <v>1584</v>
      </c>
      <c r="I50" s="355"/>
      <c r="J50" s="393" t="s">
        <v>1584</v>
      </c>
      <c r="K50" s="355"/>
      <c r="L50" s="393" t="s">
        <v>1584</v>
      </c>
      <c r="M50" s="355"/>
      <c r="N50" s="393"/>
      <c r="O50" s="352"/>
      <c r="P50" s="353">
        <f t="shared" si="2"/>
        <v>0.99990000000000001</v>
      </c>
      <c r="Q50" s="354">
        <f t="shared" si="3"/>
        <v>0</v>
      </c>
      <c r="R50" s="352" t="s">
        <v>1880</v>
      </c>
      <c r="S50" s="352" t="s">
        <v>1881</v>
      </c>
      <c r="T50" s="352" t="s">
        <v>1882</v>
      </c>
      <c r="U50" s="352" t="s">
        <v>1883</v>
      </c>
      <c r="V50" s="311"/>
      <c r="W50" s="311"/>
    </row>
    <row r="51" spans="1:23" ht="228" customHeight="1" x14ac:dyDescent="0.25">
      <c r="A51" s="654"/>
      <c r="B51" s="652"/>
      <c r="C51" s="351" t="s">
        <v>1686</v>
      </c>
      <c r="D51" s="452" t="s">
        <v>1876</v>
      </c>
      <c r="E51" s="451" t="s">
        <v>1884</v>
      </c>
      <c r="F51" s="452" t="s">
        <v>1885</v>
      </c>
      <c r="G51" s="452" t="s">
        <v>1886</v>
      </c>
      <c r="H51" s="393" t="s">
        <v>1584</v>
      </c>
      <c r="I51" s="355"/>
      <c r="J51" s="393" t="s">
        <v>1584</v>
      </c>
      <c r="K51" s="355"/>
      <c r="L51" s="393" t="s">
        <v>1584</v>
      </c>
      <c r="M51" s="355"/>
      <c r="N51" s="393"/>
      <c r="O51" s="352"/>
      <c r="P51" s="353">
        <f t="shared" si="2"/>
        <v>0.99990000000000001</v>
      </c>
      <c r="Q51" s="354">
        <f t="shared" si="3"/>
        <v>0</v>
      </c>
      <c r="R51" s="352" t="s">
        <v>1887</v>
      </c>
      <c r="S51" s="352" t="s">
        <v>1888</v>
      </c>
      <c r="T51" s="352" t="s">
        <v>1882</v>
      </c>
      <c r="U51" s="352" t="s">
        <v>1883</v>
      </c>
      <c r="V51" s="311"/>
      <c r="W51" s="311"/>
    </row>
    <row r="52" spans="1:23" ht="233.1" customHeight="1" x14ac:dyDescent="0.25">
      <c r="A52" s="654"/>
      <c r="B52" s="502" t="s">
        <v>1889</v>
      </c>
      <c r="C52" s="351" t="s">
        <v>1675</v>
      </c>
      <c r="D52" s="577" t="s">
        <v>1876</v>
      </c>
      <c r="E52" s="352" t="s">
        <v>1890</v>
      </c>
      <c r="F52" s="351" t="s">
        <v>1891</v>
      </c>
      <c r="G52" s="351" t="s">
        <v>1892</v>
      </c>
      <c r="H52" s="393">
        <v>1</v>
      </c>
      <c r="I52" s="355"/>
      <c r="J52" s="393"/>
      <c r="K52" s="352"/>
      <c r="L52" s="393"/>
      <c r="M52" s="352"/>
      <c r="N52" s="393"/>
      <c r="O52" s="352"/>
      <c r="P52" s="353">
        <f t="shared" si="2"/>
        <v>1</v>
      </c>
      <c r="Q52" s="354">
        <f t="shared" si="3"/>
        <v>0</v>
      </c>
      <c r="R52" s="352" t="s">
        <v>1893</v>
      </c>
      <c r="S52" s="352" t="s">
        <v>1894</v>
      </c>
      <c r="T52" s="352" t="s">
        <v>1882</v>
      </c>
      <c r="U52" s="352" t="s">
        <v>1708</v>
      </c>
      <c r="V52" s="311"/>
      <c r="W52" s="311"/>
    </row>
    <row r="53" spans="1:23" ht="213.95" customHeight="1" x14ac:dyDescent="0.25">
      <c r="A53" s="654"/>
      <c r="B53" s="385" t="s">
        <v>1895</v>
      </c>
      <c r="C53" s="351" t="s">
        <v>1675</v>
      </c>
      <c r="D53" s="577" t="s">
        <v>1876</v>
      </c>
      <c r="E53" s="352" t="s">
        <v>1890</v>
      </c>
      <c r="F53" s="351" t="s">
        <v>1896</v>
      </c>
      <c r="G53" s="351" t="s">
        <v>1897</v>
      </c>
      <c r="H53" s="393">
        <v>1</v>
      </c>
      <c r="I53" s="355"/>
      <c r="J53" s="393"/>
      <c r="K53" s="352"/>
      <c r="L53" s="393"/>
      <c r="M53" s="352"/>
      <c r="N53" s="393"/>
      <c r="O53" s="352"/>
      <c r="P53" s="353">
        <f t="shared" si="2"/>
        <v>1</v>
      </c>
      <c r="Q53" s="354">
        <f t="shared" si="3"/>
        <v>0</v>
      </c>
      <c r="R53" s="352" t="s">
        <v>1893</v>
      </c>
      <c r="S53" s="352" t="s">
        <v>1894</v>
      </c>
      <c r="T53" s="352" t="s">
        <v>1882</v>
      </c>
      <c r="U53" s="352" t="s">
        <v>1708</v>
      </c>
      <c r="V53" s="311"/>
      <c r="W53" s="311"/>
    </row>
    <row r="54" spans="1:23" ht="15" x14ac:dyDescent="0.25">
      <c r="A54" s="654"/>
      <c r="B54" s="503" t="s">
        <v>1898</v>
      </c>
      <c r="C54" s="351"/>
      <c r="D54" s="351"/>
      <c r="E54" s="352"/>
      <c r="F54" s="351"/>
      <c r="G54" s="351"/>
      <c r="H54" s="393"/>
      <c r="I54" s="352"/>
      <c r="J54" s="393"/>
      <c r="K54" s="352"/>
      <c r="L54" s="393"/>
      <c r="M54" s="352"/>
      <c r="N54" s="393"/>
      <c r="O54" s="352"/>
      <c r="P54" s="353">
        <f t="shared" si="2"/>
        <v>0</v>
      </c>
      <c r="Q54" s="354">
        <f t="shared" si="3"/>
        <v>0</v>
      </c>
      <c r="R54" s="352"/>
      <c r="S54" s="352"/>
      <c r="T54" s="352"/>
      <c r="U54" s="352"/>
      <c r="V54" s="311"/>
      <c r="W54" s="311"/>
    </row>
    <row r="55" spans="1:23" ht="15.75" customHeight="1" x14ac:dyDescent="0.25">
      <c r="A55" s="654"/>
      <c r="B55" s="385" t="s">
        <v>1899</v>
      </c>
      <c r="C55" s="351"/>
      <c r="D55" s="351"/>
      <c r="E55" s="352"/>
      <c r="F55" s="351"/>
      <c r="G55" s="351"/>
      <c r="H55" s="393"/>
      <c r="I55" s="352"/>
      <c r="J55" s="393"/>
      <c r="K55" s="352"/>
      <c r="L55" s="393"/>
      <c r="M55" s="352"/>
      <c r="N55" s="393"/>
      <c r="O55" s="352"/>
      <c r="P55" s="353">
        <f t="shared" si="2"/>
        <v>0</v>
      </c>
      <c r="Q55" s="354">
        <f t="shared" si="3"/>
        <v>0</v>
      </c>
      <c r="R55" s="352"/>
      <c r="S55" s="352"/>
      <c r="T55" s="352"/>
      <c r="U55" s="352"/>
      <c r="V55" s="311"/>
      <c r="W55" s="311"/>
    </row>
    <row r="56" spans="1:23" s="192" customFormat="1" ht="15" x14ac:dyDescent="0.25">
      <c r="A56" s="305"/>
      <c r="B56" s="306"/>
      <c r="C56" s="305" t="s">
        <v>1900</v>
      </c>
      <c r="D56" s="306"/>
      <c r="E56" s="306"/>
      <c r="F56" s="306"/>
      <c r="G56" s="307"/>
      <c r="H56" s="453"/>
      <c r="I56" s="454"/>
      <c r="J56" s="453"/>
      <c r="K56" s="454"/>
      <c r="L56" s="453"/>
      <c r="M56" s="454"/>
      <c r="N56" s="453"/>
      <c r="O56" s="454"/>
      <c r="P56" s="454"/>
      <c r="Q56" s="454">
        <f t="shared" ref="Q56" si="4">SUM(Q8:Q55)</f>
        <v>4918</v>
      </c>
      <c r="R56" s="455"/>
      <c r="S56" s="455"/>
      <c r="T56" s="455"/>
      <c r="U56" s="455"/>
      <c r="V56" s="314"/>
      <c r="W56" s="314"/>
    </row>
    <row r="57" spans="1:23" ht="14.25" x14ac:dyDescent="0.25">
      <c r="A57" s="314"/>
      <c r="B57" s="314"/>
      <c r="C57" s="314"/>
      <c r="D57" s="314"/>
      <c r="E57" s="314"/>
      <c r="F57" s="337"/>
      <c r="G57" s="314"/>
      <c r="H57" s="314"/>
      <c r="I57" s="311"/>
      <c r="J57" s="311"/>
      <c r="K57" s="311"/>
      <c r="L57" s="311"/>
      <c r="M57" s="311"/>
      <c r="N57" s="311"/>
      <c r="O57" s="311"/>
      <c r="P57" s="311"/>
      <c r="Q57" s="311"/>
      <c r="R57" s="311"/>
      <c r="S57" s="338"/>
      <c r="T57" s="338"/>
      <c r="U57" s="339"/>
      <c r="V57" s="311"/>
      <c r="W57" s="311"/>
    </row>
    <row r="58" spans="1:23" ht="14.25" x14ac:dyDescent="0.25">
      <c r="A58" s="311"/>
      <c r="B58" s="311"/>
      <c r="C58" s="311"/>
      <c r="D58" s="311"/>
      <c r="E58" s="311"/>
      <c r="F58" s="337"/>
      <c r="G58" s="311"/>
      <c r="H58" s="311"/>
      <c r="I58" s="311"/>
      <c r="J58" s="311"/>
      <c r="K58" s="311"/>
      <c r="L58" s="311"/>
      <c r="M58" s="311"/>
      <c r="N58" s="311"/>
      <c r="O58" s="311"/>
      <c r="P58" s="311"/>
      <c r="Q58" s="311"/>
      <c r="R58" s="311"/>
      <c r="S58" s="338"/>
      <c r="T58" s="338"/>
      <c r="U58" s="311"/>
      <c r="V58" s="311"/>
      <c r="W58" s="311"/>
    </row>
    <row r="59" spans="1:23" ht="15.75" x14ac:dyDescent="0.25">
      <c r="F59" s="191"/>
      <c r="S59" s="195"/>
      <c r="T59" s="195"/>
    </row>
    <row r="60" spans="1:23" ht="15.75" x14ac:dyDescent="0.25">
      <c r="F60" s="191"/>
      <c r="S60" s="195"/>
      <c r="T60" s="195"/>
    </row>
    <row r="61" spans="1:23" ht="15.75" x14ac:dyDescent="0.25">
      <c r="F61" s="191"/>
      <c r="S61" s="195"/>
      <c r="T61" s="195"/>
    </row>
    <row r="62" spans="1:23" ht="15.75" x14ac:dyDescent="0.25">
      <c r="F62" s="191"/>
      <c r="S62" s="195"/>
      <c r="T62" s="195"/>
    </row>
    <row r="63" spans="1:23" ht="15.75" x14ac:dyDescent="0.25">
      <c r="F63" s="191"/>
      <c r="S63" s="195"/>
      <c r="T63" s="195"/>
    </row>
    <row r="64" spans="1:23" ht="15.75" x14ac:dyDescent="0.25">
      <c r="F64" s="191"/>
      <c r="S64" s="195"/>
      <c r="T64" s="195"/>
    </row>
    <row r="65" spans="6:20" ht="15.75" x14ac:dyDescent="0.25">
      <c r="F65" s="191"/>
      <c r="S65" s="195"/>
      <c r="T65" s="195"/>
    </row>
    <row r="66" spans="6:20" ht="15.75" x14ac:dyDescent="0.25">
      <c r="F66" s="191"/>
      <c r="S66" s="196"/>
      <c r="T66" s="196"/>
    </row>
    <row r="67" spans="6:20" ht="15.75" x14ac:dyDescent="0.25">
      <c r="F67" s="191"/>
      <c r="S67" s="195"/>
      <c r="T67" s="195"/>
    </row>
    <row r="68" spans="6:20" ht="15.75" x14ac:dyDescent="0.25">
      <c r="F68" s="191"/>
      <c r="S68" s="195"/>
      <c r="T68" s="195"/>
    </row>
    <row r="69" spans="6:20" ht="15.75" x14ac:dyDescent="0.25">
      <c r="F69" s="191"/>
      <c r="S69" s="195"/>
      <c r="T69" s="195"/>
    </row>
    <row r="70" spans="6:20" ht="15.75" x14ac:dyDescent="0.25">
      <c r="F70" s="191"/>
      <c r="S70" s="195"/>
      <c r="T70" s="195"/>
    </row>
    <row r="71" spans="6:20" ht="15.75" x14ac:dyDescent="0.25">
      <c r="F71" s="191"/>
      <c r="S71" s="195"/>
      <c r="T71" s="195"/>
    </row>
    <row r="72" spans="6:20" ht="15.75" x14ac:dyDescent="0.25">
      <c r="F72" s="191"/>
      <c r="S72" s="195"/>
      <c r="T72" s="195"/>
    </row>
    <row r="73" spans="6:20" ht="15.75" x14ac:dyDescent="0.25">
      <c r="F73" s="191"/>
      <c r="S73" s="195"/>
      <c r="T73" s="195"/>
    </row>
    <row r="74" spans="6:20" ht="15.75" x14ac:dyDescent="0.25">
      <c r="F74" s="191"/>
      <c r="S74" s="195"/>
      <c r="T74" s="195"/>
    </row>
    <row r="75" spans="6:20" ht="15.75" x14ac:dyDescent="0.25">
      <c r="F75" s="191"/>
      <c r="S75" s="195"/>
      <c r="T75" s="195"/>
    </row>
    <row r="76" spans="6:20" x14ac:dyDescent="0.25">
      <c r="S76" s="195"/>
      <c r="T76" s="195"/>
    </row>
    <row r="77" spans="6:20" x14ac:dyDescent="0.25">
      <c r="S77" s="195"/>
      <c r="T77" s="195"/>
    </row>
    <row r="78" spans="6:20" x14ac:dyDescent="0.25">
      <c r="S78" s="195"/>
      <c r="T78" s="195"/>
    </row>
    <row r="79" spans="6:20" x14ac:dyDescent="0.25">
      <c r="S79" s="195"/>
      <c r="T79" s="195"/>
    </row>
    <row r="80" spans="6:20" x14ac:dyDescent="0.25">
      <c r="S80" s="195"/>
      <c r="T80" s="195"/>
    </row>
    <row r="81" spans="6:20" x14ac:dyDescent="0.25">
      <c r="S81" s="195"/>
      <c r="T81" s="195"/>
    </row>
    <row r="82" spans="6:20" x14ac:dyDescent="0.25">
      <c r="S82" s="195"/>
      <c r="T82" s="195"/>
    </row>
    <row r="83" spans="6:20" x14ac:dyDescent="0.25">
      <c r="S83" s="195"/>
      <c r="T83" s="195"/>
    </row>
    <row r="87" spans="6:20" x14ac:dyDescent="0.25">
      <c r="F87" s="188"/>
      <c r="S87" s="194"/>
      <c r="T87" s="194"/>
    </row>
    <row r="88" spans="6:20" x14ac:dyDescent="0.25">
      <c r="F88" s="188"/>
      <c r="S88" s="194"/>
      <c r="T88" s="194"/>
    </row>
    <row r="89" spans="6:20" x14ac:dyDescent="0.25">
      <c r="F89" s="188"/>
      <c r="S89" s="194"/>
      <c r="T89" s="194"/>
    </row>
    <row r="90" spans="6:20" x14ac:dyDescent="0.25">
      <c r="F90" s="188"/>
      <c r="S90" s="194"/>
      <c r="T90" s="194"/>
    </row>
    <row r="91" spans="6:20" x14ac:dyDescent="0.25">
      <c r="F91" s="188"/>
      <c r="S91" s="194"/>
      <c r="T91" s="194"/>
    </row>
    <row r="92" spans="6:20" x14ac:dyDescent="0.25">
      <c r="F92" s="188"/>
      <c r="S92" s="194"/>
      <c r="T92" s="194"/>
    </row>
    <row r="93" spans="6:20" x14ac:dyDescent="0.25">
      <c r="F93" s="188"/>
      <c r="S93" s="194"/>
      <c r="T93" s="194"/>
    </row>
    <row r="94" spans="6:20" x14ac:dyDescent="0.25">
      <c r="F94" s="188"/>
      <c r="S94" s="194"/>
      <c r="T94" s="194"/>
    </row>
    <row r="95" spans="6:20" x14ac:dyDescent="0.25">
      <c r="F95" s="188"/>
      <c r="S95" s="194"/>
      <c r="T95" s="194"/>
    </row>
    <row r="96" spans="6:20" x14ac:dyDescent="0.25">
      <c r="F96" s="188"/>
      <c r="S96" s="194"/>
      <c r="T96" s="194"/>
    </row>
    <row r="97" spans="6:20" x14ac:dyDescent="0.25">
      <c r="F97" s="188"/>
      <c r="S97" s="194"/>
      <c r="T97" s="194"/>
    </row>
    <row r="98" spans="6:20" x14ac:dyDescent="0.25">
      <c r="F98" s="188"/>
      <c r="S98" s="194"/>
      <c r="T98" s="194"/>
    </row>
    <row r="99" spans="6:20" x14ac:dyDescent="0.25">
      <c r="F99" s="188"/>
      <c r="S99" s="194"/>
      <c r="T99" s="194"/>
    </row>
    <row r="100" spans="6:20" x14ac:dyDescent="0.25">
      <c r="F100" s="188"/>
      <c r="S100" s="194"/>
      <c r="T100" s="194"/>
    </row>
    <row r="101" spans="6:20" x14ac:dyDescent="0.25">
      <c r="F101" s="188"/>
      <c r="S101" s="194"/>
      <c r="T101" s="194"/>
    </row>
    <row r="102" spans="6:20" x14ac:dyDescent="0.25">
      <c r="F102" s="188"/>
      <c r="S102" s="194"/>
      <c r="T102" s="194"/>
    </row>
    <row r="103" spans="6:20" x14ac:dyDescent="0.25">
      <c r="F103" s="188"/>
      <c r="S103" s="194"/>
      <c r="T103" s="194"/>
    </row>
    <row r="104" spans="6:20" x14ac:dyDescent="0.25">
      <c r="F104" s="188"/>
      <c r="S104" s="194"/>
      <c r="T104" s="194"/>
    </row>
    <row r="105" spans="6:20" x14ac:dyDescent="0.25">
      <c r="F105" s="188"/>
      <c r="S105" s="194"/>
      <c r="T105" s="194"/>
    </row>
    <row r="106" spans="6:20" x14ac:dyDescent="0.25">
      <c r="F106" s="188"/>
      <c r="S106" s="194"/>
      <c r="T106" s="194"/>
    </row>
    <row r="107" spans="6:20" x14ac:dyDescent="0.25">
      <c r="F107" s="188"/>
      <c r="S107" s="194"/>
      <c r="T107" s="194"/>
    </row>
    <row r="108" spans="6:20" x14ac:dyDescent="0.25">
      <c r="F108" s="188"/>
      <c r="S108" s="194"/>
      <c r="T108" s="194"/>
    </row>
    <row r="109" spans="6:20" x14ac:dyDescent="0.25">
      <c r="F109" s="188"/>
      <c r="S109" s="194"/>
      <c r="T109" s="194"/>
    </row>
    <row r="110" spans="6:20" x14ac:dyDescent="0.25">
      <c r="F110" s="188"/>
      <c r="S110" s="194"/>
      <c r="T110" s="194"/>
    </row>
    <row r="111" spans="6:20" x14ac:dyDescent="0.25">
      <c r="F111" s="188"/>
      <c r="S111" s="194"/>
      <c r="T111" s="194"/>
    </row>
    <row r="112" spans="6:20" x14ac:dyDescent="0.25">
      <c r="F112" s="188"/>
      <c r="S112" s="194"/>
      <c r="T112" s="194"/>
    </row>
    <row r="113" spans="6:6" x14ac:dyDescent="0.25">
      <c r="F113" s="188"/>
    </row>
    <row r="114" spans="6:6" x14ac:dyDescent="0.25">
      <c r="F114" s="188"/>
    </row>
    <row r="115" spans="6:6" x14ac:dyDescent="0.25">
      <c r="F115" s="188"/>
    </row>
    <row r="116" spans="6:6" x14ac:dyDescent="0.25">
      <c r="F116" s="188"/>
    </row>
    <row r="117" spans="6:6" x14ac:dyDescent="0.25">
      <c r="F117" s="188"/>
    </row>
    <row r="118" spans="6:6" x14ac:dyDescent="0.25">
      <c r="F118" s="188"/>
    </row>
    <row r="119" spans="6:6" x14ac:dyDescent="0.25">
      <c r="F119" s="188"/>
    </row>
    <row r="120" spans="6:6" x14ac:dyDescent="0.25">
      <c r="F120" s="188"/>
    </row>
    <row r="121" spans="6:6" x14ac:dyDescent="0.25">
      <c r="F121" s="188"/>
    </row>
    <row r="122" spans="6:6" x14ac:dyDescent="0.25">
      <c r="F122" s="188"/>
    </row>
    <row r="123" spans="6:6" x14ac:dyDescent="0.25">
      <c r="F123" s="188"/>
    </row>
    <row r="124" spans="6:6" x14ac:dyDescent="0.25">
      <c r="F124" s="188"/>
    </row>
    <row r="125" spans="6:6" x14ac:dyDescent="0.25">
      <c r="F125" s="188"/>
    </row>
    <row r="126" spans="6:6" x14ac:dyDescent="0.25">
      <c r="F126" s="188"/>
    </row>
    <row r="127" spans="6:6" x14ac:dyDescent="0.25">
      <c r="F127" s="188"/>
    </row>
    <row r="128" spans="6:6" x14ac:dyDescent="0.25">
      <c r="F128" s="188"/>
    </row>
    <row r="129" spans="6:6" x14ac:dyDescent="0.25">
      <c r="F129" s="188"/>
    </row>
    <row r="130" spans="6:6" x14ac:dyDescent="0.25">
      <c r="F130" s="188"/>
    </row>
    <row r="131" spans="6:6" x14ac:dyDescent="0.25">
      <c r="F131" s="188"/>
    </row>
    <row r="132" spans="6:6" x14ac:dyDescent="0.25">
      <c r="F132" s="188"/>
    </row>
    <row r="133" spans="6:6" x14ac:dyDescent="0.25">
      <c r="F133" s="188"/>
    </row>
    <row r="134" spans="6:6" x14ac:dyDescent="0.25">
      <c r="F134" s="188"/>
    </row>
    <row r="135" spans="6:6" x14ac:dyDescent="0.25">
      <c r="F135" s="188"/>
    </row>
    <row r="136" spans="6:6" x14ac:dyDescent="0.25">
      <c r="F136" s="188"/>
    </row>
    <row r="137" spans="6:6" x14ac:dyDescent="0.25">
      <c r="F137" s="188"/>
    </row>
    <row r="138" spans="6:6" x14ac:dyDescent="0.25">
      <c r="F138" s="188"/>
    </row>
    <row r="139" spans="6:6" x14ac:dyDescent="0.25">
      <c r="F139" s="188"/>
    </row>
    <row r="140" spans="6:6" x14ac:dyDescent="0.25">
      <c r="F140" s="188"/>
    </row>
    <row r="141" spans="6:6" x14ac:dyDescent="0.25">
      <c r="F141" s="188"/>
    </row>
    <row r="142" spans="6:6" x14ac:dyDescent="0.25">
      <c r="F142" s="188"/>
    </row>
    <row r="143" spans="6:6" x14ac:dyDescent="0.25">
      <c r="F143" s="188"/>
    </row>
    <row r="144" spans="6:6" x14ac:dyDescent="0.25">
      <c r="F144" s="188"/>
    </row>
    <row r="145" spans="6:6" x14ac:dyDescent="0.25">
      <c r="F145" s="188"/>
    </row>
    <row r="146" spans="6:6" x14ac:dyDescent="0.25">
      <c r="F146" s="188"/>
    </row>
    <row r="147" spans="6:6" x14ac:dyDescent="0.25">
      <c r="F147" s="188"/>
    </row>
    <row r="148" spans="6:6" x14ac:dyDescent="0.25">
      <c r="F148" s="188"/>
    </row>
    <row r="149" spans="6:6" x14ac:dyDescent="0.25">
      <c r="F149" s="188"/>
    </row>
    <row r="150" spans="6:6" x14ac:dyDescent="0.25">
      <c r="F150" s="188"/>
    </row>
    <row r="151" spans="6:6" x14ac:dyDescent="0.25">
      <c r="F151" s="188"/>
    </row>
    <row r="152" spans="6:6" x14ac:dyDescent="0.25">
      <c r="F152" s="188"/>
    </row>
  </sheetData>
  <mergeCells count="28">
    <mergeCell ref="B22:B26"/>
    <mergeCell ref="D5:D7"/>
    <mergeCell ref="A5:A7"/>
    <mergeCell ref="A43:A55"/>
    <mergeCell ref="A22:A42"/>
    <mergeCell ref="B27:B31"/>
    <mergeCell ref="B32:B33"/>
    <mergeCell ref="B43:B45"/>
    <mergeCell ref="B47:B49"/>
    <mergeCell ref="B34:B41"/>
    <mergeCell ref="B9:B21"/>
    <mergeCell ref="A9:A21"/>
    <mergeCell ref="L6:M6"/>
    <mergeCell ref="N6:O6"/>
    <mergeCell ref="B50:B51"/>
    <mergeCell ref="U5:U7"/>
    <mergeCell ref="P5:Q6"/>
    <mergeCell ref="T5:T7"/>
    <mergeCell ref="B5:B7"/>
    <mergeCell ref="R5:R7"/>
    <mergeCell ref="G5:G7"/>
    <mergeCell ref="F5:F7"/>
    <mergeCell ref="H5:O5"/>
    <mergeCell ref="S5:S7"/>
    <mergeCell ref="C5:C7"/>
    <mergeCell ref="E5:E7"/>
    <mergeCell ref="H6:I6"/>
    <mergeCell ref="J6:K6"/>
  </mergeCells>
  <conditionalFormatting sqref="F27">
    <cfRule type="duplicateValues" dxfId="2" priority="3"/>
  </conditionalFormatting>
  <conditionalFormatting sqref="F47">
    <cfRule type="duplicateValues" dxfId="1" priority="2"/>
  </conditionalFormatting>
  <conditionalFormatting sqref="F28:F31">
    <cfRule type="duplicateValues" dxfId="0" priority="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55">
      <formula1>$M$1:$AJ$1</formula1>
    </dataValidation>
  </dataValidations>
  <pageMargins left="0.25" right="0.25" top="0.75" bottom="0.75" header="0.3" footer="0.3"/>
  <pageSetup firstPageNumber="15" orientation="landscape" useFirstPageNumber="1"/>
  <headerFooter>
    <oddFooter>&amp;R&amp;P</oddFooter>
  </headerFooter>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2"/>
  <sheetViews>
    <sheetView zoomScale="70" zoomScaleNormal="70" workbookViewId="0">
      <pane ySplit="6" topLeftCell="A13" activePane="bottomLeft" state="frozen"/>
      <selection activeCell="O6" sqref="O6"/>
      <selection pane="bottomLeft" activeCell="I19" sqref="I19"/>
    </sheetView>
  </sheetViews>
  <sheetFormatPr baseColWidth="10" defaultColWidth="11.42578125" defaultRowHeight="15" x14ac:dyDescent="0.25"/>
  <cols>
    <col min="1" max="1" width="40" customWidth="1"/>
    <col min="2" max="2" width="21.7109375" customWidth="1"/>
    <col min="3" max="3" width="30.42578125" customWidth="1"/>
    <col min="4" max="4" width="30.42578125" style="253" customWidth="1"/>
    <col min="5" max="7" width="27.42578125" customWidth="1"/>
    <col min="8" max="8" width="15.28515625" customWidth="1"/>
    <col min="9" max="9" width="12.140625" style="186" customWidth="1"/>
    <col min="10" max="10" width="15.28515625" customWidth="1"/>
    <col min="11" max="11" width="12.7109375" style="186" customWidth="1"/>
    <col min="12" max="12" width="10.85546875" customWidth="1"/>
    <col min="13" max="13" width="13.7109375" style="186" customWidth="1"/>
    <col min="14" max="14" width="10.85546875" customWidth="1"/>
    <col min="15" max="15" width="13.7109375" style="186" customWidth="1"/>
    <col min="16" max="16" width="15.28515625" customWidth="1"/>
    <col min="17" max="17" width="18.28515625" style="186" customWidth="1"/>
    <col min="18" max="21" width="14.140625" customWidth="1"/>
    <col min="22" max="22" width="17" customWidth="1"/>
  </cols>
  <sheetData>
    <row r="1" spans="1:22" x14ac:dyDescent="0.25">
      <c r="A1" s="292"/>
      <c r="B1" s="303"/>
      <c r="C1" s="304" t="s">
        <v>1901</v>
      </c>
      <c r="D1" s="303"/>
      <c r="E1" s="303"/>
      <c r="F1" s="303"/>
      <c r="G1" s="303"/>
      <c r="H1" s="303" t="s">
        <v>1902</v>
      </c>
      <c r="I1" s="294"/>
      <c r="J1" s="303"/>
      <c r="K1" s="303"/>
      <c r="L1" s="303"/>
      <c r="M1" s="303"/>
      <c r="N1" s="303"/>
      <c r="O1" s="303"/>
      <c r="P1" s="303"/>
      <c r="Q1" s="303"/>
      <c r="R1" s="303"/>
      <c r="S1" s="303"/>
      <c r="T1" s="303"/>
      <c r="U1" s="303"/>
      <c r="V1" s="303"/>
    </row>
    <row r="2" spans="1:22" ht="14.45" x14ac:dyDescent="0.3">
      <c r="A2" s="295" t="s">
        <v>1903</v>
      </c>
      <c r="B2" s="303"/>
      <c r="C2" s="303"/>
      <c r="D2" s="303"/>
      <c r="E2" s="303"/>
      <c r="F2" s="303"/>
      <c r="G2" s="303"/>
      <c r="H2" s="303"/>
      <c r="I2" s="294"/>
      <c r="J2" s="303"/>
      <c r="K2" s="303"/>
      <c r="L2" s="303"/>
      <c r="M2" s="303"/>
      <c r="N2" s="303"/>
      <c r="O2" s="303"/>
      <c r="P2" s="303"/>
      <c r="Q2" s="303"/>
      <c r="R2" s="303"/>
      <c r="S2" s="303"/>
      <c r="T2" s="303"/>
      <c r="U2" s="303"/>
      <c r="V2" s="303"/>
    </row>
    <row r="3" spans="1:22" x14ac:dyDescent="0.25">
      <c r="A3" s="659" t="s">
        <v>1904</v>
      </c>
      <c r="B3" s="659"/>
      <c r="C3" s="659"/>
      <c r="D3" s="659"/>
      <c r="E3" s="659"/>
      <c r="F3" s="659"/>
      <c r="G3" s="659"/>
      <c r="H3" s="659"/>
      <c r="I3" s="659"/>
      <c r="J3" s="659"/>
      <c r="K3" s="659"/>
      <c r="L3" s="659"/>
      <c r="M3" s="659"/>
      <c r="N3" s="659"/>
      <c r="O3" s="659"/>
      <c r="P3" s="659"/>
      <c r="Q3" s="659"/>
      <c r="R3" s="659"/>
      <c r="S3" s="659"/>
      <c r="T3" s="659"/>
      <c r="U3" s="659"/>
      <c r="V3" s="659"/>
    </row>
    <row r="4" spans="1:22" ht="15" customHeight="1" x14ac:dyDescent="0.25">
      <c r="A4" s="625" t="s">
        <v>1488</v>
      </c>
      <c r="B4" s="627" t="s">
        <v>1489</v>
      </c>
      <c r="C4" s="638" t="s">
        <v>1490</v>
      </c>
      <c r="D4" s="638" t="s">
        <v>1491</v>
      </c>
      <c r="E4" s="638" t="s">
        <v>1492</v>
      </c>
      <c r="F4" s="638" t="s">
        <v>1309</v>
      </c>
      <c r="G4" s="638" t="s">
        <v>1493</v>
      </c>
      <c r="H4" s="641" t="s">
        <v>1494</v>
      </c>
      <c r="I4" s="643"/>
      <c r="J4" s="643"/>
      <c r="K4" s="643"/>
      <c r="L4" s="643"/>
      <c r="M4" s="643"/>
      <c r="N4" s="643"/>
      <c r="O4" s="642"/>
      <c r="P4" s="644" t="s">
        <v>1495</v>
      </c>
      <c r="Q4" s="645"/>
      <c r="R4" s="627" t="s">
        <v>1905</v>
      </c>
      <c r="S4" s="627" t="s">
        <v>1496</v>
      </c>
      <c r="T4" s="627" t="s">
        <v>1497</v>
      </c>
      <c r="U4" s="627" t="s">
        <v>1498</v>
      </c>
      <c r="V4" s="638" t="s">
        <v>1499</v>
      </c>
    </row>
    <row r="5" spans="1:22" ht="15" customHeight="1" x14ac:dyDescent="0.25">
      <c r="A5" s="625"/>
      <c r="B5" s="625"/>
      <c r="C5" s="639"/>
      <c r="D5" s="639"/>
      <c r="E5" s="639"/>
      <c r="F5" s="639"/>
      <c r="G5" s="639"/>
      <c r="H5" s="641" t="s">
        <v>1500</v>
      </c>
      <c r="I5" s="642"/>
      <c r="J5" s="641" t="s">
        <v>1501</v>
      </c>
      <c r="K5" s="642"/>
      <c r="L5" s="641" t="s">
        <v>1502</v>
      </c>
      <c r="M5" s="642"/>
      <c r="N5" s="641" t="s">
        <v>1503</v>
      </c>
      <c r="O5" s="642"/>
      <c r="P5" s="646"/>
      <c r="Q5" s="647"/>
      <c r="R5" s="625"/>
      <c r="S5" s="625"/>
      <c r="T5" s="625"/>
      <c r="U5" s="625"/>
      <c r="V5" s="639"/>
    </row>
    <row r="6" spans="1:22" ht="60" x14ac:dyDescent="0.25">
      <c r="A6" s="626"/>
      <c r="B6" s="626"/>
      <c r="C6" s="640"/>
      <c r="D6" s="640"/>
      <c r="E6" s="640"/>
      <c r="F6" s="640"/>
      <c r="G6" s="640"/>
      <c r="H6" s="421" t="s">
        <v>1504</v>
      </c>
      <c r="I6" s="421" t="s">
        <v>35</v>
      </c>
      <c r="J6" s="421" t="s">
        <v>1504</v>
      </c>
      <c r="K6" s="421" t="s">
        <v>35</v>
      </c>
      <c r="L6" s="421" t="s">
        <v>1504</v>
      </c>
      <c r="M6" s="421" t="s">
        <v>35</v>
      </c>
      <c r="N6" s="421" t="s">
        <v>1504</v>
      </c>
      <c r="O6" s="421" t="s">
        <v>35</v>
      </c>
      <c r="P6" s="421" t="s">
        <v>1504</v>
      </c>
      <c r="Q6" s="421" t="s">
        <v>35</v>
      </c>
      <c r="R6" s="626"/>
      <c r="S6" s="626"/>
      <c r="T6" s="626"/>
      <c r="U6" s="626"/>
      <c r="V6" s="640"/>
    </row>
    <row r="7" spans="1:22" s="229" customFormat="1" ht="14.45" x14ac:dyDescent="0.3">
      <c r="A7" s="273"/>
      <c r="B7" s="274"/>
      <c r="C7" s="285"/>
      <c r="D7" s="285"/>
      <c r="E7" s="285"/>
      <c r="F7" s="286"/>
      <c r="G7" s="285"/>
      <c r="H7" s="422"/>
      <c r="I7" s="422"/>
      <c r="J7" s="422"/>
      <c r="K7" s="422"/>
      <c r="L7" s="422"/>
      <c r="M7" s="422"/>
      <c r="N7" s="422"/>
      <c r="O7" s="422"/>
      <c r="P7" s="422"/>
      <c r="Q7" s="422"/>
      <c r="R7" s="275"/>
      <c r="S7" s="275"/>
      <c r="T7" s="275"/>
      <c r="U7" s="275"/>
      <c r="V7" s="285"/>
    </row>
    <row r="8" spans="1:22" ht="157.35" customHeight="1" x14ac:dyDescent="0.25">
      <c r="A8" s="628" t="s">
        <v>1906</v>
      </c>
      <c r="B8" s="628" t="s">
        <v>1907</v>
      </c>
      <c r="C8" s="502" t="s">
        <v>1901</v>
      </c>
      <c r="D8" s="502" t="s">
        <v>1908</v>
      </c>
      <c r="E8" s="502" t="s">
        <v>1909</v>
      </c>
      <c r="F8" s="509" t="s">
        <v>1910</v>
      </c>
      <c r="G8" s="509" t="s">
        <v>1911</v>
      </c>
      <c r="H8" s="393">
        <v>0.25</v>
      </c>
      <c r="I8" s="367"/>
      <c r="J8" s="393">
        <v>0.25</v>
      </c>
      <c r="K8" s="367"/>
      <c r="L8" s="393">
        <v>0.25</v>
      </c>
      <c r="M8" s="367"/>
      <c r="N8" s="393">
        <v>0.25</v>
      </c>
      <c r="O8" s="367"/>
      <c r="P8" s="353">
        <f t="shared" ref="P8:P16" si="0">H8+J8+L8+N8</f>
        <v>1</v>
      </c>
      <c r="Q8" s="354">
        <f t="shared" ref="Q8:Q16" si="1">I8+K8+M8+O8</f>
        <v>0</v>
      </c>
      <c r="R8" s="352"/>
      <c r="S8" s="352" t="s">
        <v>1912</v>
      </c>
      <c r="T8" s="352" t="s">
        <v>1913</v>
      </c>
      <c r="U8" s="352" t="s">
        <v>1914</v>
      </c>
      <c r="V8" s="352" t="s">
        <v>1915</v>
      </c>
    </row>
    <row r="9" spans="1:22" ht="79.349999999999994" customHeight="1" x14ac:dyDescent="0.25">
      <c r="A9" s="629"/>
      <c r="B9" s="629"/>
      <c r="C9" s="502" t="s">
        <v>1901</v>
      </c>
      <c r="D9" s="502" t="s">
        <v>1916</v>
      </c>
      <c r="E9" s="502" t="s">
        <v>1917</v>
      </c>
      <c r="F9" s="509" t="s">
        <v>1918</v>
      </c>
      <c r="G9" s="509" t="s">
        <v>1919</v>
      </c>
      <c r="H9" s="393">
        <v>1</v>
      </c>
      <c r="I9" s="367"/>
      <c r="J9" s="393"/>
      <c r="K9" s="392"/>
      <c r="L9" s="393"/>
      <c r="M9" s="392"/>
      <c r="N9" s="393"/>
      <c r="O9" s="392"/>
      <c r="P9" s="353">
        <f t="shared" si="0"/>
        <v>1</v>
      </c>
      <c r="Q9" s="354">
        <f t="shared" si="1"/>
        <v>0</v>
      </c>
      <c r="R9" s="352"/>
      <c r="S9" s="352" t="s">
        <v>1920</v>
      </c>
      <c r="T9" s="352" t="s">
        <v>1921</v>
      </c>
      <c r="U9" s="352" t="s">
        <v>1914</v>
      </c>
      <c r="V9" s="352" t="s">
        <v>1915</v>
      </c>
    </row>
    <row r="10" spans="1:22" ht="213.75" x14ac:dyDescent="0.25">
      <c r="A10" s="629"/>
      <c r="B10" s="629"/>
      <c r="C10" s="502" t="s">
        <v>1901</v>
      </c>
      <c r="D10" s="502" t="s">
        <v>2993</v>
      </c>
      <c r="E10" s="502" t="s">
        <v>1923</v>
      </c>
      <c r="F10" s="509" t="s">
        <v>1924</v>
      </c>
      <c r="G10" s="509" t="s">
        <v>1925</v>
      </c>
      <c r="H10" s="393">
        <v>0.5</v>
      </c>
      <c r="I10" s="367"/>
      <c r="J10" s="393"/>
      <c r="K10" s="392"/>
      <c r="L10" s="393"/>
      <c r="M10" s="392"/>
      <c r="N10" s="393">
        <v>0.5</v>
      </c>
      <c r="O10" s="367"/>
      <c r="P10" s="353">
        <f t="shared" si="0"/>
        <v>1</v>
      </c>
      <c r="Q10" s="354">
        <f t="shared" si="1"/>
        <v>0</v>
      </c>
      <c r="R10" s="352"/>
      <c r="S10" s="352" t="s">
        <v>1926</v>
      </c>
      <c r="T10" s="352" t="s">
        <v>1927</v>
      </c>
      <c r="U10" s="352" t="s">
        <v>1914</v>
      </c>
      <c r="V10" s="352" t="s">
        <v>1928</v>
      </c>
    </row>
    <row r="11" spans="1:22" ht="180.75" customHeight="1" x14ac:dyDescent="0.25">
      <c r="A11" s="629"/>
      <c r="B11" s="629"/>
      <c r="C11" s="502" t="s">
        <v>1901</v>
      </c>
      <c r="D11" s="502" t="s">
        <v>1922</v>
      </c>
      <c r="E11" s="502" t="s">
        <v>1929</v>
      </c>
      <c r="F11" s="509" t="s">
        <v>1930</v>
      </c>
      <c r="G11" s="352" t="s">
        <v>1931</v>
      </c>
      <c r="H11" s="393">
        <v>0.25</v>
      </c>
      <c r="I11" s="367"/>
      <c r="J11" s="393">
        <v>0.25</v>
      </c>
      <c r="K11" s="367"/>
      <c r="L11" s="393">
        <v>0.25</v>
      </c>
      <c r="M11" s="367"/>
      <c r="N11" s="393">
        <v>0.25</v>
      </c>
      <c r="O11" s="367"/>
      <c r="P11" s="353">
        <f t="shared" si="0"/>
        <v>1</v>
      </c>
      <c r="Q11" s="354">
        <f t="shared" si="1"/>
        <v>0</v>
      </c>
      <c r="R11" s="352"/>
      <c r="S11" s="352" t="s">
        <v>1932</v>
      </c>
      <c r="T11" s="352" t="s">
        <v>1933</v>
      </c>
      <c r="U11" s="352" t="s">
        <v>1914</v>
      </c>
      <c r="V11" s="352" t="s">
        <v>1934</v>
      </c>
    </row>
    <row r="12" spans="1:22" ht="201.6" customHeight="1" x14ac:dyDescent="0.25">
      <c r="A12" s="629"/>
      <c r="B12" s="629"/>
      <c r="C12" s="502" t="s">
        <v>1901</v>
      </c>
      <c r="D12" s="502" t="s">
        <v>1908</v>
      </c>
      <c r="E12" s="502" t="s">
        <v>1935</v>
      </c>
      <c r="F12" s="509" t="s">
        <v>1395</v>
      </c>
      <c r="G12" s="352" t="s">
        <v>1936</v>
      </c>
      <c r="H12" s="393">
        <v>0.25</v>
      </c>
      <c r="I12" s="367">
        <v>47582.1</v>
      </c>
      <c r="J12" s="393">
        <v>0.25</v>
      </c>
      <c r="K12" s="367">
        <v>47582.1</v>
      </c>
      <c r="L12" s="393">
        <v>0.25</v>
      </c>
      <c r="M12" s="367">
        <v>47582.1</v>
      </c>
      <c r="N12" s="393">
        <v>0.25</v>
      </c>
      <c r="O12" s="367">
        <v>47582.09</v>
      </c>
      <c r="P12" s="353">
        <f t="shared" si="0"/>
        <v>1</v>
      </c>
      <c r="Q12" s="494">
        <f>I12+K12+M12+O12</f>
        <v>190328.38999999998</v>
      </c>
      <c r="R12" s="352"/>
      <c r="S12" s="352" t="s">
        <v>1912</v>
      </c>
      <c r="T12" s="352" t="s">
        <v>1937</v>
      </c>
      <c r="U12" s="352" t="s">
        <v>1938</v>
      </c>
      <c r="V12" s="352" t="s">
        <v>1939</v>
      </c>
    </row>
    <row r="13" spans="1:22" ht="129.6" customHeight="1" x14ac:dyDescent="0.25">
      <c r="A13" s="629"/>
      <c r="B13" s="629"/>
      <c r="C13" s="502" t="s">
        <v>1901</v>
      </c>
      <c r="D13" s="502" t="s">
        <v>1908</v>
      </c>
      <c r="E13" s="502" t="s">
        <v>1940</v>
      </c>
      <c r="F13" s="509" t="s">
        <v>1396</v>
      </c>
      <c r="G13" s="352" t="s">
        <v>1941</v>
      </c>
      <c r="H13" s="393">
        <v>0.25</v>
      </c>
      <c r="I13" s="367">
        <v>46891.69</v>
      </c>
      <c r="J13" s="393">
        <v>0.25</v>
      </c>
      <c r="K13" s="367">
        <v>46891.69</v>
      </c>
      <c r="L13" s="393">
        <v>0.25</v>
      </c>
      <c r="M13" s="367">
        <v>46891.69</v>
      </c>
      <c r="N13" s="393">
        <v>0.25</v>
      </c>
      <c r="O13" s="367">
        <v>46891.7</v>
      </c>
      <c r="P13" s="353">
        <f t="shared" si="0"/>
        <v>1</v>
      </c>
      <c r="Q13" s="354">
        <f t="shared" si="1"/>
        <v>187566.77000000002</v>
      </c>
      <c r="R13" s="352"/>
      <c r="S13" s="352" t="s">
        <v>1912</v>
      </c>
      <c r="T13" s="352" t="s">
        <v>1937</v>
      </c>
      <c r="U13" s="352" t="s">
        <v>1942</v>
      </c>
      <c r="V13" s="352" t="s">
        <v>1943</v>
      </c>
    </row>
    <row r="14" spans="1:22" ht="54.95" customHeight="1" x14ac:dyDescent="0.25">
      <c r="A14" s="629"/>
      <c r="B14" s="629"/>
      <c r="C14" s="502" t="s">
        <v>1901</v>
      </c>
      <c r="D14" s="502" t="s">
        <v>1908</v>
      </c>
      <c r="E14" s="502" t="s">
        <v>1944</v>
      </c>
      <c r="F14" s="509" t="s">
        <v>1397</v>
      </c>
      <c r="G14" s="352" t="s">
        <v>1945</v>
      </c>
      <c r="H14" s="393"/>
      <c r="I14" s="392"/>
      <c r="J14" s="393"/>
      <c r="K14" s="392"/>
      <c r="L14" s="393">
        <v>1</v>
      </c>
      <c r="M14" s="367">
        <v>33761.129999999997</v>
      </c>
      <c r="N14" s="393"/>
      <c r="O14" s="392"/>
      <c r="P14" s="353">
        <f t="shared" si="0"/>
        <v>1</v>
      </c>
      <c r="Q14" s="354">
        <f t="shared" si="1"/>
        <v>33761.129999999997</v>
      </c>
      <c r="R14" s="352"/>
      <c r="S14" s="352" t="s">
        <v>1912</v>
      </c>
      <c r="T14" s="352" t="s">
        <v>1946</v>
      </c>
      <c r="U14" s="352" t="s">
        <v>1947</v>
      </c>
      <c r="V14" s="352" t="s">
        <v>1948</v>
      </c>
    </row>
    <row r="15" spans="1:22" ht="60.95" customHeight="1" x14ac:dyDescent="0.25">
      <c r="A15" s="629"/>
      <c r="B15" s="629"/>
      <c r="C15" s="502" t="s">
        <v>1901</v>
      </c>
      <c r="D15" s="502" t="s">
        <v>1908</v>
      </c>
      <c r="E15" s="502" t="s">
        <v>1949</v>
      </c>
      <c r="F15" s="509" t="s">
        <v>1400</v>
      </c>
      <c r="G15" s="352" t="s">
        <v>1950</v>
      </c>
      <c r="H15" s="393"/>
      <c r="I15" s="392"/>
      <c r="J15" s="393">
        <v>1</v>
      </c>
      <c r="K15" s="367">
        <v>67522.259999999995</v>
      </c>
      <c r="L15" s="393"/>
      <c r="M15" s="392"/>
      <c r="N15" s="393"/>
      <c r="O15" s="392"/>
      <c r="P15" s="353">
        <f t="shared" si="0"/>
        <v>1</v>
      </c>
      <c r="Q15" s="354">
        <f t="shared" si="1"/>
        <v>67522.259999999995</v>
      </c>
      <c r="R15" s="352"/>
      <c r="S15" s="352" t="s">
        <v>1912</v>
      </c>
      <c r="T15" s="352" t="s">
        <v>1946</v>
      </c>
      <c r="U15" s="352" t="s">
        <v>1951</v>
      </c>
      <c r="V15" s="352" t="s">
        <v>1952</v>
      </c>
    </row>
    <row r="16" spans="1:22" ht="53.1" customHeight="1" x14ac:dyDescent="0.25">
      <c r="A16" s="629"/>
      <c r="B16" s="629"/>
      <c r="C16" s="502" t="s">
        <v>1901</v>
      </c>
      <c r="D16" s="502" t="s">
        <v>1908</v>
      </c>
      <c r="E16" s="502" t="s">
        <v>1953</v>
      </c>
      <c r="F16" s="509" t="s">
        <v>1402</v>
      </c>
      <c r="G16" s="352" t="s">
        <v>1954</v>
      </c>
      <c r="H16" s="393"/>
      <c r="I16" s="392"/>
      <c r="J16" s="393">
        <v>1</v>
      </c>
      <c r="K16" s="367">
        <v>67522.259999999995</v>
      </c>
      <c r="L16" s="393"/>
      <c r="M16" s="392"/>
      <c r="N16" s="393"/>
      <c r="O16" s="392"/>
      <c r="P16" s="353">
        <f t="shared" si="0"/>
        <v>1</v>
      </c>
      <c r="Q16" s="354">
        <f t="shared" si="1"/>
        <v>67522.259999999995</v>
      </c>
      <c r="R16" s="352"/>
      <c r="S16" s="352" t="s">
        <v>1912</v>
      </c>
      <c r="T16" s="352" t="s">
        <v>1946</v>
      </c>
      <c r="U16" s="352" t="s">
        <v>1955</v>
      </c>
      <c r="V16" s="352" t="s">
        <v>1956</v>
      </c>
    </row>
    <row r="17" spans="1:22" ht="14.45" x14ac:dyDescent="0.3">
      <c r="A17" s="305"/>
      <c r="B17" s="306"/>
      <c r="C17" s="305" t="s">
        <v>1957</v>
      </c>
      <c r="D17" s="306"/>
      <c r="E17" s="306"/>
      <c r="F17" s="306"/>
      <c r="G17" s="307"/>
      <c r="H17" s="454"/>
      <c r="I17" s="456"/>
      <c r="J17" s="453"/>
      <c r="K17" s="456"/>
      <c r="L17" s="453"/>
      <c r="M17" s="456"/>
      <c r="N17" s="453"/>
      <c r="O17" s="456"/>
      <c r="P17" s="456"/>
      <c r="Q17" s="456">
        <f>SUM(Q8:Q16)</f>
        <v>546700.81000000006</v>
      </c>
      <c r="R17" s="455"/>
      <c r="S17" s="455"/>
      <c r="T17" s="455"/>
      <c r="U17" s="455"/>
      <c r="V17" s="455"/>
    </row>
    <row r="18" spans="1:22" ht="14.45" x14ac:dyDescent="0.3">
      <c r="A18" s="292"/>
      <c r="B18" s="292"/>
      <c r="C18" s="292"/>
      <c r="D18" s="292"/>
      <c r="E18" s="292"/>
      <c r="F18" s="292"/>
      <c r="G18" s="292"/>
      <c r="H18" s="292"/>
      <c r="I18" s="294"/>
      <c r="J18" s="292"/>
      <c r="K18" s="294"/>
      <c r="L18" s="292"/>
      <c r="M18" s="294"/>
      <c r="N18" s="292"/>
      <c r="O18" s="294"/>
      <c r="P18" s="292"/>
      <c r="Q18" s="294"/>
      <c r="R18" s="292"/>
      <c r="S18" s="292"/>
      <c r="T18" s="292"/>
      <c r="U18" s="292"/>
      <c r="V18" s="292"/>
    </row>
    <row r="19" spans="1:22" ht="14.45" x14ac:dyDescent="0.3">
      <c r="A19" s="292"/>
      <c r="B19" s="292"/>
      <c r="C19" s="292"/>
      <c r="D19" s="292"/>
      <c r="E19" s="292"/>
      <c r="F19" s="292"/>
      <c r="G19" s="292"/>
      <c r="H19" s="292"/>
      <c r="I19" s="294"/>
      <c r="J19" s="292"/>
      <c r="K19" s="294"/>
      <c r="L19" s="292"/>
      <c r="M19" s="294"/>
      <c r="N19" s="292"/>
      <c r="O19" s="294"/>
      <c r="P19" s="292"/>
      <c r="Q19" s="294"/>
      <c r="R19" s="292"/>
      <c r="S19" s="292"/>
      <c r="T19" s="292"/>
      <c r="U19" s="292"/>
      <c r="V19" s="292"/>
    </row>
    <row r="20" spans="1:22" ht="14.45" x14ac:dyDescent="0.3">
      <c r="A20" s="292"/>
      <c r="B20" s="292"/>
      <c r="C20" s="292"/>
      <c r="D20" s="292"/>
      <c r="E20" s="292"/>
      <c r="F20" s="292"/>
      <c r="G20" s="292"/>
      <c r="H20" s="292"/>
      <c r="I20" s="294"/>
      <c r="J20" s="292"/>
      <c r="K20" s="294"/>
      <c r="L20" s="292"/>
      <c r="M20" s="294"/>
      <c r="N20" s="292"/>
      <c r="O20" s="294"/>
      <c r="P20" s="292"/>
      <c r="Q20" s="294"/>
      <c r="R20" s="292"/>
      <c r="S20" s="292"/>
      <c r="T20" s="292"/>
      <c r="U20" s="292"/>
      <c r="V20" s="292"/>
    </row>
    <row r="21" spans="1:22" ht="14.45" x14ac:dyDescent="0.3">
      <c r="A21" s="292"/>
      <c r="B21" s="292"/>
      <c r="C21" s="292"/>
      <c r="D21" s="292"/>
      <c r="E21" s="292"/>
      <c r="F21" s="292"/>
      <c r="G21" s="292"/>
      <c r="H21" s="292"/>
      <c r="I21" s="294"/>
      <c r="J21" s="292"/>
      <c r="K21" s="294"/>
      <c r="L21" s="292"/>
      <c r="M21" s="294"/>
      <c r="N21" s="292"/>
      <c r="O21" s="294"/>
      <c r="P21" s="292"/>
      <c r="Q21" s="294"/>
      <c r="R21" s="292"/>
      <c r="S21" s="292"/>
      <c r="T21" s="292"/>
      <c r="U21" s="292"/>
      <c r="V21" s="292"/>
    </row>
    <row r="22" spans="1:22" ht="14.45" x14ac:dyDescent="0.3">
      <c r="A22" s="292"/>
      <c r="B22" s="292"/>
      <c r="C22" s="292"/>
      <c r="D22" s="292"/>
      <c r="E22" s="292"/>
      <c r="F22" s="292"/>
      <c r="G22" s="292"/>
      <c r="H22" s="292"/>
      <c r="I22" s="292"/>
      <c r="J22" s="292"/>
      <c r="K22" s="292"/>
      <c r="L22" s="292"/>
      <c r="M22" s="292"/>
      <c r="N22" s="292"/>
      <c r="O22" s="292"/>
      <c r="P22" s="292"/>
      <c r="Q22" s="292"/>
      <c r="R22" s="292"/>
      <c r="S22" s="292"/>
      <c r="T22" s="292"/>
      <c r="U22" s="292"/>
      <c r="V22" s="292"/>
    </row>
    <row r="23" spans="1:22" ht="14.45" x14ac:dyDescent="0.3">
      <c r="A23" s="292"/>
      <c r="B23" s="292"/>
      <c r="C23" s="292"/>
      <c r="D23" s="292"/>
      <c r="E23" s="292"/>
      <c r="F23" s="292"/>
      <c r="G23" s="292"/>
      <c r="H23" s="292"/>
      <c r="I23" s="292"/>
      <c r="J23" s="292"/>
      <c r="K23" s="292"/>
      <c r="L23" s="292"/>
      <c r="M23" s="292"/>
      <c r="N23" s="292"/>
      <c r="O23" s="292"/>
      <c r="P23" s="292"/>
      <c r="Q23" s="292"/>
      <c r="R23" s="292"/>
      <c r="S23" s="292"/>
      <c r="T23" s="292"/>
      <c r="U23" s="292"/>
      <c r="V23" s="292"/>
    </row>
    <row r="24" spans="1:22" ht="14.45" x14ac:dyDescent="0.3">
      <c r="A24" s="292"/>
      <c r="B24" s="292"/>
      <c r="C24" s="292"/>
      <c r="D24" s="292"/>
      <c r="E24" s="292"/>
      <c r="F24" s="292"/>
      <c r="G24" s="292"/>
      <c r="H24" s="292"/>
      <c r="I24" s="292"/>
      <c r="J24" s="292"/>
      <c r="K24" s="292"/>
      <c r="L24" s="292"/>
      <c r="M24" s="292"/>
      <c r="N24" s="292"/>
      <c r="O24" s="292"/>
      <c r="P24" s="292"/>
      <c r="Q24" s="292"/>
      <c r="R24" s="292"/>
      <c r="S24" s="292"/>
      <c r="T24" s="292"/>
      <c r="U24" s="292"/>
      <c r="V24" s="292"/>
    </row>
    <row r="25" spans="1:22" ht="14.45" x14ac:dyDescent="0.3">
      <c r="A25" s="292"/>
      <c r="B25" s="292"/>
      <c r="C25" s="292"/>
      <c r="D25" s="292"/>
      <c r="E25" s="292"/>
      <c r="F25" s="292"/>
      <c r="G25" s="292"/>
      <c r="H25" s="292"/>
      <c r="I25" s="292"/>
      <c r="J25" s="292"/>
      <c r="K25" s="292"/>
      <c r="L25" s="292"/>
      <c r="M25" s="292"/>
      <c r="N25" s="292"/>
      <c r="O25" s="292"/>
      <c r="P25" s="292"/>
      <c r="Q25" s="292"/>
      <c r="R25" s="292"/>
      <c r="S25" s="292"/>
      <c r="T25" s="292"/>
      <c r="U25" s="292"/>
      <c r="V25" s="292"/>
    </row>
    <row r="26" spans="1:22" ht="14.45" x14ac:dyDescent="0.3">
      <c r="A26" s="292"/>
      <c r="B26" s="292"/>
      <c r="C26" s="292"/>
      <c r="D26" s="292"/>
      <c r="E26" s="292"/>
      <c r="F26" s="292"/>
      <c r="G26" s="292"/>
      <c r="H26" s="292"/>
      <c r="I26" s="292"/>
      <c r="J26" s="292"/>
      <c r="K26" s="292"/>
      <c r="L26" s="292"/>
      <c r="M26" s="292"/>
      <c r="N26" s="292"/>
      <c r="O26" s="292"/>
      <c r="P26" s="292"/>
      <c r="Q26" s="292"/>
      <c r="R26" s="292"/>
      <c r="S26" s="292"/>
      <c r="T26" s="292"/>
      <c r="U26" s="292"/>
      <c r="V26" s="292"/>
    </row>
    <row r="27" spans="1:22" ht="14.45" x14ac:dyDescent="0.3">
      <c r="A27" s="292"/>
      <c r="B27" s="292"/>
      <c r="C27" s="292"/>
      <c r="D27" s="292"/>
      <c r="E27" s="292"/>
      <c r="F27" s="292"/>
      <c r="G27" s="292"/>
      <c r="H27" s="292"/>
      <c r="I27" s="292"/>
      <c r="J27" s="292"/>
      <c r="K27" s="292"/>
      <c r="L27" s="292"/>
      <c r="M27" s="292"/>
      <c r="N27" s="292"/>
      <c r="O27" s="292"/>
      <c r="P27" s="292"/>
      <c r="Q27" s="292"/>
      <c r="R27" s="292"/>
      <c r="S27" s="292"/>
      <c r="T27" s="292"/>
      <c r="U27" s="292"/>
      <c r="V27" s="292"/>
    </row>
    <row r="28" spans="1:22" ht="14.45" x14ac:dyDescent="0.3">
      <c r="A28" s="253"/>
      <c r="B28" s="253"/>
      <c r="C28" s="253"/>
      <c r="E28" s="253"/>
      <c r="F28" s="253"/>
      <c r="G28" s="253"/>
      <c r="H28" s="253"/>
      <c r="I28" s="253"/>
      <c r="J28" s="253"/>
      <c r="K28" s="253"/>
      <c r="L28" s="253"/>
      <c r="M28" s="253"/>
      <c r="N28" s="253"/>
      <c r="O28" s="253"/>
      <c r="P28" s="253"/>
      <c r="Q28" s="253"/>
      <c r="R28" s="253"/>
      <c r="S28" s="253"/>
      <c r="T28" s="253"/>
      <c r="U28" s="253"/>
      <c r="V28" s="253"/>
    </row>
    <row r="29" spans="1:22" ht="14.45" x14ac:dyDescent="0.3">
      <c r="A29" s="253"/>
      <c r="B29" s="253"/>
      <c r="C29" s="253"/>
      <c r="E29" s="253"/>
      <c r="F29" s="253"/>
      <c r="G29" s="253"/>
      <c r="H29" s="253"/>
      <c r="I29" s="253"/>
      <c r="J29" s="253"/>
      <c r="K29" s="253"/>
      <c r="L29" s="253"/>
      <c r="M29" s="253"/>
      <c r="N29" s="253"/>
      <c r="O29" s="253"/>
      <c r="P29" s="253"/>
      <c r="Q29" s="253"/>
      <c r="R29" s="253"/>
      <c r="S29" s="253"/>
      <c r="T29" s="253"/>
      <c r="U29" s="253"/>
      <c r="V29" s="253"/>
    </row>
    <row r="30" spans="1:22" ht="14.45" x14ac:dyDescent="0.3">
      <c r="A30" s="253"/>
      <c r="B30" s="253"/>
      <c r="C30" s="253"/>
      <c r="E30" s="253"/>
      <c r="F30" s="253"/>
      <c r="G30" s="253"/>
      <c r="H30" s="253"/>
      <c r="I30" s="253"/>
      <c r="J30" s="253"/>
      <c r="K30" s="253"/>
      <c r="L30" s="253"/>
      <c r="M30" s="253"/>
      <c r="N30" s="253"/>
      <c r="O30" s="253"/>
      <c r="P30" s="253"/>
      <c r="Q30" s="253"/>
      <c r="R30" s="253"/>
      <c r="S30" s="253"/>
      <c r="T30" s="253"/>
      <c r="U30" s="253"/>
      <c r="V30" s="253"/>
    </row>
    <row r="31" spans="1:22" x14ac:dyDescent="0.25">
      <c r="A31" s="253"/>
      <c r="B31" s="253"/>
      <c r="C31" s="253"/>
      <c r="E31" s="253"/>
      <c r="F31" s="253"/>
      <c r="G31" s="253"/>
      <c r="H31" s="253"/>
      <c r="I31" s="253"/>
      <c r="J31" s="253"/>
      <c r="K31" s="253"/>
      <c r="L31" s="253"/>
      <c r="M31" s="253"/>
      <c r="N31" s="253"/>
      <c r="O31" s="253"/>
      <c r="P31" s="253"/>
      <c r="Q31" s="253"/>
      <c r="R31" s="253"/>
      <c r="S31" s="253"/>
      <c r="T31" s="253"/>
      <c r="U31" s="253"/>
      <c r="V31" s="253"/>
    </row>
    <row r="32" spans="1:22" x14ac:dyDescent="0.25">
      <c r="A32" s="253"/>
      <c r="B32" s="253"/>
      <c r="C32" s="253"/>
      <c r="E32" s="253"/>
      <c r="F32" s="253"/>
      <c r="G32" s="253"/>
      <c r="H32" s="253"/>
      <c r="I32" s="253"/>
      <c r="J32" s="253"/>
      <c r="K32" s="253"/>
      <c r="L32" s="253"/>
      <c r="M32" s="253"/>
      <c r="N32" s="253"/>
      <c r="O32" s="253"/>
      <c r="P32" s="253"/>
      <c r="Q32" s="253"/>
      <c r="R32" s="253"/>
      <c r="S32" s="253"/>
      <c r="T32" s="253"/>
      <c r="U32" s="253"/>
      <c r="V32" s="253"/>
    </row>
    <row r="33" spans="9:17" x14ac:dyDescent="0.25">
      <c r="I33" s="253"/>
      <c r="J33" s="253"/>
      <c r="K33" s="253"/>
      <c r="L33" s="253"/>
      <c r="M33" s="253"/>
      <c r="N33" s="253"/>
      <c r="O33" s="253"/>
      <c r="P33" s="253"/>
      <c r="Q33" s="253"/>
    </row>
    <row r="34" spans="9:17" x14ac:dyDescent="0.25">
      <c r="I34" s="253"/>
      <c r="J34" s="253"/>
      <c r="K34" s="253"/>
      <c r="L34" s="253"/>
      <c r="M34" s="253"/>
      <c r="N34" s="253"/>
      <c r="O34" s="253"/>
      <c r="P34" s="253"/>
      <c r="Q34" s="253"/>
    </row>
    <row r="35" spans="9:17" x14ac:dyDescent="0.25">
      <c r="I35" s="253"/>
      <c r="J35" s="253"/>
      <c r="K35" s="253"/>
      <c r="L35" s="253"/>
      <c r="M35" s="253"/>
      <c r="N35" s="253"/>
      <c r="O35" s="253"/>
      <c r="P35" s="253"/>
      <c r="Q35" s="253"/>
    </row>
    <row r="36" spans="9:17" x14ac:dyDescent="0.25">
      <c r="I36" s="253"/>
      <c r="J36" s="253"/>
      <c r="K36" s="253"/>
      <c r="L36" s="253"/>
      <c r="M36" s="253"/>
      <c r="N36" s="253"/>
      <c r="O36" s="253"/>
      <c r="P36" s="253"/>
      <c r="Q36" s="253"/>
    </row>
    <row r="37" spans="9:17" x14ac:dyDescent="0.25">
      <c r="I37" s="253"/>
      <c r="J37" s="253"/>
      <c r="K37" s="253"/>
      <c r="L37" s="253"/>
      <c r="M37" s="253"/>
      <c r="N37" s="253"/>
      <c r="O37" s="253"/>
      <c r="P37" s="253"/>
      <c r="Q37" s="253"/>
    </row>
    <row r="38" spans="9:17" x14ac:dyDescent="0.25">
      <c r="I38" s="253"/>
      <c r="J38" s="253"/>
      <c r="K38" s="253"/>
      <c r="L38" s="253"/>
      <c r="M38" s="253"/>
      <c r="N38" s="253"/>
      <c r="O38" s="253"/>
      <c r="P38" s="253"/>
      <c r="Q38" s="253"/>
    </row>
    <row r="39" spans="9:17" x14ac:dyDescent="0.25">
      <c r="I39" s="253"/>
      <c r="J39" s="253"/>
      <c r="K39" s="253"/>
      <c r="L39" s="253"/>
      <c r="M39" s="253"/>
      <c r="N39" s="253"/>
      <c r="O39" s="253"/>
      <c r="P39" s="253"/>
      <c r="Q39" s="253"/>
    </row>
    <row r="40" spans="9:17" x14ac:dyDescent="0.25">
      <c r="I40" s="253"/>
      <c r="J40" s="253"/>
      <c r="K40" s="253"/>
      <c r="L40" s="253"/>
      <c r="M40" s="253"/>
      <c r="N40" s="253"/>
      <c r="O40" s="253"/>
      <c r="P40" s="253"/>
      <c r="Q40" s="253"/>
    </row>
    <row r="41" spans="9:17" x14ac:dyDescent="0.25">
      <c r="I41" s="253"/>
      <c r="J41" s="253"/>
      <c r="K41" s="253"/>
      <c r="L41" s="253"/>
      <c r="M41" s="253"/>
      <c r="N41" s="253"/>
      <c r="O41" s="253"/>
      <c r="P41" s="253"/>
      <c r="Q41" s="253"/>
    </row>
    <row r="42" spans="9:17" x14ac:dyDescent="0.25">
      <c r="I42" s="253"/>
      <c r="J42" s="253"/>
      <c r="K42" s="253"/>
      <c r="L42" s="253"/>
      <c r="M42" s="253"/>
      <c r="N42" s="253"/>
      <c r="O42" s="253"/>
      <c r="P42" s="253"/>
      <c r="Q42" s="253"/>
    </row>
    <row r="43" spans="9:17" x14ac:dyDescent="0.25">
      <c r="I43" s="253"/>
      <c r="J43" s="253"/>
      <c r="K43" s="253"/>
      <c r="L43" s="253"/>
      <c r="M43" s="253"/>
      <c r="N43" s="253"/>
      <c r="O43" s="253"/>
      <c r="P43" s="253"/>
      <c r="Q43" s="253"/>
    </row>
    <row r="44" spans="9:17" x14ac:dyDescent="0.25">
      <c r="I44" s="253"/>
      <c r="J44" s="253"/>
      <c r="K44" s="253"/>
      <c r="L44" s="253"/>
      <c r="M44" s="253"/>
      <c r="N44" s="253"/>
      <c r="O44" s="253"/>
      <c r="P44" s="253"/>
      <c r="Q44" s="253"/>
    </row>
    <row r="45" spans="9:17" x14ac:dyDescent="0.25">
      <c r="I45" s="253"/>
      <c r="J45" s="253"/>
      <c r="K45" s="253"/>
      <c r="L45" s="253"/>
      <c r="M45" s="253"/>
      <c r="N45" s="253"/>
      <c r="O45" s="253"/>
      <c r="P45" s="253"/>
      <c r="Q45" s="253"/>
    </row>
    <row r="46" spans="9:17" x14ac:dyDescent="0.25">
      <c r="I46" s="253"/>
      <c r="J46" s="253"/>
      <c r="K46" s="253"/>
      <c r="L46" s="253"/>
      <c r="M46" s="253"/>
      <c r="N46" s="253"/>
      <c r="O46" s="253"/>
      <c r="P46" s="253"/>
      <c r="Q46" s="253"/>
    </row>
    <row r="47" spans="9:17" x14ac:dyDescent="0.25">
      <c r="I47" s="253"/>
      <c r="J47" s="253"/>
      <c r="K47" s="253"/>
      <c r="L47" s="253"/>
      <c r="M47" s="253"/>
      <c r="N47" s="253"/>
      <c r="O47" s="253"/>
      <c r="P47" s="253"/>
      <c r="Q47" s="253"/>
    </row>
    <row r="48" spans="9:17" x14ac:dyDescent="0.25">
      <c r="I48" s="253"/>
      <c r="J48" s="253"/>
      <c r="K48" s="253"/>
      <c r="L48" s="253"/>
      <c r="M48" s="253"/>
      <c r="N48" s="253"/>
      <c r="O48" s="253"/>
      <c r="P48" s="253"/>
      <c r="Q48" s="253"/>
    </row>
    <row r="49" spans="9:17" x14ac:dyDescent="0.25">
      <c r="I49" s="253"/>
      <c r="J49" s="253"/>
      <c r="K49" s="253"/>
      <c r="L49" s="253"/>
      <c r="M49" s="253"/>
      <c r="N49" s="253"/>
      <c r="O49" s="253"/>
      <c r="P49" s="253"/>
      <c r="Q49" s="253"/>
    </row>
    <row r="50" spans="9:17" x14ac:dyDescent="0.25">
      <c r="I50" s="253"/>
      <c r="J50" s="253"/>
      <c r="K50" s="253"/>
      <c r="L50" s="253"/>
      <c r="M50" s="253"/>
      <c r="N50" s="253"/>
      <c r="O50" s="253"/>
      <c r="P50" s="253"/>
      <c r="Q50" s="253"/>
    </row>
    <row r="51" spans="9:17" x14ac:dyDescent="0.25">
      <c r="I51" s="253"/>
      <c r="J51" s="253"/>
      <c r="K51" s="253"/>
      <c r="L51" s="253"/>
      <c r="M51" s="253"/>
      <c r="N51" s="253"/>
      <c r="O51" s="253"/>
      <c r="P51" s="253"/>
      <c r="Q51" s="253"/>
    </row>
    <row r="52" spans="9:17" ht="15.6" customHeight="1" x14ac:dyDescent="0.25">
      <c r="I52" s="253"/>
      <c r="J52" s="253"/>
      <c r="K52" s="253"/>
      <c r="L52" s="253"/>
      <c r="M52" s="253"/>
      <c r="N52" s="253"/>
      <c r="O52" s="253"/>
      <c r="P52" s="253"/>
      <c r="Q52" s="253"/>
    </row>
  </sheetData>
  <mergeCells count="21">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 ref="A8:A16"/>
    <mergeCell ref="H5:I5"/>
    <mergeCell ref="B8:B16"/>
    <mergeCell ref="H4:O4"/>
    <mergeCell ref="P4:Q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16">
      <formula1>$C$1</formula1>
    </dataValidation>
  </dataValidations>
  <pageMargins left="0.7" right="0.7" top="0.75" bottom="0.75" header="0.3" footer="0.3"/>
  <pageSetup paperSize="9"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52"/>
  <sheetViews>
    <sheetView topLeftCell="L1" zoomScale="75" zoomScaleNormal="75" zoomScalePageLayoutView="108" workbookViewId="0">
      <pane ySplit="9" topLeftCell="A13" activePane="bottomLeft" state="frozen"/>
      <selection activeCell="A7" sqref="A7"/>
      <selection pane="bottomLeft" activeCell="D25" sqref="D25"/>
    </sheetView>
  </sheetViews>
  <sheetFormatPr baseColWidth="10" defaultColWidth="11.42578125" defaultRowHeight="15" x14ac:dyDescent="0.25"/>
  <cols>
    <col min="1" max="1" width="21.7109375" customWidth="1"/>
    <col min="2" max="2" width="41.42578125" customWidth="1"/>
    <col min="3" max="3" width="27.42578125" customWidth="1"/>
    <col min="4" max="4" width="27.42578125" style="253" customWidth="1"/>
    <col min="5" max="7" width="27.42578125" customWidth="1"/>
    <col min="8" max="8" width="15.28515625" customWidth="1"/>
    <col min="9" max="9" width="15.5703125" style="186" bestFit="1" customWidth="1"/>
    <col min="10" max="10" width="15.28515625" customWidth="1"/>
    <col min="11" max="11" width="15.5703125" style="186" bestFit="1" customWidth="1"/>
    <col min="12" max="12" width="13.85546875" customWidth="1"/>
    <col min="13" max="13" width="16" style="186" customWidth="1"/>
    <col min="14" max="14" width="10.85546875" customWidth="1"/>
    <col min="15" max="15" width="17.42578125" style="186" customWidth="1"/>
    <col min="16" max="16" width="15.28515625" style="236" customWidth="1"/>
    <col min="17" max="17" width="18.28515625" style="237" customWidth="1"/>
    <col min="18" max="20" width="14.140625" customWidth="1"/>
    <col min="21" max="21" width="17" customWidth="1"/>
  </cols>
  <sheetData>
    <row r="1" spans="1:33" x14ac:dyDescent="0.25">
      <c r="A1" s="292"/>
      <c r="B1" s="292"/>
      <c r="C1" s="279" t="s">
        <v>1958</v>
      </c>
      <c r="D1" s="279" t="s">
        <v>1959</v>
      </c>
      <c r="E1" s="292"/>
      <c r="F1" s="292"/>
      <c r="G1" s="292"/>
      <c r="H1" s="303" t="s">
        <v>1960</v>
      </c>
      <c r="I1" s="294"/>
      <c r="J1" s="303"/>
      <c r="K1" s="303"/>
      <c r="L1" s="292"/>
      <c r="M1" s="279" t="s">
        <v>1961</v>
      </c>
      <c r="N1" s="279" t="s">
        <v>1962</v>
      </c>
      <c r="O1" s="279" t="s">
        <v>1963</v>
      </c>
      <c r="P1" s="279" t="s">
        <v>1964</v>
      </c>
      <c r="Q1" s="279" t="s">
        <v>1965</v>
      </c>
      <c r="R1" s="279" t="s">
        <v>1966</v>
      </c>
      <c r="S1" s="279" t="s">
        <v>1967</v>
      </c>
      <c r="T1" s="279" t="s">
        <v>1968</v>
      </c>
      <c r="U1" s="279" t="s">
        <v>1969</v>
      </c>
      <c r="V1" s="279" t="s">
        <v>1970</v>
      </c>
      <c r="W1" s="279" t="s">
        <v>1971</v>
      </c>
      <c r="X1" s="279" t="s">
        <v>1972</v>
      </c>
      <c r="Y1" s="266" t="s">
        <v>1973</v>
      </c>
      <c r="Z1" s="266" t="s">
        <v>1974</v>
      </c>
      <c r="AA1" s="266" t="s">
        <v>1975</v>
      </c>
      <c r="AB1" s="266" t="s">
        <v>1976</v>
      </c>
      <c r="AC1" s="266" t="s">
        <v>1977</v>
      </c>
      <c r="AD1" s="266" t="s">
        <v>1978</v>
      </c>
      <c r="AE1" s="266" t="s">
        <v>1979</v>
      </c>
      <c r="AF1" s="266" t="s">
        <v>1980</v>
      </c>
      <c r="AG1" s="266" t="s">
        <v>1981</v>
      </c>
    </row>
    <row r="2" spans="1:33" ht="18" x14ac:dyDescent="0.3">
      <c r="A2" s="326" t="s">
        <v>1903</v>
      </c>
      <c r="B2" s="292"/>
      <c r="C2" s="292"/>
      <c r="D2" s="292"/>
      <c r="E2" s="292"/>
      <c r="F2" s="292"/>
      <c r="G2" s="292"/>
      <c r="H2" s="303"/>
      <c r="I2" s="294"/>
      <c r="J2" s="303"/>
      <c r="K2" s="303"/>
      <c r="L2" s="303"/>
      <c r="M2" s="303"/>
      <c r="N2" s="303"/>
      <c r="O2" s="303"/>
      <c r="P2" s="331"/>
      <c r="Q2" s="331"/>
      <c r="R2" s="303"/>
      <c r="S2" s="303"/>
      <c r="T2" s="303"/>
      <c r="U2" s="303"/>
      <c r="V2" s="303"/>
      <c r="W2" s="303"/>
      <c r="X2" s="303"/>
      <c r="Y2" s="198"/>
      <c r="Z2" s="198"/>
      <c r="AA2" s="198"/>
      <c r="AB2" s="253"/>
      <c r="AC2" s="253"/>
      <c r="AD2" s="253"/>
      <c r="AE2" s="253"/>
      <c r="AF2" s="253"/>
      <c r="AG2" s="253"/>
    </row>
    <row r="3" spans="1:33" ht="18.75" x14ac:dyDescent="0.25">
      <c r="A3" s="300" t="s">
        <v>1982</v>
      </c>
      <c r="B3" s="292"/>
      <c r="C3" s="292"/>
      <c r="D3" s="292"/>
      <c r="E3" s="292"/>
      <c r="F3" s="292"/>
      <c r="G3" s="292"/>
      <c r="H3" s="303"/>
      <c r="I3" s="294"/>
      <c r="J3" s="303"/>
      <c r="K3" s="303"/>
      <c r="L3" s="303"/>
      <c r="M3" s="303"/>
      <c r="N3" s="303"/>
      <c r="O3" s="303"/>
      <c r="P3" s="331"/>
      <c r="Q3" s="331"/>
      <c r="R3" s="303"/>
      <c r="S3" s="303"/>
      <c r="T3" s="303"/>
      <c r="U3" s="303"/>
      <c r="V3" s="303"/>
      <c r="W3" s="303"/>
      <c r="X3" s="303"/>
      <c r="Y3" s="198"/>
      <c r="Z3" s="198"/>
      <c r="AA3" s="198"/>
      <c r="AB3" s="253"/>
      <c r="AC3" s="253"/>
      <c r="AD3" s="253"/>
      <c r="AE3" s="253"/>
      <c r="AF3" s="253"/>
      <c r="AG3" s="253"/>
    </row>
    <row r="4" spans="1:33" ht="18.75" x14ac:dyDescent="0.25">
      <c r="A4" s="300" t="s">
        <v>1983</v>
      </c>
      <c r="B4" s="292"/>
      <c r="C4" s="292"/>
      <c r="D4" s="292"/>
      <c r="E4" s="292"/>
      <c r="F4" s="292"/>
      <c r="G4" s="292"/>
      <c r="H4" s="303"/>
      <c r="I4" s="294"/>
      <c r="J4" s="303"/>
      <c r="K4" s="303"/>
      <c r="L4" s="303"/>
      <c r="M4" s="303"/>
      <c r="N4" s="303"/>
      <c r="O4" s="303"/>
      <c r="P4" s="331"/>
      <c r="Q4" s="331"/>
      <c r="R4" s="303"/>
      <c r="S4" s="303"/>
      <c r="T4" s="303"/>
      <c r="U4" s="303"/>
      <c r="V4" s="303"/>
      <c r="W4" s="303"/>
      <c r="X4" s="303"/>
      <c r="Y4" s="198"/>
      <c r="Z4" s="198"/>
      <c r="AA4" s="198"/>
      <c r="AB4" s="253"/>
      <c r="AC4" s="253"/>
      <c r="AD4" s="253"/>
      <c r="AE4" s="253"/>
      <c r="AF4" s="253"/>
      <c r="AG4" s="253"/>
    </row>
    <row r="5" spans="1:33" x14ac:dyDescent="0.25">
      <c r="A5" s="327" t="s">
        <v>1984</v>
      </c>
      <c r="B5" s="302"/>
      <c r="C5" s="302"/>
      <c r="D5" s="302"/>
      <c r="E5" s="302"/>
      <c r="F5" s="302"/>
      <c r="G5" s="302"/>
      <c r="H5" s="302"/>
      <c r="I5" s="302"/>
      <c r="J5" s="302"/>
      <c r="K5" s="302"/>
      <c r="L5" s="302"/>
      <c r="M5" s="302"/>
      <c r="N5" s="302"/>
      <c r="O5" s="302"/>
      <c r="P5" s="328"/>
      <c r="Q5" s="328"/>
      <c r="R5" s="302"/>
      <c r="S5" s="302"/>
      <c r="T5" s="302"/>
      <c r="U5" s="302"/>
      <c r="V5" s="292"/>
      <c r="W5" s="292"/>
      <c r="X5" s="292"/>
      <c r="Y5" s="253"/>
      <c r="Z5" s="253"/>
      <c r="AA5" s="253"/>
      <c r="AB5" s="253"/>
      <c r="AC5" s="253"/>
      <c r="AD5" s="253"/>
      <c r="AE5" s="253"/>
      <c r="AF5" s="253"/>
      <c r="AG5" s="253"/>
    </row>
    <row r="6" spans="1:33" ht="15" customHeight="1" x14ac:dyDescent="0.25">
      <c r="A6" s="625" t="s">
        <v>1488</v>
      </c>
      <c r="B6" s="627" t="s">
        <v>1489</v>
      </c>
      <c r="C6" s="638" t="s">
        <v>1490</v>
      </c>
      <c r="D6" s="638" t="s">
        <v>1491</v>
      </c>
      <c r="E6" s="638" t="s">
        <v>1492</v>
      </c>
      <c r="F6" s="638" t="s">
        <v>1309</v>
      </c>
      <c r="G6" s="638" t="s">
        <v>1493</v>
      </c>
      <c r="H6" s="641" t="s">
        <v>1494</v>
      </c>
      <c r="I6" s="643"/>
      <c r="J6" s="643"/>
      <c r="K6" s="643"/>
      <c r="L6" s="643"/>
      <c r="M6" s="643"/>
      <c r="N6" s="643"/>
      <c r="O6" s="642"/>
      <c r="P6" s="644" t="s">
        <v>1495</v>
      </c>
      <c r="Q6" s="645"/>
      <c r="R6" s="627" t="s">
        <v>1496</v>
      </c>
      <c r="S6" s="627" t="s">
        <v>1497</v>
      </c>
      <c r="T6" s="627" t="s">
        <v>1498</v>
      </c>
      <c r="U6" s="638" t="s">
        <v>1499</v>
      </c>
      <c r="V6" s="292"/>
      <c r="W6" s="292"/>
      <c r="X6" s="292"/>
      <c r="Y6" s="253"/>
      <c r="Z6" s="253"/>
      <c r="AA6" s="253"/>
      <c r="AB6" s="253"/>
      <c r="AC6" s="253"/>
      <c r="AD6" s="253"/>
      <c r="AE6" s="253"/>
      <c r="AF6" s="253"/>
      <c r="AG6" s="253"/>
    </row>
    <row r="7" spans="1:33" ht="15" customHeight="1" x14ac:dyDescent="0.25">
      <c r="A7" s="625"/>
      <c r="B7" s="625"/>
      <c r="C7" s="639"/>
      <c r="D7" s="639"/>
      <c r="E7" s="639"/>
      <c r="F7" s="639"/>
      <c r="G7" s="639"/>
      <c r="H7" s="641" t="s">
        <v>1500</v>
      </c>
      <c r="I7" s="642"/>
      <c r="J7" s="641" t="s">
        <v>1501</v>
      </c>
      <c r="K7" s="642"/>
      <c r="L7" s="641" t="s">
        <v>1502</v>
      </c>
      <c r="M7" s="642"/>
      <c r="N7" s="641" t="s">
        <v>1503</v>
      </c>
      <c r="O7" s="642"/>
      <c r="P7" s="646"/>
      <c r="Q7" s="647"/>
      <c r="R7" s="625"/>
      <c r="S7" s="625"/>
      <c r="T7" s="625"/>
      <c r="U7" s="639"/>
      <c r="V7" s="292"/>
      <c r="W7" s="292"/>
      <c r="X7" s="292"/>
      <c r="Y7" s="253"/>
      <c r="Z7" s="253"/>
      <c r="AA7" s="253"/>
      <c r="AB7" s="253"/>
      <c r="AC7" s="253"/>
      <c r="AD7" s="253"/>
      <c r="AE7" s="253"/>
      <c r="AF7" s="253"/>
      <c r="AG7" s="253"/>
    </row>
    <row r="8" spans="1:33" s="253" customFormat="1" ht="15" customHeight="1" x14ac:dyDescent="0.25">
      <c r="A8" s="625"/>
      <c r="B8" s="625"/>
      <c r="C8" s="639"/>
      <c r="D8" s="639"/>
      <c r="E8" s="639"/>
      <c r="F8" s="639"/>
      <c r="G8" s="639"/>
      <c r="H8" s="498"/>
      <c r="I8" s="499"/>
      <c r="J8" s="498"/>
      <c r="K8" s="499"/>
      <c r="L8" s="498"/>
      <c r="M8" s="499"/>
      <c r="N8" s="498"/>
      <c r="O8" s="499"/>
      <c r="P8" s="500"/>
      <c r="Q8" s="501"/>
      <c r="R8" s="625"/>
      <c r="S8" s="625"/>
      <c r="T8" s="625"/>
      <c r="U8" s="639"/>
      <c r="V8" s="292"/>
      <c r="W8" s="292"/>
      <c r="X8" s="292"/>
    </row>
    <row r="9" spans="1:33" ht="60" x14ac:dyDescent="0.25">
      <c r="A9" s="626"/>
      <c r="B9" s="626"/>
      <c r="C9" s="640"/>
      <c r="D9" s="640"/>
      <c r="E9" s="640"/>
      <c r="F9" s="640"/>
      <c r="G9" s="640"/>
      <c r="H9" s="421" t="s">
        <v>1504</v>
      </c>
      <c r="I9" s="421" t="s">
        <v>35</v>
      </c>
      <c r="J9" s="421" t="s">
        <v>1504</v>
      </c>
      <c r="K9" s="421" t="s">
        <v>35</v>
      </c>
      <c r="L9" s="421" t="s">
        <v>1504</v>
      </c>
      <c r="M9" s="421" t="s">
        <v>35</v>
      </c>
      <c r="N9" s="421" t="s">
        <v>1504</v>
      </c>
      <c r="O9" s="421" t="s">
        <v>35</v>
      </c>
      <c r="P9" s="421" t="s">
        <v>1504</v>
      </c>
      <c r="Q9" s="421" t="s">
        <v>35</v>
      </c>
      <c r="R9" s="626"/>
      <c r="S9" s="626"/>
      <c r="T9" s="626"/>
      <c r="U9" s="640"/>
      <c r="V9" s="292"/>
      <c r="W9" s="292"/>
      <c r="X9" s="292"/>
      <c r="Y9" s="253"/>
      <c r="Z9" s="253"/>
      <c r="AA9" s="253"/>
      <c r="AB9" s="253"/>
      <c r="AC9" s="253"/>
      <c r="AD9" s="253"/>
      <c r="AE9" s="253"/>
      <c r="AF9" s="253"/>
      <c r="AG9" s="253"/>
    </row>
    <row r="10" spans="1:33" s="229" customFormat="1" ht="14.45" x14ac:dyDescent="0.3">
      <c r="A10" s="273"/>
      <c r="B10" s="274"/>
      <c r="C10" s="285"/>
      <c r="D10" s="285"/>
      <c r="E10" s="285"/>
      <c r="F10" s="286"/>
      <c r="G10" s="285"/>
      <c r="H10" s="422"/>
      <c r="I10" s="422"/>
      <c r="J10" s="422"/>
      <c r="K10" s="422"/>
      <c r="L10" s="422"/>
      <c r="M10" s="422"/>
      <c r="N10" s="422"/>
      <c r="O10" s="422"/>
      <c r="P10" s="422"/>
      <c r="Q10" s="422"/>
      <c r="R10" s="275"/>
      <c r="S10" s="275"/>
      <c r="T10" s="275"/>
      <c r="U10" s="285"/>
      <c r="V10" s="292"/>
      <c r="W10" s="292"/>
      <c r="X10" s="292"/>
      <c r="Y10" s="253"/>
      <c r="Z10" s="253"/>
      <c r="AA10" s="253"/>
      <c r="AB10" s="253"/>
      <c r="AC10" s="253"/>
      <c r="AD10" s="253"/>
      <c r="AE10" s="253"/>
      <c r="AF10" s="253"/>
      <c r="AG10" s="253"/>
    </row>
    <row r="11" spans="1:33" ht="94.7" customHeight="1" x14ac:dyDescent="0.25">
      <c r="A11" s="653" t="s">
        <v>1982</v>
      </c>
      <c r="B11" s="660" t="s">
        <v>1985</v>
      </c>
      <c r="C11" s="352" t="s">
        <v>1962</v>
      </c>
      <c r="D11" s="352" t="s">
        <v>1986</v>
      </c>
      <c r="E11" s="352" t="s">
        <v>1987</v>
      </c>
      <c r="F11" s="352" t="s">
        <v>1988</v>
      </c>
      <c r="G11" s="457" t="s">
        <v>1989</v>
      </c>
      <c r="H11" s="374">
        <v>0.33329999999999999</v>
      </c>
      <c r="I11" s="367"/>
      <c r="J11" s="374">
        <v>0.33329999999999999</v>
      </c>
      <c r="K11" s="367"/>
      <c r="L11" s="374">
        <v>0.33329999999999999</v>
      </c>
      <c r="M11" s="367"/>
      <c r="N11" s="374">
        <v>0.33329999999999999</v>
      </c>
      <c r="O11" s="367"/>
      <c r="P11" s="388">
        <f>H11+J11+L11+N11</f>
        <v>1.3331999999999999</v>
      </c>
      <c r="Q11" s="389">
        <f t="shared" ref="Q11:Q20" si="0">I11+K11+M11+O11</f>
        <v>0</v>
      </c>
      <c r="R11" s="457" t="s">
        <v>1990</v>
      </c>
      <c r="S11" s="457" t="s">
        <v>1991</v>
      </c>
      <c r="T11" s="457" t="s">
        <v>1992</v>
      </c>
      <c r="U11" s="386" t="s">
        <v>1993</v>
      </c>
      <c r="V11" s="292"/>
      <c r="W11" s="292"/>
      <c r="X11" s="292"/>
      <c r="Y11" s="253"/>
      <c r="Z11" s="253"/>
      <c r="AA11" s="253"/>
      <c r="AB11" s="253"/>
      <c r="AC11" s="253"/>
      <c r="AD11" s="253"/>
      <c r="AE11" s="253"/>
      <c r="AF11" s="253"/>
      <c r="AG11" s="253"/>
    </row>
    <row r="12" spans="1:33" ht="94.7" customHeight="1" x14ac:dyDescent="0.25">
      <c r="A12" s="654"/>
      <c r="B12" s="661"/>
      <c r="C12" s="352" t="s">
        <v>1975</v>
      </c>
      <c r="D12" s="578" t="s">
        <v>1994</v>
      </c>
      <c r="E12" s="352" t="s">
        <v>1995</v>
      </c>
      <c r="F12" s="352" t="s">
        <v>1403</v>
      </c>
      <c r="G12" s="457" t="s">
        <v>1996</v>
      </c>
      <c r="H12" s="374"/>
      <c r="I12" s="369"/>
      <c r="J12" s="374"/>
      <c r="K12" s="369"/>
      <c r="L12" s="374"/>
      <c r="M12" s="369"/>
      <c r="N12" s="374">
        <v>1</v>
      </c>
      <c r="O12" s="367">
        <v>5950</v>
      </c>
      <c r="P12" s="388">
        <f t="shared" ref="P12:P20" si="1">H12+J12+L12+N12</f>
        <v>1</v>
      </c>
      <c r="Q12" s="389">
        <f t="shared" si="0"/>
        <v>5950</v>
      </c>
      <c r="R12" s="457" t="s">
        <v>1997</v>
      </c>
      <c r="S12" s="457" t="s">
        <v>1998</v>
      </c>
      <c r="T12" s="457" t="s">
        <v>1999</v>
      </c>
      <c r="U12" s="386" t="s">
        <v>1993</v>
      </c>
      <c r="V12" s="292"/>
      <c r="W12" s="292"/>
      <c r="X12" s="292"/>
      <c r="Y12" s="253"/>
      <c r="Z12" s="253"/>
      <c r="AA12" s="253"/>
      <c r="AB12" s="253"/>
      <c r="AC12" s="253"/>
      <c r="AD12" s="253"/>
      <c r="AE12" s="253"/>
      <c r="AF12" s="253"/>
      <c r="AG12" s="253"/>
    </row>
    <row r="13" spans="1:33" ht="71.25" x14ac:dyDescent="0.25">
      <c r="A13" s="654"/>
      <c r="B13" s="661"/>
      <c r="C13" s="352" t="s">
        <v>1975</v>
      </c>
      <c r="D13" s="578" t="s">
        <v>2000</v>
      </c>
      <c r="E13" s="352" t="s">
        <v>2001</v>
      </c>
      <c r="F13" s="352" t="s">
        <v>2002</v>
      </c>
      <c r="G13" s="457" t="s">
        <v>2003</v>
      </c>
      <c r="H13" s="374"/>
      <c r="I13" s="369"/>
      <c r="J13" s="365"/>
      <c r="K13" s="366"/>
      <c r="L13" s="365"/>
      <c r="M13" s="366"/>
      <c r="N13" s="374">
        <v>1</v>
      </c>
      <c r="O13" s="367"/>
      <c r="P13" s="388">
        <f t="shared" si="1"/>
        <v>1</v>
      </c>
      <c r="Q13" s="389">
        <f t="shared" si="0"/>
        <v>0</v>
      </c>
      <c r="R13" s="457" t="s">
        <v>1997</v>
      </c>
      <c r="S13" s="457" t="s">
        <v>2004</v>
      </c>
      <c r="T13" s="457" t="s">
        <v>1999</v>
      </c>
      <c r="U13" s="386" t="s">
        <v>1993</v>
      </c>
      <c r="V13" s="292"/>
      <c r="W13" s="292"/>
      <c r="X13" s="292"/>
      <c r="Y13" s="253"/>
      <c r="Z13" s="253"/>
      <c r="AA13" s="253"/>
      <c r="AB13" s="253"/>
      <c r="AC13" s="253"/>
      <c r="AD13" s="253"/>
      <c r="AE13" s="253"/>
      <c r="AF13" s="253"/>
      <c r="AG13" s="253"/>
    </row>
    <row r="14" spans="1:33" ht="85.5" x14ac:dyDescent="0.25">
      <c r="A14" s="654"/>
      <c r="B14" s="661"/>
      <c r="C14" s="352" t="s">
        <v>1961</v>
      </c>
      <c r="D14" s="352" t="s">
        <v>2005</v>
      </c>
      <c r="E14" s="352" t="s">
        <v>2006</v>
      </c>
      <c r="F14" s="352" t="s">
        <v>1406</v>
      </c>
      <c r="G14" s="457" t="s">
        <v>2007</v>
      </c>
      <c r="H14" s="374"/>
      <c r="I14" s="369"/>
      <c r="J14" s="374">
        <v>0.5</v>
      </c>
      <c r="K14" s="367">
        <v>70000</v>
      </c>
      <c r="L14" s="374">
        <v>0.5</v>
      </c>
      <c r="M14" s="367">
        <v>70000</v>
      </c>
      <c r="N14" s="374"/>
      <c r="O14" s="369"/>
      <c r="P14" s="388">
        <f t="shared" si="1"/>
        <v>1</v>
      </c>
      <c r="Q14" s="389">
        <f t="shared" si="0"/>
        <v>140000</v>
      </c>
      <c r="R14" s="457" t="s">
        <v>2008</v>
      </c>
      <c r="S14" s="457" t="s">
        <v>2009</v>
      </c>
      <c r="T14" s="457" t="s">
        <v>2010</v>
      </c>
      <c r="U14" s="386" t="s">
        <v>1993</v>
      </c>
      <c r="V14" s="292"/>
      <c r="W14" s="292"/>
      <c r="X14" s="292"/>
      <c r="Y14" s="253"/>
      <c r="Z14" s="253"/>
      <c r="AA14" s="253"/>
      <c r="AB14" s="253"/>
      <c r="AC14" s="253"/>
      <c r="AD14" s="253"/>
      <c r="AE14" s="253"/>
      <c r="AF14" s="253"/>
      <c r="AG14" s="253"/>
    </row>
    <row r="15" spans="1:33" ht="84.95" customHeight="1" x14ac:dyDescent="0.25">
      <c r="A15" s="654"/>
      <c r="B15" s="660" t="s">
        <v>2011</v>
      </c>
      <c r="C15" s="352" t="s">
        <v>1969</v>
      </c>
      <c r="D15" s="352" t="s">
        <v>2012</v>
      </c>
      <c r="E15" s="352" t="s">
        <v>2013</v>
      </c>
      <c r="F15" s="352" t="s">
        <v>1408</v>
      </c>
      <c r="G15" s="352" t="s">
        <v>2014</v>
      </c>
      <c r="H15" s="374"/>
      <c r="I15" s="369"/>
      <c r="J15" s="374"/>
      <c r="K15" s="369"/>
      <c r="L15" s="374"/>
      <c r="M15" s="369"/>
      <c r="N15" s="374">
        <v>1</v>
      </c>
      <c r="O15" s="458">
        <v>80000</v>
      </c>
      <c r="P15" s="388">
        <f t="shared" si="1"/>
        <v>1</v>
      </c>
      <c r="Q15" s="389">
        <f t="shared" si="0"/>
        <v>80000</v>
      </c>
      <c r="R15" s="457" t="s">
        <v>2015</v>
      </c>
      <c r="S15" s="457" t="s">
        <v>2016</v>
      </c>
      <c r="T15" s="457" t="s">
        <v>2017</v>
      </c>
      <c r="U15" s="386" t="s">
        <v>1993</v>
      </c>
      <c r="V15" s="292"/>
      <c r="W15" s="292"/>
      <c r="X15" s="292"/>
      <c r="Y15" s="253"/>
      <c r="Z15" s="253"/>
      <c r="AA15" s="253"/>
      <c r="AB15" s="253"/>
      <c r="AC15" s="253"/>
      <c r="AD15" s="253"/>
      <c r="AE15" s="253"/>
      <c r="AF15" s="253"/>
      <c r="AG15" s="253"/>
    </row>
    <row r="16" spans="1:33" s="253" customFormat="1" ht="84.95" customHeight="1" x14ac:dyDescent="0.25">
      <c r="A16" s="654"/>
      <c r="B16" s="662"/>
      <c r="C16" s="352" t="s">
        <v>1968</v>
      </c>
      <c r="D16" s="352" t="s">
        <v>2018</v>
      </c>
      <c r="E16" s="352" t="s">
        <v>2019</v>
      </c>
      <c r="F16" s="352" t="s">
        <v>2020</v>
      </c>
      <c r="G16" s="457" t="s">
        <v>2021</v>
      </c>
      <c r="H16" s="374">
        <v>0.25</v>
      </c>
      <c r="I16" s="367"/>
      <c r="J16" s="374">
        <v>0.25</v>
      </c>
      <c r="K16" s="367"/>
      <c r="L16" s="374">
        <v>0.25</v>
      </c>
      <c r="M16" s="367"/>
      <c r="N16" s="374">
        <v>0.25</v>
      </c>
      <c r="O16" s="367"/>
      <c r="P16" s="388">
        <f>H16+J16+L16+N16</f>
        <v>1</v>
      </c>
      <c r="Q16" s="389"/>
      <c r="R16" s="457" t="s">
        <v>2015</v>
      </c>
      <c r="S16" s="457" t="s">
        <v>2016</v>
      </c>
      <c r="T16" s="457" t="s">
        <v>2017</v>
      </c>
      <c r="U16" s="386" t="s">
        <v>1993</v>
      </c>
      <c r="V16" s="292"/>
      <c r="W16" s="292"/>
      <c r="X16" s="292"/>
    </row>
    <row r="17" spans="1:33" ht="96" customHeight="1" x14ac:dyDescent="0.25">
      <c r="A17" s="654"/>
      <c r="B17" s="660" t="s">
        <v>2022</v>
      </c>
      <c r="C17" s="352" t="s">
        <v>1970</v>
      </c>
      <c r="D17" s="352" t="s">
        <v>2018</v>
      </c>
      <c r="E17" s="352" t="s">
        <v>2019</v>
      </c>
      <c r="F17" s="352" t="s">
        <v>2023</v>
      </c>
      <c r="G17" s="457" t="s">
        <v>2024</v>
      </c>
      <c r="H17" s="374">
        <v>0.25</v>
      </c>
      <c r="I17" s="367"/>
      <c r="J17" s="374">
        <v>0.25</v>
      </c>
      <c r="K17" s="367"/>
      <c r="L17" s="374">
        <v>0.25</v>
      </c>
      <c r="M17" s="367"/>
      <c r="N17" s="374">
        <v>0.25</v>
      </c>
      <c r="O17" s="367"/>
      <c r="P17" s="353">
        <f>H17+J17+L17+N17</f>
        <v>1</v>
      </c>
      <c r="Q17" s="390">
        <f t="shared" si="0"/>
        <v>0</v>
      </c>
      <c r="R17" s="457" t="s">
        <v>2015</v>
      </c>
      <c r="S17" s="457" t="s">
        <v>2016</v>
      </c>
      <c r="T17" s="457" t="s">
        <v>2017</v>
      </c>
      <c r="U17" s="386" t="s">
        <v>1993</v>
      </c>
      <c r="V17" s="292"/>
      <c r="W17" s="292"/>
      <c r="X17" s="292"/>
      <c r="Y17" s="253"/>
      <c r="Z17" s="253"/>
      <c r="AA17" s="253"/>
      <c r="AB17" s="253"/>
      <c r="AC17" s="253"/>
      <c r="AD17" s="253"/>
      <c r="AE17" s="253"/>
      <c r="AF17" s="253"/>
      <c r="AG17" s="253"/>
    </row>
    <row r="18" spans="1:33" s="253" customFormat="1" ht="105.95" customHeight="1" x14ac:dyDescent="0.25">
      <c r="A18" s="654"/>
      <c r="B18" s="661"/>
      <c r="C18" s="352" t="s">
        <v>1969</v>
      </c>
      <c r="D18" s="352" t="s">
        <v>2018</v>
      </c>
      <c r="E18" s="352" t="s">
        <v>2019</v>
      </c>
      <c r="F18" s="352" t="s">
        <v>2025</v>
      </c>
      <c r="G18" s="457" t="s">
        <v>2026</v>
      </c>
      <c r="H18" s="374">
        <v>0.25</v>
      </c>
      <c r="I18" s="367"/>
      <c r="J18" s="374">
        <v>0.25</v>
      </c>
      <c r="K18" s="367"/>
      <c r="L18" s="374">
        <v>0.25</v>
      </c>
      <c r="M18" s="367"/>
      <c r="N18" s="374">
        <v>0.25</v>
      </c>
      <c r="O18" s="367"/>
      <c r="P18" s="353">
        <f t="shared" si="1"/>
        <v>1</v>
      </c>
      <c r="Q18" s="390"/>
      <c r="R18" s="457" t="s">
        <v>2015</v>
      </c>
      <c r="S18" s="457" t="s">
        <v>2016</v>
      </c>
      <c r="T18" s="457" t="s">
        <v>2017</v>
      </c>
      <c r="U18" s="386" t="s">
        <v>1993</v>
      </c>
      <c r="V18" s="292"/>
      <c r="W18" s="292"/>
      <c r="X18" s="292"/>
    </row>
    <row r="19" spans="1:33" s="253" customFormat="1" ht="150" customHeight="1" x14ac:dyDescent="0.25">
      <c r="A19" s="654"/>
      <c r="B19" s="662"/>
      <c r="C19" s="352" t="s">
        <v>1969</v>
      </c>
      <c r="D19" s="352" t="s">
        <v>2994</v>
      </c>
      <c r="E19" s="352" t="s">
        <v>2027</v>
      </c>
      <c r="F19" s="352" t="s">
        <v>2028</v>
      </c>
      <c r="G19" s="457" t="s">
        <v>2029</v>
      </c>
      <c r="H19" s="374">
        <v>0.25</v>
      </c>
      <c r="I19" s="367"/>
      <c r="J19" s="374">
        <v>0.25</v>
      </c>
      <c r="K19" s="367"/>
      <c r="L19" s="374">
        <v>0.25</v>
      </c>
      <c r="M19" s="367"/>
      <c r="N19" s="374">
        <v>0.25</v>
      </c>
      <c r="O19" s="367"/>
      <c r="P19" s="353">
        <f t="shared" si="1"/>
        <v>1</v>
      </c>
      <c r="Q19" s="390"/>
      <c r="R19" s="457" t="s">
        <v>2015</v>
      </c>
      <c r="S19" s="457" t="s">
        <v>2016</v>
      </c>
      <c r="T19" s="457" t="s">
        <v>2017</v>
      </c>
      <c r="U19" s="386" t="s">
        <v>1993</v>
      </c>
      <c r="V19" s="292"/>
      <c r="W19" s="292"/>
      <c r="X19" s="292"/>
    </row>
    <row r="20" spans="1:33" ht="127.35" customHeight="1" x14ac:dyDescent="0.25">
      <c r="A20" s="654"/>
      <c r="B20" s="459" t="s">
        <v>2030</v>
      </c>
      <c r="C20" s="352" t="s">
        <v>1969</v>
      </c>
      <c r="D20" s="352" t="s">
        <v>2031</v>
      </c>
      <c r="E20" s="352" t="s">
        <v>2032</v>
      </c>
      <c r="F20" s="352" t="s">
        <v>2033</v>
      </c>
      <c r="G20" s="457" t="s">
        <v>2034</v>
      </c>
      <c r="H20" s="393"/>
      <c r="I20" s="460"/>
      <c r="J20" s="393">
        <v>0.5</v>
      </c>
      <c r="K20" s="461"/>
      <c r="L20" s="393"/>
      <c r="M20" s="392"/>
      <c r="N20" s="393">
        <v>0.5</v>
      </c>
      <c r="O20" s="367"/>
      <c r="P20" s="353">
        <f t="shared" si="1"/>
        <v>1</v>
      </c>
      <c r="Q20" s="390">
        <f t="shared" si="0"/>
        <v>0</v>
      </c>
      <c r="R20" s="457" t="s">
        <v>2015</v>
      </c>
      <c r="S20" s="457" t="s">
        <v>2016</v>
      </c>
      <c r="T20" s="457" t="s">
        <v>2017</v>
      </c>
      <c r="U20" s="386" t="s">
        <v>1993</v>
      </c>
      <c r="V20" s="292"/>
      <c r="W20" s="292"/>
      <c r="X20" s="292"/>
      <c r="Y20" s="253"/>
      <c r="Z20" s="253"/>
      <c r="AA20" s="253"/>
      <c r="AB20" s="253"/>
      <c r="AC20" s="253"/>
      <c r="AD20" s="253"/>
      <c r="AE20" s="253"/>
      <c r="AF20" s="253"/>
      <c r="AG20" s="253"/>
    </row>
    <row r="21" spans="1:33" x14ac:dyDescent="0.25">
      <c r="A21" s="663" t="s">
        <v>2035</v>
      </c>
      <c r="B21" s="664"/>
      <c r="C21" s="664"/>
      <c r="D21" s="664"/>
      <c r="E21" s="664"/>
      <c r="F21" s="664"/>
      <c r="G21" s="664"/>
      <c r="H21" s="664"/>
      <c r="I21" s="664"/>
      <c r="J21" s="664"/>
      <c r="K21" s="664"/>
      <c r="L21" s="664"/>
      <c r="M21" s="664"/>
      <c r="N21" s="664"/>
      <c r="O21" s="664"/>
      <c r="P21" s="664"/>
      <c r="Q21" s="664"/>
      <c r="R21" s="664"/>
      <c r="S21" s="664"/>
      <c r="T21" s="664"/>
      <c r="U21" s="665"/>
      <c r="V21" s="292"/>
      <c r="W21" s="292"/>
      <c r="X21" s="292"/>
      <c r="Y21" s="253"/>
      <c r="Z21" s="253"/>
      <c r="AA21" s="253"/>
      <c r="AB21" s="253"/>
      <c r="AC21" s="253"/>
      <c r="AD21" s="253"/>
      <c r="AE21" s="253"/>
      <c r="AF21" s="253"/>
      <c r="AG21" s="253"/>
    </row>
    <row r="22" spans="1:33" ht="289.7" customHeight="1" x14ac:dyDescent="0.25">
      <c r="A22" s="660" t="s">
        <v>1983</v>
      </c>
      <c r="B22" s="652" t="s">
        <v>2036</v>
      </c>
      <c r="C22" s="352" t="s">
        <v>1958</v>
      </c>
      <c r="D22" s="452" t="s">
        <v>1876</v>
      </c>
      <c r="E22" s="451" t="s">
        <v>2037</v>
      </c>
      <c r="F22" s="452" t="s">
        <v>2038</v>
      </c>
      <c r="G22" s="452" t="s">
        <v>2039</v>
      </c>
      <c r="H22" s="393"/>
      <c r="I22" s="392"/>
      <c r="J22" s="393">
        <v>1</v>
      </c>
      <c r="K22" s="367"/>
      <c r="L22" s="393"/>
      <c r="M22" s="392"/>
      <c r="N22" s="393"/>
      <c r="O22" s="392"/>
      <c r="P22" s="353">
        <f t="shared" ref="P22" si="2">H22+J22+L22+N22</f>
        <v>1</v>
      </c>
      <c r="Q22" s="354">
        <f t="shared" ref="Q22:Q23" si="3">I22+K22+M22+O22</f>
        <v>0</v>
      </c>
      <c r="R22" s="352" t="s">
        <v>2040</v>
      </c>
      <c r="S22" s="352" t="s">
        <v>1881</v>
      </c>
      <c r="T22" s="352" t="s">
        <v>2041</v>
      </c>
      <c r="U22" s="352" t="s">
        <v>1883</v>
      </c>
      <c r="V22" s="292"/>
      <c r="W22" s="292"/>
      <c r="X22" s="292"/>
      <c r="Y22" s="253"/>
      <c r="Z22" s="253"/>
      <c r="AA22" s="253"/>
      <c r="AB22" s="253"/>
      <c r="AC22" s="253"/>
      <c r="AD22" s="253"/>
      <c r="AE22" s="253"/>
      <c r="AF22" s="253"/>
      <c r="AG22" s="253"/>
    </row>
    <row r="23" spans="1:33" ht="144.6" customHeight="1" x14ac:dyDescent="0.25">
      <c r="A23" s="661"/>
      <c r="B23" s="652"/>
      <c r="C23" s="352" t="s">
        <v>1958</v>
      </c>
      <c r="D23" s="451" t="s">
        <v>2995</v>
      </c>
      <c r="E23" s="451" t="s">
        <v>2042</v>
      </c>
      <c r="F23" s="452" t="s">
        <v>2043</v>
      </c>
      <c r="G23" s="452" t="s">
        <v>2044</v>
      </c>
      <c r="H23" s="374">
        <v>0.25</v>
      </c>
      <c r="I23" s="367"/>
      <c r="J23" s="374">
        <v>0.25</v>
      </c>
      <c r="K23" s="367"/>
      <c r="L23" s="374">
        <v>0.25</v>
      </c>
      <c r="M23" s="367"/>
      <c r="N23" s="374">
        <v>0.25</v>
      </c>
      <c r="O23" s="367"/>
      <c r="P23" s="353">
        <f>H23+J23+L23+N23</f>
        <v>1</v>
      </c>
      <c r="Q23" s="354">
        <f t="shared" si="3"/>
        <v>0</v>
      </c>
      <c r="R23" s="352" t="s">
        <v>2045</v>
      </c>
      <c r="S23" s="352" t="s">
        <v>2046</v>
      </c>
      <c r="T23" s="352" t="s">
        <v>2041</v>
      </c>
      <c r="U23" s="462" t="s">
        <v>2047</v>
      </c>
      <c r="V23" s="292"/>
      <c r="W23" s="292"/>
      <c r="X23" s="292"/>
      <c r="Y23" s="253"/>
      <c r="Z23" s="253"/>
      <c r="AA23" s="253"/>
      <c r="AB23" s="253"/>
      <c r="AC23" s="253"/>
      <c r="AD23" s="253"/>
      <c r="AE23" s="253"/>
      <c r="AF23" s="253"/>
      <c r="AG23" s="253"/>
    </row>
    <row r="24" spans="1:33" ht="206.1" customHeight="1" x14ac:dyDescent="0.25">
      <c r="A24" s="502" t="s">
        <v>1984</v>
      </c>
      <c r="B24" s="502" t="s">
        <v>2048</v>
      </c>
      <c r="C24" s="352" t="s">
        <v>1959</v>
      </c>
      <c r="D24" s="352" t="s">
        <v>2049</v>
      </c>
      <c r="E24" s="352" t="s">
        <v>2050</v>
      </c>
      <c r="F24" s="352" t="s">
        <v>2051</v>
      </c>
      <c r="G24" s="352" t="s">
        <v>2052</v>
      </c>
      <c r="H24" s="374">
        <v>0.25</v>
      </c>
      <c r="I24" s="367"/>
      <c r="J24" s="374">
        <v>0.25</v>
      </c>
      <c r="K24" s="367"/>
      <c r="L24" s="374">
        <v>0.25</v>
      </c>
      <c r="M24" s="367"/>
      <c r="N24" s="374">
        <v>0.25</v>
      </c>
      <c r="O24" s="367"/>
      <c r="P24" s="463">
        <f>H24+J24+L24+N24</f>
        <v>1</v>
      </c>
      <c r="Q24" s="354">
        <f>I24+K24+M24+O24</f>
        <v>0</v>
      </c>
      <c r="R24" s="352" t="s">
        <v>2053</v>
      </c>
      <c r="S24" s="352" t="s">
        <v>2054</v>
      </c>
      <c r="T24" s="352" t="s">
        <v>2055</v>
      </c>
      <c r="U24" s="357" t="s">
        <v>2056</v>
      </c>
      <c r="V24" s="292"/>
      <c r="W24" s="292"/>
      <c r="X24" s="292"/>
      <c r="Y24" s="253"/>
      <c r="Z24" s="253"/>
      <c r="AA24" s="253"/>
      <c r="AB24" s="253"/>
      <c r="AC24" s="253"/>
      <c r="AD24" s="253"/>
      <c r="AE24" s="253"/>
      <c r="AF24" s="253"/>
      <c r="AG24" s="253"/>
    </row>
    <row r="25" spans="1:33" s="253" customFormat="1" ht="206.1" customHeight="1" x14ac:dyDescent="0.25">
      <c r="A25" s="512"/>
      <c r="B25" s="513"/>
      <c r="C25" s="514"/>
      <c r="D25" s="514"/>
      <c r="E25" s="515"/>
      <c r="F25" s="514" t="s">
        <v>1351</v>
      </c>
      <c r="G25" s="516" t="s">
        <v>2057</v>
      </c>
      <c r="H25" s="374">
        <v>0.25</v>
      </c>
      <c r="I25" s="367">
        <v>35958560.799999997</v>
      </c>
      <c r="J25" s="374">
        <v>0.25</v>
      </c>
      <c r="K25" s="367">
        <v>35958560.799999997</v>
      </c>
      <c r="L25" s="374">
        <v>0.25</v>
      </c>
      <c r="M25" s="367">
        <v>35958560.799999997</v>
      </c>
      <c r="N25" s="374">
        <v>0.25</v>
      </c>
      <c r="O25" s="367">
        <v>35958560.600000001</v>
      </c>
      <c r="P25" s="463">
        <f>H25+J25+L25+N25</f>
        <v>1</v>
      </c>
      <c r="Q25" s="586">
        <f>I25+K25+M25+O25</f>
        <v>143834243</v>
      </c>
      <c r="R25" s="578"/>
      <c r="S25" s="578"/>
      <c r="T25" s="578"/>
      <c r="U25" s="587"/>
      <c r="V25" s="292"/>
      <c r="W25" s="292"/>
      <c r="X25" s="292"/>
    </row>
    <row r="26" spans="1:33" x14ac:dyDescent="0.25">
      <c r="A26" s="305"/>
      <c r="B26" s="306"/>
      <c r="C26" s="306"/>
      <c r="D26" s="306"/>
      <c r="E26" s="305" t="s">
        <v>2058</v>
      </c>
      <c r="F26" s="306"/>
      <c r="G26" s="307"/>
      <c r="H26" s="464"/>
      <c r="I26" s="465"/>
      <c r="J26" s="466"/>
      <c r="K26" s="465"/>
      <c r="L26" s="466"/>
      <c r="M26" s="465"/>
      <c r="N26" s="466"/>
      <c r="O26" s="465"/>
      <c r="P26" s="465"/>
      <c r="Q26" s="465">
        <f>SUM(Q11:Q25)</f>
        <v>144060193</v>
      </c>
      <c r="R26" s="455"/>
      <c r="S26" s="455"/>
      <c r="T26" s="455"/>
      <c r="U26" s="455"/>
      <c r="V26" s="292"/>
      <c r="W26" s="292"/>
      <c r="X26" s="292"/>
      <c r="Y26" s="253"/>
      <c r="Z26" s="253"/>
      <c r="AA26" s="253"/>
      <c r="AB26" s="253"/>
      <c r="AC26" s="253"/>
      <c r="AD26" s="253"/>
      <c r="AE26" s="253"/>
      <c r="AF26" s="253"/>
      <c r="AG26" s="253"/>
    </row>
    <row r="27" spans="1:33" x14ac:dyDescent="0.25">
      <c r="A27" s="292"/>
      <c r="B27" s="292"/>
      <c r="C27" s="292"/>
      <c r="D27" s="292"/>
      <c r="E27" s="292"/>
      <c r="F27" s="292"/>
      <c r="G27" s="292"/>
      <c r="H27" s="292"/>
      <c r="I27" s="294"/>
      <c r="J27" s="292"/>
      <c r="K27" s="294"/>
      <c r="L27" s="292"/>
      <c r="M27" s="294"/>
      <c r="N27" s="292"/>
      <c r="O27" s="294"/>
      <c r="P27" s="329"/>
      <c r="Q27" s="330"/>
      <c r="R27" s="292"/>
      <c r="S27" s="292"/>
      <c r="T27" s="292"/>
      <c r="U27" s="292"/>
      <c r="V27" s="292"/>
      <c r="W27" s="292"/>
      <c r="X27" s="292"/>
      <c r="Y27" s="253"/>
      <c r="Z27" s="253"/>
      <c r="AA27" s="253"/>
      <c r="AB27" s="253"/>
      <c r="AC27" s="253"/>
      <c r="AD27" s="253"/>
      <c r="AE27" s="253"/>
      <c r="AF27" s="253"/>
      <c r="AG27" s="253"/>
    </row>
    <row r="28" spans="1:33" x14ac:dyDescent="0.25">
      <c r="A28" s="292"/>
      <c r="B28" s="292"/>
      <c r="C28" s="292"/>
      <c r="D28" s="292"/>
      <c r="E28" s="292"/>
      <c r="F28" s="292"/>
      <c r="G28" s="292"/>
      <c r="H28" s="292"/>
      <c r="I28" s="292"/>
      <c r="J28" s="292"/>
      <c r="K28" s="292"/>
      <c r="L28" s="292"/>
      <c r="M28" s="292"/>
      <c r="N28" s="292"/>
      <c r="O28" s="292"/>
      <c r="P28" s="329"/>
      <c r="Q28" s="329"/>
      <c r="R28" s="292"/>
      <c r="S28" s="292"/>
      <c r="T28" s="292"/>
      <c r="U28" s="292"/>
      <c r="V28" s="292"/>
      <c r="W28" s="292"/>
      <c r="X28" s="292"/>
      <c r="Y28" s="253"/>
      <c r="Z28" s="253"/>
      <c r="AA28" s="253"/>
      <c r="AB28" s="253"/>
      <c r="AC28" s="253"/>
      <c r="AD28" s="253"/>
      <c r="AE28" s="253"/>
      <c r="AF28" s="253"/>
      <c r="AG28" s="253"/>
    </row>
    <row r="29" spans="1:33" x14ac:dyDescent="0.25">
      <c r="A29" s="292"/>
      <c r="B29" s="292"/>
      <c r="C29" s="292"/>
      <c r="D29" s="292"/>
      <c r="E29" s="292"/>
      <c r="F29" s="292"/>
      <c r="G29" s="292"/>
      <c r="H29" s="292"/>
      <c r="I29" s="292"/>
      <c r="J29" s="292"/>
      <c r="K29" s="292"/>
      <c r="L29" s="292"/>
      <c r="M29" s="292"/>
      <c r="N29" s="292"/>
      <c r="O29" s="292"/>
      <c r="P29" s="329"/>
      <c r="Q29" s="329"/>
      <c r="R29" s="292"/>
      <c r="S29" s="292"/>
      <c r="T29" s="292"/>
      <c r="U29" s="292"/>
      <c r="V29" s="292"/>
      <c r="W29" s="292"/>
      <c r="X29" s="292"/>
      <c r="Y29" s="253"/>
      <c r="Z29" s="253"/>
      <c r="AA29" s="253"/>
      <c r="AB29" s="253"/>
      <c r="AC29" s="253"/>
      <c r="AD29" s="253"/>
      <c r="AE29" s="253"/>
      <c r="AF29" s="253"/>
      <c r="AG29" s="253"/>
    </row>
    <row r="30" spans="1:33" x14ac:dyDescent="0.25">
      <c r="A30" s="292"/>
      <c r="B30" s="292"/>
      <c r="C30" s="292"/>
      <c r="D30" s="292"/>
      <c r="E30" s="292"/>
      <c r="F30" s="292"/>
      <c r="G30" s="292"/>
      <c r="H30" s="292"/>
      <c r="I30" s="292"/>
      <c r="J30" s="292"/>
      <c r="K30" s="292"/>
      <c r="L30" s="292"/>
      <c r="M30" s="292"/>
      <c r="N30" s="292"/>
      <c r="O30" s="292"/>
      <c r="P30" s="329"/>
      <c r="Q30" s="329"/>
      <c r="R30" s="292"/>
      <c r="S30" s="292"/>
      <c r="T30" s="292"/>
      <c r="U30" s="292"/>
      <c r="V30" s="292"/>
      <c r="W30" s="292"/>
      <c r="X30" s="292"/>
      <c r="Y30" s="253"/>
      <c r="Z30" s="253"/>
      <c r="AA30" s="253"/>
      <c r="AB30" s="253"/>
      <c r="AC30" s="253"/>
      <c r="AD30" s="253"/>
      <c r="AE30" s="253"/>
      <c r="AF30" s="253"/>
      <c r="AG30" s="253"/>
    </row>
    <row r="31" spans="1:33" x14ac:dyDescent="0.25">
      <c r="A31" s="253"/>
      <c r="B31" s="253"/>
      <c r="C31" s="253"/>
      <c r="E31" s="253"/>
      <c r="F31" s="253"/>
      <c r="G31" s="253"/>
      <c r="H31" s="253"/>
      <c r="I31" s="253"/>
      <c r="J31" s="253"/>
      <c r="K31" s="253"/>
      <c r="L31" s="253"/>
      <c r="M31" s="253"/>
      <c r="N31" s="253"/>
      <c r="O31" s="253"/>
      <c r="Q31" s="236"/>
      <c r="R31" s="253"/>
      <c r="S31" s="253"/>
      <c r="T31" s="253"/>
      <c r="U31" s="253"/>
      <c r="V31" s="253"/>
      <c r="W31" s="253"/>
      <c r="X31" s="253"/>
      <c r="Y31" s="253"/>
      <c r="Z31" s="253"/>
      <c r="AA31" s="253"/>
      <c r="AB31" s="253"/>
      <c r="AC31" s="253"/>
      <c r="AD31" s="253"/>
      <c r="AE31" s="253"/>
      <c r="AF31" s="253"/>
      <c r="AG31" s="253"/>
    </row>
    <row r="32" spans="1:33" x14ac:dyDescent="0.25">
      <c r="A32" s="253"/>
      <c r="B32" s="253"/>
      <c r="C32" s="253"/>
      <c r="E32" s="253"/>
      <c r="F32" s="253"/>
      <c r="G32" s="253"/>
      <c r="H32" s="253"/>
      <c r="I32" s="253"/>
      <c r="J32" s="253"/>
      <c r="K32" s="253"/>
      <c r="L32" s="253"/>
      <c r="M32" s="253"/>
      <c r="N32" s="253"/>
      <c r="O32" s="253"/>
      <c r="Q32" s="236"/>
      <c r="R32" s="253"/>
      <c r="S32" s="253"/>
      <c r="T32" s="253"/>
      <c r="U32" s="253"/>
      <c r="V32" s="253"/>
      <c r="W32" s="253"/>
      <c r="X32" s="253"/>
      <c r="Y32" s="253"/>
      <c r="Z32" s="253"/>
      <c r="AA32" s="253"/>
      <c r="AB32" s="253"/>
      <c r="AC32" s="253"/>
      <c r="AD32" s="253"/>
      <c r="AE32" s="253"/>
      <c r="AF32" s="253"/>
      <c r="AG32" s="253"/>
    </row>
    <row r="33" spans="1:24" x14ac:dyDescent="0.25">
      <c r="A33" s="253"/>
      <c r="B33" s="253"/>
      <c r="C33" s="253"/>
      <c r="E33" s="253"/>
      <c r="F33" s="253"/>
      <c r="G33" s="253"/>
      <c r="H33" s="253"/>
      <c r="I33" s="253"/>
      <c r="J33" s="253"/>
      <c r="K33" s="253"/>
      <c r="L33" s="253"/>
      <c r="M33" s="253"/>
      <c r="N33" s="253"/>
      <c r="O33" s="253"/>
      <c r="Q33" s="236"/>
      <c r="R33" s="253"/>
      <c r="S33" s="253"/>
      <c r="T33" s="253"/>
      <c r="U33" s="253"/>
      <c r="V33" s="253"/>
      <c r="W33" s="253"/>
      <c r="X33" s="253"/>
    </row>
    <row r="34" spans="1:24" x14ac:dyDescent="0.25">
      <c r="A34" s="253"/>
      <c r="B34" s="253"/>
      <c r="C34" s="253"/>
      <c r="E34" s="253"/>
      <c r="F34" s="253"/>
      <c r="G34" s="253"/>
      <c r="H34" s="253"/>
      <c r="I34" s="253"/>
      <c r="J34" s="253"/>
      <c r="K34" s="253"/>
      <c r="L34" s="253"/>
      <c r="M34" s="253"/>
      <c r="N34" s="253"/>
      <c r="O34" s="253"/>
      <c r="Q34" s="236"/>
      <c r="R34" s="253"/>
      <c r="S34" s="253"/>
      <c r="T34" s="253"/>
      <c r="U34" s="253"/>
      <c r="V34" s="253"/>
      <c r="W34" s="253"/>
      <c r="X34" s="253"/>
    </row>
    <row r="35" spans="1:24" x14ac:dyDescent="0.25">
      <c r="A35" s="253"/>
      <c r="B35" s="253"/>
      <c r="C35" s="253"/>
      <c r="E35" s="253"/>
      <c r="F35" s="253"/>
      <c r="G35" s="253"/>
      <c r="H35" s="253"/>
      <c r="I35" s="253"/>
      <c r="J35" s="253"/>
      <c r="K35" s="253"/>
      <c r="L35" s="253"/>
      <c r="M35" s="253"/>
      <c r="N35" s="253"/>
      <c r="O35" s="253"/>
      <c r="Q35" s="236"/>
      <c r="R35" s="253"/>
      <c r="S35" s="253"/>
      <c r="T35" s="253"/>
      <c r="U35" s="253"/>
      <c r="V35" s="253"/>
      <c r="W35" s="253"/>
      <c r="X35" s="253"/>
    </row>
    <row r="36" spans="1:24" x14ac:dyDescent="0.25">
      <c r="A36" s="253"/>
      <c r="B36" s="253"/>
      <c r="C36" s="253"/>
      <c r="E36" s="253"/>
      <c r="F36" s="253"/>
      <c r="G36" s="253"/>
      <c r="H36" s="253"/>
      <c r="I36" s="253"/>
      <c r="J36" s="253"/>
      <c r="K36" s="253"/>
      <c r="L36" s="253"/>
      <c r="M36" s="253"/>
      <c r="N36" s="253"/>
      <c r="O36" s="253"/>
      <c r="Q36" s="236"/>
      <c r="R36" s="253"/>
      <c r="S36" s="253"/>
      <c r="T36" s="253"/>
      <c r="U36" s="253"/>
      <c r="V36" s="253"/>
      <c r="W36" s="253"/>
      <c r="X36" s="253"/>
    </row>
    <row r="37" spans="1:24" x14ac:dyDescent="0.25">
      <c r="A37" s="253"/>
      <c r="B37" s="253"/>
      <c r="C37" s="253"/>
      <c r="E37" s="253"/>
      <c r="F37" s="253"/>
      <c r="G37" s="253"/>
      <c r="H37" s="253"/>
      <c r="I37" s="253"/>
      <c r="J37" s="253"/>
      <c r="K37" s="253"/>
      <c r="L37" s="253"/>
      <c r="M37" s="253"/>
      <c r="N37" s="253"/>
      <c r="O37" s="253"/>
      <c r="Q37" s="236"/>
      <c r="R37" s="253"/>
      <c r="S37" s="253"/>
      <c r="T37" s="253"/>
      <c r="U37" s="253"/>
      <c r="V37" s="253"/>
      <c r="W37" s="253"/>
      <c r="X37" s="253"/>
    </row>
    <row r="38" spans="1:24" x14ac:dyDescent="0.25">
      <c r="A38" s="253"/>
      <c r="B38" s="253"/>
      <c r="C38" s="253"/>
      <c r="E38" s="253"/>
      <c r="F38" s="253"/>
      <c r="G38" s="253"/>
      <c r="H38" s="253"/>
      <c r="I38" s="253"/>
      <c r="J38" s="253"/>
      <c r="K38" s="253"/>
      <c r="L38" s="253"/>
      <c r="M38" s="253"/>
      <c r="N38" s="253"/>
      <c r="O38" s="253"/>
      <c r="Q38" s="236"/>
      <c r="R38" s="253"/>
      <c r="S38" s="253"/>
      <c r="T38" s="253"/>
      <c r="U38" s="253"/>
      <c r="V38" s="253"/>
      <c r="W38" s="253"/>
      <c r="X38" s="253"/>
    </row>
    <row r="39" spans="1:24" x14ac:dyDescent="0.25">
      <c r="A39" s="253"/>
      <c r="B39" s="253"/>
      <c r="C39" s="253"/>
      <c r="E39" s="253"/>
      <c r="F39" s="253"/>
      <c r="G39" s="253"/>
      <c r="H39" s="253"/>
      <c r="I39" s="253"/>
      <c r="J39" s="253"/>
      <c r="K39" s="253"/>
      <c r="L39" s="253"/>
      <c r="M39" s="253"/>
      <c r="N39" s="253"/>
      <c r="O39" s="253"/>
      <c r="Q39" s="236"/>
      <c r="R39" s="253"/>
      <c r="S39" s="253"/>
      <c r="T39" s="253"/>
      <c r="U39" s="253"/>
      <c r="V39" s="253"/>
      <c r="W39" s="253"/>
      <c r="X39" s="253"/>
    </row>
    <row r="40" spans="1:24" x14ac:dyDescent="0.25">
      <c r="A40" s="253"/>
      <c r="B40" s="253"/>
      <c r="C40" s="253"/>
      <c r="E40" s="253"/>
      <c r="F40" s="253"/>
      <c r="G40" s="253"/>
      <c r="H40" s="253"/>
      <c r="I40" s="253"/>
      <c r="J40" s="253"/>
      <c r="K40" s="253"/>
      <c r="L40" s="253"/>
      <c r="M40" s="253"/>
      <c r="N40" s="253"/>
      <c r="O40" s="253"/>
      <c r="Q40" s="236"/>
      <c r="R40" s="253"/>
      <c r="S40" s="253"/>
      <c r="T40" s="253"/>
      <c r="U40" s="253"/>
      <c r="V40" s="253"/>
      <c r="W40" s="253"/>
      <c r="X40" s="253"/>
    </row>
    <row r="41" spans="1:24" x14ac:dyDescent="0.25">
      <c r="A41" s="253"/>
      <c r="B41" s="253"/>
      <c r="C41" s="253"/>
      <c r="E41" s="253"/>
      <c r="F41" s="253"/>
      <c r="G41" s="253"/>
      <c r="H41" s="253"/>
      <c r="I41" s="253"/>
      <c r="J41" s="253"/>
      <c r="K41" s="253"/>
      <c r="L41" s="253"/>
      <c r="M41" s="253"/>
      <c r="N41" s="253"/>
      <c r="O41" s="253"/>
      <c r="Q41" s="236"/>
      <c r="R41" s="253"/>
      <c r="S41" s="253"/>
      <c r="T41" s="253"/>
      <c r="U41" s="253"/>
      <c r="V41" s="253"/>
      <c r="W41" s="253"/>
      <c r="X41" s="253"/>
    </row>
    <row r="42" spans="1:24" x14ac:dyDescent="0.25">
      <c r="A42" s="253"/>
      <c r="B42" s="253"/>
      <c r="C42" s="253"/>
      <c r="E42" s="253"/>
      <c r="F42" s="253"/>
      <c r="G42" s="253"/>
      <c r="H42" s="253"/>
      <c r="I42" s="253"/>
      <c r="J42" s="253"/>
      <c r="K42" s="253"/>
      <c r="L42" s="253"/>
      <c r="M42" s="253"/>
      <c r="N42" s="253"/>
      <c r="O42" s="253"/>
      <c r="Q42" s="236"/>
      <c r="R42" s="253"/>
      <c r="S42" s="253"/>
      <c r="T42" s="253"/>
      <c r="U42" s="253"/>
      <c r="V42" s="253"/>
      <c r="W42" s="253"/>
      <c r="X42" s="253"/>
    </row>
    <row r="43" spans="1:24" x14ac:dyDescent="0.25">
      <c r="A43" s="253"/>
      <c r="B43" s="253"/>
      <c r="C43" s="253"/>
      <c r="E43" s="253"/>
      <c r="F43" s="253"/>
      <c r="G43" s="253"/>
      <c r="H43" s="253"/>
      <c r="I43" s="253"/>
      <c r="J43" s="253"/>
      <c r="K43" s="253"/>
      <c r="L43" s="253"/>
      <c r="M43" s="253"/>
      <c r="N43" s="253"/>
      <c r="O43" s="253"/>
      <c r="Q43" s="236"/>
      <c r="R43" s="253"/>
      <c r="S43" s="253"/>
      <c r="T43" s="253"/>
      <c r="U43" s="253"/>
      <c r="V43" s="253"/>
      <c r="W43" s="253"/>
      <c r="X43" s="253"/>
    </row>
    <row r="44" spans="1:24" x14ac:dyDescent="0.25">
      <c r="A44" s="253"/>
      <c r="B44" s="253"/>
      <c r="C44" s="253"/>
      <c r="E44" s="253"/>
      <c r="F44" s="253"/>
      <c r="G44" s="253"/>
      <c r="H44" s="253"/>
      <c r="I44" s="253"/>
      <c r="J44" s="253"/>
      <c r="K44" s="253"/>
      <c r="L44" s="253"/>
      <c r="M44" s="253"/>
      <c r="N44" s="253"/>
      <c r="O44" s="253"/>
      <c r="Q44" s="236"/>
      <c r="R44" s="253"/>
      <c r="S44" s="253"/>
      <c r="T44" s="253"/>
      <c r="U44" s="253"/>
      <c r="V44" s="253"/>
      <c r="W44" s="253"/>
      <c r="X44" s="253"/>
    </row>
    <row r="45" spans="1:24" x14ac:dyDescent="0.25">
      <c r="A45" s="253"/>
      <c r="B45" s="253"/>
      <c r="C45" s="253"/>
      <c r="E45" s="253"/>
      <c r="F45" s="253"/>
      <c r="G45" s="253"/>
      <c r="H45" s="253"/>
      <c r="I45" s="253"/>
      <c r="J45" s="253"/>
      <c r="K45" s="253"/>
      <c r="L45" s="253"/>
      <c r="M45" s="253"/>
      <c r="N45" s="253"/>
      <c r="O45" s="253"/>
      <c r="Q45" s="236"/>
      <c r="R45" s="253"/>
      <c r="S45" s="253"/>
      <c r="T45" s="253"/>
      <c r="U45" s="253"/>
      <c r="V45" s="253"/>
      <c r="W45" s="253"/>
      <c r="X45" s="253"/>
    </row>
    <row r="46" spans="1:24" x14ac:dyDescent="0.25">
      <c r="A46" s="253"/>
      <c r="B46" s="253"/>
      <c r="C46" s="253"/>
      <c r="E46" s="253"/>
      <c r="F46" s="253"/>
      <c r="G46" s="253"/>
      <c r="H46" s="253"/>
      <c r="J46" s="253"/>
      <c r="L46" s="253"/>
      <c r="N46" s="253"/>
      <c r="R46" s="253"/>
      <c r="S46" s="253"/>
      <c r="T46" s="253"/>
      <c r="U46" s="253"/>
      <c r="V46" s="253"/>
      <c r="W46" s="253"/>
      <c r="X46" s="253"/>
    </row>
    <row r="47" spans="1:24" x14ac:dyDescent="0.25">
      <c r="A47" s="253"/>
      <c r="B47" s="253"/>
      <c r="C47" s="253"/>
      <c r="E47" s="253"/>
      <c r="F47" s="253"/>
      <c r="G47" s="253"/>
      <c r="H47" s="253"/>
      <c r="J47" s="253"/>
      <c r="L47" s="253"/>
      <c r="N47" s="253"/>
      <c r="R47" s="253"/>
      <c r="S47" s="253"/>
      <c r="T47" s="253"/>
      <c r="U47" s="253"/>
      <c r="V47" s="253"/>
      <c r="W47" s="253"/>
      <c r="X47" s="253"/>
    </row>
    <row r="48" spans="1:24" x14ac:dyDescent="0.25">
      <c r="A48" s="253"/>
      <c r="B48" s="253"/>
      <c r="C48" s="253"/>
      <c r="E48" s="253"/>
      <c r="F48" s="253"/>
      <c r="G48" s="253"/>
      <c r="H48" s="253"/>
      <c r="J48" s="253"/>
      <c r="L48" s="253"/>
      <c r="N48" s="253"/>
      <c r="R48" s="253"/>
      <c r="S48" s="253"/>
      <c r="T48" s="253"/>
      <c r="U48" s="253"/>
      <c r="V48" s="253"/>
      <c r="W48" s="253"/>
      <c r="X48" s="253"/>
    </row>
    <row r="49" spans="3:14" x14ac:dyDescent="0.25">
      <c r="C49" s="253"/>
      <c r="E49" s="253"/>
      <c r="F49" s="253"/>
      <c r="G49" s="253"/>
      <c r="H49" s="253"/>
      <c r="J49" s="253"/>
      <c r="L49" s="253"/>
      <c r="N49" s="253"/>
    </row>
    <row r="50" spans="3:14" x14ac:dyDescent="0.25">
      <c r="C50" s="253"/>
      <c r="E50" s="253"/>
      <c r="F50" s="253"/>
      <c r="G50" s="253"/>
      <c r="H50" s="253"/>
      <c r="J50" s="253"/>
      <c r="L50" s="253"/>
      <c r="N50" s="253"/>
    </row>
    <row r="51" spans="3:14" x14ac:dyDescent="0.25">
      <c r="C51" s="253"/>
      <c r="E51" s="253"/>
      <c r="F51" s="253"/>
      <c r="G51" s="253"/>
      <c r="H51" s="253"/>
      <c r="J51" s="253"/>
      <c r="L51" s="253"/>
      <c r="N51" s="253"/>
    </row>
    <row r="52" spans="3:14" x14ac:dyDescent="0.25">
      <c r="C52" s="253"/>
      <c r="E52" s="253"/>
      <c r="F52" s="253"/>
      <c r="G52" s="253"/>
      <c r="H52" s="253"/>
      <c r="J52" s="253"/>
      <c r="L52" s="253"/>
      <c r="N52" s="253"/>
    </row>
  </sheetData>
  <mergeCells count="24">
    <mergeCell ref="G6:G9"/>
    <mergeCell ref="H6:O6"/>
    <mergeCell ref="B11:B14"/>
    <mergeCell ref="F6:F9"/>
    <mergeCell ref="A6:A9"/>
    <mergeCell ref="B6:B9"/>
    <mergeCell ref="C6:C9"/>
    <mergeCell ref="E6:E9"/>
    <mergeCell ref="D6:D9"/>
    <mergeCell ref="U6:U9"/>
    <mergeCell ref="H7:I7"/>
    <mergeCell ref="J7:K7"/>
    <mergeCell ref="P6:Q7"/>
    <mergeCell ref="R6:R9"/>
    <mergeCell ref="S6:S9"/>
    <mergeCell ref="T6:T9"/>
    <mergeCell ref="L7:M7"/>
    <mergeCell ref="N7:O7"/>
    <mergeCell ref="B17:B19"/>
    <mergeCell ref="B15:B16"/>
    <mergeCell ref="A21:U21"/>
    <mergeCell ref="B22:B23"/>
    <mergeCell ref="A22:A23"/>
    <mergeCell ref="A11:A20"/>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10"/>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10:D10 C6:C9 D6"/>
    <dataValidation allowBlank="1" showInputMessage="1" showErrorMessage="1" promptTitle="INDICADORES DE RESULTADOS" prompt="Medidas o variables para verificar el cumplimiento de cada paso._x000a_" sqref="E6:E10"/>
    <dataValidation allowBlank="1" showInputMessage="1" showErrorMessage="1" promptTitle="CORRELATIVO DE LA ACTIVIDAD" prompt="Estos son los mismos utilizados en los cuadros de costos, los cuales sirven para poder reflejar la Actividad a realizar en cada uno de los cuadros de costos." sqref="F6:F10"/>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10"/>
    <dataValidation allowBlank="1" showInputMessage="1" showErrorMessage="1" promptTitle="POBLACIÓN OBJETIVO" prompt="Grupo  de personas al cual se pretende beneficiar con dicho actividad." sqref="T6:T10"/>
    <dataValidation allowBlank="1" showInputMessage="1" showErrorMessage="1" promptTitle="MEDIO DE VERIFICACIÓN" prompt="Corresponde a los elementos a través del cual se acredita y se verifican  las actividades." sqref="S6:S10"/>
    <dataValidation allowBlank="1" showInputMessage="1" showErrorMessage="1" promptTitle="JUSTIFICACIÓN" prompt="Es aquella en que se explica de forma convincente el motivo por el que y para que se va realizar dicha actividad, que beneficio va traer a la institución." sqref="R6:R10"/>
    <dataValidation type="list" allowBlank="1" showInputMessage="1" showErrorMessage="1" sqref="C11:C20">
      <formula1>$M$1:$AG$1</formula1>
    </dataValidation>
    <dataValidation type="list" allowBlank="1" showInputMessage="1" showErrorMessage="1" sqref="C22:C25">
      <formula1>$C$1:$D$1</formula1>
    </dataValidation>
  </dataValidations>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39"/>
  <sheetViews>
    <sheetView topLeftCell="E1" zoomScale="64" zoomScaleNormal="64" zoomScalePageLayoutView="80" workbookViewId="0">
      <pane ySplit="6" topLeftCell="A7" activePane="bottomLeft" state="frozen"/>
      <selection activeCell="P6" sqref="P6"/>
      <selection pane="bottomLeft" activeCell="R16" sqref="R16"/>
    </sheetView>
  </sheetViews>
  <sheetFormatPr baseColWidth="10" defaultColWidth="11.42578125" defaultRowHeight="15" x14ac:dyDescent="0.25"/>
  <cols>
    <col min="1" max="1" width="21.7109375" customWidth="1"/>
    <col min="2" max="2" width="42.85546875" customWidth="1"/>
    <col min="3" max="3" width="27.42578125" customWidth="1"/>
    <col min="4" max="4" width="27.42578125" style="253" customWidth="1"/>
    <col min="5" max="7" width="27.42578125" customWidth="1"/>
    <col min="8" max="8" width="15.28515625" customWidth="1"/>
    <col min="9" max="9" width="12.140625" style="186" customWidth="1"/>
    <col min="10" max="10" width="15.28515625" customWidth="1"/>
    <col min="11" max="11" width="12.140625" style="186" customWidth="1"/>
    <col min="12" max="12" width="12.140625" customWidth="1"/>
    <col min="13" max="13" width="13.42578125" style="186" bestFit="1" customWidth="1"/>
    <col min="14" max="14" width="11.140625" customWidth="1"/>
    <col min="15" max="15" width="12.140625" style="186" bestFit="1" customWidth="1"/>
    <col min="16" max="16" width="15.28515625" customWidth="1"/>
    <col min="17" max="17" width="15.7109375" style="186" customWidth="1"/>
    <col min="18" max="20" width="14.28515625" customWidth="1"/>
    <col min="21" max="21" width="17" customWidth="1"/>
  </cols>
  <sheetData>
    <row r="1" spans="1:22" s="199" customFormat="1" ht="18" customHeight="1" x14ac:dyDescent="0.2">
      <c r="A1" s="324"/>
      <c r="B1" s="303"/>
      <c r="C1" s="279" t="s">
        <v>2059</v>
      </c>
      <c r="D1" s="279" t="s">
        <v>2060</v>
      </c>
      <c r="E1" s="279" t="s">
        <v>2061</v>
      </c>
      <c r="F1" s="303"/>
      <c r="G1" s="303"/>
      <c r="H1" s="303" t="s">
        <v>2062</v>
      </c>
      <c r="I1" s="324"/>
      <c r="J1" s="303"/>
      <c r="K1" s="303"/>
      <c r="L1" s="303"/>
      <c r="M1" s="303"/>
      <c r="N1" s="303"/>
      <c r="O1" s="303"/>
      <c r="P1" s="303"/>
      <c r="Q1" s="303"/>
      <c r="R1" s="303"/>
      <c r="S1" s="303"/>
      <c r="T1" s="303"/>
      <c r="U1" s="303"/>
      <c r="V1" s="324"/>
    </row>
    <row r="2" spans="1:22" s="199" customFormat="1" ht="18" customHeight="1" x14ac:dyDescent="0.25">
      <c r="A2" s="322" t="s">
        <v>2063</v>
      </c>
      <c r="B2" s="303"/>
      <c r="C2" s="303"/>
      <c r="D2" s="303"/>
      <c r="E2" s="303"/>
      <c r="F2" s="303"/>
      <c r="G2" s="303"/>
      <c r="H2" s="303"/>
      <c r="I2" s="324"/>
      <c r="J2" s="303"/>
      <c r="K2" s="303"/>
      <c r="L2" s="303"/>
      <c r="M2" s="303"/>
      <c r="N2" s="303"/>
      <c r="O2" s="303"/>
      <c r="P2" s="303"/>
      <c r="Q2" s="303"/>
      <c r="R2" s="303"/>
      <c r="S2" s="303"/>
      <c r="T2" s="303"/>
      <c r="U2" s="303"/>
      <c r="V2" s="324"/>
    </row>
    <row r="3" spans="1:22" s="199" customFormat="1" x14ac:dyDescent="0.2">
      <c r="A3" s="323" t="s">
        <v>2064</v>
      </c>
      <c r="B3" s="303"/>
      <c r="C3" s="303"/>
      <c r="D3" s="303"/>
      <c r="E3" s="303"/>
      <c r="F3" s="303"/>
      <c r="G3" s="303"/>
      <c r="H3" s="303"/>
      <c r="I3" s="324"/>
      <c r="J3" s="303"/>
      <c r="K3" s="303"/>
      <c r="L3" s="303"/>
      <c r="M3" s="303"/>
      <c r="N3" s="303"/>
      <c r="O3" s="303"/>
      <c r="P3" s="303"/>
      <c r="Q3" s="303"/>
      <c r="R3" s="303"/>
      <c r="S3" s="303"/>
      <c r="T3" s="303"/>
      <c r="U3" s="303"/>
      <c r="V3" s="324"/>
    </row>
    <row r="4" spans="1:22" s="65" customFormat="1" ht="15.75" customHeight="1" x14ac:dyDescent="0.25">
      <c r="A4" s="625" t="s">
        <v>1488</v>
      </c>
      <c r="B4" s="627" t="s">
        <v>1489</v>
      </c>
      <c r="C4" s="638" t="s">
        <v>1490</v>
      </c>
      <c r="D4" s="638" t="s">
        <v>1491</v>
      </c>
      <c r="E4" s="638" t="s">
        <v>1492</v>
      </c>
      <c r="F4" s="638" t="s">
        <v>1309</v>
      </c>
      <c r="G4" s="638" t="s">
        <v>1493</v>
      </c>
      <c r="H4" s="641" t="s">
        <v>1494</v>
      </c>
      <c r="I4" s="643"/>
      <c r="J4" s="643"/>
      <c r="K4" s="643"/>
      <c r="L4" s="643"/>
      <c r="M4" s="643"/>
      <c r="N4" s="643"/>
      <c r="O4" s="642"/>
      <c r="P4" s="644" t="s">
        <v>1495</v>
      </c>
      <c r="Q4" s="645"/>
      <c r="R4" s="627" t="s">
        <v>1496</v>
      </c>
      <c r="S4" s="627" t="s">
        <v>1497</v>
      </c>
      <c r="T4" s="627" t="s">
        <v>1498</v>
      </c>
      <c r="U4" s="638" t="s">
        <v>1499</v>
      </c>
      <c r="V4" s="312"/>
    </row>
    <row r="5" spans="1:22" s="65" customFormat="1" ht="15" customHeight="1" x14ac:dyDescent="0.25">
      <c r="A5" s="625"/>
      <c r="B5" s="625"/>
      <c r="C5" s="639"/>
      <c r="D5" s="639"/>
      <c r="E5" s="639"/>
      <c r="F5" s="639"/>
      <c r="G5" s="639"/>
      <c r="H5" s="641" t="s">
        <v>1500</v>
      </c>
      <c r="I5" s="642"/>
      <c r="J5" s="641" t="s">
        <v>1501</v>
      </c>
      <c r="K5" s="642"/>
      <c r="L5" s="641" t="s">
        <v>1502</v>
      </c>
      <c r="M5" s="642"/>
      <c r="N5" s="641" t="s">
        <v>1503</v>
      </c>
      <c r="O5" s="642"/>
      <c r="P5" s="646"/>
      <c r="Q5" s="647"/>
      <c r="R5" s="625"/>
      <c r="S5" s="625"/>
      <c r="T5" s="625"/>
      <c r="U5" s="639"/>
      <c r="V5" s="312"/>
    </row>
    <row r="6" spans="1:22" s="66" customFormat="1" ht="60" x14ac:dyDescent="0.25">
      <c r="A6" s="626"/>
      <c r="B6" s="626"/>
      <c r="C6" s="640"/>
      <c r="D6" s="640"/>
      <c r="E6" s="640"/>
      <c r="F6" s="640"/>
      <c r="G6" s="640"/>
      <c r="H6" s="421" t="s">
        <v>1504</v>
      </c>
      <c r="I6" s="421" t="s">
        <v>35</v>
      </c>
      <c r="J6" s="421" t="s">
        <v>1504</v>
      </c>
      <c r="K6" s="421" t="s">
        <v>35</v>
      </c>
      <c r="L6" s="421" t="s">
        <v>1504</v>
      </c>
      <c r="M6" s="421" t="s">
        <v>35</v>
      </c>
      <c r="N6" s="421" t="s">
        <v>1504</v>
      </c>
      <c r="O6" s="421" t="s">
        <v>35</v>
      </c>
      <c r="P6" s="421" t="s">
        <v>1504</v>
      </c>
      <c r="Q6" s="421" t="s">
        <v>35</v>
      </c>
      <c r="R6" s="626"/>
      <c r="S6" s="626"/>
      <c r="T6" s="626"/>
      <c r="U6" s="640"/>
      <c r="V6" s="313"/>
    </row>
    <row r="7" spans="1:22" s="66" customFormat="1" ht="13.9" x14ac:dyDescent="0.3">
      <c r="A7" s="273"/>
      <c r="B7" s="274"/>
      <c r="C7" s="285"/>
      <c r="D7" s="285"/>
      <c r="E7" s="285"/>
      <c r="F7" s="286"/>
      <c r="G7" s="285"/>
      <c r="H7" s="422"/>
      <c r="I7" s="422"/>
      <c r="J7" s="422"/>
      <c r="K7" s="422"/>
      <c r="L7" s="422"/>
      <c r="M7" s="422"/>
      <c r="N7" s="422"/>
      <c r="O7" s="422"/>
      <c r="P7" s="422"/>
      <c r="Q7" s="422"/>
      <c r="R7" s="275"/>
      <c r="S7" s="275"/>
      <c r="T7" s="275"/>
      <c r="U7" s="285"/>
      <c r="V7" s="313"/>
    </row>
    <row r="8" spans="1:22" ht="333" customHeight="1" x14ac:dyDescent="0.25">
      <c r="A8" s="666" t="s">
        <v>2065</v>
      </c>
      <c r="B8" s="666" t="s">
        <v>2066</v>
      </c>
      <c r="C8" s="357" t="s">
        <v>2059</v>
      </c>
      <c r="D8" s="357" t="s">
        <v>2996</v>
      </c>
      <c r="E8" s="357" t="s">
        <v>2067</v>
      </c>
      <c r="F8" s="357" t="s">
        <v>1410</v>
      </c>
      <c r="G8" s="386" t="s">
        <v>2068</v>
      </c>
      <c r="H8" s="437"/>
      <c r="I8" s="439"/>
      <c r="J8" s="437"/>
      <c r="K8" s="439"/>
      <c r="L8" s="437">
        <v>0.5</v>
      </c>
      <c r="M8" s="438">
        <v>40250</v>
      </c>
      <c r="N8" s="437">
        <v>0.5</v>
      </c>
      <c r="O8" s="438">
        <v>40250</v>
      </c>
      <c r="P8" s="440">
        <f t="shared" ref="P8:Q13" si="0">H8+J8+L8+N8</f>
        <v>1</v>
      </c>
      <c r="Q8" s="441">
        <f t="shared" si="0"/>
        <v>80500</v>
      </c>
      <c r="R8" s="352" t="s">
        <v>2069</v>
      </c>
      <c r="S8" s="352" t="s">
        <v>2070</v>
      </c>
      <c r="T8" s="352" t="s">
        <v>1587</v>
      </c>
      <c r="U8" s="352" t="s">
        <v>1588</v>
      </c>
      <c r="V8" s="292"/>
    </row>
    <row r="9" spans="1:22" ht="107.1" customHeight="1" x14ac:dyDescent="0.25">
      <c r="A9" s="666"/>
      <c r="B9" s="666"/>
      <c r="C9" s="357" t="s">
        <v>2061</v>
      </c>
      <c r="D9" s="357" t="s">
        <v>2071</v>
      </c>
      <c r="E9" s="357" t="s">
        <v>2072</v>
      </c>
      <c r="F9" s="357" t="s">
        <v>2073</v>
      </c>
      <c r="G9" s="386" t="s">
        <v>2074</v>
      </c>
      <c r="H9" s="437"/>
      <c r="I9" s="439"/>
      <c r="J9" s="437"/>
      <c r="K9" s="439"/>
      <c r="L9" s="437"/>
      <c r="M9" s="439"/>
      <c r="N9" s="437">
        <v>1</v>
      </c>
      <c r="O9" s="438"/>
      <c r="P9" s="440">
        <f t="shared" si="0"/>
        <v>1</v>
      </c>
      <c r="Q9" s="441">
        <f t="shared" si="0"/>
        <v>0</v>
      </c>
      <c r="R9" s="352" t="s">
        <v>2069</v>
      </c>
      <c r="S9" s="352" t="s">
        <v>2016</v>
      </c>
      <c r="T9" s="352" t="s">
        <v>1587</v>
      </c>
      <c r="U9" s="352" t="s">
        <v>1588</v>
      </c>
      <c r="V9" s="292"/>
    </row>
    <row r="10" spans="1:22" ht="99.95" customHeight="1" x14ac:dyDescent="0.25">
      <c r="A10" s="666"/>
      <c r="B10" s="666"/>
      <c r="C10" s="357" t="s">
        <v>2061</v>
      </c>
      <c r="D10" s="357" t="s">
        <v>2075</v>
      </c>
      <c r="E10" s="357" t="s">
        <v>2072</v>
      </c>
      <c r="F10" s="357" t="s">
        <v>1329</v>
      </c>
      <c r="G10" s="386" t="s">
        <v>2076</v>
      </c>
      <c r="H10" s="437"/>
      <c r="I10" s="439"/>
      <c r="J10" s="437">
        <v>0.5</v>
      </c>
      <c r="K10" s="438">
        <v>21391.5</v>
      </c>
      <c r="L10" s="437"/>
      <c r="M10" s="439"/>
      <c r="N10" s="437">
        <v>0.5</v>
      </c>
      <c r="O10" s="438">
        <v>21391.5</v>
      </c>
      <c r="P10" s="440">
        <f t="shared" si="0"/>
        <v>1</v>
      </c>
      <c r="Q10" s="441">
        <f t="shared" si="0"/>
        <v>42783</v>
      </c>
      <c r="R10" s="352" t="s">
        <v>2069</v>
      </c>
      <c r="S10" s="352" t="s">
        <v>2077</v>
      </c>
      <c r="T10" s="352" t="s">
        <v>1587</v>
      </c>
      <c r="U10" s="352" t="s">
        <v>1588</v>
      </c>
      <c r="V10" s="292"/>
    </row>
    <row r="11" spans="1:22" ht="108.95" customHeight="1" x14ac:dyDescent="0.25">
      <c r="A11" s="666"/>
      <c r="B11" s="666"/>
      <c r="C11" s="357" t="s">
        <v>2059</v>
      </c>
      <c r="D11" s="357" t="s">
        <v>2078</v>
      </c>
      <c r="E11" s="357" t="s">
        <v>2079</v>
      </c>
      <c r="F11" s="357" t="s">
        <v>2080</v>
      </c>
      <c r="G11" s="386" t="s">
        <v>2081</v>
      </c>
      <c r="H11" s="437"/>
      <c r="I11" s="439"/>
      <c r="J11" s="437"/>
      <c r="K11" s="439"/>
      <c r="L11" s="437"/>
      <c r="M11" s="439"/>
      <c r="N11" s="437">
        <v>1</v>
      </c>
      <c r="O11" s="438"/>
      <c r="P11" s="440">
        <f t="shared" si="0"/>
        <v>1</v>
      </c>
      <c r="Q11" s="441">
        <f t="shared" si="0"/>
        <v>0</v>
      </c>
      <c r="R11" s="352" t="s">
        <v>2069</v>
      </c>
      <c r="S11" s="352" t="s">
        <v>2082</v>
      </c>
      <c r="T11" s="352" t="s">
        <v>1587</v>
      </c>
      <c r="U11" s="352" t="s">
        <v>1588</v>
      </c>
      <c r="V11" s="292"/>
    </row>
    <row r="12" spans="1:22" ht="139.69999999999999" customHeight="1" x14ac:dyDescent="0.25">
      <c r="A12" s="666"/>
      <c r="B12" s="666"/>
      <c r="C12" s="357" t="s">
        <v>2059</v>
      </c>
      <c r="D12" s="357" t="s">
        <v>2083</v>
      </c>
      <c r="E12" s="357" t="s">
        <v>2084</v>
      </c>
      <c r="F12" s="357" t="s">
        <v>1412</v>
      </c>
      <c r="G12" s="386" t="s">
        <v>2085</v>
      </c>
      <c r="H12" s="437"/>
      <c r="I12" s="439"/>
      <c r="J12" s="437"/>
      <c r="K12" s="439"/>
      <c r="L12" s="437">
        <v>1</v>
      </c>
      <c r="M12" s="438" t="s">
        <v>2086</v>
      </c>
      <c r="N12" s="437"/>
      <c r="O12" s="439"/>
      <c r="P12" s="440">
        <f t="shared" si="0"/>
        <v>1</v>
      </c>
      <c r="Q12" s="441">
        <f t="shared" si="0"/>
        <v>500000</v>
      </c>
      <c r="R12" s="352" t="s">
        <v>2069</v>
      </c>
      <c r="S12" s="352" t="s">
        <v>2016</v>
      </c>
      <c r="T12" s="352" t="s">
        <v>2087</v>
      </c>
      <c r="U12" s="352" t="s">
        <v>1588</v>
      </c>
      <c r="V12" s="292"/>
    </row>
    <row r="13" spans="1:22" ht="142.5" x14ac:dyDescent="0.25">
      <c r="A13" s="666"/>
      <c r="B13" s="666"/>
      <c r="C13" s="357" t="s">
        <v>2061</v>
      </c>
      <c r="D13" s="357" t="s">
        <v>2088</v>
      </c>
      <c r="E13" s="357" t="s">
        <v>2089</v>
      </c>
      <c r="F13" s="357" t="s">
        <v>1414</v>
      </c>
      <c r="G13" s="386" t="s">
        <v>2090</v>
      </c>
      <c r="H13" s="437"/>
      <c r="I13" s="439"/>
      <c r="J13" s="437"/>
      <c r="K13" s="439"/>
      <c r="L13" s="437">
        <v>1</v>
      </c>
      <c r="M13" s="438">
        <v>131130</v>
      </c>
      <c r="N13" s="437"/>
      <c r="O13" s="439"/>
      <c r="P13" s="440">
        <f t="shared" si="0"/>
        <v>1</v>
      </c>
      <c r="Q13" s="441">
        <f t="shared" si="0"/>
        <v>131130</v>
      </c>
      <c r="R13" s="352" t="s">
        <v>2069</v>
      </c>
      <c r="S13" s="352" t="s">
        <v>2016</v>
      </c>
      <c r="T13" s="352" t="s">
        <v>2091</v>
      </c>
      <c r="U13" s="352" t="s">
        <v>1588</v>
      </c>
      <c r="V13" s="292"/>
    </row>
    <row r="14" spans="1:22" ht="153" customHeight="1" x14ac:dyDescent="0.25">
      <c r="A14" s="666"/>
      <c r="B14" s="588" t="s">
        <v>2092</v>
      </c>
      <c r="C14" s="357" t="s">
        <v>2060</v>
      </c>
      <c r="D14" s="357" t="s">
        <v>2093</v>
      </c>
      <c r="E14" s="357" t="s">
        <v>2094</v>
      </c>
      <c r="F14" s="357" t="s">
        <v>2095</v>
      </c>
      <c r="G14" s="357" t="s">
        <v>2096</v>
      </c>
      <c r="H14" s="587"/>
      <c r="I14" s="589"/>
      <c r="J14" s="587"/>
      <c r="K14" s="589"/>
      <c r="L14" s="587"/>
      <c r="M14" s="589"/>
      <c r="N14" s="587"/>
      <c r="O14" s="589"/>
      <c r="P14" s="587"/>
      <c r="Q14" s="589"/>
      <c r="R14" s="357" t="s">
        <v>2097</v>
      </c>
      <c r="S14" s="357" t="s">
        <v>1575</v>
      </c>
      <c r="T14" s="357" t="s">
        <v>2098</v>
      </c>
      <c r="U14" s="372" t="s">
        <v>2099</v>
      </c>
      <c r="V14" s="292"/>
    </row>
    <row r="15" spans="1:22" ht="160.35" customHeight="1" x14ac:dyDescent="0.25">
      <c r="A15" s="666"/>
      <c r="B15" s="666" t="s">
        <v>2100</v>
      </c>
      <c r="C15" s="357" t="s">
        <v>2060</v>
      </c>
      <c r="D15" s="357" t="s">
        <v>2101</v>
      </c>
      <c r="E15" s="357" t="s">
        <v>2102</v>
      </c>
      <c r="F15" s="357" t="s">
        <v>2103</v>
      </c>
      <c r="G15" s="357" t="s">
        <v>2104</v>
      </c>
      <c r="H15" s="437"/>
      <c r="I15" s="439"/>
      <c r="J15" s="437">
        <v>0.5</v>
      </c>
      <c r="K15" s="438"/>
      <c r="L15" s="437"/>
      <c r="M15" s="439"/>
      <c r="N15" s="437">
        <v>0.5</v>
      </c>
      <c r="O15" s="438"/>
      <c r="P15" s="440">
        <f>H15+J15+L15+N15</f>
        <v>1</v>
      </c>
      <c r="Q15" s="441">
        <f>I15+K15+M15+O15</f>
        <v>0</v>
      </c>
      <c r="R15" s="352" t="s">
        <v>2105</v>
      </c>
      <c r="S15" s="352" t="s">
        <v>1575</v>
      </c>
      <c r="T15" s="352" t="s">
        <v>2106</v>
      </c>
      <c r="U15" s="352" t="s">
        <v>1588</v>
      </c>
      <c r="V15" s="292"/>
    </row>
    <row r="16" spans="1:22" ht="195.6" customHeight="1" x14ac:dyDescent="0.25">
      <c r="A16" s="666"/>
      <c r="B16" s="666"/>
      <c r="C16" s="357" t="s">
        <v>2060</v>
      </c>
      <c r="D16" s="357" t="s">
        <v>2107</v>
      </c>
      <c r="E16" s="357" t="s">
        <v>2108</v>
      </c>
      <c r="F16" s="357" t="s">
        <v>1417</v>
      </c>
      <c r="G16" s="357" t="s">
        <v>2109</v>
      </c>
      <c r="H16" s="437"/>
      <c r="I16" s="439"/>
      <c r="J16" s="437"/>
      <c r="K16" s="439"/>
      <c r="L16" s="437">
        <v>0.5</v>
      </c>
      <c r="M16" s="438">
        <v>10000</v>
      </c>
      <c r="N16" s="437">
        <v>0.5</v>
      </c>
      <c r="O16" s="438">
        <v>10000</v>
      </c>
      <c r="P16" s="440">
        <f>H16+J16+L16+N16</f>
        <v>1</v>
      </c>
      <c r="Q16" s="441">
        <f>I16+K16+M16+O16</f>
        <v>20000</v>
      </c>
      <c r="R16" s="352" t="s">
        <v>2105</v>
      </c>
      <c r="S16" s="352" t="s">
        <v>2016</v>
      </c>
      <c r="T16" s="352" t="s">
        <v>2106</v>
      </c>
      <c r="U16" s="352" t="s">
        <v>1588</v>
      </c>
      <c r="V16" s="292"/>
    </row>
    <row r="17" spans="1:22" s="200" customFormat="1" x14ac:dyDescent="0.2">
      <c r="A17" s="315"/>
      <c r="B17" s="316"/>
      <c r="C17" s="315" t="s">
        <v>2110</v>
      </c>
      <c r="D17" s="316"/>
      <c r="E17" s="316"/>
      <c r="F17" s="316"/>
      <c r="G17" s="317"/>
      <c r="H17" s="453"/>
      <c r="I17" s="467"/>
      <c r="J17" s="453"/>
      <c r="K17" s="467"/>
      <c r="L17" s="453"/>
      <c r="M17" s="467"/>
      <c r="N17" s="453"/>
      <c r="O17" s="467"/>
      <c r="P17" s="467"/>
      <c r="Q17" s="467">
        <f>SUM(Q8:Q16)</f>
        <v>774413</v>
      </c>
      <c r="R17" s="455"/>
      <c r="S17" s="455"/>
      <c r="T17" s="455"/>
      <c r="U17" s="455"/>
      <c r="V17" s="325"/>
    </row>
    <row r="18" spans="1:22" x14ac:dyDescent="0.25">
      <c r="A18" s="292"/>
      <c r="B18" s="292"/>
      <c r="C18" s="292"/>
      <c r="D18" s="292"/>
      <c r="E18" s="292"/>
      <c r="F18" s="292"/>
      <c r="G18" s="292"/>
      <c r="H18" s="292"/>
      <c r="I18" s="292"/>
      <c r="J18" s="292"/>
      <c r="K18" s="292"/>
      <c r="L18" s="292"/>
      <c r="M18" s="292"/>
      <c r="N18" s="292"/>
      <c r="O18" s="292"/>
      <c r="P18" s="292"/>
      <c r="Q18" s="292"/>
      <c r="R18" s="292"/>
      <c r="S18" s="292"/>
      <c r="T18" s="292"/>
      <c r="U18" s="292"/>
      <c r="V18" s="292"/>
    </row>
    <row r="19" spans="1:22" x14ac:dyDescent="0.25">
      <c r="A19" s="292"/>
      <c r="B19" s="292"/>
      <c r="C19" s="292"/>
      <c r="D19" s="292"/>
      <c r="E19" s="292"/>
      <c r="F19" s="292"/>
      <c r="G19" s="292"/>
      <c r="H19" s="292"/>
      <c r="I19" s="292"/>
      <c r="J19" s="292"/>
      <c r="K19" s="292"/>
      <c r="L19" s="292"/>
      <c r="M19" s="292"/>
      <c r="N19" s="292"/>
      <c r="O19" s="292"/>
      <c r="P19" s="292"/>
      <c r="Q19" s="292"/>
      <c r="R19" s="292"/>
      <c r="S19" s="292"/>
      <c r="T19" s="292"/>
      <c r="U19" s="292"/>
      <c r="V19" s="292"/>
    </row>
    <row r="20" spans="1:22" x14ac:dyDescent="0.25">
      <c r="A20" s="292"/>
      <c r="B20" s="292"/>
      <c r="C20" s="292"/>
      <c r="D20" s="292"/>
      <c r="E20" s="292"/>
      <c r="F20" s="292"/>
      <c r="G20" s="292"/>
      <c r="H20" s="292"/>
      <c r="I20" s="292"/>
      <c r="J20" s="292"/>
      <c r="K20" s="292"/>
      <c r="L20" s="292"/>
      <c r="M20" s="292"/>
      <c r="N20" s="292"/>
      <c r="O20" s="292"/>
      <c r="P20" s="292"/>
      <c r="Q20" s="292"/>
      <c r="R20" s="292"/>
      <c r="S20" s="292"/>
      <c r="T20" s="292"/>
      <c r="U20" s="292"/>
      <c r="V20" s="292"/>
    </row>
    <row r="21" spans="1:22" x14ac:dyDescent="0.25">
      <c r="A21" s="292"/>
      <c r="B21" s="292"/>
      <c r="C21" s="292"/>
      <c r="D21" s="292"/>
      <c r="E21" s="292"/>
      <c r="F21" s="292"/>
      <c r="G21" s="292"/>
      <c r="H21" s="292"/>
      <c r="I21" s="292"/>
      <c r="J21" s="292"/>
      <c r="K21" s="292"/>
      <c r="L21" s="292"/>
      <c r="M21" s="292"/>
      <c r="N21" s="292"/>
      <c r="O21" s="292"/>
      <c r="P21" s="292"/>
      <c r="Q21" s="292"/>
      <c r="R21" s="292"/>
      <c r="S21" s="292"/>
      <c r="T21" s="292"/>
      <c r="U21" s="292"/>
      <c r="V21" s="292"/>
    </row>
    <row r="22" spans="1:22" x14ac:dyDescent="0.25">
      <c r="A22" s="253"/>
      <c r="B22" s="253"/>
      <c r="C22" s="253"/>
      <c r="E22" s="253"/>
      <c r="F22" s="253"/>
      <c r="G22" s="253"/>
      <c r="H22" s="253"/>
      <c r="I22" s="253"/>
      <c r="J22" s="253"/>
      <c r="K22" s="253"/>
      <c r="L22" s="253"/>
      <c r="M22" s="253"/>
      <c r="N22" s="253"/>
      <c r="O22" s="253"/>
      <c r="P22" s="253"/>
      <c r="Q22" s="253"/>
      <c r="R22" s="253"/>
      <c r="S22" s="253"/>
      <c r="T22" s="253"/>
      <c r="U22" s="253"/>
      <c r="V22" s="253"/>
    </row>
    <row r="23" spans="1:22" x14ac:dyDescent="0.25">
      <c r="A23" s="253"/>
      <c r="B23" s="253"/>
      <c r="C23" s="253"/>
      <c r="E23" s="253"/>
      <c r="F23" s="253"/>
      <c r="G23" s="253"/>
      <c r="H23" s="253"/>
      <c r="I23" s="253"/>
      <c r="J23" s="253"/>
      <c r="K23" s="253"/>
      <c r="L23" s="253"/>
      <c r="M23" s="253"/>
      <c r="N23" s="253"/>
      <c r="O23" s="253"/>
      <c r="P23" s="253"/>
      <c r="Q23" s="253"/>
      <c r="R23" s="253"/>
      <c r="S23" s="253"/>
      <c r="T23" s="253"/>
      <c r="U23" s="253"/>
      <c r="V23" s="253"/>
    </row>
    <row r="24" spans="1:22" x14ac:dyDescent="0.25">
      <c r="A24" s="253"/>
      <c r="B24" s="253"/>
      <c r="C24" s="253"/>
      <c r="E24" s="253"/>
      <c r="F24" s="253"/>
      <c r="G24" s="253"/>
      <c r="H24" s="253"/>
      <c r="I24" s="253"/>
      <c r="J24" s="253"/>
      <c r="K24" s="253"/>
      <c r="L24" s="253"/>
      <c r="M24" s="253"/>
      <c r="N24" s="253"/>
      <c r="O24" s="253"/>
      <c r="P24" s="253"/>
      <c r="Q24" s="253"/>
      <c r="R24" s="253"/>
      <c r="S24" s="253"/>
      <c r="T24" s="253"/>
      <c r="U24" s="253"/>
      <c r="V24" s="253"/>
    </row>
    <row r="25" spans="1:22" x14ac:dyDescent="0.25">
      <c r="A25" s="253"/>
      <c r="B25" s="253"/>
      <c r="C25" s="253"/>
      <c r="E25" s="253"/>
      <c r="F25" s="253"/>
      <c r="G25" s="253"/>
      <c r="H25" s="253"/>
      <c r="I25" s="253"/>
      <c r="J25" s="253"/>
      <c r="K25" s="253"/>
      <c r="L25" s="253"/>
      <c r="M25" s="253"/>
      <c r="N25" s="253"/>
      <c r="O25" s="253"/>
      <c r="P25" s="253"/>
      <c r="Q25" s="253"/>
      <c r="R25" s="253"/>
      <c r="S25" s="253"/>
      <c r="T25" s="253"/>
      <c r="U25" s="253"/>
      <c r="V25" s="253"/>
    </row>
    <row r="26" spans="1:22" x14ac:dyDescent="0.25">
      <c r="A26" s="253"/>
      <c r="B26" s="253"/>
      <c r="C26" s="253"/>
      <c r="E26" s="253"/>
      <c r="F26" s="253"/>
      <c r="G26" s="253"/>
      <c r="H26" s="253"/>
      <c r="I26" s="253"/>
      <c r="J26" s="253"/>
      <c r="K26" s="253"/>
      <c r="L26" s="253"/>
      <c r="M26" s="253"/>
      <c r="N26" s="253"/>
      <c r="O26" s="253"/>
      <c r="P26" s="253"/>
      <c r="Q26" s="253"/>
      <c r="R26" s="253"/>
      <c r="S26" s="253"/>
      <c r="T26" s="253"/>
      <c r="U26" s="253"/>
      <c r="V26" s="253"/>
    </row>
    <row r="27" spans="1:22" x14ac:dyDescent="0.25">
      <c r="A27" s="253"/>
      <c r="B27" s="253"/>
      <c r="C27" s="253"/>
      <c r="E27" s="253"/>
      <c r="F27" s="253"/>
      <c r="G27" s="253"/>
      <c r="H27" s="253"/>
      <c r="I27" s="253"/>
      <c r="J27" s="253"/>
      <c r="K27" s="253"/>
      <c r="L27" s="253"/>
      <c r="M27" s="253"/>
      <c r="N27" s="253"/>
      <c r="O27" s="253"/>
      <c r="P27" s="253"/>
      <c r="Q27" s="253"/>
      <c r="R27" s="253"/>
      <c r="S27" s="253"/>
      <c r="T27" s="253"/>
      <c r="U27" s="253"/>
      <c r="V27" s="253"/>
    </row>
    <row r="28" spans="1:22" x14ac:dyDescent="0.25">
      <c r="A28" s="253"/>
      <c r="B28" s="253"/>
      <c r="C28" s="253"/>
      <c r="E28" s="253"/>
      <c r="F28" s="253"/>
      <c r="G28" s="253"/>
      <c r="H28" s="253"/>
      <c r="I28" s="253"/>
      <c r="J28" s="253"/>
      <c r="K28" s="253"/>
      <c r="L28" s="253"/>
      <c r="M28" s="253"/>
      <c r="N28" s="253"/>
      <c r="O28" s="253"/>
      <c r="P28" s="253"/>
      <c r="Q28" s="253"/>
      <c r="R28" s="253"/>
      <c r="S28" s="253"/>
      <c r="T28" s="253"/>
      <c r="U28" s="253"/>
      <c r="V28" s="253"/>
    </row>
    <row r="29" spans="1:22" x14ac:dyDescent="0.25">
      <c r="A29" s="253"/>
      <c r="B29" s="253"/>
      <c r="C29" s="253"/>
      <c r="E29" s="253"/>
      <c r="F29" s="253"/>
      <c r="G29" s="253"/>
      <c r="H29" s="253"/>
      <c r="I29" s="253"/>
      <c r="J29" s="253"/>
      <c r="K29" s="253"/>
      <c r="L29" s="253"/>
      <c r="M29" s="253"/>
      <c r="N29" s="253"/>
      <c r="O29" s="253"/>
      <c r="P29" s="253"/>
      <c r="Q29" s="253"/>
      <c r="R29" s="253"/>
      <c r="S29" s="253"/>
      <c r="T29" s="253"/>
      <c r="U29" s="253"/>
      <c r="V29" s="253"/>
    </row>
    <row r="30" spans="1:22" x14ac:dyDescent="0.25">
      <c r="A30" s="253"/>
      <c r="B30" s="253"/>
      <c r="C30" s="253"/>
      <c r="E30" s="253"/>
      <c r="F30" s="253"/>
      <c r="G30" s="253"/>
      <c r="H30" s="253"/>
      <c r="I30" s="253"/>
      <c r="J30" s="253"/>
      <c r="K30" s="253"/>
      <c r="L30" s="253"/>
      <c r="M30" s="253"/>
      <c r="N30" s="253"/>
      <c r="O30" s="253"/>
      <c r="P30" s="253"/>
      <c r="Q30" s="253"/>
      <c r="R30" s="253"/>
      <c r="S30" s="253"/>
      <c r="T30" s="253"/>
      <c r="U30" s="253"/>
      <c r="V30" s="253"/>
    </row>
    <row r="31" spans="1:22" x14ac:dyDescent="0.25">
      <c r="A31" s="253"/>
      <c r="B31" s="253"/>
      <c r="C31" s="253"/>
      <c r="E31" s="253"/>
      <c r="F31" s="253"/>
      <c r="G31" s="253"/>
      <c r="H31" s="253"/>
      <c r="I31" s="253"/>
      <c r="J31" s="253"/>
      <c r="K31" s="253"/>
      <c r="L31" s="253"/>
      <c r="M31" s="253"/>
      <c r="N31" s="253"/>
      <c r="O31" s="253"/>
      <c r="P31" s="253"/>
      <c r="Q31" s="253"/>
      <c r="R31" s="253"/>
      <c r="S31" s="253"/>
      <c r="T31" s="253"/>
      <c r="U31" s="253"/>
      <c r="V31" s="253"/>
    </row>
    <row r="32" spans="1:22" x14ac:dyDescent="0.25">
      <c r="A32" s="253"/>
      <c r="B32" s="253"/>
      <c r="C32" s="253"/>
      <c r="E32" s="253"/>
      <c r="F32" s="253"/>
      <c r="G32" s="253"/>
      <c r="H32" s="253"/>
      <c r="I32" s="253"/>
      <c r="J32" s="253"/>
      <c r="K32" s="253"/>
      <c r="L32" s="253"/>
      <c r="M32" s="253"/>
      <c r="N32" s="253"/>
      <c r="O32" s="253"/>
      <c r="P32" s="253"/>
      <c r="Q32" s="253"/>
      <c r="R32" s="253"/>
      <c r="S32" s="253"/>
      <c r="T32" s="253"/>
      <c r="U32" s="253"/>
      <c r="V32" s="253"/>
    </row>
    <row r="33" spans="9:17" x14ac:dyDescent="0.25">
      <c r="I33" s="253"/>
      <c r="J33" s="253"/>
      <c r="K33" s="253"/>
      <c r="L33" s="253"/>
      <c r="M33" s="253"/>
      <c r="N33" s="253"/>
      <c r="O33" s="253"/>
      <c r="P33" s="253"/>
      <c r="Q33" s="253"/>
    </row>
    <row r="34" spans="9:17" x14ac:dyDescent="0.25">
      <c r="I34" s="253"/>
      <c r="J34" s="253"/>
      <c r="K34" s="253"/>
      <c r="L34" s="253"/>
      <c r="M34" s="253"/>
      <c r="N34" s="253"/>
      <c r="O34" s="253"/>
      <c r="P34" s="253"/>
      <c r="Q34" s="253"/>
    </row>
    <row r="35" spans="9:17" x14ac:dyDescent="0.25">
      <c r="I35" s="253"/>
      <c r="J35" s="253"/>
      <c r="K35" s="253"/>
      <c r="L35" s="253"/>
      <c r="M35" s="253"/>
      <c r="N35" s="253"/>
      <c r="O35" s="253"/>
      <c r="P35" s="253"/>
      <c r="Q35" s="253"/>
    </row>
    <row r="36" spans="9:17" x14ac:dyDescent="0.25">
      <c r="I36" s="253"/>
      <c r="J36" s="253"/>
      <c r="K36" s="253"/>
      <c r="L36" s="253"/>
      <c r="M36" s="253"/>
      <c r="N36" s="253"/>
      <c r="O36" s="253"/>
      <c r="P36" s="253"/>
      <c r="Q36" s="253"/>
    </row>
    <row r="37" spans="9:17" x14ac:dyDescent="0.25">
      <c r="I37" s="253"/>
      <c r="J37" s="253"/>
      <c r="K37" s="253"/>
      <c r="L37" s="253"/>
      <c r="M37" s="253"/>
      <c r="N37" s="253"/>
      <c r="O37" s="253"/>
      <c r="P37" s="253"/>
      <c r="Q37" s="253"/>
    </row>
    <row r="38" spans="9:17" x14ac:dyDescent="0.25">
      <c r="I38" s="253"/>
      <c r="J38" s="253"/>
      <c r="K38" s="253"/>
      <c r="L38" s="253"/>
      <c r="M38" s="253"/>
      <c r="N38" s="253"/>
      <c r="O38" s="253"/>
      <c r="P38" s="253"/>
      <c r="Q38" s="253"/>
    </row>
    <row r="39" spans="9:17" x14ac:dyDescent="0.25">
      <c r="I39" s="253"/>
      <c r="J39" s="253"/>
      <c r="K39" s="253"/>
      <c r="L39" s="253"/>
      <c r="M39" s="253"/>
      <c r="N39" s="253"/>
      <c r="O39" s="253"/>
      <c r="P39" s="253"/>
      <c r="Q39" s="253"/>
    </row>
    <row r="40" spans="9:17" x14ac:dyDescent="0.25">
      <c r="I40" s="253"/>
      <c r="J40" s="253"/>
      <c r="K40" s="253"/>
      <c r="L40" s="253"/>
      <c r="M40" s="253"/>
      <c r="N40" s="253"/>
      <c r="O40" s="253"/>
      <c r="P40" s="253"/>
      <c r="Q40" s="253"/>
    </row>
    <row r="41" spans="9:17" x14ac:dyDescent="0.25">
      <c r="I41" s="253"/>
      <c r="J41" s="253"/>
      <c r="K41" s="253"/>
      <c r="L41" s="253"/>
      <c r="M41" s="253"/>
      <c r="N41" s="253"/>
      <c r="O41" s="253"/>
      <c r="P41" s="253"/>
      <c r="Q41" s="253"/>
    </row>
    <row r="42" spans="9:17" x14ac:dyDescent="0.25">
      <c r="I42" s="253"/>
      <c r="J42" s="253"/>
      <c r="K42" s="253"/>
      <c r="L42" s="253"/>
      <c r="M42" s="253"/>
      <c r="N42" s="253"/>
      <c r="O42" s="253"/>
      <c r="P42" s="253"/>
      <c r="Q42" s="253"/>
    </row>
    <row r="43" spans="9:17" x14ac:dyDescent="0.25">
      <c r="I43" s="253"/>
      <c r="J43" s="253"/>
      <c r="K43" s="253"/>
      <c r="L43" s="253"/>
      <c r="M43" s="253"/>
      <c r="N43" s="253"/>
      <c r="O43" s="253"/>
      <c r="P43" s="253"/>
      <c r="Q43" s="253"/>
    </row>
    <row r="44" spans="9:17" x14ac:dyDescent="0.25">
      <c r="I44" s="253"/>
      <c r="J44" s="253"/>
      <c r="K44" s="253"/>
      <c r="L44" s="253"/>
      <c r="M44" s="253"/>
      <c r="N44" s="253"/>
      <c r="O44" s="253"/>
      <c r="P44" s="253"/>
      <c r="Q44" s="253"/>
    </row>
    <row r="45" spans="9:17" x14ac:dyDescent="0.25">
      <c r="I45" s="253"/>
      <c r="J45" s="253"/>
      <c r="K45" s="253"/>
      <c r="L45" s="253"/>
      <c r="M45" s="253"/>
      <c r="N45" s="253"/>
      <c r="O45" s="253"/>
      <c r="P45" s="253"/>
      <c r="Q45" s="253"/>
    </row>
    <row r="46" spans="9:17" x14ac:dyDescent="0.25">
      <c r="I46" s="253"/>
      <c r="J46" s="253"/>
      <c r="K46" s="253"/>
      <c r="L46" s="253"/>
      <c r="M46" s="253"/>
      <c r="N46" s="253"/>
      <c r="O46" s="253"/>
      <c r="P46" s="253"/>
      <c r="Q46" s="253"/>
    </row>
    <row r="47" spans="9:17" x14ac:dyDescent="0.25">
      <c r="I47" s="253"/>
      <c r="J47" s="253"/>
      <c r="K47" s="253"/>
      <c r="L47" s="253"/>
      <c r="M47" s="253"/>
      <c r="N47" s="253"/>
      <c r="O47" s="253"/>
      <c r="P47" s="253"/>
      <c r="Q47" s="253"/>
    </row>
    <row r="48" spans="9:17" x14ac:dyDescent="0.25">
      <c r="I48" s="253"/>
      <c r="J48" s="253"/>
      <c r="K48" s="253"/>
      <c r="L48" s="253"/>
      <c r="M48" s="253"/>
      <c r="N48" s="253"/>
      <c r="O48" s="253"/>
      <c r="P48" s="253"/>
      <c r="Q48" s="253"/>
    </row>
    <row r="49" spans="9:17" x14ac:dyDescent="0.25">
      <c r="I49" s="253"/>
      <c r="J49" s="253"/>
      <c r="K49" s="253"/>
      <c r="L49" s="253"/>
      <c r="M49" s="253"/>
      <c r="N49" s="253"/>
      <c r="O49" s="253"/>
      <c r="P49" s="253"/>
      <c r="Q49" s="253"/>
    </row>
    <row r="50" spans="9:17" x14ac:dyDescent="0.25">
      <c r="I50" s="253"/>
      <c r="J50" s="253"/>
      <c r="K50" s="253"/>
      <c r="L50" s="253"/>
      <c r="M50" s="253"/>
      <c r="N50" s="253"/>
      <c r="O50" s="253"/>
      <c r="P50" s="253"/>
      <c r="Q50" s="253"/>
    </row>
    <row r="51" spans="9:17" x14ac:dyDescent="0.25">
      <c r="I51" s="253"/>
      <c r="J51" s="253"/>
      <c r="K51" s="253"/>
      <c r="L51" s="253"/>
      <c r="M51" s="253"/>
      <c r="N51" s="253"/>
      <c r="O51" s="253"/>
      <c r="P51" s="253"/>
      <c r="Q51" s="253"/>
    </row>
    <row r="52" spans="9:17" x14ac:dyDescent="0.25">
      <c r="I52" s="253"/>
      <c r="J52" s="253"/>
      <c r="K52" s="253"/>
      <c r="L52" s="253"/>
      <c r="M52" s="253"/>
      <c r="N52" s="253"/>
      <c r="O52" s="253"/>
      <c r="P52" s="253"/>
      <c r="Q52" s="253"/>
    </row>
    <row r="53" spans="9:17" x14ac:dyDescent="0.25">
      <c r="I53" s="253"/>
      <c r="J53" s="253"/>
      <c r="K53" s="253"/>
      <c r="L53" s="253"/>
      <c r="M53" s="253"/>
      <c r="N53" s="253"/>
      <c r="O53" s="253"/>
      <c r="P53" s="253"/>
      <c r="Q53" s="253"/>
    </row>
    <row r="54" spans="9:17" x14ac:dyDescent="0.25">
      <c r="I54" s="253"/>
      <c r="J54" s="253"/>
      <c r="K54" s="253"/>
      <c r="L54" s="253"/>
      <c r="M54" s="253"/>
      <c r="N54" s="253"/>
      <c r="O54" s="253"/>
      <c r="P54" s="253"/>
      <c r="Q54" s="253"/>
    </row>
    <row r="55" spans="9:17" x14ac:dyDescent="0.25">
      <c r="I55" s="253"/>
      <c r="J55" s="253"/>
      <c r="K55" s="253"/>
      <c r="L55" s="253"/>
      <c r="M55" s="253"/>
      <c r="N55" s="253"/>
      <c r="O55" s="253"/>
      <c r="P55" s="253"/>
      <c r="Q55" s="253"/>
    </row>
    <row r="56" spans="9:17" x14ac:dyDescent="0.25">
      <c r="I56" s="253"/>
      <c r="J56" s="253"/>
      <c r="K56" s="253"/>
      <c r="L56" s="253"/>
      <c r="M56" s="253"/>
      <c r="N56" s="253"/>
      <c r="O56" s="253"/>
      <c r="P56" s="253"/>
      <c r="Q56" s="253"/>
    </row>
    <row r="57" spans="9:17" x14ac:dyDescent="0.25">
      <c r="I57" s="253"/>
      <c r="J57" s="253"/>
      <c r="K57" s="253"/>
      <c r="L57" s="253"/>
      <c r="M57" s="253"/>
      <c r="N57" s="253"/>
      <c r="O57" s="253"/>
      <c r="P57" s="253"/>
      <c r="Q57" s="253"/>
    </row>
    <row r="58" spans="9:17" x14ac:dyDescent="0.25">
      <c r="I58" s="253"/>
      <c r="J58" s="253"/>
      <c r="K58" s="253"/>
      <c r="L58" s="253"/>
      <c r="M58" s="253"/>
      <c r="N58" s="253"/>
      <c r="O58" s="253"/>
      <c r="P58" s="253"/>
      <c r="Q58" s="253"/>
    </row>
    <row r="59" spans="9:17" x14ac:dyDescent="0.25">
      <c r="I59" s="253"/>
      <c r="J59" s="253"/>
      <c r="K59" s="253"/>
      <c r="L59" s="253"/>
      <c r="M59" s="253"/>
      <c r="N59" s="253"/>
      <c r="O59" s="253"/>
      <c r="P59" s="253"/>
      <c r="Q59" s="253"/>
    </row>
    <row r="60" spans="9:17" x14ac:dyDescent="0.25">
      <c r="I60" s="253"/>
      <c r="J60" s="253"/>
      <c r="K60" s="253"/>
      <c r="L60" s="253"/>
      <c r="M60" s="253"/>
      <c r="N60" s="253"/>
      <c r="O60" s="253"/>
      <c r="P60" s="253"/>
      <c r="Q60" s="253"/>
    </row>
    <row r="61" spans="9:17" x14ac:dyDescent="0.25">
      <c r="I61" s="253"/>
      <c r="J61" s="253"/>
      <c r="K61" s="253"/>
      <c r="L61" s="253"/>
      <c r="M61" s="253"/>
      <c r="N61" s="253"/>
      <c r="O61" s="253"/>
      <c r="P61" s="253"/>
      <c r="Q61" s="253"/>
    </row>
    <row r="62" spans="9:17" x14ac:dyDescent="0.25">
      <c r="I62" s="253"/>
      <c r="J62" s="253"/>
      <c r="K62" s="253"/>
      <c r="L62" s="253"/>
      <c r="M62" s="253"/>
      <c r="N62" s="253"/>
      <c r="O62" s="253"/>
      <c r="P62" s="253"/>
      <c r="Q62" s="253"/>
    </row>
    <row r="63" spans="9:17" x14ac:dyDescent="0.25">
      <c r="I63" s="253"/>
      <c r="J63" s="253"/>
      <c r="K63" s="253"/>
      <c r="L63" s="253"/>
      <c r="M63" s="253"/>
      <c r="N63" s="253"/>
      <c r="O63" s="253"/>
      <c r="P63" s="253"/>
      <c r="Q63" s="253"/>
    </row>
    <row r="64" spans="9:17" x14ac:dyDescent="0.25">
      <c r="I64" s="253"/>
      <c r="J64" s="253"/>
      <c r="K64" s="253"/>
      <c r="L64" s="253"/>
      <c r="M64" s="253"/>
      <c r="N64" s="253"/>
      <c r="O64" s="253"/>
      <c r="P64" s="253"/>
      <c r="Q64" s="253"/>
    </row>
    <row r="65" spans="9:17" x14ac:dyDescent="0.25">
      <c r="I65" s="253"/>
      <c r="J65" s="253"/>
      <c r="K65" s="253"/>
      <c r="L65" s="253"/>
      <c r="M65" s="253"/>
      <c r="N65" s="253"/>
      <c r="O65" s="253"/>
      <c r="P65" s="253"/>
      <c r="Q65" s="253"/>
    </row>
    <row r="66" spans="9:17" x14ac:dyDescent="0.25">
      <c r="I66" s="253"/>
      <c r="J66" s="253"/>
      <c r="K66" s="253"/>
      <c r="L66" s="253"/>
      <c r="M66" s="253"/>
      <c r="N66" s="253"/>
      <c r="O66" s="253"/>
      <c r="P66" s="253"/>
      <c r="Q66" s="253"/>
    </row>
    <row r="67" spans="9:17" x14ac:dyDescent="0.25">
      <c r="I67" s="253"/>
      <c r="J67" s="253"/>
      <c r="K67" s="253"/>
      <c r="L67" s="253"/>
      <c r="M67" s="253"/>
      <c r="N67" s="253"/>
      <c r="O67" s="253"/>
      <c r="P67" s="253"/>
      <c r="Q67" s="253"/>
    </row>
    <row r="68" spans="9:17" x14ac:dyDescent="0.25">
      <c r="I68" s="253"/>
      <c r="J68" s="253"/>
      <c r="K68" s="253"/>
      <c r="L68" s="253"/>
      <c r="M68" s="253"/>
      <c r="N68" s="253"/>
      <c r="O68" s="253"/>
      <c r="P68" s="253"/>
      <c r="Q68" s="253"/>
    </row>
    <row r="69" spans="9:17" x14ac:dyDescent="0.25">
      <c r="I69" s="253"/>
      <c r="J69" s="253"/>
      <c r="K69" s="253"/>
      <c r="L69" s="253"/>
      <c r="M69" s="253"/>
      <c r="N69" s="253"/>
      <c r="O69" s="253"/>
      <c r="P69" s="253"/>
      <c r="Q69" s="253"/>
    </row>
    <row r="70" spans="9:17" x14ac:dyDescent="0.25">
      <c r="I70" s="253"/>
      <c r="J70" s="253"/>
      <c r="K70" s="253"/>
      <c r="L70" s="253"/>
      <c r="M70" s="253"/>
      <c r="N70" s="253"/>
      <c r="O70" s="253"/>
      <c r="P70" s="253"/>
      <c r="Q70" s="253"/>
    </row>
    <row r="71" spans="9:17" x14ac:dyDescent="0.25">
      <c r="I71" s="253"/>
      <c r="J71" s="253"/>
      <c r="K71" s="253"/>
      <c r="L71" s="253"/>
      <c r="M71" s="253"/>
      <c r="N71" s="253"/>
      <c r="O71" s="253"/>
      <c r="P71" s="253"/>
      <c r="Q71" s="253"/>
    </row>
    <row r="72" spans="9:17" x14ac:dyDescent="0.25">
      <c r="I72" s="253"/>
      <c r="J72" s="253"/>
      <c r="K72" s="253"/>
      <c r="L72" s="253"/>
      <c r="M72" s="253"/>
      <c r="N72" s="253"/>
      <c r="O72" s="253"/>
      <c r="P72" s="253"/>
      <c r="Q72" s="253"/>
    </row>
    <row r="73" spans="9:17" x14ac:dyDescent="0.25">
      <c r="I73" s="253"/>
      <c r="J73" s="253"/>
      <c r="K73" s="253"/>
      <c r="L73" s="253"/>
      <c r="M73" s="253"/>
      <c r="N73" s="253"/>
      <c r="O73" s="253"/>
      <c r="P73" s="253"/>
      <c r="Q73" s="253"/>
    </row>
    <row r="74" spans="9:17" x14ac:dyDescent="0.25">
      <c r="I74" s="253"/>
      <c r="J74" s="253"/>
      <c r="K74" s="253"/>
      <c r="L74" s="253"/>
      <c r="M74" s="253"/>
      <c r="N74" s="253"/>
      <c r="O74" s="253"/>
      <c r="P74" s="253"/>
      <c r="Q74" s="253"/>
    </row>
    <row r="75" spans="9:17" x14ac:dyDescent="0.25">
      <c r="I75" s="253"/>
      <c r="J75" s="253"/>
      <c r="K75" s="253"/>
      <c r="L75" s="253"/>
      <c r="M75" s="253"/>
      <c r="N75" s="253"/>
      <c r="O75" s="253"/>
      <c r="P75" s="253"/>
      <c r="Q75" s="253"/>
    </row>
    <row r="76" spans="9:17" x14ac:dyDescent="0.25">
      <c r="I76" s="253"/>
      <c r="J76" s="253"/>
      <c r="K76" s="253"/>
      <c r="L76" s="253"/>
      <c r="M76" s="253"/>
      <c r="N76" s="253"/>
      <c r="O76" s="253"/>
      <c r="P76" s="253"/>
      <c r="Q76" s="253"/>
    </row>
    <row r="77" spans="9:17" x14ac:dyDescent="0.25">
      <c r="I77" s="253"/>
      <c r="J77" s="253"/>
      <c r="K77" s="253"/>
      <c r="L77" s="253"/>
      <c r="M77" s="253"/>
      <c r="N77" s="253"/>
      <c r="O77" s="253"/>
      <c r="P77" s="253"/>
      <c r="Q77" s="253"/>
    </row>
    <row r="78" spans="9:17" x14ac:dyDescent="0.25">
      <c r="I78" s="253"/>
      <c r="J78" s="253"/>
      <c r="K78" s="253"/>
      <c r="L78" s="253"/>
      <c r="M78" s="253"/>
      <c r="N78" s="253"/>
      <c r="O78" s="253"/>
      <c r="P78" s="253"/>
      <c r="Q78" s="253"/>
    </row>
    <row r="79" spans="9:17" x14ac:dyDescent="0.25">
      <c r="I79" s="253"/>
      <c r="J79" s="253"/>
      <c r="K79" s="253"/>
      <c r="L79" s="253"/>
      <c r="M79" s="253"/>
      <c r="N79" s="253"/>
      <c r="O79" s="253"/>
      <c r="P79" s="253"/>
      <c r="Q79" s="253"/>
    </row>
    <row r="80" spans="9:17" x14ac:dyDescent="0.25">
      <c r="I80" s="253"/>
      <c r="J80" s="253"/>
      <c r="K80" s="253"/>
      <c r="L80" s="253"/>
      <c r="M80" s="253"/>
      <c r="N80" s="253"/>
      <c r="O80" s="253"/>
      <c r="P80" s="253"/>
      <c r="Q80" s="253"/>
    </row>
    <row r="81" spans="9:17" x14ac:dyDescent="0.25">
      <c r="I81" s="253"/>
      <c r="J81" s="253"/>
      <c r="K81" s="253"/>
      <c r="L81" s="253"/>
      <c r="M81" s="253"/>
      <c r="N81" s="253"/>
      <c r="O81" s="253"/>
      <c r="P81" s="253"/>
      <c r="Q81" s="253"/>
    </row>
    <row r="82" spans="9:17" x14ac:dyDescent="0.25">
      <c r="I82" s="253"/>
      <c r="J82" s="253"/>
      <c r="K82" s="253"/>
      <c r="L82" s="253"/>
      <c r="M82" s="253"/>
      <c r="N82" s="253"/>
      <c r="O82" s="253"/>
      <c r="P82" s="253"/>
      <c r="Q82" s="253"/>
    </row>
    <row r="83" spans="9:17" x14ac:dyDescent="0.25">
      <c r="I83" s="253"/>
      <c r="J83" s="253"/>
      <c r="K83" s="253"/>
      <c r="L83" s="253"/>
      <c r="M83" s="253"/>
      <c r="N83" s="253"/>
      <c r="O83" s="253"/>
      <c r="P83" s="253"/>
      <c r="Q83" s="253"/>
    </row>
    <row r="84" spans="9:17" x14ac:dyDescent="0.25">
      <c r="I84" s="253"/>
      <c r="J84" s="253"/>
      <c r="K84" s="253"/>
      <c r="L84" s="253"/>
      <c r="M84" s="253"/>
      <c r="N84" s="253"/>
      <c r="O84" s="253"/>
      <c r="P84" s="253"/>
      <c r="Q84" s="253"/>
    </row>
    <row r="85" spans="9:17" x14ac:dyDescent="0.25">
      <c r="I85" s="253"/>
      <c r="J85" s="253"/>
      <c r="K85" s="253"/>
      <c r="L85" s="253"/>
      <c r="M85" s="253"/>
      <c r="N85" s="253"/>
      <c r="O85" s="253"/>
      <c r="P85" s="253"/>
      <c r="Q85" s="253"/>
    </row>
    <row r="86" spans="9:17" x14ac:dyDescent="0.25">
      <c r="I86" s="253"/>
      <c r="J86" s="253"/>
      <c r="K86" s="253"/>
      <c r="L86" s="253"/>
      <c r="M86" s="253"/>
      <c r="N86" s="253"/>
      <c r="O86" s="253"/>
      <c r="P86" s="253"/>
      <c r="Q86" s="253"/>
    </row>
    <row r="87" spans="9:17" x14ac:dyDescent="0.25">
      <c r="I87" s="253"/>
      <c r="J87" s="253"/>
      <c r="K87" s="253"/>
      <c r="L87" s="253"/>
      <c r="M87" s="253"/>
      <c r="N87" s="253"/>
      <c r="O87" s="253"/>
      <c r="P87" s="253"/>
      <c r="Q87" s="253"/>
    </row>
    <row r="88" spans="9:17" x14ac:dyDescent="0.25">
      <c r="I88" s="253"/>
      <c r="J88" s="253"/>
      <c r="K88" s="253"/>
      <c r="L88" s="253"/>
      <c r="M88" s="253"/>
      <c r="N88" s="253"/>
      <c r="O88" s="253"/>
      <c r="P88" s="253"/>
      <c r="Q88" s="253"/>
    </row>
    <row r="89" spans="9:17" x14ac:dyDescent="0.25">
      <c r="I89" s="253"/>
      <c r="J89" s="253"/>
      <c r="K89" s="253"/>
      <c r="L89" s="253"/>
      <c r="M89" s="253"/>
      <c r="N89" s="253"/>
      <c r="O89" s="253"/>
      <c r="P89" s="253"/>
      <c r="Q89" s="253"/>
    </row>
    <row r="90" spans="9:17" x14ac:dyDescent="0.25">
      <c r="I90" s="253"/>
      <c r="J90" s="253"/>
      <c r="K90" s="253"/>
      <c r="L90" s="253"/>
      <c r="M90" s="253"/>
      <c r="N90" s="253"/>
      <c r="O90" s="253"/>
      <c r="P90" s="253"/>
      <c r="Q90" s="253"/>
    </row>
    <row r="91" spans="9:17" x14ac:dyDescent="0.25">
      <c r="I91" s="253"/>
      <c r="J91" s="253"/>
      <c r="K91" s="253"/>
      <c r="L91" s="253"/>
      <c r="M91" s="253"/>
      <c r="N91" s="253"/>
      <c r="O91" s="253"/>
      <c r="P91" s="253"/>
      <c r="Q91" s="253"/>
    </row>
    <row r="92" spans="9:17" x14ac:dyDescent="0.25">
      <c r="I92" s="253"/>
      <c r="J92" s="253"/>
      <c r="K92" s="253"/>
      <c r="L92" s="253"/>
      <c r="M92" s="253"/>
      <c r="N92" s="253"/>
      <c r="O92" s="253"/>
      <c r="P92" s="253"/>
      <c r="Q92" s="253"/>
    </row>
    <row r="93" spans="9:17" x14ac:dyDescent="0.25">
      <c r="I93" s="253"/>
      <c r="J93" s="253"/>
      <c r="K93" s="253"/>
      <c r="L93" s="253"/>
      <c r="M93" s="253"/>
      <c r="N93" s="253"/>
      <c r="O93" s="253"/>
      <c r="P93" s="253"/>
      <c r="Q93" s="253"/>
    </row>
    <row r="94" spans="9:17" x14ac:dyDescent="0.25">
      <c r="I94" s="253"/>
      <c r="J94" s="253"/>
      <c r="K94" s="253"/>
      <c r="L94" s="253"/>
      <c r="M94" s="253"/>
      <c r="N94" s="253"/>
      <c r="O94" s="253"/>
      <c r="P94" s="253"/>
      <c r="Q94" s="253"/>
    </row>
    <row r="95" spans="9:17" x14ac:dyDescent="0.25">
      <c r="I95" s="253"/>
      <c r="J95" s="253"/>
      <c r="K95" s="253"/>
      <c r="L95" s="253"/>
      <c r="M95" s="253"/>
      <c r="N95" s="253"/>
      <c r="O95" s="253"/>
      <c r="P95" s="253"/>
      <c r="Q95" s="253"/>
    </row>
    <row r="96" spans="9:17" x14ac:dyDescent="0.25">
      <c r="I96" s="253"/>
      <c r="J96" s="253"/>
      <c r="K96" s="253"/>
      <c r="L96" s="253"/>
      <c r="M96" s="253"/>
      <c r="N96" s="253"/>
      <c r="O96" s="253"/>
      <c r="P96" s="253"/>
      <c r="Q96" s="253"/>
    </row>
    <row r="97" spans="9:17" x14ac:dyDescent="0.25">
      <c r="I97" s="253"/>
      <c r="J97" s="253"/>
      <c r="K97" s="253"/>
      <c r="L97" s="253"/>
      <c r="M97" s="253"/>
      <c r="N97" s="253"/>
      <c r="O97" s="253"/>
      <c r="P97" s="253"/>
      <c r="Q97" s="253"/>
    </row>
    <row r="98" spans="9:17" x14ac:dyDescent="0.25">
      <c r="I98" s="253"/>
      <c r="J98" s="253"/>
      <c r="K98" s="253"/>
      <c r="L98" s="253"/>
      <c r="M98" s="253"/>
      <c r="N98" s="253"/>
      <c r="O98" s="253"/>
      <c r="P98" s="253"/>
      <c r="Q98" s="253"/>
    </row>
    <row r="99" spans="9:17" x14ac:dyDescent="0.25">
      <c r="I99" s="253"/>
      <c r="J99" s="253"/>
      <c r="K99" s="253"/>
      <c r="L99" s="253"/>
      <c r="M99" s="253"/>
      <c r="N99" s="253"/>
      <c r="O99" s="253"/>
      <c r="P99" s="253"/>
      <c r="Q99" s="253"/>
    </row>
    <row r="100" spans="9:17" x14ac:dyDescent="0.25">
      <c r="I100" s="253"/>
      <c r="J100" s="253"/>
      <c r="K100" s="253"/>
      <c r="L100" s="253"/>
      <c r="M100" s="253"/>
      <c r="N100" s="253"/>
      <c r="O100" s="253"/>
      <c r="P100" s="253"/>
      <c r="Q100" s="253"/>
    </row>
    <row r="101" spans="9:17" x14ac:dyDescent="0.25">
      <c r="I101" s="253"/>
      <c r="J101" s="253"/>
      <c r="K101" s="253"/>
      <c r="L101" s="253"/>
      <c r="M101" s="253"/>
      <c r="N101" s="253"/>
      <c r="O101" s="253"/>
      <c r="P101" s="253"/>
      <c r="Q101" s="253"/>
    </row>
    <row r="102" spans="9:17" x14ac:dyDescent="0.25">
      <c r="I102" s="253"/>
      <c r="J102" s="253"/>
      <c r="K102" s="253"/>
      <c r="L102" s="253"/>
      <c r="M102" s="253"/>
      <c r="N102" s="253"/>
      <c r="O102" s="253"/>
      <c r="P102" s="253"/>
      <c r="Q102" s="253"/>
    </row>
    <row r="103" spans="9:17" x14ac:dyDescent="0.25">
      <c r="I103" s="253"/>
      <c r="J103" s="253"/>
      <c r="K103" s="253"/>
      <c r="L103" s="253"/>
      <c r="M103" s="253"/>
      <c r="N103" s="253"/>
      <c r="O103" s="253"/>
      <c r="P103" s="253"/>
      <c r="Q103" s="253"/>
    </row>
    <row r="104" spans="9:17" x14ac:dyDescent="0.25">
      <c r="I104" s="253"/>
      <c r="J104" s="253"/>
      <c r="K104" s="253"/>
      <c r="L104" s="253"/>
      <c r="M104" s="253"/>
      <c r="N104" s="253"/>
      <c r="O104" s="253"/>
      <c r="P104" s="253"/>
      <c r="Q104" s="253"/>
    </row>
    <row r="105" spans="9:17" x14ac:dyDescent="0.25">
      <c r="I105" s="253"/>
      <c r="J105" s="253"/>
      <c r="K105" s="253"/>
      <c r="L105" s="253"/>
      <c r="M105" s="253"/>
      <c r="N105" s="253"/>
      <c r="O105" s="253"/>
      <c r="P105" s="253"/>
      <c r="Q105" s="253"/>
    </row>
    <row r="106" spans="9:17" x14ac:dyDescent="0.25">
      <c r="I106" s="253"/>
      <c r="J106" s="253"/>
      <c r="K106" s="253"/>
      <c r="L106" s="253"/>
      <c r="M106" s="253"/>
      <c r="N106" s="253"/>
      <c r="O106" s="253"/>
      <c r="P106" s="253"/>
      <c r="Q106" s="253"/>
    </row>
    <row r="107" spans="9:17" x14ac:dyDescent="0.25">
      <c r="I107" s="253"/>
      <c r="J107" s="253"/>
      <c r="K107" s="253"/>
      <c r="L107" s="253"/>
      <c r="M107" s="253"/>
      <c r="N107" s="253"/>
      <c r="O107" s="253"/>
      <c r="P107" s="253"/>
      <c r="Q107" s="253"/>
    </row>
    <row r="108" spans="9:17" x14ac:dyDescent="0.25">
      <c r="I108" s="253"/>
      <c r="J108" s="253"/>
      <c r="K108" s="253"/>
      <c r="L108" s="253"/>
      <c r="M108" s="253"/>
      <c r="N108" s="253"/>
      <c r="O108" s="253"/>
      <c r="P108" s="253"/>
      <c r="Q108" s="253"/>
    </row>
    <row r="109" spans="9:17" x14ac:dyDescent="0.25">
      <c r="I109" s="253"/>
      <c r="J109" s="253"/>
      <c r="K109" s="253"/>
      <c r="L109" s="253"/>
      <c r="M109" s="253"/>
      <c r="N109" s="253"/>
      <c r="O109" s="253"/>
      <c r="P109" s="253"/>
      <c r="Q109" s="253"/>
    </row>
    <row r="110" spans="9:17" x14ac:dyDescent="0.25">
      <c r="I110" s="253"/>
      <c r="J110" s="253"/>
      <c r="K110" s="253"/>
      <c r="L110" s="253"/>
      <c r="M110" s="253"/>
      <c r="N110" s="253"/>
      <c r="O110" s="253"/>
      <c r="P110" s="253"/>
      <c r="Q110" s="253"/>
    </row>
    <row r="111" spans="9:17" x14ac:dyDescent="0.25">
      <c r="I111" s="253"/>
      <c r="J111" s="253"/>
      <c r="K111" s="253"/>
      <c r="L111" s="253"/>
      <c r="M111" s="253"/>
      <c r="N111" s="253"/>
      <c r="O111" s="253"/>
      <c r="P111" s="253"/>
      <c r="Q111" s="253"/>
    </row>
    <row r="112" spans="9:17" x14ac:dyDescent="0.25">
      <c r="I112" s="253"/>
      <c r="J112" s="253"/>
      <c r="K112" s="253"/>
      <c r="L112" s="253"/>
      <c r="M112" s="253"/>
      <c r="N112" s="253"/>
      <c r="O112" s="253"/>
      <c r="P112" s="253"/>
      <c r="Q112" s="253"/>
    </row>
    <row r="113" spans="9:17" x14ac:dyDescent="0.25">
      <c r="I113" s="253"/>
      <c r="J113" s="253"/>
      <c r="K113" s="253"/>
      <c r="L113" s="253"/>
      <c r="M113" s="253"/>
      <c r="N113" s="253"/>
      <c r="O113" s="253"/>
      <c r="P113" s="253"/>
      <c r="Q113" s="253"/>
    </row>
    <row r="114" spans="9:17" x14ac:dyDescent="0.25">
      <c r="I114" s="253"/>
      <c r="J114" s="253"/>
      <c r="K114" s="253"/>
      <c r="L114" s="253"/>
      <c r="M114" s="253"/>
      <c r="N114" s="253"/>
      <c r="O114" s="253"/>
      <c r="P114" s="253"/>
      <c r="Q114" s="253"/>
    </row>
    <row r="115" spans="9:17" x14ac:dyDescent="0.25">
      <c r="I115" s="253"/>
      <c r="J115" s="253"/>
      <c r="K115" s="253"/>
      <c r="L115" s="253"/>
      <c r="M115" s="253"/>
      <c r="N115" s="253"/>
      <c r="O115" s="253"/>
      <c r="P115" s="253"/>
      <c r="Q115" s="253"/>
    </row>
    <row r="116" spans="9:17" x14ac:dyDescent="0.25">
      <c r="I116" s="253"/>
      <c r="J116" s="253"/>
      <c r="K116" s="253"/>
      <c r="L116" s="253"/>
      <c r="M116" s="253"/>
      <c r="N116" s="253"/>
      <c r="O116" s="253"/>
      <c r="P116" s="253"/>
      <c r="Q116" s="253"/>
    </row>
    <row r="117" spans="9:17" x14ac:dyDescent="0.25">
      <c r="I117" s="253"/>
      <c r="J117" s="253"/>
      <c r="K117" s="253"/>
      <c r="L117" s="253"/>
      <c r="M117" s="253"/>
      <c r="N117" s="253"/>
      <c r="O117" s="253"/>
      <c r="P117" s="253"/>
      <c r="Q117" s="253"/>
    </row>
    <row r="118" spans="9:17" x14ac:dyDescent="0.25">
      <c r="I118" s="253"/>
      <c r="J118" s="253"/>
      <c r="K118" s="253"/>
      <c r="L118" s="253"/>
      <c r="M118" s="253"/>
      <c r="N118" s="253"/>
      <c r="O118" s="253"/>
      <c r="P118" s="253"/>
      <c r="Q118" s="253"/>
    </row>
    <row r="119" spans="9:17" x14ac:dyDescent="0.25">
      <c r="I119" s="253"/>
      <c r="J119" s="253"/>
      <c r="K119" s="253"/>
      <c r="L119" s="253"/>
      <c r="M119" s="253"/>
      <c r="N119" s="253"/>
      <c r="O119" s="253"/>
      <c r="P119" s="253"/>
      <c r="Q119" s="253"/>
    </row>
    <row r="120" spans="9:17" x14ac:dyDescent="0.25">
      <c r="I120" s="253"/>
      <c r="J120" s="253"/>
      <c r="K120" s="253"/>
      <c r="L120" s="253"/>
      <c r="M120" s="253"/>
      <c r="N120" s="253"/>
      <c r="O120" s="253"/>
      <c r="P120" s="253"/>
      <c r="Q120" s="253"/>
    </row>
    <row r="121" spans="9:17" x14ac:dyDescent="0.25">
      <c r="I121" s="253"/>
      <c r="J121" s="253"/>
      <c r="K121" s="253"/>
      <c r="L121" s="253"/>
      <c r="M121" s="253"/>
      <c r="N121" s="253"/>
      <c r="O121" s="253"/>
      <c r="P121" s="253"/>
      <c r="Q121" s="253"/>
    </row>
    <row r="122" spans="9:17" x14ac:dyDescent="0.25">
      <c r="I122" s="253"/>
      <c r="J122" s="253"/>
      <c r="K122" s="253"/>
      <c r="L122" s="253"/>
      <c r="M122" s="253"/>
      <c r="N122" s="253"/>
      <c r="O122" s="253"/>
      <c r="P122" s="253"/>
      <c r="Q122" s="253"/>
    </row>
    <row r="123" spans="9:17" x14ac:dyDescent="0.25">
      <c r="I123" s="253"/>
      <c r="J123" s="253"/>
      <c r="K123" s="253"/>
      <c r="L123" s="253"/>
      <c r="M123" s="253"/>
      <c r="N123" s="253"/>
      <c r="O123" s="253"/>
      <c r="P123" s="253"/>
      <c r="Q123" s="253"/>
    </row>
    <row r="124" spans="9:17" x14ac:dyDescent="0.25">
      <c r="I124" s="253"/>
      <c r="J124" s="253"/>
      <c r="K124" s="253"/>
      <c r="L124" s="253"/>
      <c r="M124" s="253"/>
      <c r="N124" s="253"/>
      <c r="O124" s="253"/>
      <c r="P124" s="253"/>
      <c r="Q124" s="253"/>
    </row>
    <row r="125" spans="9:17" x14ac:dyDescent="0.25">
      <c r="I125" s="253"/>
      <c r="J125" s="253"/>
      <c r="K125" s="253"/>
      <c r="L125" s="253"/>
      <c r="M125" s="253"/>
      <c r="N125" s="253"/>
      <c r="O125" s="253"/>
      <c r="P125" s="253"/>
      <c r="Q125" s="253"/>
    </row>
    <row r="126" spans="9:17" x14ac:dyDescent="0.25">
      <c r="I126" s="253"/>
      <c r="J126" s="253"/>
      <c r="K126" s="253"/>
      <c r="L126" s="253"/>
      <c r="M126" s="253"/>
      <c r="N126" s="253"/>
      <c r="O126" s="253"/>
      <c r="P126" s="253"/>
      <c r="Q126" s="253"/>
    </row>
    <row r="127" spans="9:17" x14ac:dyDescent="0.25">
      <c r="I127" s="253"/>
      <c r="J127" s="253"/>
      <c r="K127" s="253"/>
      <c r="L127" s="253"/>
      <c r="M127" s="253"/>
      <c r="N127" s="253"/>
      <c r="O127" s="253"/>
      <c r="P127" s="253"/>
      <c r="Q127" s="253"/>
    </row>
    <row r="128" spans="9:17" x14ac:dyDescent="0.25">
      <c r="I128" s="253"/>
      <c r="J128" s="253"/>
      <c r="K128" s="253"/>
      <c r="L128" s="253"/>
      <c r="M128" s="253"/>
      <c r="N128" s="253"/>
      <c r="O128" s="253"/>
      <c r="P128" s="253"/>
      <c r="Q128" s="253"/>
    </row>
    <row r="129" spans="9:17" x14ac:dyDescent="0.25">
      <c r="I129" s="253"/>
      <c r="J129" s="253"/>
      <c r="K129" s="253"/>
      <c r="L129" s="253"/>
      <c r="M129" s="253"/>
      <c r="N129" s="253"/>
      <c r="O129" s="253"/>
      <c r="P129" s="253"/>
      <c r="Q129" s="253"/>
    </row>
    <row r="130" spans="9:17" x14ac:dyDescent="0.25">
      <c r="I130" s="253"/>
      <c r="J130" s="253"/>
      <c r="K130" s="253"/>
      <c r="L130" s="253"/>
      <c r="M130" s="253"/>
      <c r="N130" s="253"/>
      <c r="O130" s="253"/>
      <c r="P130" s="253"/>
      <c r="Q130" s="253"/>
    </row>
    <row r="131" spans="9:17" x14ac:dyDescent="0.25">
      <c r="I131" s="253"/>
      <c r="J131" s="253"/>
      <c r="K131" s="253"/>
      <c r="L131" s="253"/>
      <c r="M131" s="253"/>
      <c r="N131" s="253"/>
      <c r="O131" s="253"/>
      <c r="P131" s="253"/>
      <c r="Q131" s="253"/>
    </row>
    <row r="132" spans="9:17" x14ac:dyDescent="0.25">
      <c r="I132" s="253"/>
      <c r="J132" s="253"/>
      <c r="K132" s="253"/>
      <c r="L132" s="253"/>
      <c r="M132" s="253"/>
      <c r="N132" s="253"/>
      <c r="O132" s="253"/>
      <c r="P132" s="253"/>
      <c r="Q132" s="253"/>
    </row>
    <row r="133" spans="9:17" x14ac:dyDescent="0.25">
      <c r="I133" s="253"/>
      <c r="J133" s="253"/>
      <c r="K133" s="253"/>
      <c r="L133" s="253"/>
      <c r="M133" s="253"/>
      <c r="N133" s="253"/>
      <c r="O133" s="253"/>
      <c r="P133" s="253"/>
      <c r="Q133" s="253"/>
    </row>
    <row r="134" spans="9:17" x14ac:dyDescent="0.25">
      <c r="I134" s="253"/>
      <c r="J134" s="253"/>
      <c r="K134" s="253"/>
      <c r="L134" s="253"/>
      <c r="M134" s="253"/>
      <c r="N134" s="253"/>
      <c r="O134" s="253"/>
      <c r="P134" s="253"/>
      <c r="Q134" s="253"/>
    </row>
    <row r="135" spans="9:17" x14ac:dyDescent="0.25">
      <c r="I135" s="253"/>
      <c r="J135" s="253"/>
      <c r="K135" s="253"/>
      <c r="L135" s="253"/>
      <c r="M135" s="253"/>
      <c r="N135" s="253"/>
      <c r="O135" s="253"/>
      <c r="P135" s="253"/>
      <c r="Q135" s="253"/>
    </row>
    <row r="136" spans="9:17" x14ac:dyDescent="0.25">
      <c r="I136" s="253"/>
      <c r="J136" s="253"/>
      <c r="K136" s="253"/>
      <c r="L136" s="253"/>
      <c r="M136" s="253"/>
      <c r="N136" s="253"/>
      <c r="O136" s="253"/>
      <c r="P136" s="253"/>
      <c r="Q136" s="253"/>
    </row>
    <row r="137" spans="9:17" x14ac:dyDescent="0.25">
      <c r="I137" s="253"/>
      <c r="J137" s="253"/>
      <c r="K137" s="253"/>
      <c r="L137" s="253"/>
      <c r="M137" s="253"/>
      <c r="N137" s="253"/>
      <c r="O137" s="253"/>
      <c r="P137" s="253"/>
      <c r="Q137" s="253"/>
    </row>
    <row r="138" spans="9:17" x14ac:dyDescent="0.25">
      <c r="I138" s="253"/>
      <c r="J138" s="253"/>
      <c r="K138" s="253"/>
      <c r="L138" s="253"/>
      <c r="M138" s="253"/>
      <c r="N138" s="253"/>
      <c r="O138" s="253"/>
      <c r="P138" s="253"/>
      <c r="Q138" s="253"/>
    </row>
    <row r="139" spans="9:17" x14ac:dyDescent="0.25">
      <c r="I139" s="253"/>
      <c r="J139" s="253"/>
      <c r="K139" s="253"/>
      <c r="L139" s="253"/>
      <c r="M139" s="253"/>
      <c r="N139" s="253"/>
      <c r="O139" s="253"/>
      <c r="P139" s="253"/>
      <c r="Q139" s="253"/>
    </row>
    <row r="140" spans="9:17" x14ac:dyDescent="0.25">
      <c r="I140" s="253"/>
      <c r="J140" s="253"/>
      <c r="K140" s="253"/>
      <c r="L140" s="253"/>
      <c r="M140" s="253"/>
      <c r="N140" s="253"/>
      <c r="O140" s="253"/>
      <c r="P140" s="253"/>
      <c r="Q140" s="253"/>
    </row>
    <row r="141" spans="9:17" x14ac:dyDescent="0.25">
      <c r="I141" s="253"/>
      <c r="J141" s="253"/>
      <c r="K141" s="253"/>
      <c r="L141" s="253"/>
      <c r="M141" s="253"/>
      <c r="N141" s="253"/>
      <c r="O141" s="253"/>
      <c r="P141" s="253"/>
      <c r="Q141" s="253"/>
    </row>
    <row r="142" spans="9:17" x14ac:dyDescent="0.25">
      <c r="I142" s="253"/>
      <c r="J142" s="253"/>
      <c r="K142" s="253"/>
      <c r="L142" s="253"/>
      <c r="M142" s="253"/>
      <c r="N142" s="253"/>
      <c r="O142" s="253"/>
      <c r="P142" s="253"/>
      <c r="Q142" s="253"/>
    </row>
    <row r="143" spans="9:17" x14ac:dyDescent="0.25">
      <c r="I143" s="253"/>
      <c r="J143" s="253"/>
      <c r="K143" s="253"/>
      <c r="L143" s="253"/>
      <c r="M143" s="253"/>
      <c r="N143" s="253"/>
      <c r="O143" s="253"/>
      <c r="P143" s="253"/>
      <c r="Q143" s="253"/>
    </row>
    <row r="144" spans="9:17" x14ac:dyDescent="0.25">
      <c r="I144" s="253"/>
      <c r="J144" s="253"/>
      <c r="K144" s="253"/>
      <c r="L144" s="253"/>
      <c r="M144" s="253"/>
      <c r="N144" s="253"/>
      <c r="O144" s="253"/>
      <c r="P144" s="253"/>
      <c r="Q144" s="253"/>
    </row>
    <row r="145" spans="9:17" x14ac:dyDescent="0.25">
      <c r="I145" s="253"/>
      <c r="J145" s="253"/>
      <c r="K145" s="253"/>
      <c r="L145" s="253"/>
      <c r="M145" s="253"/>
      <c r="N145" s="253"/>
      <c r="O145" s="253"/>
      <c r="P145" s="253"/>
      <c r="Q145" s="253"/>
    </row>
    <row r="146" spans="9:17" x14ac:dyDescent="0.25">
      <c r="I146" s="253"/>
      <c r="J146" s="253"/>
      <c r="K146" s="253"/>
      <c r="L146" s="253"/>
      <c r="M146" s="253"/>
      <c r="N146" s="253"/>
      <c r="O146" s="253"/>
      <c r="P146" s="253"/>
      <c r="Q146" s="253"/>
    </row>
    <row r="147" spans="9:17" x14ac:dyDescent="0.25">
      <c r="I147" s="253"/>
      <c r="J147" s="253"/>
      <c r="K147" s="253"/>
      <c r="L147" s="253"/>
      <c r="M147" s="253"/>
      <c r="N147" s="253"/>
      <c r="O147" s="253"/>
      <c r="P147" s="253"/>
      <c r="Q147" s="253"/>
    </row>
    <row r="148" spans="9:17" x14ac:dyDescent="0.25">
      <c r="I148" s="253"/>
      <c r="J148" s="253"/>
      <c r="K148" s="253"/>
      <c r="L148" s="253"/>
      <c r="M148" s="253"/>
      <c r="N148" s="253"/>
      <c r="O148" s="253"/>
      <c r="P148" s="253"/>
      <c r="Q148" s="253"/>
    </row>
    <row r="149" spans="9:17" x14ac:dyDescent="0.25">
      <c r="I149" s="253"/>
      <c r="J149" s="253"/>
      <c r="K149" s="253"/>
      <c r="L149" s="253"/>
      <c r="M149" s="253"/>
      <c r="N149" s="253"/>
      <c r="O149" s="253"/>
      <c r="P149" s="253"/>
      <c r="Q149" s="253"/>
    </row>
    <row r="150" spans="9:17" x14ac:dyDescent="0.25">
      <c r="I150" s="253"/>
      <c r="J150" s="253"/>
      <c r="K150" s="253"/>
      <c r="L150" s="253"/>
      <c r="M150" s="253"/>
      <c r="N150" s="253"/>
      <c r="O150" s="253"/>
      <c r="P150" s="253"/>
      <c r="Q150" s="253"/>
    </row>
    <row r="151" spans="9:17" x14ac:dyDescent="0.25">
      <c r="I151" s="253"/>
      <c r="J151" s="253"/>
      <c r="K151" s="253"/>
      <c r="L151" s="253"/>
      <c r="M151" s="253"/>
      <c r="N151" s="253"/>
      <c r="O151" s="253"/>
      <c r="P151" s="253"/>
      <c r="Q151" s="253"/>
    </row>
    <row r="152" spans="9:17" x14ac:dyDescent="0.25">
      <c r="I152" s="253"/>
      <c r="J152" s="253"/>
      <c r="K152" s="253"/>
      <c r="L152" s="253"/>
      <c r="M152" s="253"/>
      <c r="N152" s="253"/>
      <c r="O152" s="253"/>
      <c r="P152" s="253"/>
      <c r="Q152" s="253"/>
    </row>
    <row r="153" spans="9:17" x14ac:dyDescent="0.25">
      <c r="I153" s="253"/>
      <c r="J153" s="253"/>
      <c r="K153" s="253"/>
      <c r="L153" s="253"/>
      <c r="M153" s="253"/>
      <c r="N153" s="253"/>
      <c r="O153" s="253"/>
      <c r="P153" s="253"/>
      <c r="Q153" s="253"/>
    </row>
    <row r="154" spans="9:17" x14ac:dyDescent="0.25">
      <c r="I154" s="253"/>
      <c r="J154" s="253"/>
      <c r="K154" s="253"/>
      <c r="L154" s="253"/>
      <c r="M154" s="253"/>
      <c r="N154" s="253"/>
      <c r="O154" s="253"/>
      <c r="P154" s="253"/>
      <c r="Q154" s="253"/>
    </row>
    <row r="155" spans="9:17" x14ac:dyDescent="0.25">
      <c r="I155" s="253"/>
      <c r="J155" s="253"/>
      <c r="K155" s="253"/>
      <c r="L155" s="253"/>
      <c r="M155" s="253"/>
      <c r="N155" s="253"/>
      <c r="O155" s="253"/>
      <c r="P155" s="253"/>
      <c r="Q155" s="253"/>
    </row>
    <row r="156" spans="9:17" x14ac:dyDescent="0.25">
      <c r="I156" s="253"/>
      <c r="J156" s="253"/>
      <c r="K156" s="253"/>
      <c r="L156" s="253"/>
      <c r="M156" s="253"/>
      <c r="N156" s="253"/>
      <c r="O156" s="253"/>
      <c r="P156" s="253"/>
      <c r="Q156" s="253"/>
    </row>
    <row r="157" spans="9:17" x14ac:dyDescent="0.25">
      <c r="I157" s="253"/>
      <c r="J157" s="253"/>
      <c r="K157" s="253"/>
      <c r="L157" s="253"/>
      <c r="M157" s="253"/>
      <c r="N157" s="253"/>
      <c r="O157" s="253"/>
      <c r="P157" s="253"/>
      <c r="Q157" s="253"/>
    </row>
    <row r="158" spans="9:17" x14ac:dyDescent="0.25">
      <c r="I158" s="253"/>
      <c r="J158" s="253"/>
      <c r="K158" s="253"/>
      <c r="L158" s="253"/>
      <c r="M158" s="253"/>
      <c r="N158" s="253"/>
      <c r="O158" s="253"/>
      <c r="P158" s="253"/>
      <c r="Q158" s="253"/>
    </row>
    <row r="159" spans="9:17" x14ac:dyDescent="0.25">
      <c r="I159" s="253"/>
      <c r="J159" s="253"/>
      <c r="K159" s="253"/>
      <c r="L159" s="253"/>
      <c r="M159" s="253"/>
      <c r="N159" s="253"/>
      <c r="O159" s="253"/>
      <c r="P159" s="253"/>
      <c r="Q159" s="253"/>
    </row>
    <row r="160" spans="9:17" x14ac:dyDescent="0.25">
      <c r="I160" s="253"/>
      <c r="J160" s="253"/>
      <c r="K160" s="253"/>
      <c r="L160" s="253"/>
      <c r="M160" s="253"/>
      <c r="N160" s="253"/>
      <c r="O160" s="253"/>
      <c r="P160" s="253"/>
      <c r="Q160" s="253"/>
    </row>
    <row r="161" spans="9:17" x14ac:dyDescent="0.25">
      <c r="I161" s="253"/>
      <c r="J161" s="253"/>
      <c r="K161" s="253"/>
      <c r="L161" s="253"/>
      <c r="M161" s="253"/>
      <c r="N161" s="253"/>
      <c r="O161" s="253"/>
      <c r="P161" s="253"/>
      <c r="Q161" s="253"/>
    </row>
    <row r="162" spans="9:17" x14ac:dyDescent="0.25">
      <c r="I162" s="253"/>
      <c r="J162" s="253"/>
      <c r="K162" s="253"/>
      <c r="L162" s="253"/>
      <c r="M162" s="253"/>
      <c r="N162" s="253"/>
      <c r="O162" s="253"/>
      <c r="P162" s="253"/>
      <c r="Q162" s="253"/>
    </row>
    <row r="163" spans="9:17" x14ac:dyDescent="0.25">
      <c r="I163" s="253"/>
      <c r="J163" s="253"/>
      <c r="K163" s="253"/>
      <c r="L163" s="253"/>
      <c r="M163" s="253"/>
      <c r="N163" s="253"/>
      <c r="O163" s="253"/>
      <c r="P163" s="253"/>
      <c r="Q163" s="253"/>
    </row>
    <row r="164" spans="9:17" x14ac:dyDescent="0.25">
      <c r="I164" s="253"/>
      <c r="J164" s="253"/>
      <c r="K164" s="253"/>
      <c r="L164" s="253"/>
      <c r="M164" s="253"/>
      <c r="N164" s="253"/>
      <c r="O164" s="253"/>
      <c r="P164" s="253"/>
      <c r="Q164" s="253"/>
    </row>
    <row r="165" spans="9:17" x14ac:dyDescent="0.25">
      <c r="I165" s="253"/>
      <c r="J165" s="253"/>
      <c r="K165" s="253"/>
      <c r="L165" s="253"/>
      <c r="M165" s="253"/>
      <c r="N165" s="253"/>
      <c r="O165" s="253"/>
      <c r="P165" s="253"/>
      <c r="Q165" s="253"/>
    </row>
    <row r="166" spans="9:17" x14ac:dyDescent="0.25">
      <c r="I166" s="253"/>
      <c r="J166" s="253"/>
      <c r="K166" s="253"/>
      <c r="L166" s="253"/>
      <c r="M166" s="253"/>
      <c r="N166" s="253"/>
      <c r="O166" s="253"/>
      <c r="P166" s="253"/>
      <c r="Q166" s="253"/>
    </row>
    <row r="167" spans="9:17" x14ac:dyDescent="0.25">
      <c r="I167" s="253"/>
      <c r="J167" s="253"/>
      <c r="K167" s="253"/>
      <c r="L167" s="253"/>
      <c r="M167" s="253"/>
      <c r="N167" s="253"/>
      <c r="O167" s="253"/>
      <c r="P167" s="253"/>
      <c r="Q167" s="253"/>
    </row>
    <row r="168" spans="9:17" x14ac:dyDescent="0.25">
      <c r="I168" s="253"/>
      <c r="J168" s="253"/>
      <c r="K168" s="253"/>
      <c r="L168" s="253"/>
      <c r="M168" s="253"/>
      <c r="N168" s="253"/>
      <c r="O168" s="253"/>
      <c r="P168" s="253"/>
      <c r="Q168" s="253"/>
    </row>
    <row r="169" spans="9:17" x14ac:dyDescent="0.25">
      <c r="I169" s="253"/>
      <c r="J169" s="253"/>
      <c r="K169" s="253"/>
      <c r="L169" s="253"/>
      <c r="M169" s="253"/>
      <c r="N169" s="253"/>
      <c r="O169" s="253"/>
      <c r="P169" s="253"/>
      <c r="Q169" s="253"/>
    </row>
    <row r="170" spans="9:17" x14ac:dyDescent="0.25">
      <c r="I170" s="253"/>
      <c r="J170" s="253"/>
      <c r="K170" s="253"/>
      <c r="L170" s="253"/>
      <c r="M170" s="253"/>
      <c r="N170" s="253"/>
      <c r="O170" s="253"/>
      <c r="P170" s="253"/>
      <c r="Q170" s="253"/>
    </row>
    <row r="171" spans="9:17" x14ac:dyDescent="0.25">
      <c r="I171" s="253"/>
      <c r="J171" s="253"/>
      <c r="K171" s="253"/>
      <c r="L171" s="253"/>
      <c r="M171" s="253"/>
      <c r="N171" s="253"/>
      <c r="O171" s="253"/>
      <c r="P171" s="253"/>
      <c r="Q171" s="253"/>
    </row>
    <row r="172" spans="9:17" x14ac:dyDescent="0.25">
      <c r="I172" s="253"/>
      <c r="J172" s="253"/>
      <c r="K172" s="253"/>
      <c r="L172" s="253"/>
      <c r="M172" s="253"/>
      <c r="N172" s="253"/>
      <c r="O172" s="253"/>
      <c r="P172" s="253"/>
      <c r="Q172" s="253"/>
    </row>
    <row r="173" spans="9:17" x14ac:dyDescent="0.25">
      <c r="I173" s="253"/>
      <c r="J173" s="253"/>
      <c r="K173" s="253"/>
      <c r="L173" s="253"/>
      <c r="M173" s="253"/>
      <c r="N173" s="253"/>
      <c r="O173" s="253"/>
      <c r="P173" s="253"/>
      <c r="Q173" s="253"/>
    </row>
    <row r="174" spans="9:17" x14ac:dyDescent="0.25">
      <c r="I174" s="253"/>
      <c r="J174" s="253"/>
      <c r="K174" s="253"/>
      <c r="L174" s="253"/>
      <c r="M174" s="253"/>
      <c r="N174" s="253"/>
      <c r="O174" s="253"/>
      <c r="P174" s="253"/>
      <c r="Q174" s="253"/>
    </row>
    <row r="175" spans="9:17" x14ac:dyDescent="0.25">
      <c r="I175" s="253"/>
      <c r="J175" s="253"/>
      <c r="K175" s="253"/>
      <c r="L175" s="253"/>
      <c r="M175" s="253"/>
      <c r="N175" s="253"/>
      <c r="O175" s="253"/>
      <c r="P175" s="253"/>
      <c r="Q175" s="253"/>
    </row>
    <row r="176" spans="9:17" x14ac:dyDescent="0.25">
      <c r="I176" s="253"/>
      <c r="J176" s="253"/>
      <c r="K176" s="253"/>
      <c r="L176" s="253"/>
      <c r="M176" s="253"/>
      <c r="N176" s="253"/>
      <c r="O176" s="253"/>
      <c r="P176" s="253"/>
      <c r="Q176" s="253"/>
    </row>
    <row r="177" spans="9:17" x14ac:dyDescent="0.25">
      <c r="I177" s="253"/>
      <c r="J177" s="253"/>
      <c r="K177" s="253"/>
      <c r="L177" s="253"/>
      <c r="M177" s="253"/>
      <c r="N177" s="253"/>
      <c r="O177" s="253"/>
      <c r="P177" s="253"/>
      <c r="Q177" s="253"/>
    </row>
    <row r="178" spans="9:17" x14ac:dyDescent="0.25">
      <c r="I178" s="253"/>
      <c r="J178" s="253"/>
      <c r="K178" s="253"/>
      <c r="L178" s="253"/>
      <c r="M178" s="253"/>
      <c r="N178" s="253"/>
      <c r="O178" s="253"/>
      <c r="P178" s="253"/>
      <c r="Q178" s="253"/>
    </row>
    <row r="179" spans="9:17" x14ac:dyDescent="0.25">
      <c r="I179" s="253"/>
      <c r="J179" s="253"/>
      <c r="K179" s="253"/>
      <c r="L179" s="253"/>
      <c r="M179" s="253"/>
      <c r="N179" s="253"/>
      <c r="O179" s="253"/>
      <c r="P179" s="253"/>
      <c r="Q179" s="253"/>
    </row>
    <row r="180" spans="9:17" x14ac:dyDescent="0.25">
      <c r="I180" s="253"/>
      <c r="J180" s="253"/>
      <c r="K180" s="253"/>
      <c r="L180" s="253"/>
      <c r="M180" s="253"/>
      <c r="N180" s="253"/>
      <c r="O180" s="253"/>
      <c r="P180" s="253"/>
      <c r="Q180" s="253"/>
    </row>
    <row r="181" spans="9:17" x14ac:dyDescent="0.25">
      <c r="I181" s="253"/>
      <c r="J181" s="253"/>
      <c r="K181" s="253"/>
      <c r="L181" s="253"/>
      <c r="M181" s="253"/>
      <c r="N181" s="253"/>
      <c r="O181" s="253"/>
      <c r="P181" s="253"/>
      <c r="Q181" s="253"/>
    </row>
    <row r="182" spans="9:17" x14ac:dyDescent="0.25">
      <c r="I182" s="253"/>
      <c r="J182" s="253"/>
      <c r="K182" s="253"/>
      <c r="L182" s="253"/>
      <c r="M182" s="253"/>
      <c r="N182" s="253"/>
      <c r="O182" s="253"/>
      <c r="P182" s="253"/>
      <c r="Q182" s="253"/>
    </row>
    <row r="183" spans="9:17" x14ac:dyDescent="0.25">
      <c r="I183" s="253"/>
      <c r="J183" s="253"/>
      <c r="K183" s="253"/>
      <c r="L183" s="253"/>
      <c r="M183" s="253"/>
      <c r="N183" s="253"/>
      <c r="O183" s="253"/>
      <c r="P183" s="253"/>
      <c r="Q183" s="253"/>
    </row>
    <row r="184" spans="9:17" x14ac:dyDescent="0.25">
      <c r="I184" s="253"/>
      <c r="J184" s="253"/>
      <c r="K184" s="253"/>
      <c r="L184" s="253"/>
      <c r="M184" s="253"/>
      <c r="N184" s="253"/>
      <c r="O184" s="253"/>
      <c r="P184" s="253"/>
      <c r="Q184" s="253"/>
    </row>
    <row r="185" spans="9:17" x14ac:dyDescent="0.25">
      <c r="I185" s="253"/>
      <c r="J185" s="253"/>
      <c r="K185" s="253"/>
      <c r="L185" s="253"/>
      <c r="M185" s="253"/>
      <c r="N185" s="253"/>
      <c r="O185" s="253"/>
      <c r="P185" s="253"/>
      <c r="Q185" s="253"/>
    </row>
    <row r="186" spans="9:17" x14ac:dyDescent="0.25">
      <c r="I186" s="253"/>
      <c r="J186" s="253"/>
      <c r="K186" s="253"/>
      <c r="L186" s="253"/>
      <c r="M186" s="253"/>
      <c r="N186" s="253"/>
      <c r="O186" s="253"/>
      <c r="P186" s="253"/>
      <c r="Q186" s="253"/>
    </row>
    <row r="187" spans="9:17" x14ac:dyDescent="0.25">
      <c r="I187" s="253"/>
      <c r="J187" s="253"/>
      <c r="K187" s="253"/>
      <c r="L187" s="253"/>
      <c r="M187" s="253"/>
      <c r="N187" s="253"/>
      <c r="O187" s="253"/>
      <c r="P187" s="253"/>
      <c r="Q187" s="253"/>
    </row>
    <row r="188" spans="9:17" x14ac:dyDescent="0.25">
      <c r="I188" s="253"/>
      <c r="J188" s="253"/>
      <c r="K188" s="253"/>
      <c r="L188" s="253"/>
      <c r="M188" s="253"/>
      <c r="N188" s="253"/>
      <c r="O188" s="253"/>
      <c r="P188" s="253"/>
      <c r="Q188" s="253"/>
    </row>
    <row r="189" spans="9:17" x14ac:dyDescent="0.25">
      <c r="I189" s="253"/>
      <c r="J189" s="253"/>
      <c r="K189" s="253"/>
      <c r="L189" s="253"/>
      <c r="M189" s="253"/>
      <c r="N189" s="253"/>
      <c r="O189" s="253"/>
      <c r="P189" s="253"/>
      <c r="Q189" s="253"/>
    </row>
    <row r="190" spans="9:17" x14ac:dyDescent="0.25">
      <c r="I190" s="253"/>
      <c r="J190" s="253"/>
      <c r="K190" s="253"/>
      <c r="L190" s="253"/>
      <c r="M190" s="253"/>
      <c r="N190" s="253"/>
      <c r="O190" s="253"/>
      <c r="P190" s="253"/>
      <c r="Q190" s="253"/>
    </row>
    <row r="191" spans="9:17" x14ac:dyDescent="0.25">
      <c r="I191" s="253"/>
      <c r="J191" s="253"/>
      <c r="K191" s="253"/>
      <c r="L191" s="253"/>
      <c r="M191" s="253"/>
      <c r="N191" s="253"/>
      <c r="O191" s="253"/>
      <c r="P191" s="253"/>
      <c r="Q191" s="253"/>
    </row>
    <row r="192" spans="9:17" x14ac:dyDescent="0.25">
      <c r="I192" s="253"/>
      <c r="J192" s="253"/>
      <c r="K192" s="253"/>
      <c r="L192" s="253"/>
      <c r="M192" s="253"/>
      <c r="N192" s="253"/>
      <c r="O192" s="253"/>
      <c r="P192" s="253"/>
      <c r="Q192" s="253"/>
    </row>
    <row r="193" spans="9:17" x14ac:dyDescent="0.25">
      <c r="I193" s="253"/>
      <c r="J193" s="253"/>
      <c r="K193" s="253"/>
      <c r="L193" s="253"/>
      <c r="M193" s="253"/>
      <c r="N193" s="253"/>
      <c r="O193" s="253"/>
      <c r="P193" s="253"/>
      <c r="Q193" s="253"/>
    </row>
    <row r="194" spans="9:17" x14ac:dyDescent="0.25">
      <c r="I194" s="253"/>
      <c r="J194" s="253"/>
      <c r="K194" s="253"/>
      <c r="L194" s="253"/>
      <c r="M194" s="253"/>
      <c r="N194" s="253"/>
      <c r="O194" s="253"/>
      <c r="P194" s="253"/>
      <c r="Q194" s="253"/>
    </row>
    <row r="195" spans="9:17" x14ac:dyDescent="0.25">
      <c r="I195" s="253"/>
      <c r="J195" s="253"/>
      <c r="K195" s="253"/>
      <c r="L195" s="253"/>
      <c r="M195" s="253"/>
      <c r="N195" s="253"/>
      <c r="O195" s="253"/>
      <c r="P195" s="253"/>
      <c r="Q195" s="253"/>
    </row>
    <row r="196" spans="9:17" x14ac:dyDescent="0.25">
      <c r="I196" s="253"/>
      <c r="J196" s="253"/>
      <c r="K196" s="253"/>
      <c r="L196" s="253"/>
      <c r="M196" s="253"/>
      <c r="N196" s="253"/>
      <c r="O196" s="253"/>
      <c r="P196" s="253"/>
      <c r="Q196" s="253"/>
    </row>
    <row r="197" spans="9:17" x14ac:dyDescent="0.25">
      <c r="I197" s="253"/>
      <c r="J197" s="253"/>
      <c r="K197" s="253"/>
      <c r="L197" s="253"/>
      <c r="M197" s="253"/>
      <c r="N197" s="253"/>
      <c r="O197" s="253"/>
      <c r="P197" s="253"/>
      <c r="Q197" s="253"/>
    </row>
    <row r="198" spans="9:17" x14ac:dyDescent="0.25">
      <c r="I198" s="253"/>
      <c r="J198" s="253"/>
      <c r="K198" s="253"/>
      <c r="L198" s="253"/>
      <c r="M198" s="253"/>
      <c r="N198" s="253"/>
      <c r="O198" s="253"/>
      <c r="P198" s="253"/>
      <c r="Q198" s="253"/>
    </row>
    <row r="199" spans="9:17" x14ac:dyDescent="0.25">
      <c r="I199" s="253"/>
      <c r="J199" s="253"/>
      <c r="K199" s="253"/>
      <c r="L199" s="253"/>
      <c r="M199" s="253"/>
      <c r="N199" s="253"/>
      <c r="O199" s="253"/>
      <c r="P199" s="253"/>
      <c r="Q199" s="253"/>
    </row>
    <row r="200" spans="9:17" x14ac:dyDescent="0.25">
      <c r="I200" s="253"/>
      <c r="J200" s="253"/>
      <c r="K200" s="253"/>
      <c r="L200" s="253"/>
      <c r="M200" s="253"/>
      <c r="N200" s="253"/>
      <c r="O200" s="253"/>
      <c r="P200" s="253"/>
      <c r="Q200" s="253"/>
    </row>
    <row r="201" spans="9:17" x14ac:dyDescent="0.25">
      <c r="I201" s="253"/>
      <c r="J201" s="253"/>
      <c r="K201" s="253"/>
      <c r="L201" s="253"/>
      <c r="M201" s="253"/>
      <c r="N201" s="253"/>
      <c r="O201" s="253"/>
      <c r="P201" s="253"/>
      <c r="Q201" s="253"/>
    </row>
    <row r="202" spans="9:17" x14ac:dyDescent="0.25">
      <c r="I202" s="253"/>
      <c r="J202" s="253"/>
      <c r="K202" s="253"/>
      <c r="L202" s="253"/>
      <c r="M202" s="253"/>
      <c r="N202" s="253"/>
      <c r="O202" s="253"/>
      <c r="P202" s="253"/>
      <c r="Q202" s="253"/>
    </row>
    <row r="203" spans="9:17" x14ac:dyDescent="0.25">
      <c r="I203" s="253"/>
      <c r="J203" s="253"/>
      <c r="K203" s="253"/>
      <c r="L203" s="253"/>
      <c r="M203" s="253"/>
      <c r="N203" s="253"/>
      <c r="O203" s="253"/>
      <c r="P203" s="253"/>
      <c r="Q203" s="253"/>
    </row>
    <row r="204" spans="9:17" x14ac:dyDescent="0.25">
      <c r="I204" s="253"/>
      <c r="J204" s="253"/>
      <c r="K204" s="253"/>
      <c r="L204" s="253"/>
      <c r="M204" s="253"/>
      <c r="N204" s="253"/>
      <c r="O204" s="253"/>
      <c r="P204" s="253"/>
      <c r="Q204" s="253"/>
    </row>
    <row r="205" spans="9:17" x14ac:dyDescent="0.25">
      <c r="I205" s="253"/>
      <c r="J205" s="253"/>
      <c r="K205" s="253"/>
      <c r="L205" s="253"/>
      <c r="M205" s="253"/>
      <c r="N205" s="253"/>
      <c r="O205" s="253"/>
      <c r="P205" s="253"/>
      <c r="Q205" s="253"/>
    </row>
    <row r="206" spans="9:17" x14ac:dyDescent="0.25">
      <c r="I206" s="253"/>
      <c r="J206" s="253"/>
      <c r="K206" s="253"/>
      <c r="L206" s="253"/>
      <c r="M206" s="253"/>
      <c r="N206" s="253"/>
      <c r="O206" s="253"/>
      <c r="P206" s="253"/>
      <c r="Q206" s="253"/>
    </row>
    <row r="207" spans="9:17" x14ac:dyDescent="0.25">
      <c r="I207" s="253"/>
      <c r="J207" s="253"/>
      <c r="K207" s="253"/>
      <c r="L207" s="253"/>
      <c r="M207" s="253"/>
      <c r="N207" s="253"/>
      <c r="O207" s="253"/>
      <c r="P207" s="253"/>
      <c r="Q207" s="253"/>
    </row>
    <row r="208" spans="9:17" x14ac:dyDescent="0.25">
      <c r="I208" s="253"/>
      <c r="J208" s="253"/>
      <c r="K208" s="253"/>
      <c r="L208" s="253"/>
      <c r="M208" s="253"/>
      <c r="N208" s="253"/>
      <c r="O208" s="253"/>
      <c r="P208" s="253"/>
      <c r="Q208" s="253"/>
    </row>
    <row r="209" spans="9:17" x14ac:dyDescent="0.25">
      <c r="I209" s="253"/>
      <c r="J209" s="253"/>
      <c r="K209" s="253"/>
      <c r="L209" s="253"/>
      <c r="M209" s="253"/>
      <c r="N209" s="253"/>
      <c r="O209" s="253"/>
      <c r="P209" s="253"/>
      <c r="Q209" s="253"/>
    </row>
    <row r="210" spans="9:17" x14ac:dyDescent="0.25">
      <c r="I210" s="253"/>
      <c r="J210" s="253"/>
      <c r="K210" s="253"/>
      <c r="L210" s="253"/>
      <c r="M210" s="253"/>
      <c r="N210" s="253"/>
      <c r="O210" s="253"/>
      <c r="P210" s="253"/>
      <c r="Q210" s="253"/>
    </row>
    <row r="211" spans="9:17" x14ac:dyDescent="0.25">
      <c r="I211" s="253"/>
      <c r="J211" s="253"/>
      <c r="K211" s="253"/>
      <c r="L211" s="253"/>
      <c r="M211" s="253"/>
      <c r="N211" s="253"/>
      <c r="O211" s="253"/>
      <c r="P211" s="253"/>
      <c r="Q211" s="253"/>
    </row>
    <row r="212" spans="9:17" x14ac:dyDescent="0.25">
      <c r="I212" s="253"/>
      <c r="J212" s="253"/>
      <c r="K212" s="253"/>
      <c r="L212" s="253"/>
      <c r="M212" s="253"/>
      <c r="N212" s="253"/>
      <c r="O212" s="253"/>
      <c r="P212" s="253"/>
      <c r="Q212" s="253"/>
    </row>
    <row r="213" spans="9:17" x14ac:dyDescent="0.25">
      <c r="I213" s="253"/>
      <c r="J213" s="253"/>
      <c r="K213" s="253"/>
      <c r="L213" s="253"/>
      <c r="M213" s="253"/>
      <c r="N213" s="253"/>
      <c r="O213" s="253"/>
      <c r="P213" s="253"/>
      <c r="Q213" s="253"/>
    </row>
    <row r="214" spans="9:17" x14ac:dyDescent="0.25">
      <c r="I214" s="253"/>
      <c r="J214" s="253"/>
      <c r="K214" s="253"/>
      <c r="L214" s="253"/>
      <c r="M214" s="253"/>
      <c r="N214" s="253"/>
      <c r="O214" s="253"/>
      <c r="P214" s="253"/>
      <c r="Q214" s="253"/>
    </row>
    <row r="215" spans="9:17" x14ac:dyDescent="0.25">
      <c r="I215" s="253"/>
      <c r="J215" s="253"/>
      <c r="K215" s="253"/>
      <c r="L215" s="253"/>
      <c r="M215" s="253"/>
      <c r="N215" s="253"/>
      <c r="O215" s="253"/>
      <c r="P215" s="253"/>
      <c r="Q215" s="253"/>
    </row>
    <row r="216" spans="9:17" x14ac:dyDescent="0.25">
      <c r="I216" s="253"/>
      <c r="J216" s="253"/>
      <c r="K216" s="253"/>
      <c r="L216" s="253"/>
      <c r="M216" s="253"/>
      <c r="N216" s="253"/>
      <c r="O216" s="253"/>
      <c r="P216" s="253"/>
      <c r="Q216" s="253"/>
    </row>
    <row r="217" spans="9:17" x14ac:dyDescent="0.25">
      <c r="I217" s="253"/>
      <c r="J217" s="253"/>
      <c r="K217" s="253"/>
      <c r="L217" s="253"/>
      <c r="M217" s="253"/>
      <c r="N217" s="253"/>
      <c r="O217" s="253"/>
      <c r="P217" s="253"/>
      <c r="Q217" s="253"/>
    </row>
    <row r="218" spans="9:17" x14ac:dyDescent="0.25">
      <c r="I218" s="253"/>
      <c r="J218" s="253"/>
      <c r="K218" s="253"/>
      <c r="L218" s="253"/>
      <c r="M218" s="253"/>
      <c r="N218" s="253"/>
      <c r="O218" s="253"/>
      <c r="P218" s="253"/>
      <c r="Q218" s="253"/>
    </row>
    <row r="219" spans="9:17" x14ac:dyDescent="0.25">
      <c r="I219" s="253"/>
      <c r="J219" s="253"/>
      <c r="K219" s="253"/>
      <c r="L219" s="253"/>
      <c r="M219" s="253"/>
      <c r="N219" s="253"/>
      <c r="O219" s="253"/>
      <c r="P219" s="253"/>
      <c r="Q219" s="253"/>
    </row>
    <row r="220" spans="9:17" x14ac:dyDescent="0.25">
      <c r="I220" s="253"/>
      <c r="J220" s="253"/>
      <c r="K220" s="253"/>
      <c r="L220" s="253"/>
      <c r="M220" s="253"/>
      <c r="N220" s="253"/>
      <c r="O220" s="253"/>
      <c r="P220" s="253"/>
      <c r="Q220" s="253"/>
    </row>
    <row r="221" spans="9:17" x14ac:dyDescent="0.25">
      <c r="I221" s="253"/>
      <c r="J221" s="253"/>
      <c r="K221" s="253"/>
      <c r="L221" s="253"/>
      <c r="M221" s="253"/>
      <c r="N221" s="253"/>
      <c r="O221" s="253"/>
      <c r="P221" s="253"/>
      <c r="Q221" s="253"/>
    </row>
    <row r="222" spans="9:17" x14ac:dyDescent="0.25">
      <c r="I222" s="253"/>
      <c r="J222" s="253"/>
      <c r="K222" s="253"/>
      <c r="L222" s="253"/>
      <c r="M222" s="253"/>
      <c r="N222" s="253"/>
      <c r="O222" s="253"/>
      <c r="P222" s="253"/>
      <c r="Q222" s="253"/>
    </row>
    <row r="223" spans="9:17" x14ac:dyDescent="0.25">
      <c r="I223" s="253"/>
      <c r="J223" s="253"/>
      <c r="K223" s="253"/>
      <c r="L223" s="253"/>
      <c r="M223" s="253"/>
      <c r="N223" s="253"/>
      <c r="O223" s="253"/>
      <c r="P223" s="253"/>
      <c r="Q223" s="253"/>
    </row>
    <row r="224" spans="9:17" x14ac:dyDescent="0.25">
      <c r="I224" s="253"/>
      <c r="J224" s="253"/>
      <c r="K224" s="253"/>
      <c r="L224" s="253"/>
      <c r="M224" s="253"/>
      <c r="N224" s="253"/>
      <c r="O224" s="253"/>
      <c r="P224" s="253"/>
      <c r="Q224" s="253"/>
    </row>
    <row r="225" spans="9:17" x14ac:dyDescent="0.25">
      <c r="I225" s="253"/>
      <c r="J225" s="253"/>
      <c r="K225" s="253"/>
      <c r="L225" s="253"/>
      <c r="M225" s="253"/>
      <c r="N225" s="253"/>
      <c r="O225" s="253"/>
      <c r="P225" s="253"/>
      <c r="Q225" s="253"/>
    </row>
    <row r="226" spans="9:17" x14ac:dyDescent="0.25">
      <c r="I226" s="253"/>
      <c r="J226" s="253"/>
      <c r="K226" s="253"/>
      <c r="L226" s="253"/>
      <c r="M226" s="253"/>
      <c r="N226" s="253"/>
      <c r="O226" s="253"/>
      <c r="P226" s="253"/>
      <c r="Q226" s="253"/>
    </row>
    <row r="227" spans="9:17" x14ac:dyDescent="0.25">
      <c r="I227" s="253"/>
      <c r="J227" s="253"/>
      <c r="K227" s="253"/>
      <c r="L227" s="253"/>
      <c r="M227" s="253"/>
      <c r="N227" s="253"/>
      <c r="O227" s="253"/>
      <c r="P227" s="253"/>
      <c r="Q227" s="253"/>
    </row>
    <row r="228" spans="9:17" x14ac:dyDescent="0.25">
      <c r="I228" s="253"/>
      <c r="J228" s="253"/>
      <c r="K228" s="253"/>
      <c r="L228" s="253"/>
      <c r="M228" s="253"/>
      <c r="N228" s="253"/>
      <c r="O228" s="253"/>
      <c r="P228" s="253"/>
      <c r="Q228" s="253"/>
    </row>
    <row r="229" spans="9:17" x14ac:dyDescent="0.25">
      <c r="I229" s="253"/>
      <c r="J229" s="253"/>
      <c r="K229" s="253"/>
      <c r="L229" s="253"/>
      <c r="M229" s="253"/>
      <c r="N229" s="253"/>
      <c r="O229" s="253"/>
      <c r="P229" s="253"/>
      <c r="Q229" s="253"/>
    </row>
    <row r="230" spans="9:17" x14ac:dyDescent="0.25">
      <c r="I230" s="253"/>
      <c r="J230" s="253"/>
      <c r="K230" s="253"/>
      <c r="L230" s="253"/>
      <c r="M230" s="253"/>
      <c r="N230" s="253"/>
      <c r="O230" s="253"/>
      <c r="P230" s="253"/>
      <c r="Q230" s="253"/>
    </row>
    <row r="231" spans="9:17" x14ac:dyDescent="0.25">
      <c r="I231" s="253"/>
      <c r="J231" s="253"/>
      <c r="K231" s="253"/>
      <c r="L231" s="253"/>
      <c r="M231" s="253"/>
      <c r="N231" s="253"/>
      <c r="O231" s="253"/>
      <c r="P231" s="253"/>
      <c r="Q231" s="253"/>
    </row>
    <row r="232" spans="9:17" x14ac:dyDescent="0.25">
      <c r="I232" s="253"/>
      <c r="J232" s="253"/>
      <c r="K232" s="253"/>
      <c r="L232" s="253"/>
      <c r="M232" s="253"/>
      <c r="N232" s="253"/>
      <c r="O232" s="253"/>
      <c r="P232" s="253"/>
      <c r="Q232" s="253"/>
    </row>
    <row r="233" spans="9:17" x14ac:dyDescent="0.25">
      <c r="I233" s="253"/>
      <c r="J233" s="253"/>
      <c r="K233" s="253"/>
      <c r="L233" s="253"/>
      <c r="M233" s="253"/>
      <c r="N233" s="253"/>
      <c r="O233" s="253"/>
      <c r="P233" s="253"/>
      <c r="Q233" s="253"/>
    </row>
    <row r="234" spans="9:17" x14ac:dyDescent="0.25">
      <c r="I234" s="253"/>
      <c r="J234" s="253"/>
      <c r="K234" s="253"/>
      <c r="L234" s="253"/>
      <c r="M234" s="253"/>
      <c r="N234" s="253"/>
      <c r="O234" s="253"/>
      <c r="P234" s="253"/>
      <c r="Q234" s="253"/>
    </row>
    <row r="235" spans="9:17" x14ac:dyDescent="0.25">
      <c r="I235" s="253"/>
      <c r="J235" s="253"/>
      <c r="K235" s="253"/>
      <c r="L235" s="253"/>
      <c r="M235" s="253"/>
      <c r="N235" s="253"/>
      <c r="O235" s="253"/>
      <c r="P235" s="253"/>
      <c r="Q235" s="253"/>
    </row>
    <row r="236" spans="9:17" x14ac:dyDescent="0.25">
      <c r="I236" s="253"/>
      <c r="J236" s="253"/>
      <c r="K236" s="253"/>
      <c r="L236" s="253"/>
      <c r="M236" s="253"/>
      <c r="N236" s="253"/>
      <c r="O236" s="253"/>
      <c r="P236" s="253"/>
      <c r="Q236" s="253"/>
    </row>
    <row r="237" spans="9:17" x14ac:dyDescent="0.25">
      <c r="I237" s="253"/>
      <c r="J237" s="253"/>
      <c r="K237" s="253"/>
      <c r="L237" s="253"/>
      <c r="M237" s="253"/>
      <c r="N237" s="253"/>
      <c r="O237" s="253"/>
      <c r="P237" s="253"/>
      <c r="Q237" s="253"/>
    </row>
    <row r="238" spans="9:17" x14ac:dyDescent="0.25">
      <c r="I238" s="253"/>
      <c r="J238" s="253"/>
      <c r="K238" s="253"/>
      <c r="L238" s="253"/>
      <c r="M238" s="253"/>
      <c r="N238" s="253"/>
      <c r="O238" s="253"/>
      <c r="P238" s="253"/>
      <c r="Q238" s="253"/>
    </row>
    <row r="239" spans="9:17" x14ac:dyDescent="0.25">
      <c r="I239" s="253"/>
      <c r="J239" s="253"/>
      <c r="K239" s="253"/>
      <c r="L239" s="253"/>
      <c r="M239" s="253"/>
      <c r="N239" s="253"/>
      <c r="O239" s="253"/>
      <c r="P239" s="253"/>
      <c r="Q239" s="253"/>
    </row>
  </sheetData>
  <mergeCells count="20">
    <mergeCell ref="T4:T6"/>
    <mergeCell ref="U4:U6"/>
    <mergeCell ref="H5:I5"/>
    <mergeCell ref="F4:F6"/>
    <mergeCell ref="P4:Q5"/>
    <mergeCell ref="R4:R6"/>
    <mergeCell ref="S4:S6"/>
    <mergeCell ref="J5:K5"/>
    <mergeCell ref="L5:M5"/>
    <mergeCell ref="N5:O5"/>
    <mergeCell ref="E4:E6"/>
    <mergeCell ref="G4:G6"/>
    <mergeCell ref="H4:O4"/>
    <mergeCell ref="A8:A16"/>
    <mergeCell ref="A4:A6"/>
    <mergeCell ref="B4:B6"/>
    <mergeCell ref="C4:C6"/>
    <mergeCell ref="B15:B16"/>
    <mergeCell ref="B8:B13"/>
    <mergeCell ref="D4:D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16">
      <formula1>$C$1:$E$1</formula1>
    </dataValidation>
  </dataValidations>
  <pageMargins left="0.7" right="0.7" top="0.75" bottom="0.75" header="0.3" footer="0.3"/>
  <pageSetup orientation="portrait"/>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74"/>
  <sheetViews>
    <sheetView topLeftCell="E1" zoomScale="61" zoomScaleNormal="61" zoomScalePageLayoutView="94" workbookViewId="0">
      <pane ySplit="5" topLeftCell="A18" activePane="bottomLeft" state="frozen"/>
      <selection activeCell="R5" sqref="R5"/>
      <selection pane="bottomLeft" activeCell="R38" sqref="R38"/>
    </sheetView>
  </sheetViews>
  <sheetFormatPr baseColWidth="10" defaultColWidth="11.42578125" defaultRowHeight="15" x14ac:dyDescent="0.25"/>
  <cols>
    <col min="1" max="2" width="35.7109375" customWidth="1"/>
    <col min="3" max="3" width="27.42578125" customWidth="1"/>
    <col min="4" max="4" width="27.42578125" style="253" customWidth="1"/>
    <col min="5" max="7" width="27.42578125" customWidth="1"/>
    <col min="8" max="8" width="12" customWidth="1"/>
    <col min="9" max="9" width="12" style="186" bestFit="1" customWidth="1"/>
    <col min="10" max="10" width="12.140625" customWidth="1"/>
    <col min="11" max="11" width="13.140625" style="186" bestFit="1" customWidth="1"/>
    <col min="12" max="12" width="10.85546875" customWidth="1"/>
    <col min="13" max="13" width="13.140625" style="186" bestFit="1" customWidth="1"/>
    <col min="14" max="14" width="10.85546875" customWidth="1"/>
    <col min="15" max="15" width="13.140625" style="186" bestFit="1" customWidth="1"/>
    <col min="16" max="16" width="15.28515625" customWidth="1"/>
    <col min="17" max="17" width="18.28515625" style="186" customWidth="1"/>
    <col min="18" max="21" width="14.140625" customWidth="1"/>
    <col min="22" max="22" width="17" customWidth="1"/>
  </cols>
  <sheetData>
    <row r="1" spans="1:24" x14ac:dyDescent="0.25">
      <c r="A1" s="292"/>
      <c r="B1" s="279" t="s">
        <v>2111</v>
      </c>
      <c r="C1" s="279" t="s">
        <v>2112</v>
      </c>
      <c r="D1" s="279" t="s">
        <v>2113</v>
      </c>
      <c r="E1" s="279" t="s">
        <v>2114</v>
      </c>
      <c r="F1" s="303"/>
      <c r="G1" s="303"/>
      <c r="H1" s="303" t="s">
        <v>2115</v>
      </c>
      <c r="I1" s="294"/>
      <c r="J1" s="303"/>
      <c r="K1" s="303"/>
      <c r="L1" s="303"/>
      <c r="M1" s="303"/>
      <c r="N1" s="303"/>
      <c r="O1" s="303"/>
      <c r="P1" s="303"/>
      <c r="Q1" s="303"/>
      <c r="R1" s="303"/>
      <c r="S1" s="303"/>
      <c r="T1" s="303"/>
      <c r="U1" s="303"/>
      <c r="V1" s="303"/>
      <c r="W1" s="292"/>
      <c r="X1" s="292"/>
    </row>
    <row r="2" spans="1:24" x14ac:dyDescent="0.25">
      <c r="A2" s="302" t="s">
        <v>2116</v>
      </c>
      <c r="B2" s="302"/>
      <c r="C2" s="302"/>
      <c r="D2" s="302"/>
      <c r="E2" s="302"/>
      <c r="F2" s="302"/>
      <c r="G2" s="302"/>
      <c r="H2" s="302"/>
      <c r="I2" s="302"/>
      <c r="J2" s="302"/>
      <c r="K2" s="302"/>
      <c r="L2" s="302"/>
      <c r="M2" s="302"/>
      <c r="N2" s="302"/>
      <c r="O2" s="302"/>
      <c r="P2" s="302"/>
      <c r="Q2" s="302"/>
      <c r="R2" s="302"/>
      <c r="S2" s="302"/>
      <c r="T2" s="302"/>
      <c r="U2" s="302"/>
      <c r="V2" s="302"/>
      <c r="W2" s="292"/>
      <c r="X2" s="292"/>
    </row>
    <row r="3" spans="1:24" ht="15" customHeight="1" x14ac:dyDescent="0.25">
      <c r="A3" s="625" t="s">
        <v>1488</v>
      </c>
      <c r="B3" s="627" t="s">
        <v>1489</v>
      </c>
      <c r="C3" s="638" t="s">
        <v>1490</v>
      </c>
      <c r="D3" s="638" t="s">
        <v>1491</v>
      </c>
      <c r="E3" s="638" t="s">
        <v>1492</v>
      </c>
      <c r="F3" s="638" t="s">
        <v>1309</v>
      </c>
      <c r="G3" s="638" t="s">
        <v>1493</v>
      </c>
      <c r="H3" s="641" t="s">
        <v>1494</v>
      </c>
      <c r="I3" s="643"/>
      <c r="J3" s="643"/>
      <c r="K3" s="643"/>
      <c r="L3" s="643"/>
      <c r="M3" s="643"/>
      <c r="N3" s="643"/>
      <c r="O3" s="642"/>
      <c r="P3" s="644" t="s">
        <v>1495</v>
      </c>
      <c r="Q3" s="645"/>
      <c r="R3" s="627" t="s">
        <v>1905</v>
      </c>
      <c r="S3" s="627" t="s">
        <v>1496</v>
      </c>
      <c r="T3" s="627" t="s">
        <v>1497</v>
      </c>
      <c r="U3" s="627" t="s">
        <v>1498</v>
      </c>
      <c r="V3" s="638" t="s">
        <v>1499</v>
      </c>
      <c r="W3" s="292"/>
      <c r="X3" s="292"/>
    </row>
    <row r="4" spans="1:24" ht="15" customHeight="1" x14ac:dyDescent="0.25">
      <c r="A4" s="625"/>
      <c r="B4" s="625"/>
      <c r="C4" s="639"/>
      <c r="D4" s="639"/>
      <c r="E4" s="639"/>
      <c r="F4" s="639"/>
      <c r="G4" s="639"/>
      <c r="H4" s="641" t="s">
        <v>1500</v>
      </c>
      <c r="I4" s="642"/>
      <c r="J4" s="641" t="s">
        <v>1501</v>
      </c>
      <c r="K4" s="642"/>
      <c r="L4" s="641" t="s">
        <v>1502</v>
      </c>
      <c r="M4" s="642"/>
      <c r="N4" s="641" t="s">
        <v>1503</v>
      </c>
      <c r="O4" s="642"/>
      <c r="P4" s="646"/>
      <c r="Q4" s="647"/>
      <c r="R4" s="625"/>
      <c r="S4" s="625"/>
      <c r="T4" s="625"/>
      <c r="U4" s="625"/>
      <c r="V4" s="639"/>
      <c r="W4" s="292"/>
      <c r="X4" s="292"/>
    </row>
    <row r="5" spans="1:24" ht="60" x14ac:dyDescent="0.25">
      <c r="A5" s="626"/>
      <c r="B5" s="626"/>
      <c r="C5" s="640"/>
      <c r="D5" s="640"/>
      <c r="E5" s="640"/>
      <c r="F5" s="640"/>
      <c r="G5" s="640"/>
      <c r="H5" s="421" t="s">
        <v>1504</v>
      </c>
      <c r="I5" s="421" t="s">
        <v>35</v>
      </c>
      <c r="J5" s="421" t="s">
        <v>1504</v>
      </c>
      <c r="K5" s="421" t="s">
        <v>35</v>
      </c>
      <c r="L5" s="421" t="s">
        <v>1504</v>
      </c>
      <c r="M5" s="421" t="s">
        <v>35</v>
      </c>
      <c r="N5" s="421" t="s">
        <v>1504</v>
      </c>
      <c r="O5" s="421" t="s">
        <v>35</v>
      </c>
      <c r="P5" s="421" t="s">
        <v>1504</v>
      </c>
      <c r="Q5" s="421" t="s">
        <v>35</v>
      </c>
      <c r="R5" s="626"/>
      <c r="S5" s="626"/>
      <c r="T5" s="626"/>
      <c r="U5" s="626"/>
      <c r="V5" s="640"/>
      <c r="W5" s="292"/>
      <c r="X5" s="292"/>
    </row>
    <row r="6" spans="1:24" s="229" customFormat="1" ht="14.45" x14ac:dyDescent="0.3">
      <c r="A6" s="273"/>
      <c r="B6" s="274"/>
      <c r="C6" s="285"/>
      <c r="D6" s="285"/>
      <c r="E6" s="285"/>
      <c r="F6" s="286"/>
      <c r="G6" s="285"/>
      <c r="H6" s="422"/>
      <c r="I6" s="422"/>
      <c r="J6" s="422"/>
      <c r="K6" s="422"/>
      <c r="L6" s="422"/>
      <c r="M6" s="422"/>
      <c r="N6" s="422"/>
      <c r="O6" s="422"/>
      <c r="P6" s="422"/>
      <c r="Q6" s="422"/>
      <c r="R6" s="275"/>
      <c r="S6" s="275"/>
      <c r="T6" s="275"/>
      <c r="U6" s="275"/>
      <c r="V6" s="285"/>
      <c r="W6" s="292"/>
      <c r="X6" s="292"/>
    </row>
    <row r="7" spans="1:24" ht="165.6" customHeight="1" x14ac:dyDescent="0.25">
      <c r="A7" s="502" t="s">
        <v>2117</v>
      </c>
      <c r="B7" s="497" t="s">
        <v>2118</v>
      </c>
      <c r="C7" s="356" t="s">
        <v>2111</v>
      </c>
      <c r="D7" s="356" t="s">
        <v>2119</v>
      </c>
      <c r="E7" s="357" t="s">
        <v>2120</v>
      </c>
      <c r="F7" s="357" t="s">
        <v>2121</v>
      </c>
      <c r="G7" s="358" t="s">
        <v>2122</v>
      </c>
      <c r="H7" s="359">
        <v>0.25</v>
      </c>
      <c r="I7" s="378"/>
      <c r="J7" s="359">
        <v>0.25</v>
      </c>
      <c r="K7" s="378"/>
      <c r="L7" s="359">
        <v>0.25</v>
      </c>
      <c r="M7" s="378"/>
      <c r="N7" s="359">
        <v>0.25</v>
      </c>
      <c r="O7" s="378"/>
      <c r="P7" s="361">
        <f>H7+J7+L7+N7</f>
        <v>1</v>
      </c>
      <c r="Q7" s="362">
        <f>I7+K7+M7+O7</f>
        <v>0</v>
      </c>
      <c r="R7" s="357"/>
      <c r="S7" s="357" t="s">
        <v>2123</v>
      </c>
      <c r="T7" s="357" t="s">
        <v>2124</v>
      </c>
      <c r="U7" s="357" t="s">
        <v>2125</v>
      </c>
      <c r="V7" s="357" t="s">
        <v>2126</v>
      </c>
      <c r="W7" s="292"/>
      <c r="X7" s="292"/>
    </row>
    <row r="8" spans="1:24" ht="150.6" customHeight="1" x14ac:dyDescent="0.25">
      <c r="A8" s="654" t="s">
        <v>2127</v>
      </c>
      <c r="B8" s="653" t="s">
        <v>2128</v>
      </c>
      <c r="C8" s="356" t="s">
        <v>2114</v>
      </c>
      <c r="D8" s="356" t="s">
        <v>2129</v>
      </c>
      <c r="E8" s="386" t="s">
        <v>2130</v>
      </c>
      <c r="F8" s="357" t="s">
        <v>1330</v>
      </c>
      <c r="G8" s="386" t="s">
        <v>2131</v>
      </c>
      <c r="H8" s="359">
        <v>1</v>
      </c>
      <c r="I8" s="378">
        <v>5348</v>
      </c>
      <c r="J8" s="359"/>
      <c r="K8" s="360"/>
      <c r="L8" s="359"/>
      <c r="M8" s="360"/>
      <c r="N8" s="359"/>
      <c r="O8" s="360"/>
      <c r="P8" s="361">
        <f t="shared" ref="P8:P66" si="0">H8+J8+L8+N8</f>
        <v>1</v>
      </c>
      <c r="Q8" s="362">
        <f t="shared" ref="Q8:Q66" si="1">I8+K8+M8+O8</f>
        <v>5348</v>
      </c>
      <c r="R8" s="357"/>
      <c r="S8" s="357" t="s">
        <v>2132</v>
      </c>
      <c r="T8" s="357" t="s">
        <v>2133</v>
      </c>
      <c r="U8" s="357" t="s">
        <v>2134</v>
      </c>
      <c r="V8" s="357" t="s">
        <v>2135</v>
      </c>
      <c r="W8" s="292"/>
      <c r="X8" s="292"/>
    </row>
    <row r="9" spans="1:24" s="253" customFormat="1" ht="150.6" customHeight="1" x14ac:dyDescent="0.25">
      <c r="A9" s="654"/>
      <c r="B9" s="654"/>
      <c r="C9" s="356" t="s">
        <v>2114</v>
      </c>
      <c r="D9" s="356" t="s">
        <v>2129</v>
      </c>
      <c r="E9" s="386" t="s">
        <v>2136</v>
      </c>
      <c r="F9" s="357" t="s">
        <v>1331</v>
      </c>
      <c r="G9" s="386" t="s">
        <v>2137</v>
      </c>
      <c r="H9" s="359">
        <v>1</v>
      </c>
      <c r="I9" s="378">
        <v>5348</v>
      </c>
      <c r="J9" s="359"/>
      <c r="K9" s="360"/>
      <c r="L9" s="359"/>
      <c r="M9" s="360"/>
      <c r="N9" s="359"/>
      <c r="O9" s="360"/>
      <c r="P9" s="361"/>
      <c r="Q9" s="362">
        <f t="shared" si="1"/>
        <v>5348</v>
      </c>
      <c r="R9" s="357"/>
      <c r="S9" s="357" t="s">
        <v>2132</v>
      </c>
      <c r="T9" s="357" t="s">
        <v>2133</v>
      </c>
      <c r="U9" s="357" t="s">
        <v>2134</v>
      </c>
      <c r="V9" s="357" t="s">
        <v>2135</v>
      </c>
      <c r="W9" s="292"/>
      <c r="X9" s="292"/>
    </row>
    <row r="10" spans="1:24" s="253" customFormat="1" ht="190.35" customHeight="1" x14ac:dyDescent="0.25">
      <c r="A10" s="654"/>
      <c r="B10" s="654"/>
      <c r="C10" s="356" t="s">
        <v>2114</v>
      </c>
      <c r="D10" s="356" t="s">
        <v>2129</v>
      </c>
      <c r="E10" s="386" t="s">
        <v>2138</v>
      </c>
      <c r="F10" s="357" t="s">
        <v>2139</v>
      </c>
      <c r="G10" s="386" t="s">
        <v>2140</v>
      </c>
      <c r="H10" s="359">
        <v>0.25</v>
      </c>
      <c r="I10" s="378"/>
      <c r="J10" s="359">
        <v>0.25</v>
      </c>
      <c r="K10" s="378"/>
      <c r="L10" s="359">
        <v>0.25</v>
      </c>
      <c r="M10" s="378"/>
      <c r="N10" s="359">
        <v>0.25</v>
      </c>
      <c r="O10" s="378"/>
      <c r="P10" s="361"/>
      <c r="Q10" s="362">
        <f t="shared" si="1"/>
        <v>0</v>
      </c>
      <c r="R10" s="357"/>
      <c r="S10" s="357" t="s">
        <v>2132</v>
      </c>
      <c r="T10" s="357" t="s">
        <v>2133</v>
      </c>
      <c r="U10" s="357" t="s">
        <v>2134</v>
      </c>
      <c r="V10" s="357" t="s">
        <v>2135</v>
      </c>
      <c r="W10" s="292"/>
      <c r="X10" s="292"/>
    </row>
    <row r="11" spans="1:24" s="253" customFormat="1" ht="150.6" customHeight="1" x14ac:dyDescent="0.25">
      <c r="A11" s="654"/>
      <c r="B11" s="654"/>
      <c r="C11" s="356" t="s">
        <v>2114</v>
      </c>
      <c r="D11" s="356" t="s">
        <v>2129</v>
      </c>
      <c r="E11" s="386" t="s">
        <v>2141</v>
      </c>
      <c r="F11" s="357" t="s">
        <v>2142</v>
      </c>
      <c r="G11" s="386" t="s">
        <v>2143</v>
      </c>
      <c r="H11" s="359">
        <v>0.25</v>
      </c>
      <c r="I11" s="378"/>
      <c r="J11" s="359">
        <v>0.25</v>
      </c>
      <c r="K11" s="378"/>
      <c r="L11" s="359">
        <v>0.25</v>
      </c>
      <c r="M11" s="378"/>
      <c r="N11" s="359">
        <v>0.25</v>
      </c>
      <c r="O11" s="378"/>
      <c r="P11" s="361"/>
      <c r="Q11" s="362">
        <f t="shared" si="1"/>
        <v>0</v>
      </c>
      <c r="R11" s="357"/>
      <c r="S11" s="357" t="s">
        <v>2132</v>
      </c>
      <c r="T11" s="357" t="s">
        <v>2133</v>
      </c>
      <c r="U11" s="357" t="s">
        <v>2134</v>
      </c>
      <c r="V11" s="357" t="s">
        <v>2135</v>
      </c>
      <c r="W11" s="292"/>
      <c r="X11" s="292"/>
    </row>
    <row r="12" spans="1:24" s="253" customFormat="1" ht="234" customHeight="1" x14ac:dyDescent="0.25">
      <c r="A12" s="654"/>
      <c r="B12" s="654"/>
      <c r="C12" s="356" t="s">
        <v>2114</v>
      </c>
      <c r="D12" s="356" t="s">
        <v>2129</v>
      </c>
      <c r="E12" s="386" t="s">
        <v>2997</v>
      </c>
      <c r="F12" s="357" t="s">
        <v>2144</v>
      </c>
      <c r="G12" s="386" t="s">
        <v>2145</v>
      </c>
      <c r="H12" s="359"/>
      <c r="I12" s="360"/>
      <c r="J12" s="359"/>
      <c r="K12" s="360"/>
      <c r="L12" s="359"/>
      <c r="M12" s="360"/>
      <c r="N12" s="359">
        <v>1</v>
      </c>
      <c r="O12" s="378"/>
      <c r="P12" s="361"/>
      <c r="Q12" s="362">
        <f t="shared" si="1"/>
        <v>0</v>
      </c>
      <c r="R12" s="357"/>
      <c r="S12" s="357" t="s">
        <v>2132</v>
      </c>
      <c r="T12" s="357" t="s">
        <v>2133</v>
      </c>
      <c r="U12" s="357" t="s">
        <v>2134</v>
      </c>
      <c r="V12" s="357" t="s">
        <v>2135</v>
      </c>
      <c r="W12" s="292"/>
      <c r="X12" s="292"/>
    </row>
    <row r="13" spans="1:24" s="253" customFormat="1" ht="150.6" customHeight="1" x14ac:dyDescent="0.25">
      <c r="A13" s="654"/>
      <c r="B13" s="654"/>
      <c r="C13" s="356" t="s">
        <v>2114</v>
      </c>
      <c r="D13" s="356" t="s">
        <v>2129</v>
      </c>
      <c r="E13" s="386" t="s">
        <v>2146</v>
      </c>
      <c r="F13" s="357" t="s">
        <v>2147</v>
      </c>
      <c r="G13" s="587" t="s">
        <v>2148</v>
      </c>
      <c r="H13" s="359">
        <v>1</v>
      </c>
      <c r="I13" s="378"/>
      <c r="J13" s="359"/>
      <c r="K13" s="360"/>
      <c r="L13" s="359"/>
      <c r="M13" s="360"/>
      <c r="N13" s="359"/>
      <c r="O13" s="360"/>
      <c r="P13" s="361"/>
      <c r="Q13" s="362">
        <f t="shared" si="1"/>
        <v>0</v>
      </c>
      <c r="R13" s="357"/>
      <c r="S13" s="357" t="s">
        <v>2132</v>
      </c>
      <c r="T13" s="357" t="s">
        <v>2133</v>
      </c>
      <c r="U13" s="357" t="s">
        <v>2134</v>
      </c>
      <c r="V13" s="357" t="s">
        <v>2135</v>
      </c>
      <c r="W13" s="292"/>
      <c r="X13" s="292"/>
    </row>
    <row r="14" spans="1:24" s="253" customFormat="1" ht="204" customHeight="1" x14ac:dyDescent="0.25">
      <c r="A14" s="654"/>
      <c r="B14" s="654"/>
      <c r="C14" s="356" t="s">
        <v>2114</v>
      </c>
      <c r="D14" s="356" t="s">
        <v>2129</v>
      </c>
      <c r="E14" s="386" t="s">
        <v>2149</v>
      </c>
      <c r="F14" s="357" t="s">
        <v>1332</v>
      </c>
      <c r="G14" s="587" t="s">
        <v>2150</v>
      </c>
      <c r="H14" s="359"/>
      <c r="I14" s="360"/>
      <c r="J14" s="359">
        <v>1</v>
      </c>
      <c r="K14" s="378">
        <v>5348</v>
      </c>
      <c r="L14" s="359"/>
      <c r="M14" s="360"/>
      <c r="N14" s="359"/>
      <c r="O14" s="360"/>
      <c r="P14" s="361"/>
      <c r="Q14" s="362">
        <f t="shared" si="1"/>
        <v>5348</v>
      </c>
      <c r="R14" s="357"/>
      <c r="S14" s="357" t="s">
        <v>2132</v>
      </c>
      <c r="T14" s="357" t="s">
        <v>2133</v>
      </c>
      <c r="U14" s="357" t="s">
        <v>2134</v>
      </c>
      <c r="V14" s="357" t="s">
        <v>2135</v>
      </c>
      <c r="W14" s="292"/>
      <c r="X14" s="292"/>
    </row>
    <row r="15" spans="1:24" s="253" customFormat="1" ht="150.6" customHeight="1" x14ac:dyDescent="0.25">
      <c r="A15" s="654"/>
      <c r="B15" s="654"/>
      <c r="C15" s="356" t="s">
        <v>2114</v>
      </c>
      <c r="D15" s="356" t="s">
        <v>2129</v>
      </c>
      <c r="E15" s="590" t="s">
        <v>2151</v>
      </c>
      <c r="F15" s="357" t="s">
        <v>1333</v>
      </c>
      <c r="G15" s="386" t="s">
        <v>2152</v>
      </c>
      <c r="H15" s="359"/>
      <c r="I15" s="360"/>
      <c r="J15" s="359">
        <v>1</v>
      </c>
      <c r="K15" s="378">
        <v>5348</v>
      </c>
      <c r="L15" s="359"/>
      <c r="M15" s="360"/>
      <c r="N15" s="359"/>
      <c r="O15" s="360"/>
      <c r="P15" s="361"/>
      <c r="Q15" s="362">
        <f t="shared" si="1"/>
        <v>5348</v>
      </c>
      <c r="R15" s="357"/>
      <c r="S15" s="357" t="s">
        <v>2132</v>
      </c>
      <c r="T15" s="357" t="s">
        <v>2133</v>
      </c>
      <c r="U15" s="357" t="s">
        <v>2134</v>
      </c>
      <c r="V15" s="357" t="s">
        <v>2135</v>
      </c>
      <c r="W15" s="292"/>
      <c r="X15" s="292"/>
    </row>
    <row r="16" spans="1:24" s="253" customFormat="1" ht="199.5" x14ac:dyDescent="0.25">
      <c r="A16" s="654"/>
      <c r="B16" s="654"/>
      <c r="C16" s="356" t="s">
        <v>2114</v>
      </c>
      <c r="D16" s="356" t="s">
        <v>2129</v>
      </c>
      <c r="E16" s="590" t="s">
        <v>2153</v>
      </c>
      <c r="F16" s="357" t="s">
        <v>1334</v>
      </c>
      <c r="G16" s="386" t="s">
        <v>2154</v>
      </c>
      <c r="H16" s="359"/>
      <c r="I16" s="360"/>
      <c r="J16" s="359">
        <v>1</v>
      </c>
      <c r="K16" s="378">
        <v>7487</v>
      </c>
      <c r="L16" s="359"/>
      <c r="M16" s="360"/>
      <c r="N16" s="359"/>
      <c r="O16" s="360"/>
      <c r="P16" s="361"/>
      <c r="Q16" s="362">
        <f t="shared" si="1"/>
        <v>7487</v>
      </c>
      <c r="R16" s="357"/>
      <c r="S16" s="357" t="s">
        <v>2132</v>
      </c>
      <c r="T16" s="357" t="s">
        <v>2133</v>
      </c>
      <c r="U16" s="357" t="s">
        <v>2134</v>
      </c>
      <c r="V16" s="357" t="s">
        <v>2135</v>
      </c>
      <c r="W16" s="292"/>
      <c r="X16" s="292"/>
    </row>
    <row r="17" spans="1:24" s="253" customFormat="1" ht="150.6" customHeight="1" x14ac:dyDescent="0.25">
      <c r="A17" s="654"/>
      <c r="B17" s="654"/>
      <c r="C17" s="356" t="s">
        <v>2114</v>
      </c>
      <c r="D17" s="356" t="s">
        <v>2129</v>
      </c>
      <c r="E17" s="590" t="s">
        <v>2155</v>
      </c>
      <c r="F17" s="357" t="s">
        <v>1335</v>
      </c>
      <c r="G17" s="386" t="s">
        <v>2156</v>
      </c>
      <c r="H17" s="359"/>
      <c r="I17" s="360"/>
      <c r="J17" s="359"/>
      <c r="K17" s="360"/>
      <c r="L17" s="359">
        <v>1</v>
      </c>
      <c r="M17" s="378">
        <v>5348</v>
      </c>
      <c r="N17" s="359"/>
      <c r="O17" s="360"/>
      <c r="P17" s="361"/>
      <c r="Q17" s="362">
        <f t="shared" si="1"/>
        <v>5348</v>
      </c>
      <c r="R17" s="357"/>
      <c r="S17" s="357" t="s">
        <v>2132</v>
      </c>
      <c r="T17" s="357" t="s">
        <v>2133</v>
      </c>
      <c r="U17" s="357" t="s">
        <v>2134</v>
      </c>
      <c r="V17" s="357" t="s">
        <v>2135</v>
      </c>
      <c r="W17" s="292"/>
      <c r="X17" s="292"/>
    </row>
    <row r="18" spans="1:24" ht="198" customHeight="1" x14ac:dyDescent="0.25">
      <c r="A18" s="654"/>
      <c r="B18" s="654"/>
      <c r="C18" s="356" t="s">
        <v>2114</v>
      </c>
      <c r="D18" s="356" t="s">
        <v>2129</v>
      </c>
      <c r="E18" s="591" t="s">
        <v>2157</v>
      </c>
      <c r="F18" s="357" t="s">
        <v>1336</v>
      </c>
      <c r="G18" s="358" t="s">
        <v>2158</v>
      </c>
      <c r="H18" s="359"/>
      <c r="I18" s="360"/>
      <c r="J18" s="359"/>
      <c r="K18" s="360"/>
      <c r="L18" s="359">
        <v>1</v>
      </c>
      <c r="M18" s="378">
        <v>5348</v>
      </c>
      <c r="N18" s="359"/>
      <c r="O18" s="360"/>
      <c r="P18" s="361">
        <f t="shared" si="0"/>
        <v>1</v>
      </c>
      <c r="Q18" s="362">
        <f t="shared" si="1"/>
        <v>5348</v>
      </c>
      <c r="R18" s="357"/>
      <c r="S18" s="357" t="s">
        <v>2132</v>
      </c>
      <c r="T18" s="357" t="s">
        <v>2133</v>
      </c>
      <c r="U18" s="357" t="s">
        <v>2134</v>
      </c>
      <c r="V18" s="357" t="s">
        <v>2135</v>
      </c>
      <c r="W18" s="292"/>
      <c r="X18" s="292"/>
    </row>
    <row r="19" spans="1:24" s="253" customFormat="1" ht="205.7" customHeight="1" x14ac:dyDescent="0.25">
      <c r="A19" s="654"/>
      <c r="B19" s="654"/>
      <c r="C19" s="356" t="s">
        <v>2114</v>
      </c>
      <c r="D19" s="356" t="s">
        <v>2129</v>
      </c>
      <c r="E19" s="591" t="s">
        <v>2159</v>
      </c>
      <c r="F19" s="357" t="s">
        <v>1337</v>
      </c>
      <c r="G19" s="358" t="s">
        <v>2160</v>
      </c>
      <c r="H19" s="359"/>
      <c r="I19" s="360"/>
      <c r="J19" s="359"/>
      <c r="K19" s="360"/>
      <c r="L19" s="359">
        <v>1</v>
      </c>
      <c r="M19" s="378">
        <v>5348</v>
      </c>
      <c r="N19" s="359"/>
      <c r="O19" s="360"/>
      <c r="P19" s="361"/>
      <c r="Q19" s="362">
        <f t="shared" si="1"/>
        <v>5348</v>
      </c>
      <c r="R19" s="357"/>
      <c r="S19" s="357" t="s">
        <v>2132</v>
      </c>
      <c r="T19" s="357" t="s">
        <v>2133</v>
      </c>
      <c r="U19" s="357" t="s">
        <v>2134</v>
      </c>
      <c r="V19" s="357" t="s">
        <v>2135</v>
      </c>
      <c r="W19" s="292"/>
      <c r="X19" s="292"/>
    </row>
    <row r="20" spans="1:24" s="253" customFormat="1" ht="132.6" customHeight="1" x14ac:dyDescent="0.25">
      <c r="A20" s="654"/>
      <c r="B20" s="654"/>
      <c r="C20" s="356" t="s">
        <v>2114</v>
      </c>
      <c r="D20" s="356" t="s">
        <v>2129</v>
      </c>
      <c r="E20" s="591" t="s">
        <v>2161</v>
      </c>
      <c r="F20" s="357" t="s">
        <v>2162</v>
      </c>
      <c r="G20" s="358" t="s">
        <v>2163</v>
      </c>
      <c r="H20" s="359">
        <v>1</v>
      </c>
      <c r="I20" s="378"/>
      <c r="J20" s="359"/>
      <c r="K20" s="360"/>
      <c r="L20" s="359"/>
      <c r="M20" s="360"/>
      <c r="N20" s="359"/>
      <c r="O20" s="360"/>
      <c r="P20" s="361"/>
      <c r="Q20" s="362">
        <f t="shared" si="1"/>
        <v>0</v>
      </c>
      <c r="R20" s="357"/>
      <c r="S20" s="357" t="s">
        <v>2132</v>
      </c>
      <c r="T20" s="357" t="s">
        <v>2133</v>
      </c>
      <c r="U20" s="357" t="s">
        <v>2134</v>
      </c>
      <c r="V20" s="357" t="s">
        <v>2135</v>
      </c>
      <c r="W20" s="292"/>
      <c r="X20" s="292"/>
    </row>
    <row r="21" spans="1:24" s="253" customFormat="1" ht="162.6" customHeight="1" x14ac:dyDescent="0.25">
      <c r="A21" s="654"/>
      <c r="B21" s="654"/>
      <c r="C21" s="356" t="s">
        <v>2114</v>
      </c>
      <c r="D21" s="356" t="s">
        <v>2129</v>
      </c>
      <c r="E21" s="591" t="s">
        <v>2164</v>
      </c>
      <c r="F21" s="357" t="s">
        <v>2165</v>
      </c>
      <c r="G21" s="358" t="s">
        <v>2166</v>
      </c>
      <c r="H21" s="359"/>
      <c r="I21" s="360"/>
      <c r="J21" s="359"/>
      <c r="K21" s="360"/>
      <c r="L21" s="359">
        <v>1</v>
      </c>
      <c r="M21" s="378"/>
      <c r="N21" s="359"/>
      <c r="O21" s="360"/>
      <c r="P21" s="361"/>
      <c r="Q21" s="362">
        <f t="shared" si="1"/>
        <v>0</v>
      </c>
      <c r="R21" s="357"/>
      <c r="S21" s="357" t="s">
        <v>2132</v>
      </c>
      <c r="T21" s="357" t="s">
        <v>2133</v>
      </c>
      <c r="U21" s="357" t="s">
        <v>2134</v>
      </c>
      <c r="V21" s="357" t="s">
        <v>2135</v>
      </c>
      <c r="W21" s="292"/>
      <c r="X21" s="292"/>
    </row>
    <row r="22" spans="1:24" s="253" customFormat="1" ht="168" customHeight="1" x14ac:dyDescent="0.25">
      <c r="A22" s="654"/>
      <c r="B22" s="654"/>
      <c r="C22" s="356" t="s">
        <v>2114</v>
      </c>
      <c r="D22" s="356" t="s">
        <v>2129</v>
      </c>
      <c r="E22" s="591" t="s">
        <v>2167</v>
      </c>
      <c r="F22" s="357" t="s">
        <v>1338</v>
      </c>
      <c r="G22" s="358" t="s">
        <v>2168</v>
      </c>
      <c r="H22" s="359"/>
      <c r="I22" s="360"/>
      <c r="J22" s="359"/>
      <c r="K22" s="360"/>
      <c r="L22" s="359"/>
      <c r="M22" s="360"/>
      <c r="N22" s="359">
        <v>1</v>
      </c>
      <c r="O22" s="378">
        <v>5348</v>
      </c>
      <c r="P22" s="361"/>
      <c r="Q22" s="362">
        <f t="shared" si="1"/>
        <v>5348</v>
      </c>
      <c r="R22" s="357"/>
      <c r="S22" s="357" t="s">
        <v>2132</v>
      </c>
      <c r="T22" s="357" t="s">
        <v>2133</v>
      </c>
      <c r="U22" s="357" t="s">
        <v>2134</v>
      </c>
      <c r="V22" s="357" t="s">
        <v>2135</v>
      </c>
      <c r="W22" s="292"/>
      <c r="X22" s="292"/>
    </row>
    <row r="23" spans="1:24" s="253" customFormat="1" ht="162" customHeight="1" x14ac:dyDescent="0.25">
      <c r="A23" s="654"/>
      <c r="B23" s="654"/>
      <c r="C23" s="356" t="s">
        <v>2114</v>
      </c>
      <c r="D23" s="356" t="s">
        <v>2129</v>
      </c>
      <c r="E23" s="591" t="s">
        <v>2169</v>
      </c>
      <c r="F23" s="357" t="s">
        <v>1339</v>
      </c>
      <c r="G23" s="358" t="s">
        <v>2170</v>
      </c>
      <c r="H23" s="359"/>
      <c r="I23" s="360"/>
      <c r="J23" s="359">
        <v>1</v>
      </c>
      <c r="K23" s="378">
        <v>5348</v>
      </c>
      <c r="L23" s="359"/>
      <c r="M23" s="360"/>
      <c r="N23" s="359"/>
      <c r="O23" s="360"/>
      <c r="P23" s="361"/>
      <c r="Q23" s="362">
        <f t="shared" si="1"/>
        <v>5348</v>
      </c>
      <c r="R23" s="357"/>
      <c r="S23" s="357" t="s">
        <v>2132</v>
      </c>
      <c r="T23" s="357" t="s">
        <v>2133</v>
      </c>
      <c r="U23" s="357" t="s">
        <v>2134</v>
      </c>
      <c r="V23" s="357" t="s">
        <v>2135</v>
      </c>
      <c r="W23" s="292"/>
      <c r="X23" s="292"/>
    </row>
    <row r="24" spans="1:24" ht="188.45" customHeight="1" x14ac:dyDescent="0.25">
      <c r="A24" s="654"/>
      <c r="B24" s="654"/>
      <c r="C24" s="356" t="s">
        <v>2114</v>
      </c>
      <c r="D24" s="356" t="s">
        <v>2129</v>
      </c>
      <c r="E24" s="591" t="s">
        <v>2171</v>
      </c>
      <c r="F24" s="357" t="s">
        <v>1340</v>
      </c>
      <c r="G24" s="358" t="s">
        <v>2172</v>
      </c>
      <c r="H24" s="359"/>
      <c r="I24" s="360"/>
      <c r="J24" s="359">
        <v>1</v>
      </c>
      <c r="K24" s="378">
        <v>5348</v>
      </c>
      <c r="L24" s="359"/>
      <c r="M24" s="360"/>
      <c r="N24" s="359"/>
      <c r="O24" s="360"/>
      <c r="P24" s="361">
        <f t="shared" si="0"/>
        <v>1</v>
      </c>
      <c r="Q24" s="362">
        <f t="shared" si="1"/>
        <v>5348</v>
      </c>
      <c r="R24" s="357"/>
      <c r="S24" s="357" t="s">
        <v>2132</v>
      </c>
      <c r="T24" s="357" t="s">
        <v>2133</v>
      </c>
      <c r="U24" s="357" t="s">
        <v>2134</v>
      </c>
      <c r="V24" s="357" t="s">
        <v>2135</v>
      </c>
      <c r="W24" s="292"/>
      <c r="X24" s="292"/>
    </row>
    <row r="25" spans="1:24" ht="148.69999999999999" customHeight="1" x14ac:dyDescent="0.25">
      <c r="A25" s="654"/>
      <c r="B25" s="654"/>
      <c r="C25" s="356" t="s">
        <v>2114</v>
      </c>
      <c r="D25" s="356" t="s">
        <v>2129</v>
      </c>
      <c r="E25" s="591" t="s">
        <v>2173</v>
      </c>
      <c r="F25" s="357" t="s">
        <v>1341</v>
      </c>
      <c r="G25" s="358" t="s">
        <v>2174</v>
      </c>
      <c r="H25" s="359"/>
      <c r="I25" s="360"/>
      <c r="J25" s="359"/>
      <c r="K25" s="360"/>
      <c r="L25" s="359"/>
      <c r="M25" s="360"/>
      <c r="N25" s="359">
        <v>1</v>
      </c>
      <c r="O25" s="378">
        <v>5348</v>
      </c>
      <c r="P25" s="361">
        <f t="shared" si="0"/>
        <v>1</v>
      </c>
      <c r="Q25" s="362">
        <f t="shared" si="1"/>
        <v>5348</v>
      </c>
      <c r="R25" s="357"/>
      <c r="S25" s="357" t="s">
        <v>2132</v>
      </c>
      <c r="T25" s="357" t="s">
        <v>2133</v>
      </c>
      <c r="U25" s="357" t="s">
        <v>2134</v>
      </c>
      <c r="V25" s="357" t="s">
        <v>2135</v>
      </c>
      <c r="W25" s="292"/>
      <c r="X25" s="292"/>
    </row>
    <row r="26" spans="1:24" ht="166.35" customHeight="1" x14ac:dyDescent="0.25">
      <c r="A26" s="654"/>
      <c r="B26" s="654"/>
      <c r="C26" s="356" t="s">
        <v>2114</v>
      </c>
      <c r="D26" s="356" t="s">
        <v>2129</v>
      </c>
      <c r="E26" s="591" t="s">
        <v>2175</v>
      </c>
      <c r="F26" s="357" t="s">
        <v>1418</v>
      </c>
      <c r="G26" s="358" t="s">
        <v>2176</v>
      </c>
      <c r="H26" s="359">
        <v>1</v>
      </c>
      <c r="I26" s="378">
        <v>8000</v>
      </c>
      <c r="J26" s="359"/>
      <c r="K26" s="360"/>
      <c r="L26" s="359"/>
      <c r="M26" s="360"/>
      <c r="N26" s="359"/>
      <c r="O26" s="360"/>
      <c r="P26" s="361">
        <f t="shared" si="0"/>
        <v>1</v>
      </c>
      <c r="Q26" s="362">
        <f t="shared" si="1"/>
        <v>8000</v>
      </c>
      <c r="R26" s="357"/>
      <c r="S26" s="357" t="s">
        <v>2132</v>
      </c>
      <c r="T26" s="357" t="s">
        <v>2133</v>
      </c>
      <c r="U26" s="357" t="s">
        <v>2134</v>
      </c>
      <c r="V26" s="357" t="s">
        <v>2135</v>
      </c>
      <c r="W26" s="292"/>
      <c r="X26" s="292"/>
    </row>
    <row r="27" spans="1:24" ht="146.44999999999999" customHeight="1" x14ac:dyDescent="0.25">
      <c r="A27" s="654"/>
      <c r="B27" s="654"/>
      <c r="C27" s="356" t="s">
        <v>2114</v>
      </c>
      <c r="D27" s="356" t="s">
        <v>2129</v>
      </c>
      <c r="E27" s="591" t="s">
        <v>2177</v>
      </c>
      <c r="F27" s="357" t="s">
        <v>1342</v>
      </c>
      <c r="G27" s="358" t="s">
        <v>2178</v>
      </c>
      <c r="H27" s="359"/>
      <c r="I27" s="360"/>
      <c r="J27" s="359">
        <v>1</v>
      </c>
      <c r="K27" s="378">
        <v>5348</v>
      </c>
      <c r="L27" s="359"/>
      <c r="M27" s="360"/>
      <c r="N27" s="359"/>
      <c r="O27" s="360"/>
      <c r="P27" s="361">
        <f t="shared" si="0"/>
        <v>1</v>
      </c>
      <c r="Q27" s="362">
        <f t="shared" si="1"/>
        <v>5348</v>
      </c>
      <c r="R27" s="357"/>
      <c r="S27" s="357" t="s">
        <v>2132</v>
      </c>
      <c r="T27" s="357" t="s">
        <v>2133</v>
      </c>
      <c r="U27" s="357" t="s">
        <v>2134</v>
      </c>
      <c r="V27" s="357" t="s">
        <v>2135</v>
      </c>
      <c r="W27" s="292"/>
      <c r="X27" s="292"/>
    </row>
    <row r="28" spans="1:24" ht="141.94999999999999" customHeight="1" x14ac:dyDescent="0.25">
      <c r="A28" s="653" t="s">
        <v>2179</v>
      </c>
      <c r="B28" s="653" t="s">
        <v>2180</v>
      </c>
      <c r="C28" s="356" t="s">
        <v>2112</v>
      </c>
      <c r="D28" s="592" t="s">
        <v>2181</v>
      </c>
      <c r="E28" s="357" t="s">
        <v>2182</v>
      </c>
      <c r="F28" s="357" t="s">
        <v>2183</v>
      </c>
      <c r="G28" s="357" t="s">
        <v>2184</v>
      </c>
      <c r="H28" s="359">
        <v>1</v>
      </c>
      <c r="I28" s="378"/>
      <c r="J28" s="359"/>
      <c r="K28" s="360"/>
      <c r="L28" s="359"/>
      <c r="M28" s="360"/>
      <c r="N28" s="359"/>
      <c r="O28" s="360"/>
      <c r="P28" s="361">
        <f t="shared" si="0"/>
        <v>1</v>
      </c>
      <c r="Q28" s="362">
        <f t="shared" si="1"/>
        <v>0</v>
      </c>
      <c r="R28" s="357"/>
      <c r="S28" s="357" t="s">
        <v>2185</v>
      </c>
      <c r="T28" s="357" t="s">
        <v>2186</v>
      </c>
      <c r="U28" s="357" t="s">
        <v>2187</v>
      </c>
      <c r="V28" s="357" t="s">
        <v>2188</v>
      </c>
      <c r="W28" s="292"/>
      <c r="X28" s="292"/>
    </row>
    <row r="29" spans="1:24" s="229" customFormat="1" ht="99.75" x14ac:dyDescent="0.25">
      <c r="A29" s="654"/>
      <c r="B29" s="654"/>
      <c r="C29" s="356" t="s">
        <v>2112</v>
      </c>
      <c r="D29" s="592" t="s">
        <v>2189</v>
      </c>
      <c r="E29" s="357" t="s">
        <v>2190</v>
      </c>
      <c r="F29" s="357" t="s">
        <v>2191</v>
      </c>
      <c r="G29" s="358" t="s">
        <v>2192</v>
      </c>
      <c r="H29" s="359">
        <v>0.25</v>
      </c>
      <c r="I29" s="378"/>
      <c r="J29" s="359">
        <v>0.25</v>
      </c>
      <c r="K29" s="378"/>
      <c r="L29" s="359">
        <v>0.25</v>
      </c>
      <c r="M29" s="378"/>
      <c r="N29" s="359">
        <v>0.25</v>
      </c>
      <c r="O29" s="378"/>
      <c r="P29" s="361">
        <f t="shared" si="0"/>
        <v>1</v>
      </c>
      <c r="Q29" s="362">
        <f t="shared" si="1"/>
        <v>0</v>
      </c>
      <c r="R29" s="357"/>
      <c r="S29" s="357" t="s">
        <v>2185</v>
      </c>
      <c r="T29" s="357" t="s">
        <v>2193</v>
      </c>
      <c r="U29" s="357" t="s">
        <v>2187</v>
      </c>
      <c r="V29" s="357" t="s">
        <v>2188</v>
      </c>
      <c r="W29" s="292"/>
      <c r="X29" s="292"/>
    </row>
    <row r="30" spans="1:24" s="229" customFormat="1" ht="94.35" customHeight="1" x14ac:dyDescent="0.25">
      <c r="A30" s="654"/>
      <c r="B30" s="654"/>
      <c r="C30" s="356" t="s">
        <v>2112</v>
      </c>
      <c r="D30" s="592" t="s">
        <v>2194</v>
      </c>
      <c r="E30" s="357" t="s">
        <v>2195</v>
      </c>
      <c r="F30" s="357" t="s">
        <v>2196</v>
      </c>
      <c r="G30" s="358" t="s">
        <v>2197</v>
      </c>
      <c r="H30" s="359"/>
      <c r="I30" s="360"/>
      <c r="J30" s="359"/>
      <c r="K30" s="360"/>
      <c r="L30" s="359">
        <v>1</v>
      </c>
      <c r="M30" s="378"/>
      <c r="N30" s="359"/>
      <c r="O30" s="360"/>
      <c r="P30" s="361">
        <f t="shared" si="0"/>
        <v>1</v>
      </c>
      <c r="Q30" s="362">
        <f t="shared" si="1"/>
        <v>0</v>
      </c>
      <c r="R30" s="357"/>
      <c r="S30" s="357" t="s">
        <v>2185</v>
      </c>
      <c r="T30" s="357" t="s">
        <v>2198</v>
      </c>
      <c r="U30" s="357" t="s">
        <v>2187</v>
      </c>
      <c r="V30" s="357" t="s">
        <v>2188</v>
      </c>
      <c r="W30" s="292"/>
      <c r="X30" s="292"/>
    </row>
    <row r="31" spans="1:24" s="229" customFormat="1" ht="84.95" customHeight="1" x14ac:dyDescent="0.25">
      <c r="A31" s="654"/>
      <c r="B31" s="654"/>
      <c r="C31" s="356" t="s">
        <v>2112</v>
      </c>
      <c r="D31" s="592" t="s">
        <v>2199</v>
      </c>
      <c r="E31" s="357" t="s">
        <v>2200</v>
      </c>
      <c r="F31" s="357" t="s">
        <v>2201</v>
      </c>
      <c r="G31" s="358" t="s">
        <v>2202</v>
      </c>
      <c r="H31" s="359"/>
      <c r="I31" s="360"/>
      <c r="J31" s="359"/>
      <c r="K31" s="360"/>
      <c r="L31" s="359"/>
      <c r="M31" s="360"/>
      <c r="N31" s="359">
        <v>1</v>
      </c>
      <c r="O31" s="378"/>
      <c r="P31" s="361">
        <f t="shared" si="0"/>
        <v>1</v>
      </c>
      <c r="Q31" s="362">
        <f t="shared" si="1"/>
        <v>0</v>
      </c>
      <c r="R31" s="357"/>
      <c r="S31" s="357" t="s">
        <v>2203</v>
      </c>
      <c r="T31" s="357" t="s">
        <v>2204</v>
      </c>
      <c r="U31" s="357" t="s">
        <v>2125</v>
      </c>
      <c r="V31" s="357" t="s">
        <v>2188</v>
      </c>
      <c r="W31" s="292"/>
      <c r="X31" s="292"/>
    </row>
    <row r="32" spans="1:24" ht="85.5" x14ac:dyDescent="0.25">
      <c r="A32" s="654"/>
      <c r="B32" s="654"/>
      <c r="C32" s="356" t="s">
        <v>2112</v>
      </c>
      <c r="D32" s="592" t="s">
        <v>2199</v>
      </c>
      <c r="E32" s="357" t="s">
        <v>2205</v>
      </c>
      <c r="F32" s="357" t="s">
        <v>2206</v>
      </c>
      <c r="G32" s="358" t="s">
        <v>2207</v>
      </c>
      <c r="H32" s="359">
        <v>1</v>
      </c>
      <c r="I32" s="378"/>
      <c r="J32" s="359"/>
      <c r="K32" s="360"/>
      <c r="L32" s="359"/>
      <c r="M32" s="360"/>
      <c r="N32" s="359"/>
      <c r="O32" s="360"/>
      <c r="P32" s="361">
        <f t="shared" si="0"/>
        <v>1</v>
      </c>
      <c r="Q32" s="362">
        <f t="shared" si="1"/>
        <v>0</v>
      </c>
      <c r="R32" s="357"/>
      <c r="S32" s="357" t="s">
        <v>2208</v>
      </c>
      <c r="T32" s="357" t="s">
        <v>2209</v>
      </c>
      <c r="U32" s="357" t="s">
        <v>2210</v>
      </c>
      <c r="V32" s="357" t="s">
        <v>2211</v>
      </c>
      <c r="W32" s="292"/>
      <c r="X32" s="292"/>
    </row>
    <row r="33" spans="1:24" s="253" customFormat="1" ht="213.75" x14ac:dyDescent="0.25">
      <c r="A33" s="654"/>
      <c r="B33" s="654"/>
      <c r="C33" s="356" t="s">
        <v>2112</v>
      </c>
      <c r="D33" s="592" t="s">
        <v>2199</v>
      </c>
      <c r="E33" s="357" t="s">
        <v>2212</v>
      </c>
      <c r="F33" s="357" t="s">
        <v>1419</v>
      </c>
      <c r="G33" s="358" t="s">
        <v>2213</v>
      </c>
      <c r="H33" s="359">
        <v>1</v>
      </c>
      <c r="I33" s="378">
        <v>10000</v>
      </c>
      <c r="J33" s="359"/>
      <c r="K33" s="360"/>
      <c r="L33" s="359"/>
      <c r="M33" s="360"/>
      <c r="N33" s="359"/>
      <c r="O33" s="360"/>
      <c r="P33" s="361"/>
      <c r="Q33" s="362">
        <f t="shared" si="1"/>
        <v>10000</v>
      </c>
      <c r="R33" s="357"/>
      <c r="S33" s="357" t="s">
        <v>2214</v>
      </c>
      <c r="T33" s="357" t="s">
        <v>2215</v>
      </c>
      <c r="U33" s="357" t="s">
        <v>2187</v>
      </c>
      <c r="V33" s="357" t="s">
        <v>2216</v>
      </c>
      <c r="W33" s="292"/>
      <c r="X33" s="292"/>
    </row>
    <row r="34" spans="1:24" s="253" customFormat="1" ht="213.75" x14ac:dyDescent="0.25">
      <c r="A34" s="654"/>
      <c r="B34" s="654"/>
      <c r="C34" s="356" t="s">
        <v>2112</v>
      </c>
      <c r="D34" s="592" t="s">
        <v>2199</v>
      </c>
      <c r="E34" s="357" t="s">
        <v>2212</v>
      </c>
      <c r="F34" s="357" t="s">
        <v>1420</v>
      </c>
      <c r="G34" s="358" t="s">
        <v>2217</v>
      </c>
      <c r="H34" s="359"/>
      <c r="I34" s="360"/>
      <c r="J34" s="359"/>
      <c r="K34" s="360"/>
      <c r="L34" s="359"/>
      <c r="M34" s="360"/>
      <c r="N34" s="359"/>
      <c r="O34" s="378">
        <v>156855</v>
      </c>
      <c r="P34" s="361"/>
      <c r="Q34" s="362">
        <f t="shared" si="1"/>
        <v>156855</v>
      </c>
      <c r="R34" s="357"/>
      <c r="S34" s="357" t="s">
        <v>2214</v>
      </c>
      <c r="T34" s="357" t="s">
        <v>2215</v>
      </c>
      <c r="U34" s="357" t="s">
        <v>2187</v>
      </c>
      <c r="V34" s="357" t="s">
        <v>2218</v>
      </c>
      <c r="W34" s="292"/>
      <c r="X34" s="292"/>
    </row>
    <row r="35" spans="1:24" s="253" customFormat="1" ht="213.75" x14ac:dyDescent="0.25">
      <c r="A35" s="654"/>
      <c r="B35" s="654"/>
      <c r="C35" s="356" t="s">
        <v>2112</v>
      </c>
      <c r="D35" s="592" t="s">
        <v>2199</v>
      </c>
      <c r="E35" s="357" t="s">
        <v>2212</v>
      </c>
      <c r="F35" s="357" t="s">
        <v>1422</v>
      </c>
      <c r="G35" s="358" t="s">
        <v>2219</v>
      </c>
      <c r="H35" s="359"/>
      <c r="I35" s="360"/>
      <c r="J35" s="359"/>
      <c r="K35" s="360"/>
      <c r="L35" s="359"/>
      <c r="M35" s="378">
        <v>600000</v>
      </c>
      <c r="N35" s="359"/>
      <c r="O35" s="360"/>
      <c r="P35" s="361"/>
      <c r="Q35" s="362">
        <f t="shared" si="1"/>
        <v>600000</v>
      </c>
      <c r="R35" s="357"/>
      <c r="S35" s="357" t="s">
        <v>2214</v>
      </c>
      <c r="T35" s="357" t="s">
        <v>2215</v>
      </c>
      <c r="U35" s="357" t="s">
        <v>2187</v>
      </c>
      <c r="V35" s="357" t="s">
        <v>2218</v>
      </c>
      <c r="W35" s="292"/>
      <c r="X35" s="292"/>
    </row>
    <row r="36" spans="1:24" s="253" customFormat="1" ht="213.75" x14ac:dyDescent="0.25">
      <c r="A36" s="654"/>
      <c r="B36" s="654"/>
      <c r="C36" s="356" t="s">
        <v>2112</v>
      </c>
      <c r="D36" s="592" t="s">
        <v>2199</v>
      </c>
      <c r="E36" s="357" t="s">
        <v>2212</v>
      </c>
      <c r="F36" s="357" t="s">
        <v>2220</v>
      </c>
      <c r="G36" s="358" t="s">
        <v>2221</v>
      </c>
      <c r="H36" s="359"/>
      <c r="I36" s="360"/>
      <c r="J36" s="359"/>
      <c r="K36" s="378"/>
      <c r="L36" s="359"/>
      <c r="M36" s="360"/>
      <c r="N36" s="359"/>
      <c r="O36" s="360"/>
      <c r="P36" s="361"/>
      <c r="Q36" s="362">
        <f t="shared" si="1"/>
        <v>0</v>
      </c>
      <c r="R36" s="357"/>
      <c r="S36" s="357" t="s">
        <v>2214</v>
      </c>
      <c r="T36" s="357" t="s">
        <v>2215</v>
      </c>
      <c r="U36" s="357" t="s">
        <v>2187</v>
      </c>
      <c r="V36" s="357" t="s">
        <v>2216</v>
      </c>
      <c r="W36" s="292"/>
      <c r="X36" s="292"/>
    </row>
    <row r="37" spans="1:24" s="253" customFormat="1" ht="213.75" x14ac:dyDescent="0.25">
      <c r="A37" s="654"/>
      <c r="B37" s="654"/>
      <c r="C37" s="356" t="s">
        <v>2112</v>
      </c>
      <c r="D37" s="592" t="s">
        <v>2199</v>
      </c>
      <c r="E37" s="357" t="s">
        <v>2212</v>
      </c>
      <c r="F37" s="357" t="s">
        <v>2222</v>
      </c>
      <c r="G37" s="358" t="s">
        <v>2223</v>
      </c>
      <c r="H37" s="359"/>
      <c r="I37" s="360"/>
      <c r="J37" s="359"/>
      <c r="K37" s="360"/>
      <c r="L37" s="359"/>
      <c r="M37" s="378"/>
      <c r="N37" s="359"/>
      <c r="O37" s="360"/>
      <c r="P37" s="361"/>
      <c r="Q37" s="362">
        <f t="shared" si="1"/>
        <v>0</v>
      </c>
      <c r="R37" s="357"/>
      <c r="S37" s="357" t="s">
        <v>2214</v>
      </c>
      <c r="T37" s="357" t="s">
        <v>2215</v>
      </c>
      <c r="U37" s="357" t="s">
        <v>2187</v>
      </c>
      <c r="V37" s="357" t="s">
        <v>2218</v>
      </c>
      <c r="W37" s="292"/>
      <c r="X37" s="292"/>
    </row>
    <row r="38" spans="1:24" s="253" customFormat="1" ht="213.75" x14ac:dyDescent="0.25">
      <c r="A38" s="654"/>
      <c r="B38" s="654"/>
      <c r="C38" s="356" t="s">
        <v>2112</v>
      </c>
      <c r="D38" s="592" t="s">
        <v>2199</v>
      </c>
      <c r="E38" s="357" t="s">
        <v>2212</v>
      </c>
      <c r="F38" s="357" t="s">
        <v>1424</v>
      </c>
      <c r="G38" s="358" t="s">
        <v>2224</v>
      </c>
      <c r="H38" s="359">
        <v>0.25</v>
      </c>
      <c r="I38" s="378">
        <v>43510</v>
      </c>
      <c r="J38" s="359">
        <v>0.25</v>
      </c>
      <c r="K38" s="378">
        <v>43510</v>
      </c>
      <c r="L38" s="359">
        <v>0.25</v>
      </c>
      <c r="M38" s="378">
        <v>43510</v>
      </c>
      <c r="N38" s="359">
        <v>0.25</v>
      </c>
      <c r="O38" s="378">
        <v>43510</v>
      </c>
      <c r="P38" s="361"/>
      <c r="Q38" s="362">
        <f t="shared" si="1"/>
        <v>174040</v>
      </c>
      <c r="R38" s="357"/>
      <c r="S38" s="357" t="s">
        <v>2214</v>
      </c>
      <c r="T38" s="357" t="s">
        <v>2215</v>
      </c>
      <c r="U38" s="357" t="s">
        <v>2187</v>
      </c>
      <c r="V38" s="357" t="s">
        <v>2225</v>
      </c>
      <c r="W38" s="292"/>
      <c r="X38" s="292"/>
    </row>
    <row r="39" spans="1:24" ht="51" customHeight="1" x14ac:dyDescent="0.25">
      <c r="A39" s="654"/>
      <c r="B39" s="654"/>
      <c r="C39" s="356" t="s">
        <v>2112</v>
      </c>
      <c r="D39" s="592" t="s">
        <v>2199</v>
      </c>
      <c r="E39" s="357" t="s">
        <v>2212</v>
      </c>
      <c r="F39" s="357" t="s">
        <v>1425</v>
      </c>
      <c r="G39" s="358" t="s">
        <v>2226</v>
      </c>
      <c r="H39" s="359"/>
      <c r="I39" s="360"/>
      <c r="J39" s="359"/>
      <c r="K39" s="360"/>
      <c r="L39" s="359">
        <v>1</v>
      </c>
      <c r="M39" s="378">
        <v>20000</v>
      </c>
      <c r="N39" s="359"/>
      <c r="O39" s="360"/>
      <c r="P39" s="361">
        <f t="shared" si="0"/>
        <v>1</v>
      </c>
      <c r="Q39" s="362">
        <f t="shared" si="1"/>
        <v>20000</v>
      </c>
      <c r="R39" s="357"/>
      <c r="S39" s="357" t="s">
        <v>2214</v>
      </c>
      <c r="T39" s="357" t="s">
        <v>2215</v>
      </c>
      <c r="U39" s="357" t="s">
        <v>2187</v>
      </c>
      <c r="V39" s="357" t="s">
        <v>2225</v>
      </c>
      <c r="W39" s="292"/>
      <c r="X39" s="292"/>
    </row>
    <row r="40" spans="1:24" s="253" customFormat="1" ht="51" customHeight="1" x14ac:dyDescent="0.25">
      <c r="A40" s="654"/>
      <c r="B40" s="654"/>
      <c r="C40" s="356" t="s">
        <v>2112</v>
      </c>
      <c r="D40" s="592" t="s">
        <v>2199</v>
      </c>
      <c r="E40" s="357" t="s">
        <v>2212</v>
      </c>
      <c r="F40" s="357" t="s">
        <v>2227</v>
      </c>
      <c r="G40" s="358" t="s">
        <v>2228</v>
      </c>
      <c r="H40" s="359"/>
      <c r="I40" s="360"/>
      <c r="J40" s="359"/>
      <c r="K40" s="360"/>
      <c r="L40" s="359">
        <v>0.5</v>
      </c>
      <c r="M40" s="378"/>
      <c r="N40" s="359">
        <v>0.5</v>
      </c>
      <c r="O40" s="378"/>
      <c r="P40" s="361"/>
      <c r="Q40" s="362">
        <f t="shared" si="1"/>
        <v>0</v>
      </c>
      <c r="R40" s="357"/>
      <c r="S40" s="357" t="s">
        <v>2214</v>
      </c>
      <c r="T40" s="357" t="s">
        <v>2215</v>
      </c>
      <c r="U40" s="357" t="s">
        <v>2187</v>
      </c>
      <c r="V40" s="357" t="s">
        <v>2225</v>
      </c>
      <c r="W40" s="292"/>
      <c r="X40" s="292"/>
    </row>
    <row r="41" spans="1:24" s="253" customFormat="1" ht="72.95" customHeight="1" x14ac:dyDescent="0.25">
      <c r="A41" s="654"/>
      <c r="B41" s="654"/>
      <c r="C41" s="356" t="s">
        <v>2112</v>
      </c>
      <c r="D41" s="592" t="s">
        <v>2199</v>
      </c>
      <c r="E41" s="357" t="s">
        <v>2212</v>
      </c>
      <c r="F41" s="357" t="s">
        <v>2229</v>
      </c>
      <c r="G41" s="358" t="s">
        <v>2230</v>
      </c>
      <c r="H41" s="359"/>
      <c r="I41" s="360"/>
      <c r="J41" s="359">
        <v>0.5</v>
      </c>
      <c r="K41" s="378"/>
      <c r="L41" s="359">
        <v>0.5</v>
      </c>
      <c r="M41" s="378"/>
      <c r="N41" s="359"/>
      <c r="O41" s="360"/>
      <c r="P41" s="361"/>
      <c r="Q41" s="362">
        <f t="shared" si="1"/>
        <v>0</v>
      </c>
      <c r="R41" s="357"/>
      <c r="S41" s="357" t="s">
        <v>2214</v>
      </c>
      <c r="T41" s="357" t="s">
        <v>2215</v>
      </c>
      <c r="U41" s="357" t="s">
        <v>2187</v>
      </c>
      <c r="V41" s="357" t="s">
        <v>2225</v>
      </c>
      <c r="W41" s="292"/>
      <c r="X41" s="292"/>
    </row>
    <row r="42" spans="1:24" s="253" customFormat="1" ht="51" customHeight="1" x14ac:dyDescent="0.25">
      <c r="A42" s="654"/>
      <c r="B42" s="654"/>
      <c r="C42" s="356" t="s">
        <v>2112</v>
      </c>
      <c r="D42" s="592" t="s">
        <v>2199</v>
      </c>
      <c r="E42" s="357" t="s">
        <v>2212</v>
      </c>
      <c r="F42" s="357" t="s">
        <v>2231</v>
      </c>
      <c r="G42" s="358" t="s">
        <v>2232</v>
      </c>
      <c r="H42" s="359"/>
      <c r="I42" s="360"/>
      <c r="J42" s="359"/>
      <c r="K42" s="360"/>
      <c r="L42" s="359"/>
      <c r="M42" s="360"/>
      <c r="N42" s="359">
        <v>1</v>
      </c>
      <c r="O42" s="378"/>
      <c r="P42" s="361"/>
      <c r="Q42" s="362">
        <f t="shared" si="1"/>
        <v>0</v>
      </c>
      <c r="R42" s="357"/>
      <c r="S42" s="357" t="s">
        <v>2214</v>
      </c>
      <c r="T42" s="357" t="s">
        <v>2215</v>
      </c>
      <c r="U42" s="357" t="s">
        <v>2187</v>
      </c>
      <c r="V42" s="357" t="s">
        <v>2225</v>
      </c>
      <c r="W42" s="292"/>
      <c r="X42" s="292"/>
    </row>
    <row r="43" spans="1:24" s="253" customFormat="1" ht="51" customHeight="1" x14ac:dyDescent="0.25">
      <c r="A43" s="654"/>
      <c r="B43" s="654"/>
      <c r="C43" s="356" t="s">
        <v>2112</v>
      </c>
      <c r="D43" s="592" t="s">
        <v>2199</v>
      </c>
      <c r="E43" s="357" t="s">
        <v>2212</v>
      </c>
      <c r="F43" s="357" t="s">
        <v>2233</v>
      </c>
      <c r="G43" s="358" t="s">
        <v>2234</v>
      </c>
      <c r="H43" s="359"/>
      <c r="I43" s="360"/>
      <c r="J43" s="359" t="s">
        <v>1584</v>
      </c>
      <c r="K43" s="378"/>
      <c r="L43" s="359" t="s">
        <v>1584</v>
      </c>
      <c r="M43" s="378"/>
      <c r="N43" s="359" t="s">
        <v>1584</v>
      </c>
      <c r="O43" s="378"/>
      <c r="P43" s="361"/>
      <c r="Q43" s="362">
        <f t="shared" si="1"/>
        <v>0</v>
      </c>
      <c r="R43" s="357"/>
      <c r="S43" s="357" t="s">
        <v>2214</v>
      </c>
      <c r="T43" s="357" t="s">
        <v>2215</v>
      </c>
      <c r="U43" s="357" t="s">
        <v>2187</v>
      </c>
      <c r="V43" s="357" t="s">
        <v>2225</v>
      </c>
      <c r="W43" s="292"/>
      <c r="X43" s="292"/>
    </row>
    <row r="44" spans="1:24" s="253" customFormat="1" ht="51" customHeight="1" x14ac:dyDescent="0.25">
      <c r="A44" s="654"/>
      <c r="B44" s="654"/>
      <c r="C44" s="356" t="s">
        <v>2112</v>
      </c>
      <c r="D44" s="592" t="s">
        <v>2199</v>
      </c>
      <c r="E44" s="357" t="s">
        <v>2212</v>
      </c>
      <c r="F44" s="357" t="s">
        <v>2235</v>
      </c>
      <c r="G44" s="358" t="s">
        <v>2236</v>
      </c>
      <c r="H44" s="359"/>
      <c r="I44" s="360"/>
      <c r="J44" s="359"/>
      <c r="K44" s="360"/>
      <c r="L44" s="359">
        <v>0.5</v>
      </c>
      <c r="M44" s="378"/>
      <c r="N44" s="359">
        <v>0.5</v>
      </c>
      <c r="O44" s="378"/>
      <c r="P44" s="361"/>
      <c r="Q44" s="362">
        <f t="shared" si="1"/>
        <v>0</v>
      </c>
      <c r="R44" s="357"/>
      <c r="S44" s="357" t="s">
        <v>2214</v>
      </c>
      <c r="T44" s="357" t="s">
        <v>2215</v>
      </c>
      <c r="U44" s="357" t="s">
        <v>2187</v>
      </c>
      <c r="V44" s="357" t="s">
        <v>2225</v>
      </c>
      <c r="W44" s="292"/>
      <c r="X44" s="292"/>
    </row>
    <row r="45" spans="1:24" s="253" customFormat="1" ht="51" customHeight="1" x14ac:dyDescent="0.25">
      <c r="A45" s="654"/>
      <c r="B45" s="654"/>
      <c r="C45" s="356" t="s">
        <v>2112</v>
      </c>
      <c r="D45" s="592" t="s">
        <v>2199</v>
      </c>
      <c r="E45" s="357" t="s">
        <v>2212</v>
      </c>
      <c r="F45" s="357" t="s">
        <v>2237</v>
      </c>
      <c r="G45" s="358" t="s">
        <v>2238</v>
      </c>
      <c r="H45" s="359"/>
      <c r="I45" s="360"/>
      <c r="J45" s="359"/>
      <c r="K45" s="360"/>
      <c r="L45" s="359">
        <v>1</v>
      </c>
      <c r="M45" s="378"/>
      <c r="N45" s="359"/>
      <c r="O45" s="360"/>
      <c r="P45" s="361"/>
      <c r="Q45" s="362">
        <f t="shared" si="1"/>
        <v>0</v>
      </c>
      <c r="R45" s="357"/>
      <c r="S45" s="357" t="s">
        <v>2214</v>
      </c>
      <c r="T45" s="357" t="s">
        <v>2215</v>
      </c>
      <c r="U45" s="357" t="s">
        <v>2187</v>
      </c>
      <c r="V45" s="357" t="s">
        <v>2239</v>
      </c>
      <c r="W45" s="292"/>
      <c r="X45" s="292"/>
    </row>
    <row r="46" spans="1:24" s="253" customFormat="1" ht="51" customHeight="1" x14ac:dyDescent="0.25">
      <c r="A46" s="654"/>
      <c r="B46" s="654"/>
      <c r="C46" s="356" t="s">
        <v>2112</v>
      </c>
      <c r="D46" s="592" t="s">
        <v>2199</v>
      </c>
      <c r="E46" s="357" t="s">
        <v>2212</v>
      </c>
      <c r="F46" s="357" t="s">
        <v>2240</v>
      </c>
      <c r="G46" s="358" t="s">
        <v>2241</v>
      </c>
      <c r="H46" s="359"/>
      <c r="I46" s="360"/>
      <c r="J46" s="359">
        <v>1</v>
      </c>
      <c r="K46" s="378"/>
      <c r="L46" s="359"/>
      <c r="M46" s="360"/>
      <c r="N46" s="359"/>
      <c r="O46" s="360"/>
      <c r="P46" s="361"/>
      <c r="Q46" s="362">
        <f t="shared" si="1"/>
        <v>0</v>
      </c>
      <c r="R46" s="357"/>
      <c r="S46" s="357" t="s">
        <v>2214</v>
      </c>
      <c r="T46" s="357" t="s">
        <v>2215</v>
      </c>
      <c r="U46" s="357" t="s">
        <v>2187</v>
      </c>
      <c r="V46" s="357" t="s">
        <v>2242</v>
      </c>
      <c r="W46" s="292"/>
      <c r="X46" s="292"/>
    </row>
    <row r="47" spans="1:24" s="253" customFormat="1" ht="51" customHeight="1" x14ac:dyDescent="0.25">
      <c r="A47" s="654"/>
      <c r="B47" s="654"/>
      <c r="C47" s="356" t="s">
        <v>2112</v>
      </c>
      <c r="D47" s="592" t="s">
        <v>2199</v>
      </c>
      <c r="E47" s="357" t="s">
        <v>2212</v>
      </c>
      <c r="F47" s="357" t="s">
        <v>1426</v>
      </c>
      <c r="G47" s="358" t="s">
        <v>2243</v>
      </c>
      <c r="H47" s="359"/>
      <c r="I47" s="360"/>
      <c r="J47" s="359"/>
      <c r="K47" s="360"/>
      <c r="L47" s="359"/>
      <c r="M47" s="360"/>
      <c r="N47" s="359">
        <v>1</v>
      </c>
      <c r="O47" s="378">
        <v>13450</v>
      </c>
      <c r="P47" s="361"/>
      <c r="Q47" s="362">
        <f>I47+K47+M47+O47</f>
        <v>13450</v>
      </c>
      <c r="R47" s="357"/>
      <c r="S47" s="357" t="s">
        <v>2214</v>
      </c>
      <c r="T47" s="357" t="s">
        <v>2215</v>
      </c>
      <c r="U47" s="357" t="s">
        <v>2187</v>
      </c>
      <c r="V47" s="357" t="s">
        <v>2242</v>
      </c>
      <c r="W47" s="292"/>
      <c r="X47" s="292"/>
    </row>
    <row r="48" spans="1:24" s="253" customFormat="1" ht="51" customHeight="1" x14ac:dyDescent="0.25">
      <c r="A48" s="654"/>
      <c r="B48" s="654"/>
      <c r="C48" s="356" t="s">
        <v>2112</v>
      </c>
      <c r="D48" s="592" t="s">
        <v>2199</v>
      </c>
      <c r="E48" s="357" t="s">
        <v>2212</v>
      </c>
      <c r="F48" s="357" t="s">
        <v>1429</v>
      </c>
      <c r="G48" s="358" t="s">
        <v>2244</v>
      </c>
      <c r="H48" s="359"/>
      <c r="I48" s="360"/>
      <c r="J48" s="359"/>
      <c r="K48" s="360"/>
      <c r="L48" s="359">
        <v>1</v>
      </c>
      <c r="M48" s="378">
        <v>47500</v>
      </c>
      <c r="N48" s="359"/>
      <c r="O48" s="360"/>
      <c r="P48" s="361"/>
      <c r="Q48" s="362">
        <f t="shared" si="1"/>
        <v>47500</v>
      </c>
      <c r="R48" s="357"/>
      <c r="S48" s="357" t="s">
        <v>2214</v>
      </c>
      <c r="T48" s="357" t="s">
        <v>2215</v>
      </c>
      <c r="U48" s="357" t="s">
        <v>2187</v>
      </c>
      <c r="V48" s="357" t="s">
        <v>2245</v>
      </c>
      <c r="W48" s="292"/>
      <c r="X48" s="292"/>
    </row>
    <row r="49" spans="1:24" s="253" customFormat="1" ht="51" customHeight="1" x14ac:dyDescent="0.25">
      <c r="A49" s="654"/>
      <c r="B49" s="654"/>
      <c r="C49" s="356" t="s">
        <v>2112</v>
      </c>
      <c r="D49" s="592" t="s">
        <v>2199</v>
      </c>
      <c r="E49" s="357" t="s">
        <v>2212</v>
      </c>
      <c r="F49" s="357" t="s">
        <v>2246</v>
      </c>
      <c r="G49" s="358" t="s">
        <v>2247</v>
      </c>
      <c r="H49" s="359"/>
      <c r="I49" s="360"/>
      <c r="J49" s="359"/>
      <c r="K49" s="360"/>
      <c r="L49" s="359"/>
      <c r="M49" s="360"/>
      <c r="N49" s="359">
        <v>1</v>
      </c>
      <c r="O49" s="378"/>
      <c r="P49" s="361"/>
      <c r="Q49" s="362">
        <f t="shared" si="1"/>
        <v>0</v>
      </c>
      <c r="R49" s="357"/>
      <c r="S49" s="357" t="s">
        <v>2214</v>
      </c>
      <c r="T49" s="357" t="s">
        <v>2215</v>
      </c>
      <c r="U49" s="357" t="s">
        <v>2187</v>
      </c>
      <c r="V49" s="357" t="s">
        <v>2242</v>
      </c>
      <c r="W49" s="292"/>
      <c r="X49" s="292"/>
    </row>
    <row r="50" spans="1:24" s="253" customFormat="1" ht="51" customHeight="1" x14ac:dyDescent="0.25">
      <c r="A50" s="654"/>
      <c r="B50" s="654"/>
      <c r="C50" s="356" t="s">
        <v>2112</v>
      </c>
      <c r="D50" s="592" t="s">
        <v>2199</v>
      </c>
      <c r="E50" s="357" t="s">
        <v>2212</v>
      </c>
      <c r="F50" s="357" t="s">
        <v>2248</v>
      </c>
      <c r="G50" s="358" t="s">
        <v>2249</v>
      </c>
      <c r="H50" s="359"/>
      <c r="I50" s="360"/>
      <c r="J50" s="359">
        <v>1</v>
      </c>
      <c r="K50" s="378"/>
      <c r="L50" s="359"/>
      <c r="M50" s="360"/>
      <c r="N50" s="359"/>
      <c r="O50" s="360"/>
      <c r="P50" s="361"/>
      <c r="Q50" s="362">
        <f t="shared" si="1"/>
        <v>0</v>
      </c>
      <c r="R50" s="357"/>
      <c r="S50" s="357" t="s">
        <v>2214</v>
      </c>
      <c r="T50" s="357" t="s">
        <v>2215</v>
      </c>
      <c r="U50" s="357" t="s">
        <v>2187</v>
      </c>
      <c r="V50" s="357" t="s">
        <v>2242</v>
      </c>
      <c r="W50" s="292"/>
      <c r="X50" s="292"/>
    </row>
    <row r="51" spans="1:24" s="253" customFormat="1" ht="51" customHeight="1" x14ac:dyDescent="0.25">
      <c r="A51" s="654"/>
      <c r="B51" s="654"/>
      <c r="C51" s="356" t="s">
        <v>2112</v>
      </c>
      <c r="D51" s="592" t="s">
        <v>2199</v>
      </c>
      <c r="E51" s="357" t="s">
        <v>2212</v>
      </c>
      <c r="F51" s="357" t="s">
        <v>2250</v>
      </c>
      <c r="G51" s="358" t="s">
        <v>2251</v>
      </c>
      <c r="H51" s="359"/>
      <c r="I51" s="360"/>
      <c r="J51" s="359">
        <v>1</v>
      </c>
      <c r="K51" s="378"/>
      <c r="L51" s="359"/>
      <c r="M51" s="360"/>
      <c r="N51" s="359"/>
      <c r="O51" s="360"/>
      <c r="P51" s="361"/>
      <c r="Q51" s="362">
        <f t="shared" si="1"/>
        <v>0</v>
      </c>
      <c r="R51" s="357"/>
      <c r="S51" s="357" t="s">
        <v>2214</v>
      </c>
      <c r="T51" s="357" t="s">
        <v>2215</v>
      </c>
      <c r="U51" s="357" t="s">
        <v>2187</v>
      </c>
      <c r="V51" s="357" t="s">
        <v>2242</v>
      </c>
      <c r="W51" s="292"/>
      <c r="X51" s="292"/>
    </row>
    <row r="52" spans="1:24" s="253" customFormat="1" ht="51" customHeight="1" x14ac:dyDescent="0.25">
      <c r="A52" s="654"/>
      <c r="B52" s="654"/>
      <c r="C52" s="356" t="s">
        <v>2112</v>
      </c>
      <c r="D52" s="592" t="s">
        <v>2199</v>
      </c>
      <c r="E52" s="357" t="s">
        <v>2212</v>
      </c>
      <c r="F52" s="357" t="s">
        <v>2252</v>
      </c>
      <c r="G52" s="358" t="s">
        <v>2253</v>
      </c>
      <c r="H52" s="359"/>
      <c r="I52" s="360"/>
      <c r="J52" s="359">
        <v>1</v>
      </c>
      <c r="K52" s="378"/>
      <c r="L52" s="359"/>
      <c r="M52" s="360"/>
      <c r="N52" s="359"/>
      <c r="O52" s="360"/>
      <c r="P52" s="361"/>
      <c r="Q52" s="362">
        <f t="shared" si="1"/>
        <v>0</v>
      </c>
      <c r="R52" s="357"/>
      <c r="S52" s="357" t="s">
        <v>2214</v>
      </c>
      <c r="T52" s="357" t="s">
        <v>2215</v>
      </c>
      <c r="U52" s="357" t="s">
        <v>2187</v>
      </c>
      <c r="V52" s="357" t="s">
        <v>2239</v>
      </c>
      <c r="W52" s="292"/>
      <c r="X52" s="292"/>
    </row>
    <row r="53" spans="1:24" s="253" customFormat="1" ht="51" customHeight="1" x14ac:dyDescent="0.25">
      <c r="A53" s="654"/>
      <c r="B53" s="654"/>
      <c r="C53" s="356" t="s">
        <v>2112</v>
      </c>
      <c r="D53" s="592" t="s">
        <v>2199</v>
      </c>
      <c r="E53" s="357" t="s">
        <v>2212</v>
      </c>
      <c r="F53" s="357" t="s">
        <v>2254</v>
      </c>
      <c r="G53" s="358" t="s">
        <v>2255</v>
      </c>
      <c r="H53" s="359"/>
      <c r="I53" s="360"/>
      <c r="J53" s="359">
        <v>1</v>
      </c>
      <c r="K53" s="378"/>
      <c r="L53" s="359"/>
      <c r="M53" s="360"/>
      <c r="N53" s="359"/>
      <c r="O53" s="360"/>
      <c r="P53" s="361"/>
      <c r="Q53" s="362">
        <f t="shared" si="1"/>
        <v>0</v>
      </c>
      <c r="R53" s="357"/>
      <c r="S53" s="357" t="s">
        <v>2214</v>
      </c>
      <c r="T53" s="357" t="s">
        <v>2215</v>
      </c>
      <c r="U53" s="357" t="s">
        <v>2187</v>
      </c>
      <c r="V53" s="357" t="s">
        <v>2239</v>
      </c>
      <c r="W53" s="292"/>
      <c r="X53" s="292"/>
    </row>
    <row r="54" spans="1:24" s="253" customFormat="1" ht="51" customHeight="1" x14ac:dyDescent="0.25">
      <c r="A54" s="654"/>
      <c r="B54" s="654"/>
      <c r="C54" s="356" t="s">
        <v>2112</v>
      </c>
      <c r="D54" s="592" t="s">
        <v>2199</v>
      </c>
      <c r="E54" s="357" t="s">
        <v>2212</v>
      </c>
      <c r="F54" s="357" t="s">
        <v>2256</v>
      </c>
      <c r="G54" s="358" t="s">
        <v>2257</v>
      </c>
      <c r="H54" s="359"/>
      <c r="I54" s="360"/>
      <c r="J54" s="359"/>
      <c r="K54" s="360"/>
      <c r="L54" s="359">
        <v>1</v>
      </c>
      <c r="M54" s="378"/>
      <c r="N54" s="359"/>
      <c r="O54" s="360"/>
      <c r="P54" s="361"/>
      <c r="Q54" s="362">
        <f t="shared" si="1"/>
        <v>0</v>
      </c>
      <c r="R54" s="357"/>
      <c r="S54" s="357" t="s">
        <v>2214</v>
      </c>
      <c r="T54" s="357" t="s">
        <v>2215</v>
      </c>
      <c r="U54" s="357" t="s">
        <v>2187</v>
      </c>
      <c r="V54" s="357" t="s">
        <v>2239</v>
      </c>
      <c r="W54" s="292"/>
      <c r="X54" s="292"/>
    </row>
    <row r="55" spans="1:24" s="253" customFormat="1" ht="51" customHeight="1" x14ac:dyDescent="0.25">
      <c r="A55" s="654"/>
      <c r="B55" s="654"/>
      <c r="C55" s="356" t="s">
        <v>2112</v>
      </c>
      <c r="D55" s="592" t="s">
        <v>2199</v>
      </c>
      <c r="E55" s="357" t="s">
        <v>2212</v>
      </c>
      <c r="F55" s="357" t="s">
        <v>2258</v>
      </c>
      <c r="G55" s="358" t="s">
        <v>2259</v>
      </c>
      <c r="H55" s="359">
        <v>0.25</v>
      </c>
      <c r="I55" s="378"/>
      <c r="J55" s="359">
        <v>0.25</v>
      </c>
      <c r="K55" s="378"/>
      <c r="L55" s="359">
        <v>0.25</v>
      </c>
      <c r="M55" s="378"/>
      <c r="N55" s="359">
        <v>0.25</v>
      </c>
      <c r="O55" s="378"/>
      <c r="P55" s="361"/>
      <c r="Q55" s="362">
        <f t="shared" si="1"/>
        <v>0</v>
      </c>
      <c r="R55" s="357"/>
      <c r="S55" s="357" t="s">
        <v>2214</v>
      </c>
      <c r="T55" s="357" t="s">
        <v>2215</v>
      </c>
      <c r="U55" s="357" t="s">
        <v>2187</v>
      </c>
      <c r="V55" s="357" t="s">
        <v>2239</v>
      </c>
      <c r="W55" s="292"/>
      <c r="X55" s="292"/>
    </row>
    <row r="56" spans="1:24" s="253" customFormat="1" ht="96" customHeight="1" x14ac:dyDescent="0.25">
      <c r="A56" s="654"/>
      <c r="B56" s="654"/>
      <c r="C56" s="356" t="s">
        <v>2112</v>
      </c>
      <c r="D56" s="592" t="s">
        <v>2199</v>
      </c>
      <c r="E56" s="357" t="s">
        <v>2212</v>
      </c>
      <c r="F56" s="357" t="s">
        <v>2260</v>
      </c>
      <c r="G56" s="358" t="s">
        <v>2261</v>
      </c>
      <c r="H56" s="359"/>
      <c r="I56" s="360"/>
      <c r="J56" s="359"/>
      <c r="K56" s="360"/>
      <c r="L56" s="359">
        <v>1</v>
      </c>
      <c r="M56" s="378"/>
      <c r="N56" s="359"/>
      <c r="O56" s="360"/>
      <c r="P56" s="361"/>
      <c r="Q56" s="362">
        <f t="shared" si="1"/>
        <v>0</v>
      </c>
      <c r="R56" s="357"/>
      <c r="S56" s="357" t="s">
        <v>2214</v>
      </c>
      <c r="T56" s="357" t="s">
        <v>2215</v>
      </c>
      <c r="U56" s="357" t="s">
        <v>2187</v>
      </c>
      <c r="V56" s="357" t="s">
        <v>2262</v>
      </c>
      <c r="W56" s="292"/>
      <c r="X56" s="292"/>
    </row>
    <row r="57" spans="1:24" s="253" customFormat="1" ht="48" customHeight="1" x14ac:dyDescent="0.25">
      <c r="A57" s="654"/>
      <c r="B57" s="654"/>
      <c r="C57" s="356" t="s">
        <v>2112</v>
      </c>
      <c r="D57" s="592" t="s">
        <v>2199</v>
      </c>
      <c r="E57" s="357" t="s">
        <v>2212</v>
      </c>
      <c r="F57" s="357" t="s">
        <v>1430</v>
      </c>
      <c r="G57" s="358" t="s">
        <v>2263</v>
      </c>
      <c r="H57" s="359"/>
      <c r="I57" s="360"/>
      <c r="J57" s="359">
        <v>1</v>
      </c>
      <c r="K57" s="378">
        <v>149340</v>
      </c>
      <c r="L57" s="359"/>
      <c r="M57" s="360"/>
      <c r="N57" s="359"/>
      <c r="O57" s="360"/>
      <c r="P57" s="361"/>
      <c r="Q57" s="362">
        <f t="shared" si="1"/>
        <v>149340</v>
      </c>
      <c r="R57" s="357"/>
      <c r="S57" s="357" t="s">
        <v>2214</v>
      </c>
      <c r="T57" s="357" t="s">
        <v>2215</v>
      </c>
      <c r="U57" s="357" t="s">
        <v>2187</v>
      </c>
      <c r="V57" s="357" t="s">
        <v>2262</v>
      </c>
      <c r="W57" s="292"/>
      <c r="X57" s="292"/>
    </row>
    <row r="58" spans="1:24" s="253" customFormat="1" ht="80.45" customHeight="1" x14ac:dyDescent="0.25">
      <c r="A58" s="654"/>
      <c r="B58" s="654"/>
      <c r="C58" s="356" t="s">
        <v>2112</v>
      </c>
      <c r="D58" s="592" t="s">
        <v>2199</v>
      </c>
      <c r="E58" s="357" t="s">
        <v>2212</v>
      </c>
      <c r="F58" s="357" t="s">
        <v>2264</v>
      </c>
      <c r="G58" s="358" t="s">
        <v>2265</v>
      </c>
      <c r="H58" s="359"/>
      <c r="I58" s="360"/>
      <c r="J58" s="359"/>
      <c r="K58" s="360"/>
      <c r="L58" s="359">
        <v>1</v>
      </c>
      <c r="M58" s="378"/>
      <c r="N58" s="359"/>
      <c r="O58" s="360"/>
      <c r="P58" s="361"/>
      <c r="Q58" s="362">
        <f t="shared" si="1"/>
        <v>0</v>
      </c>
      <c r="R58" s="357"/>
      <c r="S58" s="357" t="s">
        <v>2214</v>
      </c>
      <c r="T58" s="357" t="s">
        <v>2215</v>
      </c>
      <c r="U58" s="357" t="s">
        <v>2187</v>
      </c>
      <c r="V58" s="357" t="s">
        <v>2262</v>
      </c>
      <c r="W58" s="292"/>
      <c r="X58" s="292"/>
    </row>
    <row r="59" spans="1:24" s="253" customFormat="1" ht="80.45" customHeight="1" x14ac:dyDescent="0.25">
      <c r="A59" s="654"/>
      <c r="B59" s="654"/>
      <c r="C59" s="356" t="s">
        <v>2112</v>
      </c>
      <c r="D59" s="592" t="s">
        <v>2199</v>
      </c>
      <c r="E59" s="357" t="s">
        <v>2212</v>
      </c>
      <c r="F59" s="357" t="s">
        <v>1432</v>
      </c>
      <c r="G59" s="358" t="s">
        <v>2266</v>
      </c>
      <c r="H59" s="359"/>
      <c r="I59" s="360"/>
      <c r="J59" s="359"/>
      <c r="K59" s="360"/>
      <c r="L59" s="359"/>
      <c r="M59" s="378">
        <v>105880</v>
      </c>
      <c r="N59" s="359"/>
      <c r="O59" s="360"/>
      <c r="P59" s="361"/>
      <c r="Q59" s="362">
        <f t="shared" si="1"/>
        <v>105880</v>
      </c>
      <c r="R59" s="357"/>
      <c r="S59" s="357" t="s">
        <v>2214</v>
      </c>
      <c r="T59" s="357" t="s">
        <v>2215</v>
      </c>
      <c r="U59" s="357" t="s">
        <v>2187</v>
      </c>
      <c r="V59" s="357" t="s">
        <v>2267</v>
      </c>
      <c r="W59" s="292"/>
      <c r="X59" s="292"/>
    </row>
    <row r="60" spans="1:24" s="253" customFormat="1" ht="80.45" customHeight="1" x14ac:dyDescent="0.25">
      <c r="A60" s="654"/>
      <c r="B60" s="654"/>
      <c r="C60" s="356" t="s">
        <v>2112</v>
      </c>
      <c r="D60" s="592" t="s">
        <v>2199</v>
      </c>
      <c r="E60" s="357" t="s">
        <v>2212</v>
      </c>
      <c r="F60" s="357" t="s">
        <v>1433</v>
      </c>
      <c r="G60" s="358" t="s">
        <v>2268</v>
      </c>
      <c r="H60" s="359"/>
      <c r="I60" s="360"/>
      <c r="J60" s="359">
        <v>1</v>
      </c>
      <c r="K60" s="378">
        <v>98880</v>
      </c>
      <c r="L60" s="359"/>
      <c r="M60" s="360"/>
      <c r="N60" s="359"/>
      <c r="O60" s="360"/>
      <c r="P60" s="361"/>
      <c r="Q60" s="362">
        <f t="shared" si="1"/>
        <v>98880</v>
      </c>
      <c r="R60" s="357"/>
      <c r="S60" s="357" t="s">
        <v>2214</v>
      </c>
      <c r="T60" s="357" t="s">
        <v>2215</v>
      </c>
      <c r="U60" s="357" t="s">
        <v>2187</v>
      </c>
      <c r="V60" s="357" t="s">
        <v>2269</v>
      </c>
      <c r="W60" s="292"/>
      <c r="X60" s="292"/>
    </row>
    <row r="61" spans="1:24" s="253" customFormat="1" ht="80.45" customHeight="1" x14ac:dyDescent="0.25">
      <c r="A61" s="654"/>
      <c r="B61" s="654"/>
      <c r="C61" s="356" t="s">
        <v>2112</v>
      </c>
      <c r="D61" s="592" t="s">
        <v>2199</v>
      </c>
      <c r="E61" s="357" t="s">
        <v>2212</v>
      </c>
      <c r="F61" s="357" t="s">
        <v>1434</v>
      </c>
      <c r="G61" s="358" t="s">
        <v>2270</v>
      </c>
      <c r="H61" s="359"/>
      <c r="I61" s="360"/>
      <c r="J61" s="359"/>
      <c r="K61" s="360"/>
      <c r="L61" s="359"/>
      <c r="M61" s="360"/>
      <c r="N61" s="359">
        <v>1</v>
      </c>
      <c r="O61" s="378">
        <v>36190</v>
      </c>
      <c r="P61" s="361"/>
      <c r="Q61" s="362">
        <f t="shared" si="1"/>
        <v>36190</v>
      </c>
      <c r="R61" s="357"/>
      <c r="S61" s="357" t="s">
        <v>2214</v>
      </c>
      <c r="T61" s="357" t="s">
        <v>2215</v>
      </c>
      <c r="U61" s="357" t="s">
        <v>2187</v>
      </c>
      <c r="V61" s="357" t="s">
        <v>2271</v>
      </c>
      <c r="W61" s="292"/>
      <c r="X61" s="292"/>
    </row>
    <row r="62" spans="1:24" s="253" customFormat="1" ht="80.45" customHeight="1" x14ac:dyDescent="0.25">
      <c r="A62" s="654"/>
      <c r="B62" s="654"/>
      <c r="C62" s="356" t="s">
        <v>2112</v>
      </c>
      <c r="D62" s="592" t="s">
        <v>2199</v>
      </c>
      <c r="E62" s="357" t="s">
        <v>2212</v>
      </c>
      <c r="F62" s="357" t="s">
        <v>1435</v>
      </c>
      <c r="G62" s="457" t="s">
        <v>2272</v>
      </c>
      <c r="H62" s="359">
        <v>1</v>
      </c>
      <c r="I62" s="378">
        <v>6375</v>
      </c>
      <c r="J62" s="359"/>
      <c r="K62" s="360"/>
      <c r="L62" s="359"/>
      <c r="M62" s="360"/>
      <c r="N62" s="359"/>
      <c r="O62" s="370"/>
      <c r="P62" s="361"/>
      <c r="Q62" s="362">
        <f t="shared" si="1"/>
        <v>6375</v>
      </c>
      <c r="R62" s="357"/>
      <c r="S62" s="357" t="s">
        <v>2214</v>
      </c>
      <c r="T62" s="357" t="s">
        <v>2215</v>
      </c>
      <c r="U62" s="357" t="s">
        <v>2187</v>
      </c>
      <c r="V62" s="357" t="s">
        <v>2269</v>
      </c>
      <c r="W62" s="292"/>
      <c r="X62" s="292"/>
    </row>
    <row r="63" spans="1:24" s="253" customFormat="1" ht="80.45" customHeight="1" x14ac:dyDescent="0.25">
      <c r="A63" s="654"/>
      <c r="B63" s="654"/>
      <c r="C63" s="356" t="s">
        <v>2112</v>
      </c>
      <c r="D63" s="592" t="s">
        <v>2199</v>
      </c>
      <c r="E63" s="357" t="s">
        <v>2212</v>
      </c>
      <c r="F63" s="357" t="s">
        <v>1436</v>
      </c>
      <c r="G63" s="457" t="s">
        <v>2273</v>
      </c>
      <c r="H63" s="359"/>
      <c r="I63" s="360"/>
      <c r="J63" s="359"/>
      <c r="K63" s="360"/>
      <c r="L63" s="359"/>
      <c r="M63" s="360"/>
      <c r="N63" s="359">
        <v>1</v>
      </c>
      <c r="O63" s="378">
        <v>6375</v>
      </c>
      <c r="P63" s="361"/>
      <c r="Q63" s="362">
        <f t="shared" si="1"/>
        <v>6375</v>
      </c>
      <c r="R63" s="357"/>
      <c r="S63" s="357" t="s">
        <v>2214</v>
      </c>
      <c r="T63" s="357" t="s">
        <v>2215</v>
      </c>
      <c r="U63" s="357" t="s">
        <v>2187</v>
      </c>
      <c r="V63" s="357" t="s">
        <v>2269</v>
      </c>
      <c r="W63" s="292"/>
      <c r="X63" s="292"/>
    </row>
    <row r="64" spans="1:24" s="253" customFormat="1" ht="80.45" customHeight="1" x14ac:dyDescent="0.25">
      <c r="A64" s="654"/>
      <c r="B64" s="654"/>
      <c r="C64" s="356" t="s">
        <v>2112</v>
      </c>
      <c r="D64" s="592" t="s">
        <v>2199</v>
      </c>
      <c r="E64" s="357" t="s">
        <v>2212</v>
      </c>
      <c r="F64" s="357" t="s">
        <v>1437</v>
      </c>
      <c r="G64" s="352" t="s">
        <v>2274</v>
      </c>
      <c r="H64" s="359"/>
      <c r="I64" s="360"/>
      <c r="J64" s="359"/>
      <c r="K64" s="360"/>
      <c r="L64" s="387">
        <v>1</v>
      </c>
      <c r="M64" s="378">
        <v>6375</v>
      </c>
      <c r="N64" s="359"/>
      <c r="O64" s="370"/>
      <c r="P64" s="361"/>
      <c r="Q64" s="362">
        <f t="shared" si="1"/>
        <v>6375</v>
      </c>
      <c r="R64" s="357"/>
      <c r="S64" s="357" t="s">
        <v>2214</v>
      </c>
      <c r="T64" s="357" t="s">
        <v>2215</v>
      </c>
      <c r="U64" s="357" t="s">
        <v>2187</v>
      </c>
      <c r="V64" s="357" t="s">
        <v>2269</v>
      </c>
      <c r="W64" s="292"/>
      <c r="X64" s="292"/>
    </row>
    <row r="65" spans="1:24" s="253" customFormat="1" ht="80.45" customHeight="1" x14ac:dyDescent="0.25">
      <c r="A65" s="655"/>
      <c r="B65" s="655"/>
      <c r="C65" s="356" t="s">
        <v>2112</v>
      </c>
      <c r="D65" s="592" t="s">
        <v>2199</v>
      </c>
      <c r="E65" s="357" t="s">
        <v>2212</v>
      </c>
      <c r="F65" s="357" t="s">
        <v>1438</v>
      </c>
      <c r="G65" s="352" t="s">
        <v>2275</v>
      </c>
      <c r="H65" s="359">
        <v>1</v>
      </c>
      <c r="I65" s="378">
        <v>63875</v>
      </c>
      <c r="J65" s="359"/>
      <c r="K65" s="360"/>
      <c r="L65" s="387"/>
      <c r="M65" s="378"/>
      <c r="N65" s="359"/>
      <c r="O65" s="370"/>
      <c r="P65" s="361"/>
      <c r="Q65" s="362">
        <f t="shared" si="1"/>
        <v>63875</v>
      </c>
      <c r="R65" s="357"/>
      <c r="S65" s="357" t="s">
        <v>2214</v>
      </c>
      <c r="T65" s="357" t="s">
        <v>2215</v>
      </c>
      <c r="U65" s="357" t="s">
        <v>2187</v>
      </c>
      <c r="V65" s="357" t="s">
        <v>2239</v>
      </c>
      <c r="W65" s="292"/>
      <c r="X65" s="292"/>
    </row>
    <row r="66" spans="1:24" ht="129" customHeight="1" x14ac:dyDescent="0.25">
      <c r="A66" s="497" t="s">
        <v>2276</v>
      </c>
      <c r="B66" s="497" t="s">
        <v>2277</v>
      </c>
      <c r="C66" s="356" t="s">
        <v>2113</v>
      </c>
      <c r="D66" s="356" t="s">
        <v>2278</v>
      </c>
      <c r="E66" s="357" t="s">
        <v>2212</v>
      </c>
      <c r="F66" s="357" t="s">
        <v>2279</v>
      </c>
      <c r="G66" s="358" t="s">
        <v>2280</v>
      </c>
      <c r="H66" s="359">
        <v>0.25</v>
      </c>
      <c r="I66" s="378"/>
      <c r="J66" s="359">
        <v>0.25</v>
      </c>
      <c r="K66" s="378"/>
      <c r="L66" s="359">
        <v>0.25</v>
      </c>
      <c r="M66" s="378"/>
      <c r="N66" s="359">
        <v>0.25</v>
      </c>
      <c r="O66" s="378"/>
      <c r="P66" s="361">
        <f t="shared" si="0"/>
        <v>1</v>
      </c>
      <c r="Q66" s="362">
        <f t="shared" si="1"/>
        <v>0</v>
      </c>
      <c r="R66" s="357"/>
      <c r="S66" s="357" t="s">
        <v>2214</v>
      </c>
      <c r="T66" s="357" t="s">
        <v>2215</v>
      </c>
      <c r="U66" s="357" t="s">
        <v>2187</v>
      </c>
      <c r="V66" s="357" t="s">
        <v>2281</v>
      </c>
      <c r="W66" s="292"/>
      <c r="X66" s="292"/>
    </row>
    <row r="67" spans="1:24" ht="15.6" customHeight="1" x14ac:dyDescent="0.25">
      <c r="A67" s="305"/>
      <c r="B67" s="306"/>
      <c r="C67" s="305" t="s">
        <v>2282</v>
      </c>
      <c r="D67" s="306"/>
      <c r="E67" s="306"/>
      <c r="F67" s="306"/>
      <c r="G67" s="307"/>
      <c r="H67" s="468"/>
      <c r="I67" s="468"/>
      <c r="J67" s="468"/>
      <c r="K67" s="468"/>
      <c r="L67" s="468"/>
      <c r="M67" s="468"/>
      <c r="N67" s="468"/>
      <c r="O67" s="468"/>
      <c r="P67" s="468"/>
      <c r="Q67" s="468">
        <f>SUM(Q7:R66)</f>
        <v>1574798</v>
      </c>
      <c r="R67" s="455"/>
      <c r="S67" s="455"/>
      <c r="T67" s="455"/>
      <c r="U67" s="455"/>
      <c r="V67" s="455"/>
      <c r="W67" s="292"/>
      <c r="X67" s="292"/>
    </row>
    <row r="68" spans="1:24" x14ac:dyDescent="0.25">
      <c r="A68" s="292"/>
      <c r="B68" s="292"/>
      <c r="C68" s="292"/>
      <c r="D68" s="292"/>
      <c r="E68" s="292"/>
      <c r="F68" s="292"/>
      <c r="G68" s="292"/>
      <c r="H68" s="292"/>
      <c r="I68" s="294"/>
      <c r="J68" s="292"/>
      <c r="K68" s="294"/>
      <c r="L68" s="292"/>
      <c r="M68" s="294"/>
      <c r="N68" s="292"/>
      <c r="O68" s="294"/>
      <c r="P68" s="292"/>
      <c r="Q68" s="294"/>
      <c r="R68" s="292"/>
      <c r="S68" s="292"/>
      <c r="T68" s="292"/>
      <c r="U68" s="292"/>
      <c r="V68" s="292"/>
      <c r="W68" s="292"/>
      <c r="X68" s="292"/>
    </row>
    <row r="69" spans="1:24" x14ac:dyDescent="0.25">
      <c r="A69" s="292"/>
      <c r="B69" s="292"/>
      <c r="C69" s="292"/>
      <c r="D69" s="292"/>
      <c r="E69" s="292"/>
      <c r="F69" s="292"/>
      <c r="G69" s="292"/>
      <c r="H69" s="292"/>
      <c r="I69" s="294"/>
      <c r="J69" s="292"/>
      <c r="K69" s="294"/>
      <c r="L69" s="292"/>
      <c r="M69" s="294"/>
      <c r="N69" s="292"/>
      <c r="O69" s="294"/>
      <c r="P69" s="292"/>
      <c r="Q69" s="294"/>
      <c r="R69" s="292"/>
      <c r="S69" s="292"/>
      <c r="T69" s="292"/>
      <c r="U69" s="292"/>
      <c r="V69" s="292"/>
      <c r="W69" s="292"/>
      <c r="X69" s="292"/>
    </row>
    <row r="70" spans="1:24" x14ac:dyDescent="0.25">
      <c r="A70" s="292"/>
      <c r="B70" s="292"/>
      <c r="C70" s="292"/>
      <c r="D70" s="292"/>
      <c r="E70" s="292"/>
      <c r="F70" s="292"/>
      <c r="G70" s="292"/>
      <c r="H70" s="292"/>
      <c r="I70" s="294"/>
      <c r="J70" s="292"/>
      <c r="K70" s="294"/>
      <c r="L70" s="292"/>
      <c r="M70" s="294"/>
      <c r="N70" s="292"/>
      <c r="O70" s="294"/>
      <c r="P70" s="292"/>
      <c r="Q70" s="294"/>
      <c r="R70" s="292"/>
      <c r="S70" s="292"/>
      <c r="T70" s="292"/>
      <c r="U70" s="292"/>
      <c r="V70" s="292"/>
      <c r="W70" s="292"/>
      <c r="X70" s="292"/>
    </row>
    <row r="71" spans="1:24" x14ac:dyDescent="0.25">
      <c r="A71" s="292"/>
      <c r="B71" s="292"/>
      <c r="C71" s="292"/>
      <c r="D71" s="292"/>
      <c r="E71" s="292"/>
      <c r="F71" s="292"/>
      <c r="G71" s="292"/>
      <c r="H71" s="292"/>
      <c r="I71" s="294"/>
      <c r="J71" s="292"/>
      <c r="K71" s="294"/>
      <c r="L71" s="292"/>
      <c r="M71" s="294"/>
      <c r="N71" s="292"/>
      <c r="O71" s="294"/>
      <c r="P71" s="292"/>
      <c r="Q71" s="294"/>
      <c r="R71" s="292"/>
      <c r="S71" s="292"/>
      <c r="T71" s="292"/>
      <c r="U71" s="292"/>
      <c r="V71" s="292"/>
      <c r="W71" s="292"/>
      <c r="X71" s="292"/>
    </row>
    <row r="72" spans="1:24" x14ac:dyDescent="0.25">
      <c r="A72" s="292"/>
      <c r="B72" s="292"/>
      <c r="C72" s="292"/>
      <c r="D72" s="292"/>
      <c r="E72" s="292"/>
      <c r="F72" s="292"/>
      <c r="G72" s="292"/>
      <c r="H72" s="292"/>
      <c r="I72" s="294"/>
      <c r="J72" s="292"/>
      <c r="K72" s="294"/>
      <c r="L72" s="292"/>
      <c r="M72" s="294"/>
      <c r="N72" s="292"/>
      <c r="O72" s="294"/>
      <c r="P72" s="292"/>
      <c r="Q72" s="294"/>
      <c r="R72" s="292"/>
      <c r="S72" s="292"/>
      <c r="T72" s="292"/>
      <c r="U72" s="292"/>
      <c r="V72" s="292"/>
      <c r="W72" s="292"/>
      <c r="X72" s="292"/>
    </row>
    <row r="73" spans="1:24" x14ac:dyDescent="0.25">
      <c r="A73" s="292"/>
      <c r="B73" s="292"/>
      <c r="C73" s="292"/>
      <c r="D73" s="292"/>
      <c r="E73" s="292"/>
      <c r="F73" s="292"/>
      <c r="G73" s="292"/>
      <c r="H73" s="292"/>
      <c r="I73" s="294"/>
      <c r="J73" s="292"/>
      <c r="K73" s="294"/>
      <c r="L73" s="292"/>
      <c r="M73" s="294"/>
      <c r="N73" s="292"/>
      <c r="O73" s="294"/>
      <c r="P73" s="292"/>
      <c r="Q73" s="294"/>
      <c r="R73" s="292"/>
      <c r="S73" s="292"/>
      <c r="T73" s="292"/>
      <c r="U73" s="292"/>
      <c r="V73" s="292"/>
      <c r="W73" s="292"/>
      <c r="X73" s="292"/>
    </row>
    <row r="74" spans="1:24" x14ac:dyDescent="0.25">
      <c r="A74" s="253"/>
      <c r="B74" s="253"/>
      <c r="C74" s="253"/>
      <c r="E74" s="253"/>
      <c r="F74" s="253"/>
      <c r="G74" s="253"/>
      <c r="H74" s="253"/>
      <c r="J74" s="253"/>
      <c r="L74" s="253"/>
      <c r="N74" s="253"/>
      <c r="P74" s="253"/>
      <c r="R74" s="253"/>
      <c r="S74" s="253"/>
      <c r="T74" s="253"/>
      <c r="U74" s="253"/>
      <c r="V74" s="253"/>
      <c r="W74" s="253"/>
      <c r="X74" s="253"/>
    </row>
  </sheetData>
  <mergeCells count="22">
    <mergeCell ref="V3:V5"/>
    <mergeCell ref="H4:I4"/>
    <mergeCell ref="J4:K4"/>
    <mergeCell ref="L4:M4"/>
    <mergeCell ref="N4:O4"/>
    <mergeCell ref="H3:O3"/>
    <mergeCell ref="P3:Q4"/>
    <mergeCell ref="R3:R5"/>
    <mergeCell ref="S3:S5"/>
    <mergeCell ref="T3:T5"/>
    <mergeCell ref="U3:U5"/>
    <mergeCell ref="C3:C5"/>
    <mergeCell ref="E3:E5"/>
    <mergeCell ref="G3:G5"/>
    <mergeCell ref="F3:F5"/>
    <mergeCell ref="D3:D5"/>
    <mergeCell ref="B8:B27"/>
    <mergeCell ref="A8:A27"/>
    <mergeCell ref="A3:A5"/>
    <mergeCell ref="B3:B5"/>
    <mergeCell ref="B28:B65"/>
    <mergeCell ref="A28:A6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66">
      <formula1>$B$1:$E$1</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8"/>
  <sheetViews>
    <sheetView topLeftCell="D1" zoomScale="58" zoomScaleNormal="58" zoomScalePageLayoutView="90" workbookViewId="0">
      <pane ySplit="6" topLeftCell="A7" activePane="bottomLeft" state="frozen"/>
      <selection activeCell="A7" sqref="A7"/>
      <selection pane="bottomLeft" activeCell="Q10" sqref="Q10"/>
    </sheetView>
  </sheetViews>
  <sheetFormatPr baseColWidth="10" defaultColWidth="11.42578125" defaultRowHeight="15" x14ac:dyDescent="0.25"/>
  <cols>
    <col min="1" max="2" width="21.7109375" customWidth="1"/>
    <col min="3" max="3" width="27.42578125" customWidth="1"/>
    <col min="4" max="4" width="27.42578125" style="253" customWidth="1"/>
    <col min="5" max="7" width="27.42578125" customWidth="1"/>
    <col min="8" max="8" width="15.28515625" customWidth="1"/>
    <col min="9" max="9" width="13.7109375" style="186" customWidth="1"/>
    <col min="10" max="10" width="15.28515625" customWidth="1"/>
    <col min="11" max="11" width="14.28515625" style="186" customWidth="1"/>
    <col min="12" max="12" width="10.85546875" customWidth="1"/>
    <col min="13" max="13" width="13.7109375" style="186" customWidth="1"/>
    <col min="14" max="14" width="10.85546875" customWidth="1"/>
    <col min="15" max="15" width="13.7109375" style="186" customWidth="1"/>
    <col min="16" max="16" width="15.28515625" customWidth="1"/>
    <col min="17" max="17" width="18.28515625" style="186" customWidth="1"/>
    <col min="18" max="20" width="14.140625" customWidth="1"/>
    <col min="21" max="21" width="17" customWidth="1"/>
  </cols>
  <sheetData>
    <row r="1" spans="1:22" x14ac:dyDescent="0.25">
      <c r="A1" s="292"/>
      <c r="B1" s="303"/>
      <c r="C1" s="321" t="s">
        <v>2283</v>
      </c>
      <c r="D1" s="321"/>
      <c r="E1" s="303"/>
      <c r="F1" s="303"/>
      <c r="G1" s="303"/>
      <c r="H1" s="303" t="s">
        <v>2284</v>
      </c>
      <c r="I1" s="294"/>
      <c r="J1" s="292"/>
      <c r="K1" s="303"/>
      <c r="L1" s="303"/>
      <c r="M1" s="303"/>
      <c r="N1" s="303"/>
      <c r="O1" s="303"/>
      <c r="P1" s="303"/>
      <c r="Q1" s="303"/>
      <c r="R1" s="303"/>
      <c r="S1" s="303"/>
      <c r="T1" s="303"/>
      <c r="U1" s="303"/>
      <c r="V1" s="292"/>
    </row>
    <row r="2" spans="1:22" ht="14.45" x14ac:dyDescent="0.3">
      <c r="A2" s="302" t="s">
        <v>1903</v>
      </c>
      <c r="B2" s="303"/>
      <c r="C2" s="303"/>
      <c r="D2" s="303"/>
      <c r="E2" s="303"/>
      <c r="F2" s="303"/>
      <c r="G2" s="303"/>
      <c r="H2" s="303"/>
      <c r="I2" s="294"/>
      <c r="J2" s="292"/>
      <c r="K2" s="303"/>
      <c r="L2" s="303"/>
      <c r="M2" s="303"/>
      <c r="N2" s="303"/>
      <c r="O2" s="303"/>
      <c r="P2" s="303"/>
      <c r="Q2" s="303"/>
      <c r="R2" s="303"/>
      <c r="S2" s="303"/>
      <c r="T2" s="303"/>
      <c r="U2" s="303"/>
      <c r="V2" s="292"/>
    </row>
    <row r="3" spans="1:22" x14ac:dyDescent="0.25">
      <c r="A3" s="669" t="s">
        <v>2285</v>
      </c>
      <c r="B3" s="669"/>
      <c r="C3" s="669"/>
      <c r="D3" s="669"/>
      <c r="E3" s="669"/>
      <c r="F3" s="669"/>
      <c r="G3" s="669"/>
      <c r="H3" s="669"/>
      <c r="I3" s="669"/>
      <c r="J3" s="669"/>
      <c r="K3" s="669"/>
      <c r="L3" s="669"/>
      <c r="M3" s="669"/>
      <c r="N3" s="669"/>
      <c r="O3" s="669"/>
      <c r="P3" s="669"/>
      <c r="Q3" s="669"/>
      <c r="R3" s="669"/>
      <c r="S3" s="669"/>
      <c r="T3" s="669"/>
      <c r="U3" s="669"/>
      <c r="V3" s="292"/>
    </row>
    <row r="4" spans="1:22" ht="15" customHeight="1" x14ac:dyDescent="0.25">
      <c r="A4" s="625" t="s">
        <v>1488</v>
      </c>
      <c r="B4" s="627" t="s">
        <v>1489</v>
      </c>
      <c r="C4" s="638" t="s">
        <v>1490</v>
      </c>
      <c r="D4" s="638" t="s">
        <v>1491</v>
      </c>
      <c r="E4" s="638" t="s">
        <v>1492</v>
      </c>
      <c r="F4" s="638" t="s">
        <v>1309</v>
      </c>
      <c r="G4" s="638" t="s">
        <v>1493</v>
      </c>
      <c r="H4" s="641" t="s">
        <v>1494</v>
      </c>
      <c r="I4" s="643"/>
      <c r="J4" s="643"/>
      <c r="K4" s="643"/>
      <c r="L4" s="643"/>
      <c r="M4" s="643"/>
      <c r="N4" s="643"/>
      <c r="O4" s="642"/>
      <c r="P4" s="644" t="s">
        <v>1495</v>
      </c>
      <c r="Q4" s="645"/>
      <c r="R4" s="627" t="s">
        <v>1496</v>
      </c>
      <c r="S4" s="627" t="s">
        <v>1497</v>
      </c>
      <c r="T4" s="627" t="s">
        <v>1498</v>
      </c>
      <c r="U4" s="638" t="s">
        <v>1499</v>
      </c>
      <c r="V4" s="292"/>
    </row>
    <row r="5" spans="1:22" ht="15" customHeight="1" x14ac:dyDescent="0.25">
      <c r="A5" s="625"/>
      <c r="B5" s="625"/>
      <c r="C5" s="639"/>
      <c r="D5" s="639"/>
      <c r="E5" s="639"/>
      <c r="F5" s="639"/>
      <c r="G5" s="639"/>
      <c r="H5" s="641" t="s">
        <v>1500</v>
      </c>
      <c r="I5" s="642"/>
      <c r="J5" s="641" t="s">
        <v>1501</v>
      </c>
      <c r="K5" s="642"/>
      <c r="L5" s="641" t="s">
        <v>1502</v>
      </c>
      <c r="M5" s="642"/>
      <c r="N5" s="641" t="s">
        <v>1503</v>
      </c>
      <c r="O5" s="642"/>
      <c r="P5" s="646"/>
      <c r="Q5" s="647"/>
      <c r="R5" s="625"/>
      <c r="S5" s="625"/>
      <c r="T5" s="625"/>
      <c r="U5" s="639"/>
      <c r="V5" s="292"/>
    </row>
    <row r="6" spans="1:22" ht="60" x14ac:dyDescent="0.25">
      <c r="A6" s="626"/>
      <c r="B6" s="626"/>
      <c r="C6" s="640"/>
      <c r="D6" s="640"/>
      <c r="E6" s="640"/>
      <c r="F6" s="640"/>
      <c r="G6" s="640"/>
      <c r="H6" s="421" t="s">
        <v>1504</v>
      </c>
      <c r="I6" s="421" t="s">
        <v>35</v>
      </c>
      <c r="J6" s="421" t="s">
        <v>1504</v>
      </c>
      <c r="K6" s="421" t="s">
        <v>35</v>
      </c>
      <c r="L6" s="421" t="s">
        <v>1504</v>
      </c>
      <c r="M6" s="421" t="s">
        <v>35</v>
      </c>
      <c r="N6" s="421" t="s">
        <v>1504</v>
      </c>
      <c r="O6" s="421" t="s">
        <v>35</v>
      </c>
      <c r="P6" s="421" t="s">
        <v>1504</v>
      </c>
      <c r="Q6" s="421" t="s">
        <v>35</v>
      </c>
      <c r="R6" s="626"/>
      <c r="S6" s="626"/>
      <c r="T6" s="626"/>
      <c r="U6" s="640"/>
      <c r="V6" s="292"/>
    </row>
    <row r="7" spans="1:22" s="229" customFormat="1" ht="14.45" x14ac:dyDescent="0.3">
      <c r="A7" s="273"/>
      <c r="B7" s="274"/>
      <c r="C7" s="285"/>
      <c r="D7" s="285"/>
      <c r="E7" s="285"/>
      <c r="F7" s="286"/>
      <c r="G7" s="285"/>
      <c r="H7" s="422"/>
      <c r="I7" s="422"/>
      <c r="J7" s="422"/>
      <c r="K7" s="422"/>
      <c r="L7" s="422"/>
      <c r="M7" s="422"/>
      <c r="N7" s="422"/>
      <c r="O7" s="422"/>
      <c r="P7" s="422"/>
      <c r="Q7" s="422"/>
      <c r="R7" s="275"/>
      <c r="S7" s="275"/>
      <c r="T7" s="275"/>
      <c r="U7" s="285"/>
      <c r="V7" s="292"/>
    </row>
    <row r="8" spans="1:22" ht="193.7" customHeight="1" x14ac:dyDescent="0.25">
      <c r="A8" s="667" t="s">
        <v>2285</v>
      </c>
      <c r="B8" s="667" t="s">
        <v>2286</v>
      </c>
      <c r="C8" s="506" t="s">
        <v>2283</v>
      </c>
      <c r="D8" s="506" t="s">
        <v>2287</v>
      </c>
      <c r="E8" s="506" t="s">
        <v>2288</v>
      </c>
      <c r="F8" s="506" t="s">
        <v>2289</v>
      </c>
      <c r="G8" s="372" t="s">
        <v>2290</v>
      </c>
      <c r="H8" s="372"/>
      <c r="I8" s="366"/>
      <c r="J8" s="365">
        <v>0.33329999999999999</v>
      </c>
      <c r="K8" s="367"/>
      <c r="L8" s="365">
        <v>0.33329999999999999</v>
      </c>
      <c r="M8" s="367"/>
      <c r="N8" s="365">
        <v>0.33329999999999999</v>
      </c>
      <c r="O8" s="367"/>
      <c r="P8" s="371">
        <f t="shared" ref="P8:Q8" si="0">H8+J8+L8+N8</f>
        <v>0.99990000000000001</v>
      </c>
      <c r="Q8" s="368">
        <f t="shared" si="0"/>
        <v>0</v>
      </c>
      <c r="R8" s="372" t="s">
        <v>2291</v>
      </c>
      <c r="S8" s="372" t="s">
        <v>2292</v>
      </c>
      <c r="T8" s="372" t="s">
        <v>1914</v>
      </c>
      <c r="U8" s="372" t="s">
        <v>2293</v>
      </c>
      <c r="V8" s="292"/>
    </row>
    <row r="9" spans="1:22" ht="198" customHeight="1" x14ac:dyDescent="0.25">
      <c r="A9" s="668"/>
      <c r="B9" s="668"/>
      <c r="C9" s="506" t="s">
        <v>2283</v>
      </c>
      <c r="D9" s="506" t="s">
        <v>2287</v>
      </c>
      <c r="E9" s="506" t="s">
        <v>2294</v>
      </c>
      <c r="F9" s="506" t="s">
        <v>2295</v>
      </c>
      <c r="G9" s="320" t="s">
        <v>2296</v>
      </c>
      <c r="H9" s="372"/>
      <c r="I9" s="366"/>
      <c r="J9" s="365">
        <v>0.33329999999999999</v>
      </c>
      <c r="K9" s="367"/>
      <c r="L9" s="365">
        <v>0.33329999999999999</v>
      </c>
      <c r="M9" s="367"/>
      <c r="N9" s="365">
        <v>0.33329999999999999</v>
      </c>
      <c r="O9" s="367"/>
      <c r="P9" s="371">
        <f t="shared" ref="P9" si="1">H9+J9+L9+N9</f>
        <v>0.99990000000000001</v>
      </c>
      <c r="Q9" s="368">
        <f t="shared" ref="Q9" si="2">I9+K9+M9+O9</f>
        <v>0</v>
      </c>
      <c r="R9" s="372" t="s">
        <v>2297</v>
      </c>
      <c r="S9" s="372" t="s">
        <v>2298</v>
      </c>
      <c r="T9" s="372" t="s">
        <v>1914</v>
      </c>
      <c r="U9" s="372" t="s">
        <v>1934</v>
      </c>
      <c r="V9" s="292"/>
    </row>
    <row r="10" spans="1:22" x14ac:dyDescent="0.25">
      <c r="A10" s="305"/>
      <c r="B10" s="306"/>
      <c r="C10" s="305" t="s">
        <v>2299</v>
      </c>
      <c r="D10" s="306"/>
      <c r="E10" s="306"/>
      <c r="F10" s="306"/>
      <c r="G10" s="307"/>
      <c r="H10" s="469"/>
      <c r="I10" s="468"/>
      <c r="J10" s="470"/>
      <c r="K10" s="468"/>
      <c r="L10" s="470"/>
      <c r="M10" s="468"/>
      <c r="N10" s="470"/>
      <c r="O10" s="468"/>
      <c r="P10" s="468"/>
      <c r="Q10" s="468">
        <f t="shared" ref="Q10" si="3">SUM(Q8:Q9)</f>
        <v>0</v>
      </c>
      <c r="R10" s="454"/>
      <c r="S10" s="454"/>
      <c r="T10" s="454"/>
      <c r="U10" s="454"/>
      <c r="V10" s="292"/>
    </row>
    <row r="11" spans="1:22" ht="14.45" x14ac:dyDescent="0.3">
      <c r="A11" s="292"/>
      <c r="B11" s="292"/>
      <c r="C11" s="292"/>
      <c r="D11" s="292"/>
      <c r="E11" s="292"/>
      <c r="F11" s="292"/>
      <c r="G11" s="292"/>
      <c r="H11" s="292"/>
      <c r="I11" s="294"/>
      <c r="J11" s="292"/>
      <c r="K11" s="294"/>
      <c r="L11" s="292"/>
      <c r="M11" s="294"/>
      <c r="N11" s="384"/>
      <c r="O11" s="294"/>
      <c r="P11" s="292"/>
      <c r="Q11" s="294"/>
      <c r="R11" s="292"/>
      <c r="S11" s="292"/>
      <c r="T11" s="292"/>
      <c r="U11" s="292"/>
      <c r="V11" s="292"/>
    </row>
    <row r="12" spans="1:22" ht="14.45" x14ac:dyDescent="0.3">
      <c r="A12" s="292"/>
      <c r="B12" s="292"/>
      <c r="C12" s="292"/>
      <c r="D12" s="292"/>
      <c r="E12" s="292"/>
      <c r="F12" s="292"/>
      <c r="G12" s="292"/>
      <c r="H12" s="292"/>
      <c r="I12" s="294"/>
      <c r="J12" s="292"/>
      <c r="K12" s="294"/>
      <c r="L12" s="292"/>
      <c r="M12" s="294"/>
      <c r="N12" s="292"/>
      <c r="O12" s="294"/>
      <c r="P12" s="292"/>
      <c r="Q12" s="294"/>
      <c r="R12" s="292"/>
      <c r="S12" s="292"/>
      <c r="T12" s="292"/>
      <c r="U12" s="292"/>
      <c r="V12" s="292"/>
    </row>
    <row r="13" spans="1:22" ht="14.45" x14ac:dyDescent="0.3">
      <c r="A13" s="292"/>
      <c r="B13" s="292"/>
      <c r="C13" s="292"/>
      <c r="D13" s="292"/>
      <c r="E13" s="292"/>
      <c r="F13" s="292"/>
      <c r="G13" s="292"/>
      <c r="H13" s="292"/>
      <c r="I13" s="294"/>
      <c r="J13" s="292"/>
      <c r="K13" s="294"/>
      <c r="L13" s="292"/>
      <c r="M13" s="294"/>
      <c r="N13" s="292"/>
      <c r="O13" s="294"/>
      <c r="P13" s="292"/>
      <c r="Q13" s="294"/>
      <c r="R13" s="292"/>
      <c r="S13" s="292"/>
      <c r="T13" s="292"/>
      <c r="U13" s="292"/>
      <c r="V13" s="292"/>
    </row>
    <row r="16" spans="1:22" ht="14.45" x14ac:dyDescent="0.3">
      <c r="A16" s="253"/>
      <c r="B16" s="253"/>
      <c r="C16" s="253"/>
      <c r="E16" s="253"/>
      <c r="F16" s="253"/>
      <c r="G16" s="253"/>
      <c r="H16" s="253"/>
      <c r="I16" s="253"/>
      <c r="J16" s="253"/>
      <c r="K16" s="253"/>
      <c r="L16" s="253"/>
      <c r="M16" s="253"/>
      <c r="N16" s="253"/>
      <c r="O16" s="253"/>
      <c r="P16" s="253"/>
      <c r="Q16" s="253"/>
      <c r="R16" s="253"/>
      <c r="S16" s="253"/>
      <c r="T16" s="253"/>
      <c r="U16" s="253"/>
      <c r="V16" s="253"/>
    </row>
    <row r="17" spans="9:17" ht="14.45" x14ac:dyDescent="0.3">
      <c r="I17" s="253"/>
      <c r="J17" s="253"/>
      <c r="K17" s="253"/>
      <c r="L17" s="253"/>
      <c r="M17" s="253"/>
      <c r="N17" s="253"/>
      <c r="O17" s="253"/>
      <c r="P17" s="253"/>
      <c r="Q17" s="253"/>
    </row>
    <row r="18" spans="9:17" ht="14.45" x14ac:dyDescent="0.3">
      <c r="I18" s="253"/>
      <c r="J18" s="253"/>
      <c r="K18" s="253"/>
      <c r="L18" s="253"/>
      <c r="M18" s="253"/>
      <c r="N18" s="253"/>
      <c r="O18" s="253"/>
      <c r="P18" s="253"/>
      <c r="Q18" s="253"/>
    </row>
    <row r="19" spans="9:17" ht="14.45" x14ac:dyDescent="0.3">
      <c r="I19" s="253"/>
      <c r="J19" s="253"/>
      <c r="K19" s="253"/>
      <c r="L19" s="253"/>
      <c r="M19" s="253"/>
      <c r="N19" s="253"/>
      <c r="O19" s="253"/>
      <c r="P19" s="253"/>
      <c r="Q19" s="253"/>
    </row>
    <row r="20" spans="9:17" ht="14.45" x14ac:dyDescent="0.3">
      <c r="I20" s="253"/>
      <c r="J20" s="253"/>
      <c r="K20" s="253"/>
      <c r="L20" s="253"/>
      <c r="M20" s="253"/>
      <c r="N20" s="253"/>
      <c r="O20" s="253"/>
      <c r="P20" s="253"/>
      <c r="Q20" s="253"/>
    </row>
    <row r="21" spans="9:17" ht="14.45" x14ac:dyDescent="0.3">
      <c r="I21" s="253"/>
      <c r="J21" s="253"/>
      <c r="K21" s="253"/>
      <c r="L21" s="253"/>
      <c r="M21" s="253"/>
      <c r="N21" s="253"/>
      <c r="O21" s="253"/>
      <c r="P21" s="253"/>
      <c r="Q21" s="253"/>
    </row>
    <row r="22" spans="9:17" x14ac:dyDescent="0.25">
      <c r="I22" s="253"/>
      <c r="J22" s="253"/>
      <c r="K22" s="253"/>
      <c r="L22" s="253"/>
      <c r="M22" s="253"/>
      <c r="N22" s="253"/>
      <c r="O22" s="253"/>
      <c r="P22" s="253"/>
      <c r="Q22" s="253"/>
    </row>
    <row r="23" spans="9:17" x14ac:dyDescent="0.25">
      <c r="I23" s="253"/>
      <c r="J23" s="253"/>
      <c r="K23" s="253"/>
      <c r="L23" s="253"/>
      <c r="M23" s="253"/>
      <c r="N23" s="253"/>
      <c r="O23" s="253"/>
      <c r="P23" s="253"/>
      <c r="Q23" s="253"/>
    </row>
    <row r="24" spans="9:17" x14ac:dyDescent="0.25">
      <c r="I24" s="253"/>
      <c r="J24" s="253"/>
      <c r="K24" s="253"/>
      <c r="L24" s="253"/>
      <c r="M24" s="253"/>
      <c r="N24" s="253"/>
      <c r="O24" s="253"/>
      <c r="P24" s="253"/>
      <c r="Q24" s="253"/>
    </row>
    <row r="25" spans="9:17" x14ac:dyDescent="0.25">
      <c r="I25" s="253"/>
      <c r="J25" s="253"/>
      <c r="K25" s="253"/>
      <c r="L25" s="253"/>
      <c r="M25" s="253"/>
      <c r="N25" s="253"/>
      <c r="O25" s="253"/>
      <c r="P25" s="253"/>
      <c r="Q25" s="253"/>
    </row>
    <row r="26" spans="9:17" x14ac:dyDescent="0.25">
      <c r="I26" s="253"/>
      <c r="J26" s="253"/>
      <c r="K26" s="253"/>
      <c r="L26" s="253"/>
      <c r="M26" s="253"/>
      <c r="N26" s="253"/>
      <c r="O26" s="253"/>
      <c r="P26" s="253"/>
      <c r="Q26" s="253"/>
    </row>
    <row r="27" spans="9:17" x14ac:dyDescent="0.25">
      <c r="I27" s="253"/>
      <c r="J27" s="253"/>
      <c r="K27" s="253"/>
      <c r="L27" s="253"/>
      <c r="M27" s="253"/>
      <c r="N27" s="253"/>
      <c r="O27" s="253"/>
      <c r="P27" s="253"/>
      <c r="Q27" s="253"/>
    </row>
    <row r="28" spans="9:17" x14ac:dyDescent="0.25">
      <c r="I28" s="253"/>
      <c r="J28" s="253"/>
      <c r="K28" s="253"/>
      <c r="L28" s="253"/>
      <c r="M28" s="253"/>
      <c r="N28" s="253"/>
      <c r="O28" s="253"/>
      <c r="P28" s="253"/>
      <c r="Q28" s="253"/>
    </row>
  </sheetData>
  <mergeCells count="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 ref="B8:B9"/>
    <mergeCell ref="A8:A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9">
      <formula1>$C$1</formula1>
    </dataValidation>
  </dataValidations>
  <pageMargins left="0.7" right="0.7" top="0.75" bottom="0.75" header="0.3" footer="0.3"/>
  <pageSetup paperSize="9"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abSelected="1" zoomScale="73" zoomScaleNormal="73" workbookViewId="0">
      <selection activeCell="E14" sqref="E14"/>
    </sheetView>
  </sheetViews>
  <sheetFormatPr baseColWidth="10" defaultColWidth="11.42578125" defaultRowHeight="15" x14ac:dyDescent="0.25"/>
  <cols>
    <col min="1" max="1" width="2.85546875" style="78" customWidth="1"/>
    <col min="2" max="2" width="35" style="78" customWidth="1"/>
    <col min="3" max="3" width="21.42578125" style="78" customWidth="1"/>
    <col min="4" max="4" width="18.42578125" style="78" customWidth="1"/>
    <col min="5" max="5" width="32.42578125" style="78" customWidth="1"/>
    <col min="6" max="6" width="19.140625" style="78" customWidth="1"/>
    <col min="7" max="7" width="14.28515625" style="78" customWidth="1"/>
    <col min="8" max="8" width="58.42578125" style="78" customWidth="1"/>
    <col min="9" max="9" width="20.85546875" style="167" customWidth="1"/>
    <col min="10" max="10" width="15.85546875" style="78" bestFit="1" customWidth="1"/>
    <col min="11" max="16384" width="11.42578125" style="78"/>
  </cols>
  <sheetData>
    <row r="2" spans="2:11" ht="16.5" thickBot="1" x14ac:dyDescent="0.3">
      <c r="B2" s="254"/>
      <c r="C2" s="254"/>
      <c r="D2" s="254"/>
      <c r="E2" s="254"/>
      <c r="F2" s="254"/>
      <c r="G2" s="254"/>
      <c r="H2" s="617" t="s">
        <v>45</v>
      </c>
      <c r="I2" s="617"/>
      <c r="J2" s="254"/>
      <c r="K2" s="254"/>
    </row>
    <row r="3" spans="2:11" ht="19.5" thickBot="1" x14ac:dyDescent="0.3">
      <c r="B3" s="518" t="s">
        <v>33</v>
      </c>
      <c r="C3" s="518" t="s">
        <v>46</v>
      </c>
      <c r="D3" s="254"/>
      <c r="E3" s="254"/>
      <c r="F3" s="254"/>
      <c r="G3" s="254"/>
      <c r="H3" s="531" t="s">
        <v>47</v>
      </c>
      <c r="I3" s="532" t="s">
        <v>46</v>
      </c>
      <c r="J3" s="254"/>
      <c r="K3" s="254"/>
    </row>
    <row r="4" spans="2:11" ht="18.75" x14ac:dyDescent="0.25">
      <c r="B4" s="519" t="s">
        <v>48</v>
      </c>
      <c r="C4" s="520">
        <f>'1. TALLERES SEMINARIOS'!D5</f>
        <v>132087.08333333337</v>
      </c>
      <c r="D4" s="254"/>
      <c r="E4" s="254"/>
      <c r="F4" s="254"/>
      <c r="G4" s="254"/>
      <c r="H4" s="533" t="s">
        <v>49</v>
      </c>
      <c r="I4" s="545">
        <f>'1. Desarrollo e Innov. Curricu.'!Q25</f>
        <v>1759110</v>
      </c>
      <c r="J4" s="254"/>
      <c r="K4" s="254"/>
    </row>
    <row r="5" spans="2:11" ht="18.75" x14ac:dyDescent="0.25">
      <c r="B5" s="521" t="s">
        <v>50</v>
      </c>
      <c r="C5" s="522">
        <f>'2. CONTRATACION DE PERSONAL'!D5</f>
        <v>168684047.94999999</v>
      </c>
      <c r="D5" s="254"/>
      <c r="E5" s="254"/>
      <c r="F5" s="254"/>
      <c r="G5" s="254"/>
      <c r="H5" s="534" t="s">
        <v>51</v>
      </c>
      <c r="I5" s="546">
        <f>'2. Investigación Científica'!Q21</f>
        <v>571719.39</v>
      </c>
      <c r="J5" s="254"/>
      <c r="K5" s="254"/>
    </row>
    <row r="6" spans="2:11" ht="19.5" thickBot="1" x14ac:dyDescent="0.3">
      <c r="B6" s="519" t="s">
        <v>52</v>
      </c>
      <c r="C6" s="520">
        <f>'3. EQUIPO DE OFICINA'!D5</f>
        <v>438000</v>
      </c>
      <c r="D6" s="254"/>
      <c r="E6" s="254"/>
      <c r="F6" s="254"/>
      <c r="G6" s="254"/>
      <c r="H6" s="535" t="s">
        <v>53</v>
      </c>
      <c r="I6" s="547">
        <f>'3. Vinculación Univ. Sociedad'!Q56</f>
        <v>4918</v>
      </c>
      <c r="J6" s="254"/>
      <c r="K6" s="254"/>
    </row>
    <row r="7" spans="2:11" ht="19.5" thickBot="1" x14ac:dyDescent="0.3">
      <c r="B7" s="521" t="s">
        <v>54</v>
      </c>
      <c r="C7" s="522">
        <f>'4. EQUIPO TECNOLÓGICOS'!D5</f>
        <v>6560900</v>
      </c>
      <c r="D7" s="254"/>
      <c r="E7" s="525" t="s">
        <v>55</v>
      </c>
      <c r="F7" s="526" t="s">
        <v>56</v>
      </c>
      <c r="G7" s="254"/>
      <c r="H7" s="534" t="s">
        <v>57</v>
      </c>
      <c r="I7" s="546">
        <f>'4. Docencia y Profesorado Univ.'!Q17</f>
        <v>546700.81000000006</v>
      </c>
      <c r="J7" s="254"/>
      <c r="K7" s="254"/>
    </row>
    <row r="8" spans="2:11" ht="18.75" x14ac:dyDescent="0.25">
      <c r="B8" s="519" t="s">
        <v>58</v>
      </c>
      <c r="C8" s="520">
        <f>'5. ACTIVIDADES ESPECIALES'!D5</f>
        <v>14190932.539000001</v>
      </c>
      <c r="D8" s="254"/>
      <c r="E8" s="527" t="s">
        <v>59</v>
      </c>
      <c r="F8" s="559">
        <f ca="1">Presupuesto!D566</f>
        <v>148389197.62233335</v>
      </c>
      <c r="G8" s="254"/>
      <c r="H8" s="535" t="s">
        <v>60</v>
      </c>
      <c r="I8" s="547">
        <f>'5. Estudiantes y Graduados'!Q26</f>
        <v>144060193</v>
      </c>
      <c r="J8" s="254"/>
      <c r="K8" s="254"/>
    </row>
    <row r="9" spans="2:11" ht="19.5" thickBot="1" x14ac:dyDescent="0.3">
      <c r="B9" s="521" t="s">
        <v>61</v>
      </c>
      <c r="C9" s="522">
        <f>'6. Becas'!D5</f>
        <v>0</v>
      </c>
      <c r="D9" s="254"/>
      <c r="E9" s="528" t="s">
        <v>62</v>
      </c>
      <c r="F9" s="560">
        <f ca="1">Presupuesto!E566</f>
        <v>143586769.94999999</v>
      </c>
      <c r="G9" s="254"/>
      <c r="H9" s="534" t="s">
        <v>63</v>
      </c>
      <c r="I9" s="546">
        <f>'6. Gestión del Conocimiento'!Q17</f>
        <v>774413</v>
      </c>
      <c r="J9" s="254"/>
      <c r="K9" s="254"/>
    </row>
    <row r="10" spans="2:11" ht="19.5" thickBot="1" x14ac:dyDescent="0.3">
      <c r="B10" s="519" t="s">
        <v>64</v>
      </c>
      <c r="C10" s="520">
        <f>'7. Infraestructura'!D5</f>
        <v>101970000</v>
      </c>
      <c r="D10" s="254"/>
      <c r="E10" s="529" t="s">
        <v>65</v>
      </c>
      <c r="F10" s="561">
        <f ca="1">Presupuesto!F566</f>
        <v>291975967.57233334</v>
      </c>
      <c r="G10" s="101"/>
      <c r="H10" s="535" t="s">
        <v>66</v>
      </c>
      <c r="I10" s="547">
        <f>'7. Lo Esencial de la Reforma U.'!Q67</f>
        <v>1574798</v>
      </c>
      <c r="J10" s="254"/>
      <c r="K10" s="254"/>
    </row>
    <row r="11" spans="2:11" ht="19.5" thickBot="1" x14ac:dyDescent="0.3">
      <c r="B11" s="521" t="s">
        <v>67</v>
      </c>
      <c r="C11" s="522">
        <f>'8. Venta de Servicios'!D5</f>
        <v>0</v>
      </c>
      <c r="D11" s="254"/>
      <c r="E11" s="530" t="s">
        <v>68</v>
      </c>
      <c r="F11" s="558">
        <f ca="1">Presupuesto!AR566</f>
        <v>291975967.57233328</v>
      </c>
      <c r="G11" s="101"/>
      <c r="H11" s="534" t="s">
        <v>69</v>
      </c>
      <c r="I11" s="546">
        <f>'8. Cultura de Inno. Insti...'!Q10</f>
        <v>0</v>
      </c>
      <c r="J11" s="254"/>
      <c r="K11" s="254"/>
    </row>
    <row r="12" spans="2:11" ht="18.75" x14ac:dyDescent="0.25">
      <c r="B12" s="519"/>
      <c r="C12" s="520"/>
      <c r="D12" s="254"/>
      <c r="E12" s="254"/>
      <c r="F12" s="101"/>
      <c r="G12" s="101"/>
      <c r="H12" s="535" t="s">
        <v>70</v>
      </c>
      <c r="I12" s="547">
        <f>'9. Asegura. de la Calid. y M'!Q20</f>
        <v>190999.8</v>
      </c>
      <c r="J12" s="254"/>
      <c r="K12" s="142"/>
    </row>
    <row r="13" spans="2:11" ht="24" thickBot="1" x14ac:dyDescent="0.3">
      <c r="B13" s="523" t="s">
        <v>71</v>
      </c>
      <c r="C13" s="524">
        <f>SUM(C4:C12)</f>
        <v>291975967.57233334</v>
      </c>
      <c r="D13" s="254"/>
      <c r="E13" s="254"/>
      <c r="F13" s="101"/>
      <c r="G13" s="101"/>
      <c r="H13" s="536" t="s">
        <v>72</v>
      </c>
      <c r="I13" s="548">
        <f>'10. Posgrado'!Q28</f>
        <v>981955</v>
      </c>
      <c r="J13" s="254"/>
      <c r="K13" s="254"/>
    </row>
    <row r="14" spans="2:11" ht="24" thickBot="1" x14ac:dyDescent="0.3">
      <c r="B14" s="76"/>
      <c r="C14" s="77"/>
      <c r="D14" s="254"/>
      <c r="E14" s="254"/>
      <c r="F14" s="101"/>
      <c r="G14" s="101"/>
      <c r="H14" s="537" t="s">
        <v>71</v>
      </c>
      <c r="I14" s="549">
        <f>SUM(I4:I13)</f>
        <v>150464807</v>
      </c>
      <c r="J14" s="254"/>
      <c r="K14" s="254"/>
    </row>
    <row r="15" spans="2:11" ht="15.75" x14ac:dyDescent="0.25">
      <c r="B15" s="254"/>
      <c r="C15" s="254"/>
      <c r="D15" s="254"/>
      <c r="E15" s="254"/>
      <c r="F15" s="101"/>
      <c r="G15" s="101"/>
      <c r="H15" s="618"/>
      <c r="I15" s="618"/>
      <c r="J15" s="254"/>
      <c r="K15" s="254"/>
    </row>
    <row r="16" spans="2:11" ht="16.5" thickBot="1" x14ac:dyDescent="0.3">
      <c r="B16" s="254"/>
      <c r="C16" s="254"/>
      <c r="D16" s="254"/>
      <c r="E16" s="254"/>
      <c r="F16" s="101"/>
      <c r="G16" s="101"/>
      <c r="H16" s="619" t="s">
        <v>73</v>
      </c>
      <c r="I16" s="619"/>
      <c r="J16" s="254"/>
      <c r="K16" s="254"/>
    </row>
    <row r="17" spans="2:15" ht="15.75" thickBot="1" x14ac:dyDescent="0.3">
      <c r="B17" s="254"/>
      <c r="C17" s="254"/>
      <c r="D17" s="254"/>
      <c r="E17" s="254"/>
      <c r="F17" s="101"/>
      <c r="G17" s="101"/>
      <c r="H17" s="525" t="s">
        <v>47</v>
      </c>
      <c r="I17" s="526" t="s">
        <v>46</v>
      </c>
      <c r="J17" s="167"/>
      <c r="K17" s="254"/>
      <c r="L17" s="254"/>
      <c r="M17" s="254"/>
      <c r="N17" s="254"/>
      <c r="O17" s="254"/>
    </row>
    <row r="18" spans="2:15" x14ac:dyDescent="0.25">
      <c r="B18" s="254"/>
      <c r="C18" s="254"/>
      <c r="D18" s="254"/>
      <c r="E18" s="254"/>
      <c r="F18" s="254"/>
      <c r="G18" s="254"/>
      <c r="H18" s="538" t="s">
        <v>74</v>
      </c>
      <c r="I18" s="550">
        <f>'11. Gestion Administrativa'!Q30</f>
        <v>105727307</v>
      </c>
      <c r="J18" s="167"/>
      <c r="K18" s="254"/>
      <c r="L18" s="254"/>
      <c r="M18" s="254"/>
      <c r="N18" s="254"/>
      <c r="O18" s="254"/>
    </row>
    <row r="19" spans="2:15" x14ac:dyDescent="0.25">
      <c r="B19" s="254"/>
      <c r="C19" s="254"/>
      <c r="D19" s="254"/>
      <c r="E19" s="254"/>
      <c r="F19" s="254"/>
      <c r="G19" s="254"/>
      <c r="H19" s="539" t="s">
        <v>75</v>
      </c>
      <c r="I19" s="551">
        <f>'12. Gestión del Talento Humano'!Q22</f>
        <v>29119954.25</v>
      </c>
      <c r="J19" s="167"/>
      <c r="K19" s="254"/>
      <c r="L19" s="254"/>
      <c r="M19" s="254"/>
      <c r="N19" s="254"/>
      <c r="O19" s="254"/>
    </row>
    <row r="20" spans="2:15" x14ac:dyDescent="0.25">
      <c r="B20" s="258" t="s">
        <v>76</v>
      </c>
      <c r="C20" s="259">
        <v>22.584900000000001</v>
      </c>
      <c r="D20" s="258" t="s">
        <v>77</v>
      </c>
      <c r="E20" s="260"/>
      <c r="F20" s="254"/>
      <c r="G20" s="254"/>
      <c r="H20" s="540" t="s">
        <v>78</v>
      </c>
      <c r="I20" s="552">
        <f>'13. Gestión Académica'!Q17</f>
        <v>0</v>
      </c>
      <c r="J20" s="167"/>
      <c r="K20" s="254"/>
      <c r="L20" s="254"/>
      <c r="M20" s="254"/>
      <c r="N20" s="254"/>
      <c r="O20" s="254"/>
    </row>
    <row r="21" spans="2:15" x14ac:dyDescent="0.25">
      <c r="B21" s="254"/>
      <c r="C21" s="254"/>
      <c r="D21" s="254"/>
      <c r="E21" s="254"/>
      <c r="F21" s="254"/>
      <c r="G21" s="254"/>
      <c r="H21" s="539" t="s">
        <v>79</v>
      </c>
      <c r="I21" s="551">
        <f>'14. Internacional... de la E.S.'!Q20</f>
        <v>0</v>
      </c>
      <c r="J21" s="167"/>
      <c r="K21" s="254"/>
      <c r="L21" s="254"/>
      <c r="M21" s="254"/>
      <c r="N21" s="254"/>
      <c r="O21" s="254"/>
    </row>
    <row r="22" spans="2:15" x14ac:dyDescent="0.25">
      <c r="B22" s="254"/>
      <c r="C22" s="254"/>
      <c r="D22" s="254"/>
      <c r="E22" s="254"/>
      <c r="F22" s="254"/>
      <c r="G22" s="254"/>
      <c r="H22" s="541" t="s">
        <v>80</v>
      </c>
      <c r="I22" s="553">
        <f>'15. Gobernabilidad y Proceso...'!Q16</f>
        <v>0</v>
      </c>
      <c r="J22" s="167"/>
      <c r="K22" s="254"/>
      <c r="L22" s="254"/>
      <c r="M22" s="254"/>
      <c r="N22" s="254"/>
      <c r="O22" s="254"/>
    </row>
    <row r="23" spans="2:15" x14ac:dyDescent="0.25">
      <c r="B23" s="254"/>
      <c r="C23" s="254"/>
      <c r="D23" s="254"/>
      <c r="E23" s="254"/>
      <c r="F23" s="254"/>
      <c r="G23" s="254"/>
      <c r="H23" s="542" t="s">
        <v>81</v>
      </c>
      <c r="I23" s="554">
        <f>'16. Desa. del Sistema Educ.Sup.'!Q70</f>
        <v>0</v>
      </c>
      <c r="J23" s="167"/>
      <c r="K23" s="254"/>
      <c r="L23" s="254"/>
      <c r="M23" s="254"/>
      <c r="N23" s="254"/>
      <c r="O23" s="254"/>
    </row>
    <row r="24" spans="2:15" s="254" customFormat="1" ht="15.75" thickBot="1" x14ac:dyDescent="0.3">
      <c r="H24" s="543" t="s">
        <v>82</v>
      </c>
      <c r="I24" s="555">
        <f>'17. Gestión TIC'!Q41</f>
        <v>6663900</v>
      </c>
      <c r="J24" s="167"/>
    </row>
    <row r="25" spans="2:15" ht="15.75" thickBot="1" x14ac:dyDescent="0.3">
      <c r="B25" s="254"/>
      <c r="C25" s="254"/>
      <c r="D25" s="254"/>
      <c r="E25" s="254"/>
      <c r="F25" s="254"/>
      <c r="G25" s="254"/>
      <c r="H25" s="544" t="s">
        <v>71</v>
      </c>
      <c r="I25" s="556">
        <f>SUM(I18:I24)</f>
        <v>141511161.25</v>
      </c>
      <c r="J25" s="254"/>
      <c r="K25" s="254"/>
      <c r="L25" s="254"/>
      <c r="M25" s="254"/>
      <c r="N25" s="254"/>
      <c r="O25" s="254"/>
    </row>
    <row r="26" spans="2:15" ht="15.75" thickBot="1" x14ac:dyDescent="0.3">
      <c r="B26" s="254"/>
      <c r="C26" s="254"/>
      <c r="D26" s="254"/>
      <c r="E26" s="254"/>
      <c r="F26" s="254"/>
      <c r="G26" s="254"/>
      <c r="H26" s="254"/>
      <c r="J26" s="254"/>
      <c r="K26" s="254"/>
      <c r="L26" s="254"/>
      <c r="M26" s="254"/>
      <c r="N26" s="254"/>
      <c r="O26" s="254"/>
    </row>
    <row r="27" spans="2:15" ht="15.75" thickBot="1" x14ac:dyDescent="0.3">
      <c r="B27" s="254"/>
      <c r="C27" s="254"/>
      <c r="D27" s="254"/>
      <c r="E27" s="254"/>
      <c r="F27" s="254"/>
      <c r="G27" s="254"/>
      <c r="H27" s="241" t="s">
        <v>83</v>
      </c>
      <c r="I27" s="557">
        <f>I14+I25</f>
        <v>291975968.25</v>
      </c>
      <c r="J27" s="254"/>
      <c r="K27" s="254"/>
      <c r="L27" s="254"/>
      <c r="M27" s="254"/>
      <c r="N27" s="254"/>
      <c r="O27" s="254"/>
    </row>
    <row r="28" spans="2:15" x14ac:dyDescent="0.25">
      <c r="B28" s="254"/>
      <c r="C28" s="254"/>
      <c r="D28" s="254"/>
      <c r="E28" s="254"/>
      <c r="F28" s="254"/>
      <c r="G28" s="254"/>
      <c r="H28" s="227"/>
      <c r="I28" s="228"/>
      <c r="J28" s="254"/>
      <c r="K28" s="254"/>
      <c r="L28" s="254"/>
      <c r="M28" s="254"/>
      <c r="N28" s="254"/>
      <c r="O28" s="254"/>
    </row>
    <row r="29" spans="2:15" x14ac:dyDescent="0.25">
      <c r="B29" s="254"/>
      <c r="C29" s="254"/>
      <c r="D29" s="254"/>
      <c r="E29" s="254"/>
      <c r="F29" s="254"/>
      <c r="G29" s="254"/>
      <c r="H29" s="227"/>
      <c r="I29" s="228"/>
      <c r="J29" s="254"/>
      <c r="K29" s="254"/>
      <c r="L29" s="254"/>
      <c r="M29" s="254"/>
      <c r="N29" s="254"/>
      <c r="O29" s="254"/>
    </row>
    <row r="30" spans="2:15" x14ac:dyDescent="0.25">
      <c r="B30" s="254"/>
      <c r="C30" s="254"/>
      <c r="D30" s="254"/>
      <c r="E30" s="254"/>
      <c r="F30" s="254"/>
      <c r="G30" s="254"/>
      <c r="H30" s="167"/>
      <c r="J30" s="254"/>
      <c r="K30" s="254"/>
      <c r="L30" s="254"/>
      <c r="M30" s="254"/>
      <c r="N30" s="254"/>
      <c r="O30" s="254"/>
    </row>
    <row r="31" spans="2:15" x14ac:dyDescent="0.25">
      <c r="B31" s="254" t="s">
        <v>84</v>
      </c>
      <c r="C31" s="254" t="s">
        <v>85</v>
      </c>
      <c r="D31" s="254" t="s">
        <v>86</v>
      </c>
      <c r="E31" s="254" t="s">
        <v>87</v>
      </c>
      <c r="F31" s="254" t="s">
        <v>88</v>
      </c>
      <c r="G31" s="254" t="s">
        <v>89</v>
      </c>
      <c r="H31" s="254" t="s">
        <v>90</v>
      </c>
      <c r="I31" s="167" t="s">
        <v>91</v>
      </c>
      <c r="J31" s="254" t="s">
        <v>92</v>
      </c>
      <c r="K31" s="254" t="s">
        <v>93</v>
      </c>
      <c r="L31" s="254" t="s">
        <v>94</v>
      </c>
      <c r="M31" s="254" t="s">
        <v>95</v>
      </c>
      <c r="N31" s="254" t="s">
        <v>96</v>
      </c>
      <c r="O31" s="254" t="s">
        <v>97</v>
      </c>
    </row>
    <row r="33" spans="2:8" x14ac:dyDescent="0.25">
      <c r="B33" s="254"/>
      <c r="C33" s="254"/>
      <c r="D33" s="254"/>
      <c r="E33" s="254"/>
      <c r="F33" s="254"/>
      <c r="G33" s="254"/>
      <c r="H33" s="142"/>
    </row>
    <row r="35" spans="2:8" ht="18.75" x14ac:dyDescent="0.25">
      <c r="B35" s="74"/>
      <c r="C35" s="75"/>
      <c r="D35" s="254"/>
      <c r="E35" s="254"/>
      <c r="F35" s="254"/>
      <c r="G35" s="254"/>
      <c r="H35" s="254"/>
    </row>
    <row r="36" spans="2:8" ht="18.75" x14ac:dyDescent="0.25">
      <c r="B36" s="74"/>
      <c r="C36" s="75"/>
      <c r="D36" s="254"/>
      <c r="E36" s="254"/>
      <c r="F36" s="254"/>
      <c r="G36" s="254"/>
      <c r="H36" s="254"/>
    </row>
    <row r="37" spans="2:8" x14ac:dyDescent="0.25">
      <c r="B37" s="168" t="s">
        <v>98</v>
      </c>
      <c r="C37" s="254"/>
      <c r="D37" s="254"/>
      <c r="E37" s="254"/>
      <c r="F37" s="254"/>
      <c r="G37" s="254"/>
      <c r="H37" s="254"/>
    </row>
    <row r="39" spans="2:8" ht="18.75" x14ac:dyDescent="0.25">
      <c r="B39" s="73" t="s">
        <v>33</v>
      </c>
      <c r="C39" s="73" t="s">
        <v>99</v>
      </c>
      <c r="D39" s="73" t="s">
        <v>100</v>
      </c>
      <c r="E39" s="254"/>
      <c r="F39" s="254"/>
      <c r="G39" s="254"/>
      <c r="H39" s="254"/>
    </row>
    <row r="40" spans="2:8" ht="18.75" x14ac:dyDescent="0.25">
      <c r="B40" s="254" t="s">
        <v>84</v>
      </c>
      <c r="C40" s="151">
        <f>SUMIF('2. CONTRATACION DE PERSONAL'!C:C,'Cuadro Resumen'!$B$40:$B$56,'2. CONTRATACION DE PERSONAL'!D:D)</f>
        <v>0</v>
      </c>
      <c r="D40" s="403">
        <f>SUMIF('2. CONTRATACION DE PERSONAL'!$C:$C,'Cuadro Resumen'!$B$40:$B$56,'2. CONTRATACION DE PERSONAL'!$G:$G)</f>
        <v>0</v>
      </c>
      <c r="E40" s="254"/>
      <c r="F40" s="254"/>
      <c r="G40" s="254"/>
      <c r="H40" s="254"/>
    </row>
    <row r="41" spans="2:8" ht="18.75" x14ac:dyDescent="0.25">
      <c r="B41" s="254" t="s">
        <v>85</v>
      </c>
      <c r="C41" s="151">
        <f>SUMIF('2. CONTRATACION DE PERSONAL'!C:C,'Cuadro Resumen'!$B$40:$B$56,'2. CONTRATACION DE PERSONAL'!D:D)</f>
        <v>0</v>
      </c>
      <c r="D41" s="403">
        <f>SUMIF('2. CONTRATACION DE PERSONAL'!$C:$C,'Cuadro Resumen'!$B$40:$B$56,'2. CONTRATACION DE PERSONAL'!$G:$G)</f>
        <v>0</v>
      </c>
      <c r="E41" s="254"/>
      <c r="F41" s="254"/>
      <c r="G41" s="254"/>
      <c r="H41" s="254"/>
    </row>
    <row r="42" spans="2:8" ht="18.75" x14ac:dyDescent="0.25">
      <c r="B42" s="254" t="s">
        <v>86</v>
      </c>
      <c r="C42" s="151">
        <f>SUMIF('2. CONTRATACION DE PERSONAL'!C:C,'Cuadro Resumen'!$B$40:$B$56,'2. CONTRATACION DE PERSONAL'!D:D)</f>
        <v>16</v>
      </c>
      <c r="D42" s="403">
        <f>SUMIF('2. CONTRATACION DE PERSONAL'!$C:$C,'Cuadro Resumen'!$B$40:$B$56,'2. CONTRATACION DE PERSONAL'!$G:$G)</f>
        <v>6860849.2799999993</v>
      </c>
      <c r="E42" s="254"/>
      <c r="F42" s="254"/>
      <c r="G42" s="254"/>
      <c r="H42" s="254"/>
    </row>
    <row r="43" spans="2:8" ht="18.75" x14ac:dyDescent="0.25">
      <c r="B43" s="254" t="s">
        <v>87</v>
      </c>
      <c r="C43" s="151">
        <f>SUMIF('2. CONTRATACION DE PERSONAL'!C:C,'Cuadro Resumen'!$B$40:$B$56,'2. CONTRATACION DE PERSONAL'!D:D)</f>
        <v>14</v>
      </c>
      <c r="D43" s="403">
        <f>SUMIF('2. CONTRATACION DE PERSONAL'!$C:$C,'Cuadro Resumen'!$B$40:$B$56,'2. CONTRATACION DE PERSONAL'!$G:$G)</f>
        <v>5336215.92</v>
      </c>
      <c r="E43" s="254"/>
      <c r="F43" s="254"/>
      <c r="G43" s="254"/>
      <c r="H43" s="254"/>
    </row>
    <row r="44" spans="2:8" ht="18.75" x14ac:dyDescent="0.25">
      <c r="B44" s="254" t="s">
        <v>88</v>
      </c>
      <c r="C44" s="151">
        <f>SUMIF('2. CONTRATACION DE PERSONAL'!C:C,'Cuadro Resumen'!$B$40:$B$56,'2. CONTRATACION DE PERSONAL'!D:D)</f>
        <v>0</v>
      </c>
      <c r="D44" s="403">
        <f>SUMIF('2. CONTRATACION DE PERSONAL'!$C:$C,'Cuadro Resumen'!$B$40:$B$56,'2. CONTRATACION DE PERSONAL'!$G:$G)</f>
        <v>0</v>
      </c>
      <c r="E44" s="254"/>
      <c r="F44" s="254"/>
      <c r="G44" s="254"/>
      <c r="H44" s="254"/>
    </row>
    <row r="45" spans="2:8" ht="18.75" x14ac:dyDescent="0.25">
      <c r="B45" s="254" t="s">
        <v>89</v>
      </c>
      <c r="C45" s="151">
        <f>SUMIF('2. CONTRATACION DE PERSONAL'!C:C,'Cuadro Resumen'!$B$40:$B$56,'2. CONTRATACION DE PERSONAL'!D:D)</f>
        <v>40</v>
      </c>
      <c r="D45" s="403">
        <f>SUMIF('2. CONTRATACION DE PERSONAL'!$C:$C,'Cuadro Resumen'!$B$40:$B$56,'2. CONTRATACION DE PERSONAL'!$G:$G)</f>
        <v>13340539.200000001</v>
      </c>
      <c r="E45" s="254"/>
      <c r="F45" s="254"/>
      <c r="G45" s="254"/>
      <c r="H45" s="254"/>
    </row>
    <row r="46" spans="2:8" ht="18.75" x14ac:dyDescent="0.25">
      <c r="B46" s="254" t="s">
        <v>90</v>
      </c>
      <c r="C46" s="151">
        <f>SUMIF('2. CONTRATACION DE PERSONAL'!C:C,'Cuadro Resumen'!$B$40:$B$56,'2. CONTRATACION DE PERSONAL'!D:D)</f>
        <v>0</v>
      </c>
      <c r="D46" s="403">
        <f>SUMIF('2. CONTRATACION DE PERSONAL'!$C:$C,'Cuadro Resumen'!$B$40:$B$56,'2. CONTRATACION DE PERSONAL'!$G:$G)</f>
        <v>0</v>
      </c>
      <c r="E46" s="254"/>
      <c r="F46" s="254"/>
      <c r="G46" s="254"/>
      <c r="H46" s="254"/>
    </row>
    <row r="47" spans="2:8" ht="18.75" x14ac:dyDescent="0.25">
      <c r="B47" s="254" t="s">
        <v>91</v>
      </c>
      <c r="C47" s="151">
        <f>SUMIF('2. CONTRATACION DE PERSONAL'!C:C,'Cuadro Resumen'!$B$40:$B$56,'2. CONTRATACION DE PERSONAL'!D:D)</f>
        <v>0</v>
      </c>
      <c r="D47" s="403">
        <f>SUMIF('2. CONTRATACION DE PERSONAL'!$C:$C,'Cuadro Resumen'!$B$40:$B$56,'2. CONTRATACION DE PERSONAL'!$G:$G)</f>
        <v>0</v>
      </c>
      <c r="E47" s="254"/>
      <c r="F47" s="254"/>
      <c r="G47" s="254"/>
      <c r="H47" s="254"/>
    </row>
    <row r="48" spans="2:8" ht="18.75" x14ac:dyDescent="0.25">
      <c r="B48" s="254" t="s">
        <v>92</v>
      </c>
      <c r="C48" s="151">
        <f>SUMIF('2. CONTRATACION DE PERSONAL'!C:C,'Cuadro Resumen'!$B$40:$B$56,'2. CONTRATACION DE PERSONAL'!D:D)</f>
        <v>0</v>
      </c>
      <c r="D48" s="403">
        <f>SUMIF('2. CONTRATACION DE PERSONAL'!$C:$C,'Cuadro Resumen'!$B$40:$B$56,'2. CONTRATACION DE PERSONAL'!$G:$G)</f>
        <v>0</v>
      </c>
      <c r="E48" s="254"/>
      <c r="F48" s="254"/>
      <c r="G48" s="254"/>
      <c r="H48" s="254"/>
    </row>
    <row r="49" spans="2:4" ht="18.75" x14ac:dyDescent="0.25">
      <c r="B49" s="254" t="s">
        <v>93</v>
      </c>
      <c r="C49" s="151">
        <f>SUMIF('2. CONTRATACION DE PERSONAL'!C:C,'Cuadro Resumen'!$B$40:$B$56,'2. CONTRATACION DE PERSONAL'!D:D)</f>
        <v>0</v>
      </c>
      <c r="D49" s="403">
        <f>SUMIF('2. CONTRATACION DE PERSONAL'!$C:$C,'Cuadro Resumen'!$B$40:$B$56,'2. CONTRATACION DE PERSONAL'!$G:$G)</f>
        <v>0</v>
      </c>
    </row>
    <row r="50" spans="2:4" ht="18.75" x14ac:dyDescent="0.25">
      <c r="B50" s="254" t="s">
        <v>94</v>
      </c>
      <c r="C50" s="151">
        <f>SUMIF('2. CONTRATACION DE PERSONAL'!C:C,'Cuadro Resumen'!$B$40:$B$56,'2. CONTRATACION DE PERSONAL'!D:D)</f>
        <v>0</v>
      </c>
      <c r="D50" s="403">
        <f>SUMIF('2. CONTRATACION DE PERSONAL'!$C:$C,'Cuadro Resumen'!$B$40:$B$56,'2. CONTRATACION DE PERSONAL'!$G:$G)</f>
        <v>0</v>
      </c>
    </row>
    <row r="51" spans="2:4" ht="18.75" x14ac:dyDescent="0.25">
      <c r="B51" s="254" t="s">
        <v>95</v>
      </c>
      <c r="C51" s="151">
        <f>SUMIF('2. CONTRATACION DE PERSONAL'!C:C,'Cuadro Resumen'!$B$40:$B$56,'2. CONTRATACION DE PERSONAL'!D:D)</f>
        <v>0</v>
      </c>
      <c r="D51" s="403">
        <f>SUMIF('2. CONTRATACION DE PERSONAL'!$C:$C,'Cuadro Resumen'!$B$40:$B$56,'2. CONTRATACION DE PERSONAL'!$G:$G)</f>
        <v>0</v>
      </c>
    </row>
    <row r="52" spans="2:4" ht="18.75" x14ac:dyDescent="0.25">
      <c r="B52" s="254" t="s">
        <v>96</v>
      </c>
      <c r="C52" s="151">
        <f>SUMIF('2. CONTRATACION DE PERSONAL'!C:C,'Cuadro Resumen'!$B$40:$B$56,'2. CONTRATACION DE PERSONAL'!D:D)</f>
        <v>0</v>
      </c>
      <c r="D52" s="403">
        <f>SUMIF('2. CONTRATACION DE PERSONAL'!$C:$C,'Cuadro Resumen'!$B$40:$B$56,'2. CONTRATACION DE PERSONAL'!$G:$G)</f>
        <v>0</v>
      </c>
    </row>
    <row r="53" spans="2:4" ht="18.75" x14ac:dyDescent="0.25">
      <c r="B53" s="254" t="s">
        <v>97</v>
      </c>
      <c r="C53" s="151">
        <f>SUMIF('2. CONTRATACION DE PERSONAL'!C:C,'Cuadro Resumen'!$B$40:$B$56,'2. CONTRATACION DE PERSONAL'!D:D)</f>
        <v>2660</v>
      </c>
      <c r="D53" s="403">
        <f>SUMIF('2. CONTRATACION DE PERSONAL'!$C:$C,'Cuadro Resumen'!$B$40:$B$56,'2. CONTRATACION DE PERSONAL'!$G:$G)</f>
        <v>64073016</v>
      </c>
    </row>
    <row r="54" spans="2:4" ht="18.75" x14ac:dyDescent="0.25">
      <c r="B54" s="74" t="s">
        <v>101</v>
      </c>
      <c r="C54" s="151">
        <f>SUMIF('2. CONTRATACION DE PERSONAL'!C:C,'Cuadro Resumen'!$B$40:$B$56,'2. CONTRATACION DE PERSONAL'!D:D)</f>
        <v>0</v>
      </c>
      <c r="D54" s="403">
        <f>SUMIF('2. CONTRATACION DE PERSONAL'!$C:$C,'Cuadro Resumen'!$B$40:$B$56,'2. CONTRATACION DE PERSONAL'!$G:$G)</f>
        <v>0</v>
      </c>
    </row>
    <row r="55" spans="2:4" ht="18.75" x14ac:dyDescent="0.25">
      <c r="B55" s="74" t="s">
        <v>102</v>
      </c>
      <c r="C55" s="151">
        <f>SUMIF('2. CONTRATACION DE PERSONAL'!C:C,'Cuadro Resumen'!$B$40:$B$56,'2. CONTRATACION DE PERSONAL'!D:D)</f>
        <v>0</v>
      </c>
      <c r="D55" s="403">
        <f>SUMIF('2. CONTRATACION DE PERSONAL'!$C:$C,'Cuadro Resumen'!$B$40:$B$56,'2. CONTRATACION DE PERSONAL'!$G:$G)</f>
        <v>0</v>
      </c>
    </row>
    <row r="56" spans="2:4" ht="18.75" x14ac:dyDescent="0.25">
      <c r="B56" s="74" t="s">
        <v>103</v>
      </c>
      <c r="C56" s="151">
        <f>SUMIF('2. CONTRATACION DE PERSONAL'!C:C,'Cuadro Resumen'!$B$40:$B$56,'2. CONTRATACION DE PERSONAL'!D:D)</f>
        <v>6</v>
      </c>
      <c r="D56" s="403">
        <f>SUMIF('2. CONTRATACION DE PERSONAL'!$C:$C,'Cuadro Resumen'!$B$40:$B$56,'2. CONTRATACION DE PERSONAL'!$G:$G)</f>
        <v>1056000</v>
      </c>
    </row>
    <row r="57" spans="2:4" ht="23.25" x14ac:dyDescent="0.25">
      <c r="B57" s="76" t="s">
        <v>71</v>
      </c>
      <c r="C57" s="152">
        <f>SUBTOTAL(109,C40:C56)</f>
        <v>2736</v>
      </c>
      <c r="D57" s="403">
        <f>SUM(D40:D56)</f>
        <v>90666620.400000006</v>
      </c>
    </row>
    <row r="66" spans="2:4" x14ac:dyDescent="0.25">
      <c r="B66" s="168" t="s">
        <v>104</v>
      </c>
      <c r="C66" s="254"/>
      <c r="D66" s="254"/>
    </row>
    <row r="68" spans="2:4" ht="18.75" x14ac:dyDescent="0.25">
      <c r="B68" s="73" t="s">
        <v>33</v>
      </c>
      <c r="C68" s="73" t="s">
        <v>99</v>
      </c>
      <c r="D68" s="73" t="s">
        <v>100</v>
      </c>
    </row>
    <row r="69" spans="2:4" ht="18.75" x14ac:dyDescent="0.25">
      <c r="B69" s="74" t="s">
        <v>105</v>
      </c>
      <c r="C69" s="75">
        <f>SUMIF('3. EQUIPO DE OFICINA'!C:C,'Cuadro Resumen'!$B$69:$B$78,'3. EQUIPO DE OFICINA'!D:D)</f>
        <v>0</v>
      </c>
      <c r="D69" s="75">
        <f>SUMIF('3. EQUIPO DE OFICINA'!$C:$C,'Cuadro Resumen'!$B$69:$B$78,'3. EQUIPO DE OFICINA'!$F:$F)</f>
        <v>0</v>
      </c>
    </row>
    <row r="70" spans="2:4" ht="18.75" x14ac:dyDescent="0.25">
      <c r="B70" s="74" t="s">
        <v>106</v>
      </c>
      <c r="C70" s="75">
        <f>SUMIF('3. EQUIPO DE OFICINA'!C:C,'Cuadro Resumen'!$B$69:$B$78,'3. EQUIPO DE OFICINA'!D:D)</f>
        <v>40</v>
      </c>
      <c r="D70" s="75">
        <f>SUMIF('3. EQUIPO DE OFICINA'!$C:$C,'Cuadro Resumen'!$B$69:$B$78,'3. EQUIPO DE OFICINA'!$F:$F)</f>
        <v>96000</v>
      </c>
    </row>
    <row r="71" spans="2:4" ht="18.75" x14ac:dyDescent="0.25">
      <c r="B71" s="74" t="s">
        <v>107</v>
      </c>
      <c r="C71" s="75">
        <f>SUMIF('3. EQUIPO DE OFICINA'!C:C,'Cuadro Resumen'!$B$69:$B$78,'3. EQUIPO DE OFICINA'!D:D)</f>
        <v>12</v>
      </c>
      <c r="D71" s="75">
        <f>SUMIF('3. EQUIPO DE OFICINA'!$C:$C,'Cuadro Resumen'!$B$69:$B$78,'3. EQUIPO DE OFICINA'!$F:$F)</f>
        <v>12000</v>
      </c>
    </row>
    <row r="72" spans="2:4" ht="18.75" x14ac:dyDescent="0.25">
      <c r="B72" s="74" t="s">
        <v>108</v>
      </c>
      <c r="C72" s="75">
        <f>SUMIF('3. EQUIPO DE OFICINA'!C:C,'Cuadro Resumen'!$B$69:$B$78,'3. EQUIPO DE OFICINA'!D:D)</f>
        <v>0</v>
      </c>
      <c r="D72" s="75">
        <f>SUMIF('3. EQUIPO DE OFICINA'!$C:$C,'Cuadro Resumen'!$B$69:$B$78,'3. EQUIPO DE OFICINA'!$F:$F)</f>
        <v>0</v>
      </c>
    </row>
    <row r="73" spans="2:4" ht="18.75" x14ac:dyDescent="0.25">
      <c r="B73" s="74" t="s">
        <v>109</v>
      </c>
      <c r="C73" s="75">
        <f>SUMIF('3. EQUIPO DE OFICINA'!C:C,'Cuadro Resumen'!$B$69:$B$78,'3. EQUIPO DE OFICINA'!D:D)</f>
        <v>40</v>
      </c>
      <c r="D73" s="75">
        <f>SUMIF('3. EQUIPO DE OFICINA'!$C:$C,'Cuadro Resumen'!$B$69:$B$78,'3. EQUIPO DE OFICINA'!$F:$F)</f>
        <v>120000</v>
      </c>
    </row>
    <row r="74" spans="2:4" ht="18.75" x14ac:dyDescent="0.25">
      <c r="B74" s="74" t="s">
        <v>110</v>
      </c>
      <c r="C74" s="75">
        <f>SUMIF('3. EQUIPO DE OFICINA'!C:C,'Cuadro Resumen'!$B$69:$B$78,'3. EQUIPO DE OFICINA'!D:D)</f>
        <v>1</v>
      </c>
      <c r="D74" s="75">
        <f>SUMIF('3. EQUIPO DE OFICINA'!$C:$C,'Cuadro Resumen'!$B$69:$B$78,'3. EQUIPO DE OFICINA'!$F:$F)</f>
        <v>10000</v>
      </c>
    </row>
    <row r="75" spans="2:4" ht="18.75" x14ac:dyDescent="0.25">
      <c r="B75" s="74" t="s">
        <v>111</v>
      </c>
      <c r="C75" s="75">
        <f>SUMIF('3. EQUIPO DE OFICINA'!C:C,'Cuadro Resumen'!$B$69:$B$78,'3. EQUIPO DE OFICINA'!D:D)</f>
        <v>0</v>
      </c>
      <c r="D75" s="75">
        <f>SUMIF('3. EQUIPO DE OFICINA'!$C:$C,'Cuadro Resumen'!$B$69:$B$78,'3. EQUIPO DE OFICINA'!$F:$F)</f>
        <v>0</v>
      </c>
    </row>
    <row r="76" spans="2:4" ht="18.75" x14ac:dyDescent="0.25">
      <c r="B76" s="74" t="s">
        <v>112</v>
      </c>
      <c r="C76" s="75">
        <f>SUMIF('3. EQUIPO DE OFICINA'!C:C,'Cuadro Resumen'!$B$69:$B$78,'3. EQUIPO DE OFICINA'!D:D)</f>
        <v>0</v>
      </c>
      <c r="D76" s="75">
        <f>SUMIF('3. EQUIPO DE OFICINA'!$C:$C,'Cuadro Resumen'!$B$69:$B$78,'3. EQUIPO DE OFICINA'!$F:$F)</f>
        <v>0</v>
      </c>
    </row>
    <row r="77" spans="2:4" ht="18.75" x14ac:dyDescent="0.25">
      <c r="B77" s="74" t="s">
        <v>113</v>
      </c>
      <c r="C77" s="75">
        <f>SUMIF('3. EQUIPO DE OFICINA'!C:C,'Cuadro Resumen'!$B$69:$B$78,'3. EQUIPO DE OFICINA'!D:D)</f>
        <v>0</v>
      </c>
      <c r="D77" s="75">
        <f>SUMIF('3. EQUIPO DE OFICINA'!$C:$C,'Cuadro Resumen'!$B$69:$B$78,'3. EQUIPO DE OFICINA'!$F:$F)</f>
        <v>0</v>
      </c>
    </row>
    <row r="78" spans="2:4" ht="18.75" x14ac:dyDescent="0.25">
      <c r="B78" s="74" t="s">
        <v>114</v>
      </c>
      <c r="C78" s="75">
        <f>SUMIF('3. EQUIPO DE OFICINA'!C:C,'Cuadro Resumen'!$B$69:$B$78,'3. EQUIPO DE OFICINA'!D:D)</f>
        <v>2</v>
      </c>
      <c r="D78" s="75">
        <f>SUMIF('3. EQUIPO DE OFICINA'!$C:$C,'Cuadro Resumen'!$B$69:$B$78,'3. EQUIPO DE OFICINA'!$F:$F)</f>
        <v>200000</v>
      </c>
    </row>
    <row r="79" spans="2:4" ht="18.75" x14ac:dyDescent="0.25">
      <c r="B79" s="74"/>
      <c r="C79" s="75">
        <f>SUMIF('3. EQUIPO DE OFICINA'!C:C,'Cuadro Resumen'!$B$69:$B$78,'3. EQUIPO DE OFICINA'!D:D)</f>
        <v>0</v>
      </c>
      <c r="D79" s="75">
        <f>SUMIF('3. EQUIPO DE OFICINA'!$C:$C,'Cuadro Resumen'!$B$69:$B$78,'3. EQUIPO DE OFICINA'!$F:$F)</f>
        <v>0</v>
      </c>
    </row>
    <row r="80" spans="2:4" ht="23.25" x14ac:dyDescent="0.25">
      <c r="B80" s="76" t="s">
        <v>71</v>
      </c>
      <c r="C80" s="77">
        <f>SUM(C69:C79)</f>
        <v>95</v>
      </c>
      <c r="D80" s="404">
        <f>SUM(D69:D79)</f>
        <v>438000</v>
      </c>
    </row>
    <row r="83" spans="2:4" x14ac:dyDescent="0.25">
      <c r="B83" s="168" t="s">
        <v>115</v>
      </c>
      <c r="C83" s="254"/>
      <c r="D83" s="254"/>
    </row>
    <row r="85" spans="2:4" ht="18.75" x14ac:dyDescent="0.25">
      <c r="B85" s="73" t="s">
        <v>116</v>
      </c>
      <c r="C85" s="73" t="s">
        <v>99</v>
      </c>
      <c r="D85" s="73" t="s">
        <v>100</v>
      </c>
    </row>
    <row r="86" spans="2:4" ht="37.5" x14ac:dyDescent="0.25">
      <c r="B86" s="208" t="s">
        <v>117</v>
      </c>
      <c r="C86" s="75">
        <f>SUMIF('4. EQUIPO TECNOLÓGICOS'!C:C,'Cuadro Resumen'!$B$86:$B$102,'4. EQUIPO TECNOLÓGICOS'!D:D)</f>
        <v>0</v>
      </c>
      <c r="D86" s="75">
        <f>SUMIF('4. EQUIPO TECNOLÓGICOS'!$C:$C,'Cuadro Resumen'!$B$86:$B$102,'4. EQUIPO TECNOLÓGICOS'!F:F)</f>
        <v>0</v>
      </c>
    </row>
    <row r="87" spans="2:4" ht="18.75" x14ac:dyDescent="0.25">
      <c r="B87" s="208" t="s">
        <v>118</v>
      </c>
      <c r="C87" s="75">
        <f>SUMIF('4. EQUIPO TECNOLÓGICOS'!C:C,'Cuadro Resumen'!$B$86:$B$102,'4. EQUIPO TECNOLÓGICOS'!D:D)</f>
        <v>11</v>
      </c>
      <c r="D87" s="75">
        <f>SUMIF('4. EQUIPO TECNOLÓGICOS'!$C:$C,'Cuadro Resumen'!$B$86:$B$102,'4. EQUIPO TECNOLÓGICOS'!F:F)</f>
        <v>165000</v>
      </c>
    </row>
    <row r="88" spans="2:4" ht="37.5" x14ac:dyDescent="0.25">
      <c r="B88" s="208" t="s">
        <v>119</v>
      </c>
      <c r="C88" s="75">
        <f>SUMIF('4. EQUIPO TECNOLÓGICOS'!C:C,'Cuadro Resumen'!$B$86:$B$102,'4. EQUIPO TECNOLÓGICOS'!D:D)</f>
        <v>102</v>
      </c>
      <c r="D88" s="75">
        <f>SUMIF('4. EQUIPO TECNOLÓGICOS'!$C:$C,'Cuadro Resumen'!$B$86:$B$102,'4. EQUIPO TECNOLÓGICOS'!F:F)</f>
        <v>3570000</v>
      </c>
    </row>
    <row r="89" spans="2:4" ht="37.5" x14ac:dyDescent="0.25">
      <c r="B89" s="208" t="s">
        <v>120</v>
      </c>
      <c r="C89" s="75">
        <f>SUMIF('4. EQUIPO TECNOLÓGICOS'!C:C,'Cuadro Resumen'!$B$86:$B$102,'4. EQUIPO TECNOLÓGICOS'!D:D)</f>
        <v>97</v>
      </c>
      <c r="D89" s="75">
        <f>SUMIF('4. EQUIPO TECNOLÓGICOS'!$C:$C,'Cuadro Resumen'!$B$86:$B$102,'4. EQUIPO TECNOLÓGICOS'!F:F)</f>
        <v>1455000</v>
      </c>
    </row>
    <row r="90" spans="2:4" ht="18.75" x14ac:dyDescent="0.25">
      <c r="B90" s="74" t="s">
        <v>121</v>
      </c>
      <c r="C90" s="75">
        <f>SUMIF('4. EQUIPO TECNOLÓGICOS'!C:C,'Cuadro Resumen'!$B$86:$B$102,'4. EQUIPO TECNOLÓGICOS'!D:D)</f>
        <v>0</v>
      </c>
      <c r="D90" s="75">
        <f>SUMIF('4. EQUIPO TECNOLÓGICOS'!$C:$C,'Cuadro Resumen'!$B$86:$B$102,'4. EQUIPO TECNOLÓGICOS'!F:F)</f>
        <v>0</v>
      </c>
    </row>
    <row r="91" spans="2:4" ht="18.75" x14ac:dyDescent="0.25">
      <c r="B91" s="74" t="s">
        <v>122</v>
      </c>
      <c r="C91" s="75">
        <f>SUMIF('4. EQUIPO TECNOLÓGICOS'!C:C,'Cuadro Resumen'!$B$86:$B$102,'4. EQUIPO TECNOLÓGICOS'!D:D)</f>
        <v>0</v>
      </c>
      <c r="D91" s="75">
        <f>SUMIF('4. EQUIPO TECNOLÓGICOS'!$C:$C,'Cuadro Resumen'!$B$86:$B$102,'4. EQUIPO TECNOLÓGICOS'!F:F)</f>
        <v>0</v>
      </c>
    </row>
    <row r="92" spans="2:4" ht="18.75" x14ac:dyDescent="0.25">
      <c r="B92" s="74" t="s">
        <v>123</v>
      </c>
      <c r="C92" s="75">
        <f>SUMIF('4. EQUIPO TECNOLÓGICOS'!C:C,'Cuadro Resumen'!$B$86:$B$102,'4. EQUIPO TECNOLÓGICOS'!D:D)</f>
        <v>36</v>
      </c>
      <c r="D92" s="75">
        <f>SUMIF('4. EQUIPO TECNOLÓGICOS'!$C:$C,'Cuadro Resumen'!$B$86:$B$102,'4. EQUIPO TECNOLÓGICOS'!F:F)</f>
        <v>288000</v>
      </c>
    </row>
    <row r="93" spans="2:4" ht="18.75" x14ac:dyDescent="0.25">
      <c r="B93" s="74" t="s">
        <v>124</v>
      </c>
      <c r="C93" s="75">
        <f>SUMIF('4. EQUIPO TECNOLÓGICOS'!C:C,'Cuadro Resumen'!$B$86:$B$102,'4. EQUIPO TECNOLÓGICOS'!D:D)</f>
        <v>0</v>
      </c>
      <c r="D93" s="75">
        <f>SUMIF('4. EQUIPO TECNOLÓGICOS'!$C:$C,'Cuadro Resumen'!$B$86:$B$102,'4. EQUIPO TECNOLÓGICOS'!F:F)</f>
        <v>0</v>
      </c>
    </row>
    <row r="94" spans="2:4" ht="18.75" x14ac:dyDescent="0.25">
      <c r="B94" s="74" t="s">
        <v>125</v>
      </c>
      <c r="C94" s="75">
        <f>SUMIF('4. EQUIPO TECNOLÓGICOS'!C:C,'Cuadro Resumen'!$B$86:$B$102,'4. EQUIPO TECNOLÓGICOS'!D:D)</f>
        <v>44</v>
      </c>
      <c r="D94" s="75">
        <f>SUMIF('4. EQUIPO TECNOLÓGICOS'!$C:$C,'Cuadro Resumen'!$B$86:$B$102,'4. EQUIPO TECNOLÓGICOS'!F:F)</f>
        <v>572000</v>
      </c>
    </row>
    <row r="95" spans="2:4" ht="18.75" x14ac:dyDescent="0.25">
      <c r="B95" s="74" t="s">
        <v>126</v>
      </c>
      <c r="C95" s="75">
        <f>SUMIF('4. EQUIPO TECNOLÓGICOS'!C:C,'Cuadro Resumen'!$B$86:$B$102,'4. EQUIPO TECNOLÓGICOS'!D:D)</f>
        <v>0</v>
      </c>
      <c r="D95" s="75">
        <f>SUMIF('4. EQUIPO TECNOLÓGICOS'!$C:$C,'Cuadro Resumen'!$B$86:$B$102,'4. EQUIPO TECNOLÓGICOS'!F:F)</f>
        <v>0</v>
      </c>
    </row>
    <row r="96" spans="2:4" ht="18.75" x14ac:dyDescent="0.25">
      <c r="B96" s="74" t="s">
        <v>127</v>
      </c>
      <c r="C96" s="75">
        <f>SUMIF('4. EQUIPO TECNOLÓGICOS'!C:C,'Cuadro Resumen'!$B$86:$B$102,'4. EQUIPO TECNOLÓGICOS'!D:D)</f>
        <v>0</v>
      </c>
      <c r="D96" s="75">
        <f>SUMIF('4. EQUIPO TECNOLÓGICOS'!$C:$C,'Cuadro Resumen'!$B$86:$B$102,'4. EQUIPO TECNOLÓGICOS'!F:F)</f>
        <v>0</v>
      </c>
    </row>
    <row r="97" spans="2:4" ht="18.75" x14ac:dyDescent="0.25">
      <c r="B97" s="74" t="s">
        <v>128</v>
      </c>
      <c r="C97" s="75">
        <f>SUMIF('4. EQUIPO TECNOLÓGICOS'!C:C,'Cuadro Resumen'!$B$86:$B$102,'4. EQUIPO TECNOLÓGICOS'!D:D)</f>
        <v>1</v>
      </c>
      <c r="D97" s="75">
        <f>SUMIF('4. EQUIPO TECNOLÓGICOS'!$C:$C,'Cuadro Resumen'!$B$86:$B$102,'4. EQUIPO TECNOLÓGICOS'!F:F)</f>
        <v>10000</v>
      </c>
    </row>
    <row r="98" spans="2:4" ht="18.75" x14ac:dyDescent="0.25">
      <c r="B98" s="74" t="s">
        <v>129</v>
      </c>
      <c r="C98" s="75">
        <f>SUMIF('4. EQUIPO TECNOLÓGICOS'!C:C,'Cuadro Resumen'!$B$86:$B$102,'4. EQUIPO TECNOLÓGICOS'!D:D)</f>
        <v>0</v>
      </c>
      <c r="D98" s="75">
        <f>SUMIF('4. EQUIPO TECNOLÓGICOS'!$C:$C,'Cuadro Resumen'!$B$86:$B$102,'4. EQUIPO TECNOLÓGICOS'!F:F)</f>
        <v>0</v>
      </c>
    </row>
    <row r="99" spans="2:4" ht="18.75" x14ac:dyDescent="0.25">
      <c r="B99" s="74" t="s">
        <v>130</v>
      </c>
      <c r="C99" s="75">
        <f>SUMIF('4. EQUIPO TECNOLÓGICOS'!C:C,'Cuadro Resumen'!$B$86:$B$102,'4. EQUIPO TECNOLÓGICOS'!D:D)</f>
        <v>23</v>
      </c>
      <c r="D99" s="75">
        <f>SUMIF('4. EQUIPO TECNOLÓGICOS'!$C:$C,'Cuadro Resumen'!$B$86:$B$102,'4. EQUIPO TECNOLÓGICOS'!F:F)</f>
        <v>34500</v>
      </c>
    </row>
    <row r="100" spans="2:4" ht="18.75" x14ac:dyDescent="0.25">
      <c r="B100" s="74" t="s">
        <v>131</v>
      </c>
      <c r="C100" s="75">
        <f>SUMIF('4. EQUIPO TECNOLÓGICOS'!C:C,'Cuadro Resumen'!$B$86:$B$102,'4. EQUIPO TECNOLÓGICOS'!D:D)</f>
        <v>3</v>
      </c>
      <c r="D100" s="75">
        <f>SUMIF('4. EQUIPO TECNOLÓGICOS'!$C:$C,'Cuadro Resumen'!$B$86:$B$102,'4. EQUIPO TECNOLÓGICOS'!F:F)</f>
        <v>4500</v>
      </c>
    </row>
    <row r="101" spans="2:4" ht="18.75" x14ac:dyDescent="0.25">
      <c r="B101" s="74" t="s">
        <v>132</v>
      </c>
      <c r="C101" s="75">
        <f>SUMIF('4. EQUIPO TECNOLÓGICOS'!C:C,'Cuadro Resumen'!$B$86:$B$102,'4. EQUIPO TECNOLÓGICOS'!D:D)</f>
        <v>2</v>
      </c>
      <c r="D101" s="75">
        <f>SUMIF('4. EQUIPO TECNOLÓGICOS'!$C:$C,'Cuadro Resumen'!$B$86:$B$102,'4. EQUIPO TECNOLÓGICOS'!F:F)</f>
        <v>1000</v>
      </c>
    </row>
    <row r="102" spans="2:4" ht="18.75" x14ac:dyDescent="0.25">
      <c r="B102" s="74" t="s">
        <v>133</v>
      </c>
      <c r="C102" s="75">
        <f>SUMIF('4. EQUIPO TECNOLÓGICOS'!C:C,'Cuadro Resumen'!$B$86:$B$102,'4. EQUIPO TECNOLÓGICOS'!D:D)</f>
        <v>0</v>
      </c>
      <c r="D102" s="75">
        <f>SUMIF('4. EQUIPO TECNOLÓGICOS'!$C:$C,'Cuadro Resumen'!$B$86:$B$102,'4. EQUIPO TECNOLÓGICOS'!F:F)</f>
        <v>0</v>
      </c>
    </row>
    <row r="103" spans="2:4" ht="23.25" x14ac:dyDescent="0.25">
      <c r="B103" s="76" t="s">
        <v>71</v>
      </c>
      <c r="C103" s="77">
        <f>SUM(C86:C102)</f>
        <v>319</v>
      </c>
      <c r="D103" s="77">
        <f>SUM(D86:D102)</f>
        <v>6100000</v>
      </c>
    </row>
    <row r="107" spans="2:4" x14ac:dyDescent="0.25">
      <c r="B107" s="168" t="s">
        <v>134</v>
      </c>
      <c r="C107" s="254"/>
      <c r="D107" s="254"/>
    </row>
    <row r="128" spans="2:2" x14ac:dyDescent="0.25">
      <c r="B128" s="168" t="s">
        <v>135</v>
      </c>
    </row>
    <row r="129" spans="2:4" x14ac:dyDescent="0.25">
      <c r="B129" s="254" t="s">
        <v>136</v>
      </c>
      <c r="C129" s="254" t="s">
        <v>99</v>
      </c>
      <c r="D129" s="254" t="s">
        <v>100</v>
      </c>
    </row>
    <row r="130" spans="2:4" x14ac:dyDescent="0.25">
      <c r="B130" s="254" t="s">
        <v>137</v>
      </c>
      <c r="C130" s="254"/>
      <c r="D130" s="254"/>
    </row>
    <row r="131" spans="2:4" x14ac:dyDescent="0.25">
      <c r="B131" s="254" t="s">
        <v>138</v>
      </c>
      <c r="C131" s="254"/>
      <c r="D131" s="254"/>
    </row>
    <row r="132" spans="2:4" x14ac:dyDescent="0.25">
      <c r="B132" s="254" t="s">
        <v>139</v>
      </c>
      <c r="C132" s="254"/>
      <c r="D132" s="254"/>
    </row>
    <row r="145" spans="2:2" x14ac:dyDescent="0.25">
      <c r="B145" s="168" t="s">
        <v>140</v>
      </c>
    </row>
    <row r="196" spans="2:9" s="111" customFormat="1" x14ac:dyDescent="0.25">
      <c r="B196" s="255"/>
      <c r="C196" s="255"/>
      <c r="D196" s="255"/>
      <c r="E196" s="255"/>
      <c r="F196" s="255"/>
      <c r="G196" s="255"/>
      <c r="H196" s="255"/>
      <c r="I196" s="242"/>
    </row>
    <row r="198" spans="2:9" ht="14.45" hidden="1" x14ac:dyDescent="0.3">
      <c r="B198" s="620" t="s">
        <v>141</v>
      </c>
      <c r="C198" s="620"/>
      <c r="D198" s="620"/>
      <c r="E198" s="620"/>
      <c r="F198" s="620"/>
      <c r="G198" s="254"/>
      <c r="H198" s="254"/>
    </row>
    <row r="199" spans="2:9" ht="14.45" hidden="1" x14ac:dyDescent="0.3">
      <c r="B199" s="496" t="s">
        <v>142</v>
      </c>
      <c r="C199" s="243" t="s">
        <v>143</v>
      </c>
      <c r="D199" s="243" t="s">
        <v>143</v>
      </c>
      <c r="E199" s="243" t="s">
        <v>144</v>
      </c>
      <c r="F199" s="243" t="s">
        <v>144</v>
      </c>
      <c r="G199" s="254"/>
      <c r="H199" s="254"/>
    </row>
    <row r="200" spans="2:9" ht="14.45" hidden="1" x14ac:dyDescent="0.3">
      <c r="B200" s="254"/>
      <c r="C200" s="254" t="s">
        <v>145</v>
      </c>
      <c r="D200" s="254" t="s">
        <v>146</v>
      </c>
      <c r="E200" s="254" t="s">
        <v>145</v>
      </c>
      <c r="F200" s="254" t="s">
        <v>146</v>
      </c>
      <c r="G200" s="254"/>
      <c r="H200" s="254"/>
    </row>
    <row r="201" spans="2:9" ht="14.45" hidden="1" x14ac:dyDescent="0.3">
      <c r="B201" s="496" t="s">
        <v>28</v>
      </c>
      <c r="C201" s="253">
        <v>255</v>
      </c>
      <c r="D201" s="253">
        <v>235</v>
      </c>
      <c r="E201" s="253">
        <v>300</v>
      </c>
      <c r="F201" s="253">
        <v>280</v>
      </c>
      <c r="G201" s="254"/>
      <c r="H201" s="254"/>
    </row>
    <row r="202" spans="2:9" ht="14.45" hidden="1" x14ac:dyDescent="0.3">
      <c r="B202" s="496" t="s">
        <v>29</v>
      </c>
      <c r="C202" s="253">
        <v>225</v>
      </c>
      <c r="D202" s="253">
        <v>205</v>
      </c>
      <c r="E202" s="253">
        <v>270</v>
      </c>
      <c r="F202" s="253">
        <v>250</v>
      </c>
      <c r="G202" s="254"/>
      <c r="H202" s="254"/>
    </row>
    <row r="203" spans="2:9" ht="14.45" hidden="1" x14ac:dyDescent="0.3">
      <c r="B203" s="496" t="s">
        <v>30</v>
      </c>
      <c r="C203" s="253">
        <v>195</v>
      </c>
      <c r="D203" s="253">
        <v>180</v>
      </c>
      <c r="E203" s="253">
        <v>240</v>
      </c>
      <c r="F203" s="253">
        <v>220</v>
      </c>
      <c r="G203" s="254"/>
      <c r="H203" s="254"/>
    </row>
    <row r="204" spans="2:9" ht="14.45" hidden="1" x14ac:dyDescent="0.3">
      <c r="B204" s="496" t="s">
        <v>31</v>
      </c>
      <c r="C204" s="253">
        <v>165</v>
      </c>
      <c r="D204" s="253">
        <v>150</v>
      </c>
      <c r="E204" s="253">
        <v>210</v>
      </c>
      <c r="F204" s="253">
        <v>195</v>
      </c>
      <c r="G204" s="254"/>
      <c r="H204" s="254"/>
    </row>
    <row r="205" spans="2:9" ht="14.45" hidden="1" x14ac:dyDescent="0.3">
      <c r="B205" s="496" t="s">
        <v>147</v>
      </c>
      <c r="C205" s="253">
        <v>145</v>
      </c>
      <c r="D205" s="253">
        <v>135</v>
      </c>
      <c r="E205" s="253">
        <v>185</v>
      </c>
      <c r="F205" s="253">
        <v>170</v>
      </c>
      <c r="G205" s="254"/>
      <c r="H205" s="254"/>
    </row>
    <row r="206" spans="2:9" ht="14.45" hidden="1" x14ac:dyDescent="0.3">
      <c r="B206" s="254"/>
      <c r="C206" s="254"/>
      <c r="D206" s="254"/>
      <c r="E206" s="254"/>
      <c r="F206" s="254"/>
      <c r="G206" s="254"/>
      <c r="H206" s="254"/>
    </row>
    <row r="207" spans="2:9" ht="14.45" hidden="1" x14ac:dyDescent="0.3">
      <c r="B207" s="621" t="s">
        <v>76</v>
      </c>
      <c r="C207" s="621"/>
      <c r="D207" s="621"/>
      <c r="E207" s="261">
        <f>C20</f>
        <v>22.584900000000001</v>
      </c>
      <c r="F207" s="261" t="str">
        <f>D20</f>
        <v>Lunes, 08 de febrero del 2016 Fuente el BCH</v>
      </c>
      <c r="G207" s="254"/>
      <c r="H207" s="254"/>
    </row>
    <row r="208" spans="2:9" ht="14.45" hidden="1" x14ac:dyDescent="0.3">
      <c r="B208" s="254"/>
      <c r="C208" s="254"/>
      <c r="D208" s="254"/>
      <c r="E208" s="254"/>
      <c r="F208" s="254"/>
      <c r="G208" s="254"/>
      <c r="H208" s="254"/>
    </row>
    <row r="209" spans="2:9" ht="14.45" hidden="1" x14ac:dyDescent="0.3">
      <c r="B209" s="254"/>
      <c r="C209" s="254"/>
      <c r="D209" s="254"/>
      <c r="E209" s="254"/>
      <c r="F209" s="254"/>
      <c r="G209" s="254"/>
      <c r="H209" s="254"/>
    </row>
    <row r="210" spans="2:9" ht="14.45" hidden="1" x14ac:dyDescent="0.3">
      <c r="B210" s="620" t="s">
        <v>141</v>
      </c>
      <c r="C210" s="620"/>
      <c r="D210" s="620"/>
      <c r="E210" s="620"/>
      <c r="F210" s="620"/>
      <c r="G210" s="254"/>
      <c r="H210" s="254"/>
    </row>
    <row r="211" spans="2:9" ht="14.45" hidden="1" x14ac:dyDescent="0.3">
      <c r="B211" s="496" t="s">
        <v>142</v>
      </c>
      <c r="C211" s="243" t="s">
        <v>143</v>
      </c>
      <c r="D211" s="243" t="s">
        <v>143</v>
      </c>
      <c r="E211" s="243" t="s">
        <v>144</v>
      </c>
      <c r="F211" s="243" t="s">
        <v>144</v>
      </c>
      <c r="G211" s="254"/>
      <c r="H211" s="254"/>
    </row>
    <row r="212" spans="2:9" ht="14.45" hidden="1" x14ac:dyDescent="0.3">
      <c r="B212" s="254"/>
      <c r="C212" s="254" t="s">
        <v>145</v>
      </c>
      <c r="D212" s="254" t="s">
        <v>146</v>
      </c>
      <c r="E212" s="254" t="s">
        <v>145</v>
      </c>
      <c r="F212" s="254" t="s">
        <v>146</v>
      </c>
      <c r="G212" s="254"/>
      <c r="H212" s="254"/>
    </row>
    <row r="213" spans="2:9" ht="14.45" hidden="1" x14ac:dyDescent="0.3">
      <c r="B213" s="496" t="s">
        <v>28</v>
      </c>
      <c r="C213" s="244">
        <f>+C201*E207</f>
        <v>5759.1495000000004</v>
      </c>
      <c r="D213" s="244">
        <f>+D201*E207</f>
        <v>5307.4515000000001</v>
      </c>
      <c r="E213" s="244">
        <f>+E201*E207</f>
        <v>6775.47</v>
      </c>
      <c r="F213" s="244">
        <f>+F201*E207</f>
        <v>6323.7719999999999</v>
      </c>
      <c r="G213" s="254"/>
      <c r="H213" s="254"/>
    </row>
    <row r="214" spans="2:9" ht="14.45" hidden="1" x14ac:dyDescent="0.3">
      <c r="B214" s="496" t="s">
        <v>29</v>
      </c>
      <c r="C214" s="244">
        <f>+C202*E207</f>
        <v>5081.6025</v>
      </c>
      <c r="D214" s="244">
        <f>+D202*E207</f>
        <v>4629.9045000000006</v>
      </c>
      <c r="E214" s="244">
        <f>+E202*E207</f>
        <v>6097.9230000000007</v>
      </c>
      <c r="F214" s="244">
        <f>+F202*E207</f>
        <v>5646.2250000000004</v>
      </c>
      <c r="G214" s="254"/>
      <c r="H214" s="254"/>
    </row>
    <row r="215" spans="2:9" ht="14.45" hidden="1" x14ac:dyDescent="0.3">
      <c r="B215" s="496" t="s">
        <v>30</v>
      </c>
      <c r="C215" s="244">
        <f>+C203*E207</f>
        <v>4404.0555000000004</v>
      </c>
      <c r="D215" s="244">
        <f>+D203*E207</f>
        <v>4065.2820000000002</v>
      </c>
      <c r="E215" s="244">
        <f>+E203*E207</f>
        <v>5420.3760000000002</v>
      </c>
      <c r="F215" s="244">
        <f>+F203*E207</f>
        <v>4968.6779999999999</v>
      </c>
      <c r="G215" s="254"/>
      <c r="H215" s="254"/>
    </row>
    <row r="216" spans="2:9" ht="14.45" hidden="1" x14ac:dyDescent="0.3">
      <c r="B216" s="496" t="s">
        <v>31</v>
      </c>
      <c r="C216" s="244">
        <f>+C204*E207</f>
        <v>3726.5085000000004</v>
      </c>
      <c r="D216" s="244">
        <f>+D204*E207</f>
        <v>3387.7350000000001</v>
      </c>
      <c r="E216" s="244">
        <f>+E204*E207</f>
        <v>4742.8290000000006</v>
      </c>
      <c r="F216" s="244">
        <f>+F204*E207</f>
        <v>4404.0555000000004</v>
      </c>
      <c r="G216" s="254"/>
      <c r="H216" s="254"/>
    </row>
    <row r="217" spans="2:9" ht="14.45" hidden="1" x14ac:dyDescent="0.3">
      <c r="B217" s="496" t="s">
        <v>147</v>
      </c>
      <c r="C217" s="244">
        <f>+C205*E207</f>
        <v>3274.8105</v>
      </c>
      <c r="D217" s="244">
        <f>+D205*E207</f>
        <v>3048.9615000000003</v>
      </c>
      <c r="E217" s="244">
        <f>+E205*E207</f>
        <v>4178.2065000000002</v>
      </c>
      <c r="F217" s="244">
        <f>+F205*E207</f>
        <v>3839.433</v>
      </c>
      <c r="G217" s="254"/>
      <c r="H217" s="254"/>
    </row>
    <row r="218" spans="2:9" ht="14.45" hidden="1" x14ac:dyDescent="0.3">
      <c r="B218" s="254"/>
      <c r="C218" s="254"/>
      <c r="D218" s="254"/>
      <c r="E218" s="254"/>
      <c r="F218" s="254"/>
      <c r="G218" s="254"/>
      <c r="H218" s="254"/>
    </row>
    <row r="220" spans="2:9" s="111" customFormat="1" x14ac:dyDescent="0.25">
      <c r="B220" s="255"/>
      <c r="C220" s="255"/>
      <c r="D220" s="255"/>
      <c r="E220" s="255"/>
      <c r="F220" s="255"/>
      <c r="G220" s="255"/>
      <c r="H220" s="255"/>
      <c r="I220" s="242"/>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8"/>
  <sheetViews>
    <sheetView topLeftCell="F1" zoomScale="68" zoomScaleNormal="68" zoomScalePageLayoutView="90" workbookViewId="0">
      <pane ySplit="8" topLeftCell="A18" activePane="bottomLeft" state="frozen"/>
      <selection activeCell="A7" sqref="A7"/>
      <selection pane="bottomLeft" activeCell="N19" sqref="N19"/>
    </sheetView>
  </sheetViews>
  <sheetFormatPr baseColWidth="10" defaultColWidth="11.42578125" defaultRowHeight="15" x14ac:dyDescent="0.25"/>
  <cols>
    <col min="1" max="2" width="21.7109375" customWidth="1"/>
    <col min="3" max="3" width="27.42578125" customWidth="1"/>
    <col min="4" max="4" width="27.42578125" style="253" customWidth="1"/>
    <col min="5" max="7" width="27.42578125" customWidth="1"/>
    <col min="8" max="8" width="15.28515625" customWidth="1"/>
    <col min="9" max="9" width="13.7109375" style="186" customWidth="1"/>
    <col min="10" max="10" width="15.28515625" customWidth="1"/>
    <col min="11" max="11" width="12.85546875" style="186" customWidth="1"/>
    <col min="12" max="12" width="10.85546875" customWidth="1"/>
    <col min="13" max="13" width="13.7109375" style="186" customWidth="1"/>
    <col min="14" max="14" width="10.85546875" customWidth="1"/>
    <col min="15" max="15" width="13.7109375" style="186" customWidth="1"/>
    <col min="16" max="16" width="15.28515625" customWidth="1"/>
    <col min="17" max="17" width="18.28515625" style="186" customWidth="1"/>
    <col min="18" max="20" width="14.140625" customWidth="1"/>
    <col min="21" max="21" width="17" customWidth="1"/>
  </cols>
  <sheetData>
    <row r="1" spans="1:23" x14ac:dyDescent="0.25">
      <c r="A1" s="292"/>
      <c r="B1" s="303"/>
      <c r="C1" s="303"/>
      <c r="D1" s="303"/>
      <c r="E1" s="303"/>
      <c r="F1" s="303"/>
      <c r="G1" s="303"/>
      <c r="H1" s="303" t="s">
        <v>2300</v>
      </c>
      <c r="I1" s="294"/>
      <c r="J1" s="292"/>
      <c r="K1" s="303"/>
      <c r="L1" s="303"/>
      <c r="M1" s="303"/>
      <c r="N1" s="303"/>
      <c r="O1" s="303"/>
      <c r="P1" s="279" t="s">
        <v>2301</v>
      </c>
      <c r="Q1" s="279" t="s">
        <v>2302</v>
      </c>
      <c r="R1" s="279" t="s">
        <v>2303</v>
      </c>
      <c r="S1" s="279" t="s">
        <v>2304</v>
      </c>
      <c r="T1" s="279" t="s">
        <v>2305</v>
      </c>
      <c r="U1" s="279" t="s">
        <v>2306</v>
      </c>
      <c r="V1" s="279" t="s">
        <v>2307</v>
      </c>
      <c r="W1" s="279" t="s">
        <v>2308</v>
      </c>
    </row>
    <row r="2" spans="1:23" ht="14.45" x14ac:dyDescent="0.3">
      <c r="A2" s="302" t="s">
        <v>1903</v>
      </c>
      <c r="B2" s="303"/>
      <c r="C2" s="303"/>
      <c r="D2" s="303"/>
      <c r="E2" s="303"/>
      <c r="F2" s="303"/>
      <c r="G2" s="303"/>
      <c r="H2" s="303"/>
      <c r="I2" s="294"/>
      <c r="J2" s="292"/>
      <c r="K2" s="303"/>
      <c r="L2" s="303"/>
      <c r="M2" s="303"/>
      <c r="N2" s="303"/>
      <c r="O2" s="303"/>
      <c r="P2" s="303"/>
      <c r="Q2" s="303"/>
      <c r="R2" s="303"/>
      <c r="S2" s="303"/>
      <c r="T2" s="303"/>
      <c r="U2" s="303"/>
      <c r="V2" s="292"/>
      <c r="W2" s="292"/>
    </row>
    <row r="3" spans="1:23" x14ac:dyDescent="0.25">
      <c r="A3" s="669" t="s">
        <v>2309</v>
      </c>
      <c r="B3" s="669"/>
      <c r="C3" s="669"/>
      <c r="D3" s="669"/>
      <c r="E3" s="669"/>
      <c r="F3" s="669"/>
      <c r="G3" s="669"/>
      <c r="H3" s="669"/>
      <c r="I3" s="669"/>
      <c r="J3" s="669"/>
      <c r="K3" s="669"/>
      <c r="L3" s="669"/>
      <c r="M3" s="669"/>
      <c r="N3" s="669"/>
      <c r="O3" s="669"/>
      <c r="P3" s="669"/>
      <c r="Q3" s="669"/>
      <c r="R3" s="669"/>
      <c r="S3" s="669"/>
      <c r="T3" s="669"/>
      <c r="U3" s="669"/>
      <c r="V3" s="292"/>
      <c r="W3" s="292"/>
    </row>
    <row r="4" spans="1:23" s="229" customFormat="1" x14ac:dyDescent="0.25">
      <c r="A4" s="319" t="s">
        <v>2310</v>
      </c>
      <c r="B4" s="505"/>
      <c r="C4" s="505"/>
      <c r="D4" s="505"/>
      <c r="E4" s="505"/>
      <c r="F4" s="505"/>
      <c r="G4" s="505"/>
      <c r="H4" s="505"/>
      <c r="I4" s="505"/>
      <c r="J4" s="505"/>
      <c r="K4" s="505"/>
      <c r="L4" s="505"/>
      <c r="M4" s="505"/>
      <c r="N4" s="505"/>
      <c r="O4" s="505"/>
      <c r="P4" s="505"/>
      <c r="Q4" s="505"/>
      <c r="R4" s="505"/>
      <c r="S4" s="505"/>
      <c r="T4" s="505"/>
      <c r="U4" s="505"/>
      <c r="V4" s="292"/>
      <c r="W4" s="292"/>
    </row>
    <row r="5" spans="1:23" x14ac:dyDescent="0.25">
      <c r="A5" s="300" t="s">
        <v>2311</v>
      </c>
      <c r="B5" s="302"/>
      <c r="C5" s="302"/>
      <c r="D5" s="302"/>
      <c r="E5" s="302"/>
      <c r="F5" s="302"/>
      <c r="G5" s="302"/>
      <c r="H5" s="302"/>
      <c r="I5" s="302"/>
      <c r="J5" s="302"/>
      <c r="K5" s="302"/>
      <c r="L5" s="302"/>
      <c r="M5" s="302"/>
      <c r="N5" s="302"/>
      <c r="O5" s="302"/>
      <c r="P5" s="302"/>
      <c r="Q5" s="302"/>
      <c r="R5" s="302"/>
      <c r="S5" s="302"/>
      <c r="T5" s="302"/>
      <c r="U5" s="302"/>
      <c r="V5" s="292"/>
      <c r="W5" s="292"/>
    </row>
    <row r="6" spans="1:23" ht="15" customHeight="1" x14ac:dyDescent="0.25">
      <c r="A6" s="625" t="s">
        <v>1488</v>
      </c>
      <c r="B6" s="627" t="s">
        <v>1489</v>
      </c>
      <c r="C6" s="638" t="s">
        <v>1490</v>
      </c>
      <c r="D6" s="638" t="s">
        <v>1491</v>
      </c>
      <c r="E6" s="638" t="s">
        <v>1492</v>
      </c>
      <c r="F6" s="638" t="s">
        <v>1309</v>
      </c>
      <c r="G6" s="638" t="s">
        <v>1493</v>
      </c>
      <c r="H6" s="641" t="s">
        <v>1494</v>
      </c>
      <c r="I6" s="643"/>
      <c r="J6" s="643"/>
      <c r="K6" s="643"/>
      <c r="L6" s="643"/>
      <c r="M6" s="643"/>
      <c r="N6" s="643"/>
      <c r="O6" s="642"/>
      <c r="P6" s="644" t="s">
        <v>1495</v>
      </c>
      <c r="Q6" s="645"/>
      <c r="R6" s="627" t="s">
        <v>1496</v>
      </c>
      <c r="S6" s="627" t="s">
        <v>1497</v>
      </c>
      <c r="T6" s="627" t="s">
        <v>1498</v>
      </c>
      <c r="U6" s="638" t="s">
        <v>1499</v>
      </c>
      <c r="V6" s="292"/>
      <c r="W6" s="292"/>
    </row>
    <row r="7" spans="1:23" ht="15" customHeight="1" x14ac:dyDescent="0.25">
      <c r="A7" s="625"/>
      <c r="B7" s="625"/>
      <c r="C7" s="639"/>
      <c r="D7" s="639"/>
      <c r="E7" s="639"/>
      <c r="F7" s="639"/>
      <c r="G7" s="639"/>
      <c r="H7" s="641" t="s">
        <v>1500</v>
      </c>
      <c r="I7" s="642"/>
      <c r="J7" s="641" t="s">
        <v>1501</v>
      </c>
      <c r="K7" s="642"/>
      <c r="L7" s="641" t="s">
        <v>1502</v>
      </c>
      <c r="M7" s="642"/>
      <c r="N7" s="641" t="s">
        <v>1503</v>
      </c>
      <c r="O7" s="642"/>
      <c r="P7" s="646"/>
      <c r="Q7" s="647"/>
      <c r="R7" s="625"/>
      <c r="S7" s="625"/>
      <c r="T7" s="625"/>
      <c r="U7" s="639"/>
      <c r="V7" s="292"/>
      <c r="W7" s="292"/>
    </row>
    <row r="8" spans="1:23" ht="60" x14ac:dyDescent="0.25">
      <c r="A8" s="626"/>
      <c r="B8" s="626"/>
      <c r="C8" s="640"/>
      <c r="D8" s="640"/>
      <c r="E8" s="640"/>
      <c r="F8" s="640"/>
      <c r="G8" s="640"/>
      <c r="H8" s="421" t="s">
        <v>1504</v>
      </c>
      <c r="I8" s="421" t="s">
        <v>35</v>
      </c>
      <c r="J8" s="421" t="s">
        <v>1504</v>
      </c>
      <c r="K8" s="421" t="s">
        <v>35</v>
      </c>
      <c r="L8" s="421" t="s">
        <v>1504</v>
      </c>
      <c r="M8" s="421" t="s">
        <v>35</v>
      </c>
      <c r="N8" s="421" t="s">
        <v>1504</v>
      </c>
      <c r="O8" s="421" t="s">
        <v>35</v>
      </c>
      <c r="P8" s="421" t="s">
        <v>1504</v>
      </c>
      <c r="Q8" s="421" t="s">
        <v>35</v>
      </c>
      <c r="R8" s="626"/>
      <c r="S8" s="626"/>
      <c r="T8" s="626"/>
      <c r="U8" s="640"/>
      <c r="V8" s="292"/>
      <c r="W8" s="292"/>
    </row>
    <row r="9" spans="1:23" s="229" customFormat="1" ht="14.45" x14ac:dyDescent="0.3">
      <c r="A9" s="273"/>
      <c r="B9" s="274"/>
      <c r="C9" s="285"/>
      <c r="D9" s="285"/>
      <c r="E9" s="285"/>
      <c r="F9" s="286"/>
      <c r="G9" s="285"/>
      <c r="H9" s="422"/>
      <c r="I9" s="422"/>
      <c r="J9" s="422"/>
      <c r="K9" s="422"/>
      <c r="L9" s="422"/>
      <c r="M9" s="422"/>
      <c r="N9" s="422"/>
      <c r="O9" s="422"/>
      <c r="P9" s="422"/>
      <c r="Q9" s="422"/>
      <c r="R9" s="275"/>
      <c r="S9" s="275"/>
      <c r="T9" s="275"/>
      <c r="U9" s="285"/>
      <c r="V9" s="292"/>
      <c r="W9" s="292"/>
    </row>
    <row r="10" spans="1:23" ht="148.5" customHeight="1" x14ac:dyDescent="0.25">
      <c r="A10" s="667" t="s">
        <v>2309</v>
      </c>
      <c r="B10" s="667" t="s">
        <v>2312</v>
      </c>
      <c r="C10" s="506" t="s">
        <v>2301</v>
      </c>
      <c r="D10" s="593" t="s">
        <v>2313</v>
      </c>
      <c r="E10" s="593" t="s">
        <v>2314</v>
      </c>
      <c r="F10" s="506" t="s">
        <v>2315</v>
      </c>
      <c r="G10" s="372" t="s">
        <v>2316</v>
      </c>
      <c r="H10" s="365">
        <v>0.25</v>
      </c>
      <c r="I10" s="367"/>
      <c r="J10" s="365">
        <v>0.25</v>
      </c>
      <c r="K10" s="367"/>
      <c r="L10" s="365">
        <v>0.25</v>
      </c>
      <c r="M10" s="367"/>
      <c r="N10" s="365">
        <v>0.25</v>
      </c>
      <c r="O10" s="367"/>
      <c r="P10" s="371">
        <f>H10+J10+L10+N10</f>
        <v>1</v>
      </c>
      <c r="Q10" s="368">
        <f>I10+K10+M10+O10</f>
        <v>0</v>
      </c>
      <c r="R10" s="372" t="s">
        <v>2317</v>
      </c>
      <c r="S10" s="372" t="s">
        <v>1575</v>
      </c>
      <c r="T10" s="372" t="s">
        <v>2318</v>
      </c>
      <c r="U10" s="372" t="s">
        <v>2319</v>
      </c>
      <c r="V10" s="292"/>
      <c r="W10" s="292"/>
    </row>
    <row r="11" spans="1:23" ht="114.75" customHeight="1" x14ac:dyDescent="0.25">
      <c r="A11" s="668"/>
      <c r="B11" s="668"/>
      <c r="C11" s="506" t="s">
        <v>2301</v>
      </c>
      <c r="D11" s="506" t="s">
        <v>2320</v>
      </c>
      <c r="E11" s="506" t="s">
        <v>2321</v>
      </c>
      <c r="F11" s="506" t="s">
        <v>2322</v>
      </c>
      <c r="G11" s="372" t="s">
        <v>2323</v>
      </c>
      <c r="H11" s="365">
        <v>0.25</v>
      </c>
      <c r="I11" s="367"/>
      <c r="J11" s="365">
        <v>0.25</v>
      </c>
      <c r="K11" s="367"/>
      <c r="L11" s="365">
        <v>0.25</v>
      </c>
      <c r="M11" s="367"/>
      <c r="N11" s="365">
        <v>0.25</v>
      </c>
      <c r="O11" s="367"/>
      <c r="P11" s="371">
        <f t="shared" ref="P11:P19" si="0">H11+J11+L11+N11</f>
        <v>1</v>
      </c>
      <c r="Q11" s="368">
        <f t="shared" ref="Q11:Q19" si="1">I11+K11+M11+O11</f>
        <v>0</v>
      </c>
      <c r="R11" s="372" t="s">
        <v>2317</v>
      </c>
      <c r="S11" s="372" t="s">
        <v>1575</v>
      </c>
      <c r="T11" s="372" t="s">
        <v>2324</v>
      </c>
      <c r="U11" s="372" t="s">
        <v>2325</v>
      </c>
      <c r="V11" s="292"/>
      <c r="W11" s="292"/>
    </row>
    <row r="12" spans="1:23" ht="132" customHeight="1" x14ac:dyDescent="0.25">
      <c r="A12" s="668"/>
      <c r="B12" s="668"/>
      <c r="C12" s="506" t="s">
        <v>2301</v>
      </c>
      <c r="D12" s="506" t="s">
        <v>2313</v>
      </c>
      <c r="E12" s="506" t="s">
        <v>2326</v>
      </c>
      <c r="F12" s="506" t="s">
        <v>1443</v>
      </c>
      <c r="G12" s="372" t="s">
        <v>2327</v>
      </c>
      <c r="H12" s="365"/>
      <c r="I12" s="366"/>
      <c r="J12" s="365">
        <v>0.5</v>
      </c>
      <c r="K12" s="367">
        <v>95499.9</v>
      </c>
      <c r="L12" s="365">
        <v>0.5</v>
      </c>
      <c r="M12" s="367">
        <v>95499.9</v>
      </c>
      <c r="N12" s="365"/>
      <c r="O12" s="366"/>
      <c r="P12" s="371">
        <f t="shared" si="0"/>
        <v>1</v>
      </c>
      <c r="Q12" s="368">
        <f t="shared" si="1"/>
        <v>190999.8</v>
      </c>
      <c r="R12" s="372" t="s">
        <v>2317</v>
      </c>
      <c r="S12" s="372" t="s">
        <v>2328</v>
      </c>
      <c r="T12" s="372" t="s">
        <v>2329</v>
      </c>
      <c r="U12" s="372" t="s">
        <v>2330</v>
      </c>
      <c r="V12" s="292"/>
      <c r="W12" s="292"/>
    </row>
    <row r="13" spans="1:23" ht="176.25" customHeight="1" x14ac:dyDescent="0.25">
      <c r="A13" s="667" t="s">
        <v>2310</v>
      </c>
      <c r="B13" s="667" t="s">
        <v>2331</v>
      </c>
      <c r="C13" s="506" t="s">
        <v>2302</v>
      </c>
      <c r="D13" s="506" t="s">
        <v>2332</v>
      </c>
      <c r="E13" s="506" t="s">
        <v>2333</v>
      </c>
      <c r="F13" s="506" t="s">
        <v>2334</v>
      </c>
      <c r="G13" s="372" t="s">
        <v>2335</v>
      </c>
      <c r="H13" s="365">
        <v>1</v>
      </c>
      <c r="I13" s="367"/>
      <c r="J13" s="365"/>
      <c r="K13" s="366"/>
      <c r="L13" s="365"/>
      <c r="M13" s="366"/>
      <c r="N13" s="365"/>
      <c r="O13" s="366"/>
      <c r="P13" s="371">
        <f t="shared" si="0"/>
        <v>1</v>
      </c>
      <c r="Q13" s="368">
        <f t="shared" si="1"/>
        <v>0</v>
      </c>
      <c r="R13" s="372" t="s">
        <v>2336</v>
      </c>
      <c r="S13" s="372" t="s">
        <v>2337</v>
      </c>
      <c r="T13" s="372" t="s">
        <v>2338</v>
      </c>
      <c r="U13" s="372" t="s">
        <v>2339</v>
      </c>
      <c r="V13" s="292"/>
      <c r="W13" s="292"/>
    </row>
    <row r="14" spans="1:23" ht="178.5" customHeight="1" x14ac:dyDescent="0.25">
      <c r="A14" s="668"/>
      <c r="B14" s="668"/>
      <c r="C14" s="506" t="s">
        <v>2302</v>
      </c>
      <c r="D14" s="594" t="s">
        <v>2332</v>
      </c>
      <c r="E14" s="594" t="s">
        <v>2340</v>
      </c>
      <c r="F14" s="594" t="s">
        <v>2341</v>
      </c>
      <c r="G14" s="578" t="s">
        <v>2342</v>
      </c>
      <c r="H14" s="365"/>
      <c r="I14" s="369"/>
      <c r="J14" s="365">
        <v>0.33329999999999999</v>
      </c>
      <c r="K14" s="367"/>
      <c r="L14" s="365">
        <v>0.33329999999999999</v>
      </c>
      <c r="M14" s="367"/>
      <c r="N14" s="365">
        <v>0.33329999999999999</v>
      </c>
      <c r="O14" s="367"/>
      <c r="P14" s="371">
        <f t="shared" si="0"/>
        <v>0.99990000000000001</v>
      </c>
      <c r="Q14" s="368">
        <f t="shared" si="1"/>
        <v>0</v>
      </c>
      <c r="R14" s="372" t="s">
        <v>2336</v>
      </c>
      <c r="S14" s="372" t="s">
        <v>2343</v>
      </c>
      <c r="T14" s="372" t="s">
        <v>1914</v>
      </c>
      <c r="U14" s="372" t="s">
        <v>2344</v>
      </c>
      <c r="V14" s="292"/>
      <c r="W14" s="292"/>
    </row>
    <row r="15" spans="1:23" ht="114" customHeight="1" x14ac:dyDescent="0.25">
      <c r="A15" s="668"/>
      <c r="B15" s="668"/>
      <c r="C15" s="506" t="s">
        <v>2302</v>
      </c>
      <c r="D15" s="594" t="s">
        <v>2332</v>
      </c>
      <c r="E15" s="594" t="s">
        <v>2340</v>
      </c>
      <c r="F15" s="594" t="s">
        <v>2345</v>
      </c>
      <c r="G15" s="578" t="s">
        <v>2346</v>
      </c>
      <c r="H15" s="365"/>
      <c r="I15" s="366"/>
      <c r="J15" s="365">
        <v>0.33329999999999999</v>
      </c>
      <c r="K15" s="367"/>
      <c r="L15" s="365">
        <v>0.33329999999999999</v>
      </c>
      <c r="M15" s="367"/>
      <c r="N15" s="365">
        <v>0.33329999999999999</v>
      </c>
      <c r="O15" s="367"/>
      <c r="P15" s="371">
        <f t="shared" si="0"/>
        <v>0.99990000000000001</v>
      </c>
      <c r="Q15" s="368">
        <f t="shared" si="1"/>
        <v>0</v>
      </c>
      <c r="R15" s="372" t="s">
        <v>2336</v>
      </c>
      <c r="S15" s="372" t="s">
        <v>2343</v>
      </c>
      <c r="T15" s="372" t="s">
        <v>2347</v>
      </c>
      <c r="U15" s="372" t="s">
        <v>2344</v>
      </c>
      <c r="V15" s="292"/>
      <c r="W15" s="292"/>
    </row>
    <row r="16" spans="1:23" ht="188.45" customHeight="1" x14ac:dyDescent="0.25">
      <c r="A16" s="668"/>
      <c r="B16" s="668"/>
      <c r="C16" s="506" t="s">
        <v>2301</v>
      </c>
      <c r="D16" s="506" t="s">
        <v>2332</v>
      </c>
      <c r="E16" s="506" t="s">
        <v>2348</v>
      </c>
      <c r="F16" s="506" t="s">
        <v>2349</v>
      </c>
      <c r="G16" s="372" t="s">
        <v>2350</v>
      </c>
      <c r="H16" s="365"/>
      <c r="I16" s="369"/>
      <c r="J16" s="365">
        <v>0.4</v>
      </c>
      <c r="K16" s="367"/>
      <c r="L16" s="365">
        <v>0.3</v>
      </c>
      <c r="M16" s="367"/>
      <c r="N16" s="365">
        <v>0.3</v>
      </c>
      <c r="O16" s="367"/>
      <c r="P16" s="371">
        <f t="shared" si="0"/>
        <v>1</v>
      </c>
      <c r="Q16" s="368">
        <f t="shared" si="1"/>
        <v>0</v>
      </c>
      <c r="R16" s="372" t="s">
        <v>2336</v>
      </c>
      <c r="S16" s="372" t="s">
        <v>2343</v>
      </c>
      <c r="T16" s="372" t="s">
        <v>2318</v>
      </c>
      <c r="U16" s="372" t="s">
        <v>2351</v>
      </c>
      <c r="V16" s="292"/>
      <c r="W16" s="292"/>
    </row>
    <row r="17" spans="1:23" s="229" customFormat="1" ht="112.7" customHeight="1" x14ac:dyDescent="0.25">
      <c r="A17" s="670" t="s">
        <v>2311</v>
      </c>
      <c r="B17" s="670" t="s">
        <v>2352</v>
      </c>
      <c r="C17" s="506" t="s">
        <v>2305</v>
      </c>
      <c r="D17" s="506" t="s">
        <v>2353</v>
      </c>
      <c r="E17" s="506" t="s">
        <v>2354</v>
      </c>
      <c r="F17" s="506" t="s">
        <v>2355</v>
      </c>
      <c r="G17" s="372" t="s">
        <v>2356</v>
      </c>
      <c r="H17" s="365"/>
      <c r="I17" s="366"/>
      <c r="J17" s="365">
        <v>0.4</v>
      </c>
      <c r="K17" s="367"/>
      <c r="L17" s="365">
        <v>0.3</v>
      </c>
      <c r="M17" s="367"/>
      <c r="N17" s="365">
        <v>0.3</v>
      </c>
      <c r="O17" s="367"/>
      <c r="P17" s="371">
        <f t="shared" si="0"/>
        <v>1</v>
      </c>
      <c r="Q17" s="368">
        <f t="shared" si="1"/>
        <v>0</v>
      </c>
      <c r="R17" s="372" t="s">
        <v>2357</v>
      </c>
      <c r="S17" s="372" t="s">
        <v>2343</v>
      </c>
      <c r="T17" s="372" t="s">
        <v>2318</v>
      </c>
      <c r="U17" s="364" t="s">
        <v>2358</v>
      </c>
      <c r="V17" s="292"/>
      <c r="W17" s="292"/>
    </row>
    <row r="18" spans="1:23" s="229" customFormat="1" ht="125.45" customHeight="1" x14ac:dyDescent="0.25">
      <c r="A18" s="670"/>
      <c r="B18" s="670"/>
      <c r="C18" s="506" t="s">
        <v>2306</v>
      </c>
      <c r="D18" s="506" t="s">
        <v>2353</v>
      </c>
      <c r="E18" s="506" t="s">
        <v>2359</v>
      </c>
      <c r="F18" s="506" t="s">
        <v>2360</v>
      </c>
      <c r="G18" s="372" t="s">
        <v>2361</v>
      </c>
      <c r="H18" s="365"/>
      <c r="I18" s="366"/>
      <c r="J18" s="365">
        <v>0.33329999999999999</v>
      </c>
      <c r="K18" s="367"/>
      <c r="L18" s="365">
        <v>0.33329999999999999</v>
      </c>
      <c r="M18" s="367"/>
      <c r="N18" s="365">
        <v>0.33329999999999999</v>
      </c>
      <c r="O18" s="367"/>
      <c r="P18" s="371">
        <f t="shared" si="0"/>
        <v>0.99990000000000001</v>
      </c>
      <c r="Q18" s="368">
        <f t="shared" si="1"/>
        <v>0</v>
      </c>
      <c r="R18" s="372" t="s">
        <v>2357</v>
      </c>
      <c r="S18" s="372" t="s">
        <v>2343</v>
      </c>
      <c r="T18" s="372" t="s">
        <v>2318</v>
      </c>
      <c r="U18" s="364" t="s">
        <v>2362</v>
      </c>
      <c r="V18" s="292"/>
      <c r="W18" s="292"/>
    </row>
    <row r="19" spans="1:23" s="229" customFormat="1" ht="152.44999999999999" customHeight="1" x14ac:dyDescent="0.25">
      <c r="A19" s="670"/>
      <c r="B19" s="670"/>
      <c r="C19" s="506" t="s">
        <v>2306</v>
      </c>
      <c r="D19" s="506" t="s">
        <v>2353</v>
      </c>
      <c r="E19" s="506" t="s">
        <v>2363</v>
      </c>
      <c r="F19" s="506" t="s">
        <v>2364</v>
      </c>
      <c r="G19" s="372" t="s">
        <v>2365</v>
      </c>
      <c r="H19" s="365"/>
      <c r="I19" s="366"/>
      <c r="J19" s="365">
        <v>1</v>
      </c>
      <c r="K19" s="367"/>
      <c r="L19" s="365"/>
      <c r="M19" s="366"/>
      <c r="N19" s="365"/>
      <c r="O19" s="366"/>
      <c r="P19" s="371">
        <f t="shared" si="0"/>
        <v>1</v>
      </c>
      <c r="Q19" s="368">
        <f t="shared" si="1"/>
        <v>0</v>
      </c>
      <c r="R19" s="372" t="s">
        <v>2357</v>
      </c>
      <c r="S19" s="372" t="s">
        <v>2016</v>
      </c>
      <c r="T19" s="372" t="s">
        <v>2318</v>
      </c>
      <c r="U19" s="364" t="s">
        <v>2366</v>
      </c>
      <c r="V19" s="292"/>
      <c r="W19" s="292"/>
    </row>
    <row r="20" spans="1:23" x14ac:dyDescent="0.25">
      <c r="A20" s="305"/>
      <c r="B20" s="306"/>
      <c r="C20" s="305" t="s">
        <v>2367</v>
      </c>
      <c r="D20" s="306"/>
      <c r="E20" s="306"/>
      <c r="F20" s="306"/>
      <c r="G20" s="307"/>
      <c r="H20" s="469"/>
      <c r="I20" s="468"/>
      <c r="J20" s="469"/>
      <c r="K20" s="468"/>
      <c r="L20" s="470"/>
      <c r="M20" s="468"/>
      <c r="N20" s="470"/>
      <c r="O20" s="468"/>
      <c r="P20" s="468"/>
      <c r="Q20" s="468">
        <f t="shared" ref="Q20" si="2">SUM(Q10:Q19)</f>
        <v>190999.8</v>
      </c>
      <c r="R20" s="454"/>
      <c r="S20" s="454"/>
      <c r="T20" s="454"/>
      <c r="U20" s="454"/>
      <c r="V20" s="292"/>
      <c r="W20" s="292"/>
    </row>
    <row r="21" spans="1:23" x14ac:dyDescent="0.25">
      <c r="A21" s="292"/>
      <c r="B21" s="292"/>
      <c r="C21" s="292"/>
      <c r="D21" s="292"/>
      <c r="E21" s="292"/>
      <c r="F21" s="292"/>
      <c r="G21" s="292"/>
      <c r="H21" s="292"/>
      <c r="I21" s="294"/>
      <c r="J21" s="292"/>
      <c r="K21" s="294"/>
      <c r="L21" s="292"/>
      <c r="M21" s="294"/>
      <c r="N21" s="292"/>
      <c r="O21" s="294"/>
      <c r="P21" s="292"/>
      <c r="Q21" s="294"/>
      <c r="R21" s="292"/>
      <c r="S21" s="292"/>
      <c r="T21" s="292"/>
      <c r="U21" s="292"/>
      <c r="V21" s="292"/>
      <c r="W21" s="292"/>
    </row>
    <row r="22" spans="1:23" x14ac:dyDescent="0.25">
      <c r="A22" s="292"/>
      <c r="B22" s="292"/>
      <c r="C22" s="292"/>
      <c r="D22" s="292"/>
      <c r="E22" s="292"/>
      <c r="F22" s="292"/>
      <c r="G22" s="292"/>
      <c r="H22" s="292"/>
      <c r="I22" s="294"/>
      <c r="J22" s="292"/>
      <c r="K22" s="294"/>
      <c r="L22" s="292"/>
      <c r="M22" s="294"/>
      <c r="N22" s="292"/>
      <c r="O22" s="294"/>
      <c r="P22" s="292"/>
      <c r="Q22" s="294"/>
      <c r="R22" s="292"/>
      <c r="S22" s="292"/>
      <c r="T22" s="292"/>
      <c r="U22" s="292"/>
      <c r="V22" s="292"/>
      <c r="W22" s="292"/>
    </row>
    <row r="23" spans="1:23" x14ac:dyDescent="0.25">
      <c r="A23" s="292"/>
      <c r="B23" s="292"/>
      <c r="C23" s="292"/>
      <c r="D23" s="292"/>
      <c r="E23" s="292"/>
      <c r="F23" s="292"/>
      <c r="G23" s="292"/>
      <c r="H23" s="292"/>
      <c r="I23" s="294"/>
      <c r="J23" s="292"/>
      <c r="K23" s="294"/>
      <c r="L23" s="292"/>
      <c r="M23" s="294"/>
      <c r="N23" s="292"/>
      <c r="O23" s="294"/>
      <c r="P23" s="292"/>
      <c r="Q23" s="294"/>
      <c r="R23" s="292"/>
      <c r="S23" s="292"/>
      <c r="T23" s="292"/>
      <c r="U23" s="292"/>
      <c r="V23" s="292"/>
      <c r="W23" s="292"/>
    </row>
    <row r="24" spans="1:23" x14ac:dyDescent="0.25">
      <c r="A24" s="292"/>
      <c r="B24" s="292"/>
      <c r="C24" s="292"/>
      <c r="D24" s="292"/>
      <c r="E24" s="292"/>
      <c r="F24" s="292"/>
      <c r="G24" s="292"/>
      <c r="H24" s="292"/>
      <c r="I24" s="294"/>
      <c r="J24" s="292"/>
      <c r="K24" s="294"/>
      <c r="L24" s="292"/>
      <c r="M24" s="294"/>
      <c r="N24" s="292"/>
      <c r="O24" s="294"/>
      <c r="P24" s="292"/>
      <c r="Q24" s="294"/>
      <c r="R24" s="292"/>
      <c r="S24" s="292"/>
      <c r="T24" s="292"/>
      <c r="U24" s="292"/>
      <c r="V24" s="292"/>
      <c r="W24" s="292"/>
    </row>
    <row r="25" spans="1:23" x14ac:dyDescent="0.25">
      <c r="A25" s="292"/>
      <c r="B25" s="292"/>
      <c r="C25" s="292"/>
      <c r="D25" s="292"/>
      <c r="E25" s="292"/>
      <c r="F25" s="292"/>
      <c r="G25" s="292"/>
      <c r="H25" s="292"/>
      <c r="I25" s="294"/>
      <c r="J25" s="292"/>
      <c r="K25" s="294"/>
      <c r="L25" s="292"/>
      <c r="M25" s="294"/>
      <c r="N25" s="292"/>
      <c r="O25" s="294"/>
      <c r="P25" s="292"/>
      <c r="Q25" s="294"/>
      <c r="R25" s="292"/>
      <c r="S25" s="292"/>
      <c r="T25" s="292"/>
      <c r="U25" s="292"/>
      <c r="V25" s="292"/>
      <c r="W25" s="292"/>
    </row>
    <row r="26" spans="1:23" x14ac:dyDescent="0.25">
      <c r="A26" s="292"/>
      <c r="B26" s="292"/>
      <c r="C26" s="292"/>
      <c r="D26" s="292"/>
      <c r="E26" s="292"/>
      <c r="F26" s="292"/>
      <c r="G26" s="292"/>
      <c r="H26" s="292"/>
      <c r="I26" s="292"/>
      <c r="J26" s="292"/>
      <c r="K26" s="292"/>
      <c r="L26" s="292"/>
      <c r="M26" s="292"/>
      <c r="N26" s="292"/>
      <c r="O26" s="292"/>
      <c r="P26" s="292"/>
      <c r="Q26" s="292"/>
      <c r="R26" s="292"/>
      <c r="S26" s="292"/>
      <c r="T26" s="292"/>
      <c r="U26" s="292"/>
      <c r="V26" s="292"/>
      <c r="W26" s="292"/>
    </row>
    <row r="27" spans="1:23" x14ac:dyDescent="0.25">
      <c r="A27" s="292"/>
      <c r="B27" s="292"/>
      <c r="C27" s="292"/>
      <c r="D27" s="292"/>
      <c r="E27" s="292"/>
      <c r="F27" s="292"/>
      <c r="G27" s="292"/>
      <c r="H27" s="292"/>
      <c r="I27" s="292"/>
      <c r="J27" s="292"/>
      <c r="K27" s="292"/>
      <c r="L27" s="292"/>
      <c r="M27" s="292"/>
      <c r="N27" s="292"/>
      <c r="O27" s="292"/>
      <c r="P27" s="292"/>
      <c r="Q27" s="292"/>
      <c r="R27" s="292"/>
      <c r="S27" s="292"/>
      <c r="T27" s="292"/>
      <c r="U27" s="292"/>
      <c r="V27" s="292"/>
      <c r="W27" s="292"/>
    </row>
    <row r="28" spans="1:23" x14ac:dyDescent="0.25">
      <c r="A28" s="292"/>
      <c r="B28" s="292"/>
      <c r="C28" s="292"/>
      <c r="D28" s="292"/>
      <c r="E28" s="292"/>
      <c r="F28" s="292"/>
      <c r="G28" s="292"/>
      <c r="H28" s="292"/>
      <c r="I28" s="292"/>
      <c r="J28" s="292"/>
      <c r="K28" s="292"/>
      <c r="L28" s="292"/>
      <c r="M28" s="292"/>
      <c r="N28" s="292"/>
      <c r="O28" s="292"/>
      <c r="P28" s="292"/>
      <c r="Q28" s="292"/>
      <c r="R28" s="292"/>
      <c r="S28" s="292"/>
      <c r="T28" s="292"/>
      <c r="U28" s="292"/>
      <c r="V28" s="292"/>
      <c r="W28" s="292"/>
    </row>
    <row r="29" spans="1:23" x14ac:dyDescent="0.25">
      <c r="A29" s="292"/>
      <c r="B29" s="292"/>
      <c r="C29" s="292"/>
      <c r="D29" s="292"/>
      <c r="E29" s="292"/>
      <c r="F29" s="292"/>
      <c r="G29" s="292"/>
      <c r="H29" s="292"/>
      <c r="I29" s="292"/>
      <c r="J29" s="292"/>
      <c r="K29" s="292"/>
      <c r="L29" s="292"/>
      <c r="M29" s="292"/>
      <c r="N29" s="292"/>
      <c r="O29" s="292"/>
      <c r="P29" s="292"/>
      <c r="Q29" s="292"/>
      <c r="R29" s="292"/>
      <c r="S29" s="292"/>
      <c r="T29" s="292"/>
      <c r="U29" s="292"/>
      <c r="V29" s="292"/>
      <c r="W29" s="292"/>
    </row>
    <row r="30" spans="1:23" x14ac:dyDescent="0.25">
      <c r="A30" s="253"/>
      <c r="B30" s="253"/>
      <c r="C30" s="253"/>
      <c r="E30" s="253"/>
      <c r="F30" s="253"/>
      <c r="G30" s="253"/>
      <c r="H30" s="253"/>
      <c r="I30" s="253"/>
      <c r="J30" s="253"/>
      <c r="K30" s="253"/>
      <c r="L30" s="253"/>
      <c r="M30" s="253"/>
      <c r="N30" s="253"/>
      <c r="O30" s="253"/>
      <c r="P30" s="253"/>
      <c r="Q30" s="253"/>
      <c r="R30" s="253"/>
      <c r="S30" s="253"/>
      <c r="T30" s="253"/>
      <c r="U30" s="253"/>
      <c r="V30" s="253"/>
      <c r="W30" s="253"/>
    </row>
    <row r="31" spans="1:23" x14ac:dyDescent="0.25">
      <c r="A31" s="253"/>
      <c r="B31" s="253"/>
      <c r="C31" s="253"/>
      <c r="E31" s="253"/>
      <c r="F31" s="253"/>
      <c r="G31" s="253"/>
      <c r="H31" s="253"/>
      <c r="I31" s="253"/>
      <c r="J31" s="253"/>
      <c r="K31" s="253"/>
      <c r="L31" s="253"/>
      <c r="M31" s="253"/>
      <c r="N31" s="253"/>
      <c r="O31" s="253"/>
      <c r="P31" s="253"/>
      <c r="Q31" s="253"/>
      <c r="R31" s="253"/>
      <c r="S31" s="253"/>
      <c r="T31" s="253"/>
      <c r="U31" s="253"/>
      <c r="V31" s="253"/>
      <c r="W31" s="253"/>
    </row>
    <row r="32" spans="1:23" x14ac:dyDescent="0.25">
      <c r="A32" s="253"/>
      <c r="B32" s="253"/>
      <c r="C32" s="253"/>
      <c r="E32" s="253"/>
      <c r="F32" s="253"/>
      <c r="G32" s="253"/>
      <c r="H32" s="253"/>
      <c r="I32" s="253"/>
      <c r="J32" s="253"/>
      <c r="K32" s="253"/>
      <c r="L32" s="253"/>
      <c r="M32" s="253"/>
      <c r="N32" s="253"/>
      <c r="O32" s="253"/>
      <c r="P32" s="253"/>
      <c r="Q32" s="253"/>
      <c r="R32" s="253"/>
      <c r="S32" s="253"/>
      <c r="T32" s="253"/>
      <c r="U32" s="253"/>
      <c r="V32" s="253"/>
      <c r="W32" s="253"/>
    </row>
    <row r="33" spans="9:17" x14ac:dyDescent="0.25">
      <c r="I33" s="253"/>
      <c r="J33" s="253"/>
      <c r="K33" s="253"/>
      <c r="L33" s="253"/>
      <c r="M33" s="253"/>
      <c r="N33" s="253"/>
      <c r="O33" s="253"/>
      <c r="P33" s="253"/>
      <c r="Q33" s="253"/>
    </row>
    <row r="34" spans="9:17" x14ac:dyDescent="0.25">
      <c r="I34" s="253"/>
      <c r="J34" s="253"/>
      <c r="K34" s="253"/>
      <c r="L34" s="253"/>
      <c r="M34" s="253"/>
      <c r="N34" s="253"/>
      <c r="O34" s="253"/>
      <c r="P34" s="253"/>
      <c r="Q34" s="253"/>
    </row>
    <row r="35" spans="9:17" x14ac:dyDescent="0.25">
      <c r="I35" s="253"/>
      <c r="J35" s="253"/>
      <c r="K35" s="253"/>
      <c r="L35" s="253"/>
      <c r="M35" s="253"/>
      <c r="N35" s="253"/>
      <c r="O35" s="253"/>
      <c r="P35" s="253"/>
      <c r="Q35" s="253"/>
    </row>
    <row r="36" spans="9:17" x14ac:dyDescent="0.25">
      <c r="I36" s="253"/>
      <c r="J36" s="253"/>
      <c r="K36" s="253"/>
      <c r="L36" s="253"/>
      <c r="M36" s="253"/>
      <c r="N36" s="253"/>
      <c r="O36" s="253"/>
      <c r="P36" s="253"/>
      <c r="Q36" s="253"/>
    </row>
    <row r="37" spans="9:17" x14ac:dyDescent="0.25">
      <c r="I37" s="253"/>
      <c r="J37" s="253"/>
      <c r="K37" s="253"/>
      <c r="L37" s="253"/>
      <c r="M37" s="253"/>
      <c r="N37" s="253"/>
      <c r="O37" s="253"/>
      <c r="P37" s="253"/>
      <c r="Q37" s="253"/>
    </row>
    <row r="38" spans="9:17" x14ac:dyDescent="0.25">
      <c r="I38" s="253"/>
      <c r="J38" s="253"/>
      <c r="K38" s="253"/>
      <c r="L38" s="253"/>
      <c r="M38" s="253"/>
      <c r="N38" s="253"/>
      <c r="O38" s="253"/>
      <c r="P38" s="253"/>
      <c r="Q38" s="253"/>
    </row>
  </sheetData>
  <mergeCells count="24">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 ref="A17:A19"/>
    <mergeCell ref="B17:B19"/>
    <mergeCell ref="B10:B12"/>
    <mergeCell ref="F6:F8"/>
    <mergeCell ref="A6:A8"/>
    <mergeCell ref="A10:A12"/>
    <mergeCell ref="A13:A16"/>
    <mergeCell ref="B13:B16"/>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19">
      <formula1>$P$1:$W$1</formula1>
    </dataValidation>
  </dataValidations>
  <pageMargins left="0.7" right="0.7" top="0.75" bottom="0.75" header="0.3" footer="0.3"/>
  <pageSetup paperSize="9"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55"/>
  <sheetViews>
    <sheetView topLeftCell="H1" zoomScale="58" zoomScaleNormal="58" zoomScalePageLayoutView="90" workbookViewId="0">
      <pane ySplit="6" topLeftCell="A26" activePane="bottomLeft" state="frozen"/>
      <selection activeCell="A7" sqref="A7"/>
      <selection pane="bottomLeft" activeCell="Q27" sqref="Q27"/>
    </sheetView>
  </sheetViews>
  <sheetFormatPr baseColWidth="10" defaultColWidth="11.42578125" defaultRowHeight="15" x14ac:dyDescent="0.25"/>
  <cols>
    <col min="1" max="1" width="21.7109375" style="229" customWidth="1"/>
    <col min="2" max="2" width="24.28515625" style="229" customWidth="1"/>
    <col min="3" max="3" width="27.42578125" style="229" customWidth="1"/>
    <col min="4" max="4" width="27.42578125" style="253" customWidth="1"/>
    <col min="5" max="7" width="27.42578125" style="229" customWidth="1"/>
    <col min="8" max="8" width="15.28515625" style="229" customWidth="1"/>
    <col min="9" max="9" width="13.7109375" style="186" customWidth="1"/>
    <col min="10" max="10" width="15.28515625" style="229" customWidth="1"/>
    <col min="11" max="11" width="13.140625" style="186" customWidth="1"/>
    <col min="12" max="12" width="11.42578125" style="229" customWidth="1"/>
    <col min="13" max="13" width="13.7109375" style="186" customWidth="1"/>
    <col min="14" max="14" width="11.42578125" style="229" customWidth="1"/>
    <col min="15" max="15" width="13.7109375" style="186" customWidth="1"/>
    <col min="16" max="16" width="15.28515625" style="229" customWidth="1"/>
    <col min="17" max="17" width="18.28515625" style="186" customWidth="1"/>
    <col min="18" max="20" width="14.140625" style="229" customWidth="1"/>
    <col min="21" max="21" width="17" style="229" customWidth="1"/>
    <col min="22" max="16384" width="11.42578125" style="229"/>
  </cols>
  <sheetData>
    <row r="1" spans="1:32" x14ac:dyDescent="0.25">
      <c r="A1" s="292"/>
      <c r="B1" s="303"/>
      <c r="C1" s="303"/>
      <c r="D1" s="303"/>
      <c r="E1" s="303"/>
      <c r="F1" s="303"/>
      <c r="G1" s="303"/>
      <c r="H1" s="303" t="s">
        <v>2368</v>
      </c>
      <c r="I1" s="294"/>
      <c r="J1" s="292"/>
      <c r="K1" s="303"/>
      <c r="L1" s="303"/>
      <c r="M1" s="279" t="s">
        <v>2369</v>
      </c>
      <c r="N1" s="279" t="s">
        <v>2370</v>
      </c>
      <c r="O1" s="279" t="s">
        <v>2371</v>
      </c>
      <c r="P1" s="279" t="s">
        <v>2372</v>
      </c>
      <c r="Q1" s="279" t="s">
        <v>2373</v>
      </c>
      <c r="R1" s="279" t="s">
        <v>2374</v>
      </c>
      <c r="S1" s="279" t="s">
        <v>2375</v>
      </c>
      <c r="T1" s="279" t="s">
        <v>2376</v>
      </c>
      <c r="U1" s="279" t="s">
        <v>2377</v>
      </c>
      <c r="V1" s="318" t="s">
        <v>2378</v>
      </c>
      <c r="W1" s="279" t="s">
        <v>2379</v>
      </c>
      <c r="X1" s="279" t="s">
        <v>2380</v>
      </c>
      <c r="Y1" s="279" t="s">
        <v>2381</v>
      </c>
      <c r="Z1" s="279" t="s">
        <v>2382</v>
      </c>
      <c r="AA1" s="279" t="s">
        <v>2383</v>
      </c>
      <c r="AB1" s="266" t="s">
        <v>2384</v>
      </c>
      <c r="AC1" s="266" t="s">
        <v>2385</v>
      </c>
      <c r="AD1" s="266" t="s">
        <v>2386</v>
      </c>
      <c r="AE1" s="266" t="s">
        <v>2387</v>
      </c>
      <c r="AF1" s="266" t="s">
        <v>2388</v>
      </c>
    </row>
    <row r="2" spans="1:32" ht="14.45" x14ac:dyDescent="0.3">
      <c r="A2" s="302" t="s">
        <v>1903</v>
      </c>
      <c r="B2" s="303"/>
      <c r="C2" s="303"/>
      <c r="D2" s="303"/>
      <c r="E2" s="303"/>
      <c r="F2" s="303"/>
      <c r="G2" s="303"/>
      <c r="H2" s="303"/>
      <c r="I2" s="294"/>
      <c r="J2" s="292"/>
      <c r="K2" s="303"/>
      <c r="L2" s="303"/>
      <c r="M2" s="303"/>
      <c r="N2" s="303"/>
      <c r="O2" s="303"/>
      <c r="P2" s="303"/>
      <c r="Q2" s="303"/>
      <c r="R2" s="303"/>
      <c r="S2" s="303"/>
      <c r="T2" s="303"/>
      <c r="U2" s="303"/>
      <c r="V2" s="292"/>
      <c r="W2" s="292"/>
      <c r="X2" s="292"/>
      <c r="Y2" s="292"/>
      <c r="Z2" s="292"/>
      <c r="AA2" s="292"/>
      <c r="AB2" s="253"/>
      <c r="AC2" s="253"/>
      <c r="AD2" s="253"/>
      <c r="AE2" s="253"/>
      <c r="AF2" s="253"/>
    </row>
    <row r="3" spans="1:32" x14ac:dyDescent="0.25">
      <c r="A3" s="669" t="s">
        <v>2389</v>
      </c>
      <c r="B3" s="669"/>
      <c r="C3" s="669"/>
      <c r="D3" s="669"/>
      <c r="E3" s="669"/>
      <c r="F3" s="669"/>
      <c r="G3" s="669"/>
      <c r="H3" s="669"/>
      <c r="I3" s="669"/>
      <c r="J3" s="669"/>
      <c r="K3" s="669"/>
      <c r="L3" s="669"/>
      <c r="M3" s="669"/>
      <c r="N3" s="669"/>
      <c r="O3" s="669"/>
      <c r="P3" s="669"/>
      <c r="Q3" s="669"/>
      <c r="R3" s="669"/>
      <c r="S3" s="669"/>
      <c r="T3" s="669"/>
      <c r="U3" s="669"/>
      <c r="V3" s="292"/>
      <c r="W3" s="292"/>
      <c r="X3" s="292"/>
      <c r="Y3" s="292"/>
      <c r="Z3" s="292"/>
      <c r="AA3" s="292"/>
      <c r="AB3" s="253"/>
      <c r="AC3" s="253"/>
      <c r="AD3" s="253"/>
      <c r="AE3" s="253"/>
      <c r="AF3" s="253"/>
    </row>
    <row r="4" spans="1:32" ht="15" customHeight="1" x14ac:dyDescent="0.25">
      <c r="A4" s="625" t="s">
        <v>1488</v>
      </c>
      <c r="B4" s="627" t="s">
        <v>1489</v>
      </c>
      <c r="C4" s="638" t="s">
        <v>1490</v>
      </c>
      <c r="D4" s="638" t="s">
        <v>1491</v>
      </c>
      <c r="E4" s="638" t="s">
        <v>1492</v>
      </c>
      <c r="F4" s="638" t="s">
        <v>1309</v>
      </c>
      <c r="G4" s="638" t="s">
        <v>1493</v>
      </c>
      <c r="H4" s="641" t="s">
        <v>1494</v>
      </c>
      <c r="I4" s="643"/>
      <c r="J4" s="643"/>
      <c r="K4" s="643"/>
      <c r="L4" s="643"/>
      <c r="M4" s="643"/>
      <c r="N4" s="643"/>
      <c r="O4" s="642"/>
      <c r="P4" s="644" t="s">
        <v>1495</v>
      </c>
      <c r="Q4" s="645"/>
      <c r="R4" s="627" t="s">
        <v>1496</v>
      </c>
      <c r="S4" s="627" t="s">
        <v>1497</v>
      </c>
      <c r="T4" s="627" t="s">
        <v>1498</v>
      </c>
      <c r="U4" s="638" t="s">
        <v>1499</v>
      </c>
      <c r="V4" s="292"/>
      <c r="W4" s="292"/>
      <c r="X4" s="292"/>
      <c r="Y4" s="292"/>
      <c r="Z4" s="292"/>
      <c r="AA4" s="292"/>
      <c r="AB4" s="253"/>
      <c r="AC4" s="253"/>
      <c r="AD4" s="253"/>
      <c r="AE4" s="253"/>
      <c r="AF4" s="253"/>
    </row>
    <row r="5" spans="1:32" ht="15" customHeight="1" x14ac:dyDescent="0.25">
      <c r="A5" s="625"/>
      <c r="B5" s="625"/>
      <c r="C5" s="639"/>
      <c r="D5" s="639"/>
      <c r="E5" s="639"/>
      <c r="F5" s="639"/>
      <c r="G5" s="639"/>
      <c r="H5" s="641" t="s">
        <v>1500</v>
      </c>
      <c r="I5" s="642"/>
      <c r="J5" s="641" t="s">
        <v>1501</v>
      </c>
      <c r="K5" s="642"/>
      <c r="L5" s="641" t="s">
        <v>1502</v>
      </c>
      <c r="M5" s="642"/>
      <c r="N5" s="641" t="s">
        <v>1503</v>
      </c>
      <c r="O5" s="642"/>
      <c r="P5" s="646"/>
      <c r="Q5" s="647"/>
      <c r="R5" s="625"/>
      <c r="S5" s="625"/>
      <c r="T5" s="625"/>
      <c r="U5" s="639"/>
      <c r="V5" s="292"/>
      <c r="W5" s="292"/>
      <c r="X5" s="292"/>
      <c r="Y5" s="292"/>
      <c r="Z5" s="292"/>
      <c r="AA5" s="292"/>
      <c r="AB5" s="253"/>
      <c r="AC5" s="253"/>
      <c r="AD5" s="253"/>
      <c r="AE5" s="253"/>
      <c r="AF5" s="253"/>
    </row>
    <row r="6" spans="1:32" ht="60" x14ac:dyDescent="0.25">
      <c r="A6" s="626"/>
      <c r="B6" s="626"/>
      <c r="C6" s="640"/>
      <c r="D6" s="640"/>
      <c r="E6" s="640"/>
      <c r="F6" s="640"/>
      <c r="G6" s="640"/>
      <c r="H6" s="421" t="s">
        <v>1504</v>
      </c>
      <c r="I6" s="421" t="s">
        <v>35</v>
      </c>
      <c r="J6" s="421" t="s">
        <v>1504</v>
      </c>
      <c r="K6" s="421" t="s">
        <v>35</v>
      </c>
      <c r="L6" s="421" t="s">
        <v>1504</v>
      </c>
      <c r="M6" s="421" t="s">
        <v>35</v>
      </c>
      <c r="N6" s="421" t="s">
        <v>1504</v>
      </c>
      <c r="O6" s="421" t="s">
        <v>35</v>
      </c>
      <c r="P6" s="421" t="s">
        <v>1504</v>
      </c>
      <c r="Q6" s="421" t="s">
        <v>35</v>
      </c>
      <c r="R6" s="626"/>
      <c r="S6" s="626"/>
      <c r="T6" s="626"/>
      <c r="U6" s="640"/>
      <c r="V6" s="292"/>
      <c r="W6" s="292"/>
      <c r="X6" s="292"/>
      <c r="Y6" s="292"/>
      <c r="Z6" s="292"/>
      <c r="AA6" s="292"/>
      <c r="AB6" s="253"/>
      <c r="AC6" s="253"/>
      <c r="AD6" s="253"/>
      <c r="AE6" s="253"/>
      <c r="AF6" s="253"/>
    </row>
    <row r="7" spans="1:32" ht="14.45" x14ac:dyDescent="0.3">
      <c r="A7" s="273"/>
      <c r="B7" s="274"/>
      <c r="C7" s="285"/>
      <c r="D7" s="285"/>
      <c r="E7" s="285"/>
      <c r="F7" s="286"/>
      <c r="G7" s="285"/>
      <c r="H7" s="422"/>
      <c r="I7" s="422"/>
      <c r="J7" s="422"/>
      <c r="K7" s="422"/>
      <c r="L7" s="422"/>
      <c r="M7" s="422"/>
      <c r="N7" s="422"/>
      <c r="O7" s="422"/>
      <c r="P7" s="422"/>
      <c r="Q7" s="422"/>
      <c r="R7" s="275"/>
      <c r="S7" s="275"/>
      <c r="T7" s="275"/>
      <c r="U7" s="285"/>
      <c r="V7" s="292"/>
      <c r="W7" s="292"/>
      <c r="X7" s="292"/>
      <c r="Y7" s="292"/>
      <c r="Z7" s="292"/>
      <c r="AA7" s="292"/>
      <c r="AB7" s="253"/>
      <c r="AC7" s="253"/>
      <c r="AD7" s="253"/>
      <c r="AE7" s="253"/>
      <c r="AF7" s="253"/>
    </row>
    <row r="8" spans="1:32" ht="93.6" customHeight="1" x14ac:dyDescent="0.25">
      <c r="A8" s="667" t="s">
        <v>2389</v>
      </c>
      <c r="B8" s="667" t="s">
        <v>2390</v>
      </c>
      <c r="C8" s="506" t="s">
        <v>2369</v>
      </c>
      <c r="D8" s="506" t="s">
        <v>1552</v>
      </c>
      <c r="E8" s="506" t="s">
        <v>2391</v>
      </c>
      <c r="F8" s="506" t="s">
        <v>2392</v>
      </c>
      <c r="G8" s="372" t="s">
        <v>2393</v>
      </c>
      <c r="H8" s="365">
        <v>0.25</v>
      </c>
      <c r="I8" s="367"/>
      <c r="J8" s="365">
        <v>0.25</v>
      </c>
      <c r="K8" s="367"/>
      <c r="L8" s="365">
        <v>0.25</v>
      </c>
      <c r="M8" s="367"/>
      <c r="N8" s="365">
        <v>0.25</v>
      </c>
      <c r="O8" s="367"/>
      <c r="P8" s="373">
        <f t="shared" ref="P8:P22" si="0">H8+J8+L8+N8</f>
        <v>1</v>
      </c>
      <c r="Q8" s="368">
        <f t="shared" ref="Q8:Q22" si="1">I8+K8+M8+O8</f>
        <v>0</v>
      </c>
      <c r="R8" s="372" t="s">
        <v>2394</v>
      </c>
      <c r="S8" s="372" t="s">
        <v>2395</v>
      </c>
      <c r="T8" s="372" t="s">
        <v>1939</v>
      </c>
      <c r="U8" s="372" t="s">
        <v>2396</v>
      </c>
      <c r="V8" s="292"/>
      <c r="W8" s="292"/>
      <c r="X8" s="292"/>
      <c r="Y8" s="292"/>
      <c r="Z8" s="292"/>
      <c r="AA8" s="292"/>
      <c r="AB8" s="253"/>
      <c r="AC8" s="253"/>
      <c r="AD8" s="253"/>
      <c r="AE8" s="253"/>
      <c r="AF8" s="253"/>
    </row>
    <row r="9" spans="1:32" ht="86.25" x14ac:dyDescent="0.25">
      <c r="A9" s="668"/>
      <c r="B9" s="668"/>
      <c r="C9" s="506" t="s">
        <v>2369</v>
      </c>
      <c r="D9" s="506" t="s">
        <v>1552</v>
      </c>
      <c r="E9" s="506" t="s">
        <v>2397</v>
      </c>
      <c r="F9" s="506" t="s">
        <v>2398</v>
      </c>
      <c r="G9" s="471" t="s">
        <v>2399</v>
      </c>
      <c r="H9" s="365">
        <v>0.25</v>
      </c>
      <c r="I9" s="367"/>
      <c r="J9" s="365">
        <v>0.25</v>
      </c>
      <c r="K9" s="367"/>
      <c r="L9" s="365">
        <v>0.25</v>
      </c>
      <c r="M9" s="367"/>
      <c r="N9" s="365">
        <v>0.25</v>
      </c>
      <c r="O9" s="367"/>
      <c r="P9" s="373">
        <f t="shared" si="0"/>
        <v>1</v>
      </c>
      <c r="Q9" s="368">
        <f t="shared" si="1"/>
        <v>0</v>
      </c>
      <c r="R9" s="372" t="s">
        <v>2394</v>
      </c>
      <c r="S9" s="372" t="s">
        <v>2395</v>
      </c>
      <c r="T9" s="372" t="s">
        <v>1939</v>
      </c>
      <c r="U9" s="372" t="s">
        <v>2400</v>
      </c>
      <c r="V9" s="292"/>
      <c r="W9" s="292"/>
      <c r="X9" s="292"/>
      <c r="Y9" s="292"/>
      <c r="Z9" s="292"/>
      <c r="AA9" s="292"/>
      <c r="AB9" s="253"/>
      <c r="AC9" s="253"/>
      <c r="AD9" s="253"/>
      <c r="AE9" s="253"/>
      <c r="AF9" s="253"/>
    </row>
    <row r="10" spans="1:32" ht="111.75" customHeight="1" x14ac:dyDescent="0.25">
      <c r="A10" s="668"/>
      <c r="B10" s="668"/>
      <c r="C10" s="506" t="s">
        <v>2369</v>
      </c>
      <c r="D10" s="506" t="s">
        <v>1552</v>
      </c>
      <c r="E10" s="506" t="s">
        <v>2401</v>
      </c>
      <c r="F10" s="506" t="s">
        <v>2402</v>
      </c>
      <c r="G10" s="357" t="s">
        <v>2403</v>
      </c>
      <c r="H10" s="365">
        <v>0.25</v>
      </c>
      <c r="I10" s="367"/>
      <c r="J10" s="365">
        <v>0.25</v>
      </c>
      <c r="K10" s="367"/>
      <c r="L10" s="365">
        <v>0.25</v>
      </c>
      <c r="M10" s="367"/>
      <c r="N10" s="365">
        <v>0.25</v>
      </c>
      <c r="O10" s="367"/>
      <c r="P10" s="373">
        <f t="shared" si="0"/>
        <v>1</v>
      </c>
      <c r="Q10" s="368">
        <f t="shared" si="1"/>
        <v>0</v>
      </c>
      <c r="R10" s="372" t="s">
        <v>2394</v>
      </c>
      <c r="S10" s="372" t="s">
        <v>2395</v>
      </c>
      <c r="T10" s="372" t="s">
        <v>1948</v>
      </c>
      <c r="U10" s="372" t="s">
        <v>2404</v>
      </c>
      <c r="V10" s="292"/>
      <c r="W10" s="292"/>
      <c r="X10" s="292"/>
      <c r="Y10" s="292"/>
      <c r="Z10" s="292"/>
      <c r="AA10" s="292"/>
      <c r="AB10" s="253"/>
      <c r="AC10" s="253"/>
      <c r="AD10" s="253"/>
      <c r="AE10" s="253"/>
      <c r="AF10" s="253"/>
    </row>
    <row r="11" spans="1:32" ht="155.25" customHeight="1" x14ac:dyDescent="0.25">
      <c r="A11" s="668"/>
      <c r="B11" s="668"/>
      <c r="C11" s="506" t="s">
        <v>2369</v>
      </c>
      <c r="D11" s="506" t="s">
        <v>1552</v>
      </c>
      <c r="E11" s="506" t="s">
        <v>2405</v>
      </c>
      <c r="F11" s="506" t="s">
        <v>2406</v>
      </c>
      <c r="G11" s="372" t="s">
        <v>2407</v>
      </c>
      <c r="H11" s="365">
        <v>0.25</v>
      </c>
      <c r="I11" s="367"/>
      <c r="J11" s="365">
        <v>0.25</v>
      </c>
      <c r="K11" s="367"/>
      <c r="L11" s="365">
        <v>0.25</v>
      </c>
      <c r="M11" s="367"/>
      <c r="N11" s="365">
        <v>0.25</v>
      </c>
      <c r="O11" s="367"/>
      <c r="P11" s="373">
        <f t="shared" si="0"/>
        <v>1</v>
      </c>
      <c r="Q11" s="368">
        <f t="shared" si="1"/>
        <v>0</v>
      </c>
      <c r="R11" s="372" t="s">
        <v>2394</v>
      </c>
      <c r="S11" s="372" t="s">
        <v>2408</v>
      </c>
      <c r="T11" s="372" t="s">
        <v>1943</v>
      </c>
      <c r="U11" s="372" t="s">
        <v>2409</v>
      </c>
      <c r="V11" s="292"/>
      <c r="W11" s="292"/>
      <c r="X11" s="292"/>
      <c r="Y11" s="292"/>
      <c r="Z11" s="292"/>
      <c r="AA11" s="292"/>
      <c r="AB11" s="253"/>
      <c r="AC11" s="253"/>
      <c r="AD11" s="253"/>
      <c r="AE11" s="253"/>
      <c r="AF11" s="253"/>
    </row>
    <row r="12" spans="1:32" s="253" customFormat="1" ht="113.45" customHeight="1" x14ac:dyDescent="0.25">
      <c r="A12" s="668"/>
      <c r="B12" s="668"/>
      <c r="C12" s="506" t="s">
        <v>2369</v>
      </c>
      <c r="D12" s="506" t="s">
        <v>1552</v>
      </c>
      <c r="E12" s="506" t="s">
        <v>2410</v>
      </c>
      <c r="F12" s="506" t="s">
        <v>2411</v>
      </c>
      <c r="G12" s="372" t="s">
        <v>2412</v>
      </c>
      <c r="H12" s="365"/>
      <c r="I12" s="366"/>
      <c r="J12" s="365"/>
      <c r="K12" s="369"/>
      <c r="L12" s="374"/>
      <c r="M12" s="369"/>
      <c r="N12" s="365">
        <v>1</v>
      </c>
      <c r="O12" s="367"/>
      <c r="P12" s="373"/>
      <c r="Q12" s="368"/>
      <c r="R12" s="372" t="s">
        <v>2394</v>
      </c>
      <c r="S12" s="372" t="s">
        <v>2395</v>
      </c>
      <c r="T12" s="372" t="s">
        <v>1952</v>
      </c>
      <c r="U12" s="372" t="s">
        <v>2413</v>
      </c>
      <c r="V12" s="292"/>
      <c r="W12" s="292"/>
      <c r="X12" s="292"/>
      <c r="Y12" s="292"/>
      <c r="Z12" s="292"/>
      <c r="AA12" s="292"/>
    </row>
    <row r="13" spans="1:32" s="253" customFormat="1" ht="143.1" customHeight="1" x14ac:dyDescent="0.25">
      <c r="A13" s="668"/>
      <c r="B13" s="668"/>
      <c r="C13" s="507" t="s">
        <v>2369</v>
      </c>
      <c r="D13" s="507" t="s">
        <v>2414</v>
      </c>
      <c r="E13" s="506" t="s">
        <v>2415</v>
      </c>
      <c r="F13" s="506" t="s">
        <v>2416</v>
      </c>
      <c r="G13" s="372" t="s">
        <v>2417</v>
      </c>
      <c r="H13" s="365"/>
      <c r="I13" s="366"/>
      <c r="J13" s="365"/>
      <c r="K13" s="366"/>
      <c r="L13" s="365"/>
      <c r="M13" s="366"/>
      <c r="N13" s="365">
        <v>1</v>
      </c>
      <c r="O13" s="367"/>
      <c r="P13" s="373"/>
      <c r="Q13" s="368"/>
      <c r="R13" s="372" t="s">
        <v>2394</v>
      </c>
      <c r="S13" s="372" t="s">
        <v>2395</v>
      </c>
      <c r="T13" s="372" t="s">
        <v>2418</v>
      </c>
      <c r="U13" s="372" t="s">
        <v>2419</v>
      </c>
      <c r="V13" s="292"/>
      <c r="W13" s="292"/>
      <c r="X13" s="292"/>
      <c r="Y13" s="292"/>
      <c r="Z13" s="292"/>
      <c r="AA13" s="292"/>
    </row>
    <row r="14" spans="1:32" s="253" customFormat="1" ht="113.45" customHeight="1" x14ac:dyDescent="0.25">
      <c r="A14" s="668"/>
      <c r="B14" s="671"/>
      <c r="C14" s="507" t="s">
        <v>2369</v>
      </c>
      <c r="D14" s="507" t="s">
        <v>2420</v>
      </c>
      <c r="E14" s="506" t="s">
        <v>2421</v>
      </c>
      <c r="F14" s="506" t="s">
        <v>2422</v>
      </c>
      <c r="G14" s="372" t="s">
        <v>2423</v>
      </c>
      <c r="H14" s="365"/>
      <c r="I14" s="366"/>
      <c r="J14" s="365"/>
      <c r="K14" s="366"/>
      <c r="L14" s="365"/>
      <c r="M14" s="366"/>
      <c r="N14" s="365">
        <v>1</v>
      </c>
      <c r="O14" s="367"/>
      <c r="P14" s="373"/>
      <c r="Q14" s="368"/>
      <c r="R14" s="372" t="s">
        <v>2424</v>
      </c>
      <c r="S14" s="372" t="s">
        <v>2425</v>
      </c>
      <c r="T14" s="372" t="s">
        <v>2426</v>
      </c>
      <c r="U14" s="372" t="s">
        <v>2427</v>
      </c>
      <c r="V14" s="292"/>
      <c r="W14" s="292"/>
      <c r="X14" s="292"/>
      <c r="Y14" s="292"/>
      <c r="Z14" s="292"/>
      <c r="AA14" s="292"/>
    </row>
    <row r="15" spans="1:32" ht="139.35" customHeight="1" x14ac:dyDescent="0.25">
      <c r="A15" s="668"/>
      <c r="B15" s="670" t="s">
        <v>2428</v>
      </c>
      <c r="C15" s="506" t="s">
        <v>2370</v>
      </c>
      <c r="D15" s="506" t="s">
        <v>2429</v>
      </c>
      <c r="E15" s="506" t="s">
        <v>2430</v>
      </c>
      <c r="F15" s="506" t="s">
        <v>2431</v>
      </c>
      <c r="G15" s="372" t="s">
        <v>2432</v>
      </c>
      <c r="H15" s="365">
        <v>1</v>
      </c>
      <c r="I15" s="367"/>
      <c r="J15" s="365"/>
      <c r="K15" s="366"/>
      <c r="L15" s="365"/>
      <c r="M15" s="366"/>
      <c r="N15" s="365"/>
      <c r="O15" s="366"/>
      <c r="P15" s="373">
        <f t="shared" si="0"/>
        <v>1</v>
      </c>
      <c r="Q15" s="368">
        <f t="shared" si="1"/>
        <v>0</v>
      </c>
      <c r="R15" s="372" t="s">
        <v>2433</v>
      </c>
      <c r="S15" s="372" t="s">
        <v>2434</v>
      </c>
      <c r="T15" s="372" t="s">
        <v>2435</v>
      </c>
      <c r="U15" s="372" t="s">
        <v>2436</v>
      </c>
      <c r="V15" s="292"/>
      <c r="W15" s="292"/>
      <c r="X15" s="292"/>
      <c r="Y15" s="292"/>
      <c r="Z15" s="292"/>
      <c r="AA15" s="292"/>
      <c r="AB15" s="253"/>
      <c r="AC15" s="253"/>
      <c r="AD15" s="253"/>
      <c r="AE15" s="253"/>
      <c r="AF15" s="253"/>
    </row>
    <row r="16" spans="1:32" ht="193.5" customHeight="1" x14ac:dyDescent="0.25">
      <c r="A16" s="668"/>
      <c r="B16" s="670"/>
      <c r="C16" s="506" t="s">
        <v>2370</v>
      </c>
      <c r="D16" s="506" t="s">
        <v>2437</v>
      </c>
      <c r="E16" s="506" t="s">
        <v>2438</v>
      </c>
      <c r="F16" s="506" t="s">
        <v>1347</v>
      </c>
      <c r="G16" s="372" t="s">
        <v>2439</v>
      </c>
      <c r="H16" s="365">
        <v>1</v>
      </c>
      <c r="I16" s="367">
        <v>850000</v>
      </c>
      <c r="J16" s="365"/>
      <c r="K16" s="366"/>
      <c r="L16" s="365"/>
      <c r="M16" s="366"/>
      <c r="N16" s="365"/>
      <c r="O16" s="366"/>
      <c r="P16" s="373">
        <f t="shared" si="0"/>
        <v>1</v>
      </c>
      <c r="Q16" s="368">
        <f t="shared" si="1"/>
        <v>850000</v>
      </c>
      <c r="R16" s="372" t="s">
        <v>2440</v>
      </c>
      <c r="S16" s="372" t="s">
        <v>2441</v>
      </c>
      <c r="T16" s="372" t="s">
        <v>2435</v>
      </c>
      <c r="U16" s="379" t="s">
        <v>2436</v>
      </c>
      <c r="V16" s="292"/>
      <c r="W16" s="292"/>
      <c r="X16" s="292"/>
      <c r="Y16" s="292"/>
      <c r="Z16" s="292"/>
      <c r="AA16" s="292"/>
      <c r="AB16" s="253"/>
      <c r="AC16" s="253"/>
      <c r="AD16" s="253"/>
      <c r="AE16" s="253"/>
      <c r="AF16" s="253"/>
    </row>
    <row r="17" spans="1:27" ht="225" x14ac:dyDescent="0.25">
      <c r="A17" s="668"/>
      <c r="B17" s="667" t="s">
        <v>2442</v>
      </c>
      <c r="C17" s="506" t="s">
        <v>2371</v>
      </c>
      <c r="D17" s="506" t="s">
        <v>2443</v>
      </c>
      <c r="E17" s="594" t="s">
        <v>2444</v>
      </c>
      <c r="F17" s="506" t="s">
        <v>2445</v>
      </c>
      <c r="G17" s="372" t="s">
        <v>2446</v>
      </c>
      <c r="H17" s="365">
        <v>0.25</v>
      </c>
      <c r="I17" s="367"/>
      <c r="J17" s="365">
        <v>0.25</v>
      </c>
      <c r="K17" s="367"/>
      <c r="L17" s="365">
        <v>0.25</v>
      </c>
      <c r="M17" s="367"/>
      <c r="N17" s="365">
        <v>0.25</v>
      </c>
      <c r="O17" s="367"/>
      <c r="P17" s="373">
        <f t="shared" si="0"/>
        <v>1</v>
      </c>
      <c r="Q17" s="368">
        <f t="shared" si="1"/>
        <v>0</v>
      </c>
      <c r="R17" s="372" t="s">
        <v>2447</v>
      </c>
      <c r="S17" s="372" t="s">
        <v>2395</v>
      </c>
      <c r="T17" s="372" t="s">
        <v>1956</v>
      </c>
      <c r="U17" s="372" t="s">
        <v>2448</v>
      </c>
      <c r="V17" s="292"/>
      <c r="W17" s="292"/>
      <c r="X17" s="292"/>
      <c r="Y17" s="292"/>
      <c r="Z17" s="292"/>
      <c r="AA17" s="292"/>
    </row>
    <row r="18" spans="1:27" s="253" customFormat="1" ht="225" x14ac:dyDescent="0.25">
      <c r="A18" s="668"/>
      <c r="B18" s="668"/>
      <c r="C18" s="506" t="s">
        <v>2371</v>
      </c>
      <c r="D18" s="506" t="s">
        <v>2443</v>
      </c>
      <c r="E18" s="594" t="s">
        <v>2449</v>
      </c>
      <c r="F18" s="506" t="s">
        <v>2450</v>
      </c>
      <c r="G18" s="372" t="s">
        <v>2451</v>
      </c>
      <c r="H18" s="365">
        <v>0.25</v>
      </c>
      <c r="I18" s="367"/>
      <c r="J18" s="365">
        <v>0.25</v>
      </c>
      <c r="K18" s="367"/>
      <c r="L18" s="365">
        <v>0.25</v>
      </c>
      <c r="M18" s="367"/>
      <c r="N18" s="365">
        <v>0.25</v>
      </c>
      <c r="O18" s="367"/>
      <c r="P18" s="373"/>
      <c r="Q18" s="368"/>
      <c r="R18" s="372" t="s">
        <v>2447</v>
      </c>
      <c r="S18" s="372" t="s">
        <v>2395</v>
      </c>
      <c r="T18" s="372" t="s">
        <v>1948</v>
      </c>
      <c r="U18" s="372" t="s">
        <v>2404</v>
      </c>
      <c r="V18" s="292"/>
      <c r="W18" s="292"/>
      <c r="X18" s="292"/>
      <c r="Y18" s="292"/>
      <c r="Z18" s="292"/>
      <c r="AA18" s="292"/>
    </row>
    <row r="19" spans="1:27" s="253" customFormat="1" ht="225" x14ac:dyDescent="0.25">
      <c r="A19" s="668"/>
      <c r="B19" s="668"/>
      <c r="C19" s="506" t="s">
        <v>2371</v>
      </c>
      <c r="D19" s="506" t="s">
        <v>2443</v>
      </c>
      <c r="E19" s="594" t="s">
        <v>2452</v>
      </c>
      <c r="F19" s="506" t="s">
        <v>2453</v>
      </c>
      <c r="G19" s="372" t="s">
        <v>2454</v>
      </c>
      <c r="H19" s="365">
        <v>0.25</v>
      </c>
      <c r="I19" s="367"/>
      <c r="J19" s="365">
        <v>0.25</v>
      </c>
      <c r="K19" s="367"/>
      <c r="L19" s="365">
        <v>0.25</v>
      </c>
      <c r="M19" s="367"/>
      <c r="N19" s="365">
        <v>0.25</v>
      </c>
      <c r="O19" s="367"/>
      <c r="P19" s="373"/>
      <c r="Q19" s="368"/>
      <c r="R19" s="372" t="s">
        <v>2447</v>
      </c>
      <c r="S19" s="372" t="s">
        <v>2395</v>
      </c>
      <c r="T19" s="372" t="s">
        <v>1952</v>
      </c>
      <c r="U19" s="372" t="s">
        <v>2413</v>
      </c>
      <c r="V19" s="292"/>
      <c r="W19" s="292"/>
      <c r="X19" s="292"/>
      <c r="Y19" s="292"/>
      <c r="Z19" s="292"/>
      <c r="AA19" s="292"/>
    </row>
    <row r="20" spans="1:27" s="253" customFormat="1" ht="225" x14ac:dyDescent="0.25">
      <c r="A20" s="668"/>
      <c r="B20" s="668"/>
      <c r="C20" s="506" t="s">
        <v>2371</v>
      </c>
      <c r="D20" s="506" t="s">
        <v>2443</v>
      </c>
      <c r="E20" s="594" t="s">
        <v>2455</v>
      </c>
      <c r="F20" s="506" t="s">
        <v>2456</v>
      </c>
      <c r="G20" s="372" t="s">
        <v>2457</v>
      </c>
      <c r="H20" s="365">
        <v>0.25</v>
      </c>
      <c r="I20" s="367"/>
      <c r="J20" s="365">
        <v>0.25</v>
      </c>
      <c r="K20" s="367"/>
      <c r="L20" s="365">
        <v>0.25</v>
      </c>
      <c r="M20" s="367"/>
      <c r="N20" s="365">
        <v>0.25</v>
      </c>
      <c r="O20" s="367"/>
      <c r="P20" s="373"/>
      <c r="Q20" s="368"/>
      <c r="R20" s="372" t="s">
        <v>2447</v>
      </c>
      <c r="S20" s="372" t="s">
        <v>2395</v>
      </c>
      <c r="T20" s="372" t="s">
        <v>1943</v>
      </c>
      <c r="U20" s="372" t="s">
        <v>2409</v>
      </c>
      <c r="V20" s="292"/>
      <c r="W20" s="292"/>
      <c r="X20" s="292"/>
      <c r="Y20" s="292"/>
      <c r="Z20" s="292"/>
      <c r="AA20" s="292"/>
    </row>
    <row r="21" spans="1:27" ht="133.5" customHeight="1" x14ac:dyDescent="0.25">
      <c r="A21" s="668"/>
      <c r="B21" s="668"/>
      <c r="C21" s="506" t="s">
        <v>2371</v>
      </c>
      <c r="D21" s="506" t="s">
        <v>2458</v>
      </c>
      <c r="E21" s="506" t="s">
        <v>2459</v>
      </c>
      <c r="F21" s="506" t="s">
        <v>2460</v>
      </c>
      <c r="G21" s="372" t="s">
        <v>2461</v>
      </c>
      <c r="H21" s="365">
        <v>0.25</v>
      </c>
      <c r="I21" s="367"/>
      <c r="J21" s="365">
        <v>0.25</v>
      </c>
      <c r="K21" s="367"/>
      <c r="L21" s="365">
        <v>0.25</v>
      </c>
      <c r="M21" s="367"/>
      <c r="N21" s="365">
        <v>0.25</v>
      </c>
      <c r="O21" s="367"/>
      <c r="P21" s="373">
        <f t="shared" si="0"/>
        <v>1</v>
      </c>
      <c r="Q21" s="368">
        <f t="shared" si="1"/>
        <v>0</v>
      </c>
      <c r="R21" s="372" t="s">
        <v>2440</v>
      </c>
      <c r="S21" s="372" t="s">
        <v>2395</v>
      </c>
      <c r="T21" s="372" t="s">
        <v>2435</v>
      </c>
      <c r="U21" s="372" t="s">
        <v>2462</v>
      </c>
      <c r="V21" s="292"/>
      <c r="W21" s="292"/>
      <c r="X21" s="292"/>
      <c r="Y21" s="292"/>
      <c r="Z21" s="292"/>
      <c r="AA21" s="292"/>
    </row>
    <row r="22" spans="1:27" ht="252" customHeight="1" x14ac:dyDescent="0.25">
      <c r="A22" s="668"/>
      <c r="B22" s="668"/>
      <c r="C22" s="506" t="s">
        <v>2371</v>
      </c>
      <c r="D22" s="506" t="s">
        <v>2443</v>
      </c>
      <c r="E22" s="506" t="s">
        <v>2463</v>
      </c>
      <c r="F22" s="506" t="s">
        <v>2464</v>
      </c>
      <c r="G22" s="372" t="s">
        <v>2465</v>
      </c>
      <c r="H22" s="365"/>
      <c r="I22" s="366"/>
      <c r="J22" s="365"/>
      <c r="K22" s="366"/>
      <c r="L22" s="365"/>
      <c r="M22" s="366"/>
      <c r="N22" s="365">
        <v>1</v>
      </c>
      <c r="O22" s="367"/>
      <c r="P22" s="373">
        <f t="shared" si="0"/>
        <v>1</v>
      </c>
      <c r="Q22" s="368">
        <f t="shared" si="1"/>
        <v>0</v>
      </c>
      <c r="R22" s="372" t="s">
        <v>2466</v>
      </c>
      <c r="S22" s="372" t="s">
        <v>2425</v>
      </c>
      <c r="T22" s="372" t="s">
        <v>2435</v>
      </c>
      <c r="U22" s="372" t="s">
        <v>2462</v>
      </c>
      <c r="V22" s="292"/>
      <c r="W22" s="292"/>
      <c r="X22" s="292"/>
      <c r="Y22" s="292"/>
      <c r="Z22" s="292"/>
      <c r="AA22" s="292"/>
    </row>
    <row r="23" spans="1:27" s="253" customFormat="1" ht="179.1" customHeight="1" x14ac:dyDescent="0.25">
      <c r="A23" s="668"/>
      <c r="B23" s="671"/>
      <c r="C23" s="506" t="s">
        <v>2372</v>
      </c>
      <c r="D23" s="506" t="s">
        <v>1552</v>
      </c>
      <c r="E23" s="506" t="s">
        <v>2467</v>
      </c>
      <c r="F23" s="506" t="s">
        <v>2468</v>
      </c>
      <c r="G23" s="372" t="s">
        <v>2469</v>
      </c>
      <c r="H23" s="365"/>
      <c r="I23" s="366"/>
      <c r="J23" s="365">
        <v>0.4</v>
      </c>
      <c r="K23" s="367"/>
      <c r="L23" s="365">
        <v>0.3</v>
      </c>
      <c r="M23" s="367"/>
      <c r="N23" s="365">
        <v>0.3</v>
      </c>
      <c r="O23" s="367"/>
      <c r="P23" s="373"/>
      <c r="Q23" s="368"/>
      <c r="R23" s="372" t="s">
        <v>2447</v>
      </c>
      <c r="S23" s="372" t="s">
        <v>2408</v>
      </c>
      <c r="T23" s="372" t="s">
        <v>1956</v>
      </c>
      <c r="U23" s="372" t="s">
        <v>2448</v>
      </c>
      <c r="V23" s="292"/>
      <c r="W23" s="292"/>
      <c r="X23" s="292"/>
      <c r="Y23" s="292"/>
      <c r="Z23" s="292"/>
      <c r="AA23" s="292"/>
    </row>
    <row r="24" spans="1:27" ht="232.7" customHeight="1" x14ac:dyDescent="0.25">
      <c r="A24" s="668"/>
      <c r="B24" s="667" t="s">
        <v>2470</v>
      </c>
      <c r="C24" s="506" t="s">
        <v>2373</v>
      </c>
      <c r="D24" s="506" t="s">
        <v>2471</v>
      </c>
      <c r="E24" s="506" t="s">
        <v>2472</v>
      </c>
      <c r="F24" s="506" t="s">
        <v>2473</v>
      </c>
      <c r="G24" s="372" t="s">
        <v>2474</v>
      </c>
      <c r="H24" s="365"/>
      <c r="I24" s="366"/>
      <c r="J24" s="365"/>
      <c r="K24" s="366"/>
      <c r="L24" s="365">
        <v>1</v>
      </c>
      <c r="M24" s="367"/>
      <c r="N24" s="365"/>
      <c r="O24" s="366"/>
      <c r="P24" s="373">
        <f t="shared" ref="P24:Q24" si="2">H24+J24+L24+N24</f>
        <v>1</v>
      </c>
      <c r="Q24" s="368">
        <f t="shared" si="2"/>
        <v>0</v>
      </c>
      <c r="R24" s="372" t="s">
        <v>2475</v>
      </c>
      <c r="S24" s="372" t="s">
        <v>2476</v>
      </c>
      <c r="T24" s="372" t="s">
        <v>2125</v>
      </c>
      <c r="U24" s="372" t="s">
        <v>2462</v>
      </c>
      <c r="V24" s="292"/>
      <c r="W24" s="292"/>
      <c r="X24" s="292"/>
      <c r="Y24" s="292"/>
      <c r="Z24" s="292"/>
      <c r="AA24" s="292"/>
    </row>
    <row r="25" spans="1:27" s="253" customFormat="1" ht="232.7" customHeight="1" x14ac:dyDescent="0.25">
      <c r="A25" s="668"/>
      <c r="B25" s="671"/>
      <c r="C25" s="506" t="s">
        <v>2376</v>
      </c>
      <c r="D25" s="506" t="s">
        <v>2471</v>
      </c>
      <c r="E25" s="506" t="s">
        <v>2477</v>
      </c>
      <c r="F25" s="506" t="s">
        <v>2478</v>
      </c>
      <c r="G25" s="372" t="s">
        <v>2479</v>
      </c>
      <c r="H25" s="365"/>
      <c r="I25" s="366"/>
      <c r="J25" s="365"/>
      <c r="K25" s="366"/>
      <c r="L25" s="365">
        <v>1</v>
      </c>
      <c r="M25" s="367"/>
      <c r="N25" s="365"/>
      <c r="O25" s="366"/>
      <c r="P25" s="373"/>
      <c r="Q25" s="368"/>
      <c r="R25" s="372" t="s">
        <v>2475</v>
      </c>
      <c r="S25" s="372" t="s">
        <v>2476</v>
      </c>
      <c r="T25" s="372" t="s">
        <v>2125</v>
      </c>
      <c r="U25" s="372" t="s">
        <v>2462</v>
      </c>
      <c r="V25" s="292"/>
      <c r="W25" s="292"/>
      <c r="X25" s="292"/>
      <c r="Y25" s="292"/>
      <c r="Z25" s="292"/>
      <c r="AA25" s="292"/>
    </row>
    <row r="26" spans="1:27" ht="210" customHeight="1" x14ac:dyDescent="0.25">
      <c r="A26" s="668"/>
      <c r="B26" s="504" t="s">
        <v>2480</v>
      </c>
      <c r="C26" s="506" t="s">
        <v>2377</v>
      </c>
      <c r="D26" s="506" t="s">
        <v>2481</v>
      </c>
      <c r="E26" s="506" t="s">
        <v>2482</v>
      </c>
      <c r="F26" s="506" t="s">
        <v>2483</v>
      </c>
      <c r="G26" s="372" t="s">
        <v>2484</v>
      </c>
      <c r="H26" s="365"/>
      <c r="I26" s="366"/>
      <c r="J26" s="365">
        <v>1</v>
      </c>
      <c r="K26" s="367"/>
      <c r="L26" s="365"/>
      <c r="M26" s="366"/>
      <c r="N26" s="365"/>
      <c r="O26" s="366"/>
      <c r="P26" s="373">
        <f t="shared" ref="P26:P27" si="3">H26+J26+L26+N26</f>
        <v>1</v>
      </c>
      <c r="Q26" s="368">
        <f t="shared" ref="Q26:Q27" si="4">I26+K26+M26+O26</f>
        <v>0</v>
      </c>
      <c r="R26" s="372" t="s">
        <v>2485</v>
      </c>
      <c r="S26" s="372" t="s">
        <v>2486</v>
      </c>
      <c r="T26" s="372" t="s">
        <v>2487</v>
      </c>
      <c r="U26" s="372" t="s">
        <v>2488</v>
      </c>
      <c r="V26" s="292"/>
      <c r="W26" s="292"/>
      <c r="X26" s="292"/>
      <c r="Y26" s="292"/>
      <c r="Z26" s="292"/>
      <c r="AA26" s="292"/>
    </row>
    <row r="27" spans="1:27" ht="183.95" customHeight="1" x14ac:dyDescent="0.25">
      <c r="A27" s="668"/>
      <c r="B27" s="504" t="s">
        <v>2489</v>
      </c>
      <c r="C27" s="507" t="s">
        <v>2387</v>
      </c>
      <c r="D27" s="507" t="s">
        <v>2490</v>
      </c>
      <c r="E27" s="506" t="s">
        <v>2491</v>
      </c>
      <c r="F27" s="506" t="s">
        <v>1445</v>
      </c>
      <c r="G27" s="372" t="s">
        <v>2492</v>
      </c>
      <c r="H27" s="365"/>
      <c r="I27" s="366"/>
      <c r="J27" s="365"/>
      <c r="K27" s="366"/>
      <c r="L27" s="365">
        <v>1</v>
      </c>
      <c r="M27" s="367">
        <v>131955</v>
      </c>
      <c r="N27" s="365"/>
      <c r="O27" s="366"/>
      <c r="P27" s="373">
        <f t="shared" si="3"/>
        <v>1</v>
      </c>
      <c r="Q27" s="368">
        <f t="shared" si="4"/>
        <v>131955</v>
      </c>
      <c r="R27" s="372" t="s">
        <v>2493</v>
      </c>
      <c r="S27" s="372" t="s">
        <v>2016</v>
      </c>
      <c r="T27" s="372" t="s">
        <v>2494</v>
      </c>
      <c r="U27" s="372" t="s">
        <v>2436</v>
      </c>
      <c r="V27" s="292"/>
      <c r="W27" s="292"/>
      <c r="X27" s="292"/>
      <c r="Y27" s="292"/>
      <c r="Z27" s="292"/>
      <c r="AA27" s="292"/>
    </row>
    <row r="28" spans="1:27" ht="15.75" x14ac:dyDescent="0.25">
      <c r="A28" s="202"/>
      <c r="B28" s="203"/>
      <c r="C28" s="202" t="s">
        <v>2495</v>
      </c>
      <c r="D28" s="203"/>
      <c r="E28" s="203"/>
      <c r="F28" s="203"/>
      <c r="G28" s="399"/>
      <c r="H28" s="472"/>
      <c r="I28" s="473">
        <f>SUM(I8:I27)</f>
        <v>850000</v>
      </c>
      <c r="J28" s="472"/>
      <c r="K28" s="473">
        <f>SUM(K8:K27)</f>
        <v>0</v>
      </c>
      <c r="L28" s="472"/>
      <c r="M28" s="473">
        <f>SUM(M8:M27)</f>
        <v>131955</v>
      </c>
      <c r="N28" s="472"/>
      <c r="O28" s="473">
        <f>SUM(O8:O27)</f>
        <v>0</v>
      </c>
      <c r="P28" s="473">
        <f>SUM(P8:P27)</f>
        <v>12</v>
      </c>
      <c r="Q28" s="473">
        <f>SUM(Q8:Q27)</f>
        <v>981955</v>
      </c>
      <c r="R28" s="474"/>
      <c r="S28" s="474"/>
      <c r="T28" s="474"/>
      <c r="U28" s="474"/>
      <c r="V28" s="253"/>
      <c r="W28" s="253"/>
      <c r="X28" s="253"/>
      <c r="Y28" s="253"/>
      <c r="Z28" s="253"/>
      <c r="AA28" s="253"/>
    </row>
    <row r="29" spans="1:27" ht="15.75" x14ac:dyDescent="0.25">
      <c r="A29" s="253"/>
      <c r="B29" s="253"/>
      <c r="C29" s="253"/>
      <c r="E29" s="253"/>
      <c r="F29" s="253"/>
      <c r="G29" s="398"/>
      <c r="H29" s="253"/>
      <c r="J29" s="253"/>
      <c r="L29" s="253"/>
      <c r="N29" s="253"/>
      <c r="P29" s="253"/>
      <c r="R29" s="253"/>
      <c r="S29" s="253"/>
      <c r="T29" s="253"/>
      <c r="U29" s="253"/>
      <c r="V29" s="253"/>
      <c r="W29" s="253"/>
      <c r="X29" s="253"/>
      <c r="Y29" s="253"/>
      <c r="Z29" s="253"/>
      <c r="AA29" s="253"/>
    </row>
    <row r="34" spans="3:17" x14ac:dyDescent="0.25">
      <c r="C34" s="253"/>
      <c r="E34" s="253"/>
      <c r="F34" s="253"/>
      <c r="G34" s="253"/>
      <c r="H34" s="253"/>
      <c r="I34" s="253"/>
      <c r="J34" s="253"/>
      <c r="K34" s="253"/>
      <c r="L34" s="253"/>
      <c r="M34" s="253"/>
      <c r="N34" s="253"/>
      <c r="O34" s="253"/>
      <c r="P34" s="253"/>
      <c r="Q34" s="253"/>
    </row>
    <row r="35" spans="3:17" x14ac:dyDescent="0.25">
      <c r="C35" s="253"/>
      <c r="E35" s="253"/>
      <c r="F35" s="253"/>
      <c r="G35" s="253"/>
      <c r="H35" s="253"/>
      <c r="I35" s="253"/>
      <c r="J35" s="253"/>
      <c r="K35" s="253"/>
      <c r="L35" s="253"/>
      <c r="M35" s="253"/>
      <c r="N35" s="253"/>
      <c r="O35" s="253"/>
      <c r="P35" s="253"/>
      <c r="Q35" s="253"/>
    </row>
    <row r="36" spans="3:17" x14ac:dyDescent="0.25">
      <c r="C36" s="253"/>
      <c r="E36" s="253"/>
      <c r="F36" s="253"/>
      <c r="G36" s="253"/>
      <c r="H36" s="253"/>
      <c r="I36" s="253"/>
      <c r="J36" s="253"/>
      <c r="K36" s="253"/>
      <c r="L36" s="253"/>
      <c r="M36" s="253"/>
      <c r="N36" s="253"/>
      <c r="O36" s="253"/>
      <c r="P36" s="253"/>
      <c r="Q36" s="253"/>
    </row>
    <row r="37" spans="3:17" x14ac:dyDescent="0.25">
      <c r="C37" s="253"/>
      <c r="E37" s="253"/>
      <c r="F37" s="253"/>
      <c r="G37" s="253"/>
      <c r="H37" s="253"/>
      <c r="I37" s="253"/>
      <c r="J37" s="253"/>
      <c r="K37" s="253"/>
      <c r="L37" s="253"/>
      <c r="M37" s="253"/>
      <c r="N37" s="253"/>
      <c r="O37" s="253"/>
      <c r="P37" s="253"/>
      <c r="Q37" s="253"/>
    </row>
    <row r="38" spans="3:17" x14ac:dyDescent="0.25">
      <c r="C38" s="253"/>
      <c r="E38" s="253"/>
      <c r="F38" s="253"/>
      <c r="G38" s="253"/>
      <c r="H38" s="253"/>
      <c r="I38" s="253"/>
      <c r="J38" s="253"/>
      <c r="K38" s="253"/>
      <c r="L38" s="253"/>
      <c r="M38" s="253"/>
      <c r="N38" s="253"/>
      <c r="O38" s="253"/>
      <c r="P38" s="253"/>
      <c r="Q38" s="253"/>
    </row>
    <row r="39" spans="3:17" x14ac:dyDescent="0.25">
      <c r="C39" s="253"/>
      <c r="E39" s="253"/>
      <c r="F39" s="253"/>
      <c r="G39" s="253"/>
      <c r="H39" s="253"/>
      <c r="I39" s="253"/>
      <c r="J39" s="253"/>
      <c r="K39" s="253"/>
      <c r="L39" s="253"/>
      <c r="M39" s="253"/>
      <c r="N39" s="253"/>
      <c r="O39" s="253"/>
      <c r="P39" s="253"/>
      <c r="Q39" s="253"/>
    </row>
    <row r="40" spans="3:17" x14ac:dyDescent="0.25">
      <c r="C40" s="253"/>
      <c r="E40" s="253"/>
      <c r="F40" s="253"/>
      <c r="G40" s="253"/>
      <c r="H40" s="253"/>
      <c r="I40" s="253"/>
      <c r="J40" s="253"/>
      <c r="K40" s="253"/>
      <c r="L40" s="253"/>
      <c r="M40" s="253"/>
      <c r="N40" s="253"/>
      <c r="O40" s="253"/>
      <c r="P40" s="253"/>
      <c r="Q40" s="253"/>
    </row>
    <row r="41" spans="3:17" x14ac:dyDescent="0.25">
      <c r="C41" s="253"/>
      <c r="E41" s="253"/>
      <c r="F41" s="253"/>
      <c r="G41" s="253"/>
      <c r="H41" s="253"/>
      <c r="I41" s="253"/>
      <c r="J41" s="253"/>
      <c r="K41" s="253"/>
      <c r="L41" s="253"/>
      <c r="M41" s="253"/>
      <c r="N41" s="253"/>
      <c r="O41" s="253"/>
      <c r="P41" s="253"/>
      <c r="Q41" s="253"/>
    </row>
    <row r="42" spans="3:17" x14ac:dyDescent="0.25">
      <c r="C42" s="253"/>
      <c r="E42" s="253"/>
      <c r="F42" s="253"/>
      <c r="G42" s="253"/>
      <c r="H42" s="253"/>
      <c r="I42" s="253"/>
      <c r="J42" s="253"/>
      <c r="K42" s="253"/>
      <c r="L42" s="253"/>
      <c r="M42" s="253"/>
      <c r="N42" s="253"/>
      <c r="O42" s="253"/>
      <c r="P42" s="253"/>
      <c r="Q42" s="253"/>
    </row>
    <row r="43" spans="3:17" x14ac:dyDescent="0.25">
      <c r="C43" s="253"/>
      <c r="E43" s="253"/>
      <c r="F43" s="253"/>
      <c r="G43" s="253"/>
      <c r="H43" s="253"/>
      <c r="I43" s="253"/>
      <c r="J43" s="253"/>
      <c r="K43" s="253"/>
      <c r="L43" s="253"/>
      <c r="M43" s="253"/>
      <c r="N43" s="253"/>
      <c r="O43" s="253"/>
      <c r="P43" s="253"/>
      <c r="Q43" s="253"/>
    </row>
    <row r="44" spans="3:17" x14ac:dyDescent="0.25">
      <c r="C44" s="253"/>
      <c r="E44" s="253"/>
      <c r="F44" s="253"/>
      <c r="G44" s="253"/>
      <c r="H44" s="253"/>
      <c r="I44" s="253"/>
      <c r="J44" s="253"/>
      <c r="K44" s="253"/>
      <c r="L44" s="253"/>
      <c r="M44" s="253"/>
      <c r="N44" s="253"/>
      <c r="O44" s="253"/>
      <c r="P44" s="253"/>
      <c r="Q44" s="253"/>
    </row>
    <row r="45" spans="3:17" x14ac:dyDescent="0.25">
      <c r="C45" s="267"/>
      <c r="D45" s="267"/>
      <c r="E45" s="253"/>
      <c r="F45" s="253"/>
      <c r="G45" s="253"/>
      <c r="H45" s="253"/>
      <c r="J45" s="253"/>
      <c r="L45" s="253"/>
      <c r="N45" s="253"/>
      <c r="P45" s="253"/>
    </row>
    <row r="46" spans="3:17" x14ac:dyDescent="0.25">
      <c r="C46" s="253"/>
      <c r="E46" s="253"/>
      <c r="F46" s="253"/>
      <c r="G46" s="253"/>
      <c r="H46" s="253"/>
      <c r="J46" s="253"/>
      <c r="L46" s="253"/>
      <c r="N46" s="253"/>
      <c r="P46" s="253"/>
    </row>
    <row r="47" spans="3:17" x14ac:dyDescent="0.25">
      <c r="C47" s="253"/>
      <c r="E47" s="253"/>
      <c r="F47" s="253"/>
      <c r="G47" s="253"/>
      <c r="H47" s="253"/>
      <c r="J47" s="253"/>
      <c r="L47" s="253"/>
      <c r="N47" s="253"/>
      <c r="P47" s="253"/>
    </row>
    <row r="48" spans="3:17" x14ac:dyDescent="0.25">
      <c r="C48" s="253"/>
      <c r="E48" s="253"/>
      <c r="F48" s="253"/>
      <c r="G48" s="253"/>
      <c r="H48" s="253"/>
      <c r="J48" s="253"/>
      <c r="L48" s="253"/>
      <c r="N48" s="253"/>
      <c r="P48" s="253"/>
    </row>
    <row r="49" spans="3:3" x14ac:dyDescent="0.25">
      <c r="C49" s="253"/>
    </row>
    <row r="50" spans="3:3" x14ac:dyDescent="0.25">
      <c r="C50" s="253"/>
    </row>
    <row r="51" spans="3:3" x14ac:dyDescent="0.25">
      <c r="C51" s="253"/>
    </row>
    <row r="52" spans="3:3" x14ac:dyDescent="0.25">
      <c r="C52" s="253"/>
    </row>
    <row r="53" spans="3:3" x14ac:dyDescent="0.25">
      <c r="C53" s="253"/>
    </row>
    <row r="54" spans="3:3" x14ac:dyDescent="0.25">
      <c r="C54" s="253"/>
    </row>
    <row r="55" spans="3:3" x14ac:dyDescent="0.25">
      <c r="C55" s="253"/>
    </row>
  </sheetData>
  <mergeCells count="23">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 ref="N5:O5"/>
    <mergeCell ref="A8:A27"/>
    <mergeCell ref="B15:B16"/>
    <mergeCell ref="D4:D6"/>
    <mergeCell ref="B24:B25"/>
    <mergeCell ref="B8:B14"/>
    <mergeCell ref="B17:B23"/>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27">
      <formula1>$M$1:$AF$1</formula1>
    </dataValidation>
  </dataValidations>
  <pageMargins left="0.7" right="0.7" top="0.75" bottom="0.75" header="0.3" footer="0.3"/>
  <pageSetup paperSize="9"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5"/>
  <sheetViews>
    <sheetView topLeftCell="F1" zoomScale="60" zoomScaleNormal="60" zoomScalePageLayoutView="96" workbookViewId="0">
      <pane ySplit="7" topLeftCell="A27" activePane="bottomLeft" state="frozen"/>
      <selection activeCell="Q6" sqref="Q6"/>
      <selection pane="bottomLeft" activeCell="S29" sqref="S29"/>
    </sheetView>
  </sheetViews>
  <sheetFormatPr baseColWidth="10" defaultColWidth="12.42578125" defaultRowHeight="15" x14ac:dyDescent="0.25"/>
  <cols>
    <col min="1" max="2" width="21.7109375" customWidth="1"/>
    <col min="3" max="3" width="27.42578125" customWidth="1"/>
    <col min="4" max="4" width="27.42578125" style="253" customWidth="1"/>
    <col min="5" max="7" width="27.42578125" customWidth="1"/>
    <col min="8" max="8" width="15.28515625" customWidth="1"/>
    <col min="9" max="9" width="15.42578125" customWidth="1"/>
    <col min="10" max="10" width="15.28515625" customWidth="1"/>
    <col min="11" max="11" width="15.85546875" customWidth="1"/>
    <col min="12" max="12" width="15.28515625" customWidth="1"/>
    <col min="13" max="13" width="15" customWidth="1"/>
    <col min="14" max="14" width="15.28515625" customWidth="1"/>
    <col min="15" max="15" width="20.140625" customWidth="1"/>
    <col min="16" max="16" width="15.28515625" customWidth="1"/>
    <col min="17" max="17" width="19.85546875" customWidth="1"/>
    <col min="18" max="20" width="14.28515625" customWidth="1"/>
    <col min="21" max="21" width="15.7109375" customWidth="1"/>
  </cols>
  <sheetData>
    <row r="1" spans="1:24" s="197" customFormat="1" x14ac:dyDescent="0.25">
      <c r="A1" s="309"/>
      <c r="B1" s="309"/>
      <c r="C1" s="309"/>
      <c r="D1" s="309"/>
      <c r="E1" s="309"/>
      <c r="F1" s="309"/>
      <c r="G1" s="309"/>
      <c r="H1" s="310" t="s">
        <v>2496</v>
      </c>
      <c r="I1" s="309"/>
      <c r="J1" s="309"/>
      <c r="K1" s="309"/>
      <c r="L1" s="309"/>
      <c r="M1" s="310"/>
      <c r="N1" s="310"/>
      <c r="O1" s="310"/>
      <c r="P1" s="279" t="s">
        <v>2497</v>
      </c>
      <c r="Q1" s="279" t="s">
        <v>2498</v>
      </c>
      <c r="R1" s="279" t="s">
        <v>2499</v>
      </c>
      <c r="S1" s="279" t="s">
        <v>2500</v>
      </c>
      <c r="T1" s="279" t="s">
        <v>2501</v>
      </c>
      <c r="U1" s="279" t="s">
        <v>2502</v>
      </c>
      <c r="V1" s="309"/>
      <c r="W1" s="309"/>
      <c r="X1" s="309"/>
    </row>
    <row r="2" spans="1:24" s="197" customFormat="1" ht="13.9" x14ac:dyDescent="0.25">
      <c r="A2" s="308" t="s">
        <v>2503</v>
      </c>
      <c r="B2" s="309"/>
      <c r="C2" s="309"/>
      <c r="D2" s="309"/>
      <c r="E2" s="309"/>
      <c r="F2" s="309"/>
      <c r="G2" s="309"/>
      <c r="H2" s="310"/>
      <c r="I2" s="309"/>
      <c r="J2" s="309"/>
      <c r="K2" s="309"/>
      <c r="L2" s="309"/>
      <c r="M2" s="310"/>
      <c r="N2" s="310"/>
      <c r="O2" s="310"/>
      <c r="P2" s="310"/>
      <c r="Q2" s="310"/>
      <c r="R2" s="310"/>
      <c r="S2" s="310"/>
      <c r="T2" s="310"/>
      <c r="U2" s="310"/>
      <c r="V2" s="309"/>
      <c r="W2" s="309"/>
      <c r="X2" s="309"/>
    </row>
    <row r="3" spans="1:24" s="197" customFormat="1" ht="27.75" customHeight="1" x14ac:dyDescent="0.2">
      <c r="A3" s="672" t="s">
        <v>2504</v>
      </c>
      <c r="B3" s="672"/>
      <c r="C3" s="672"/>
      <c r="D3" s="672"/>
      <c r="E3" s="672"/>
      <c r="F3" s="672"/>
      <c r="G3" s="672"/>
      <c r="H3" s="672"/>
      <c r="I3" s="672"/>
      <c r="J3" s="672"/>
      <c r="K3" s="672"/>
      <c r="L3" s="672"/>
      <c r="M3" s="672"/>
      <c r="N3" s="672"/>
      <c r="O3" s="672"/>
      <c r="P3" s="672"/>
      <c r="Q3" s="672"/>
      <c r="R3" s="672"/>
      <c r="S3" s="672"/>
      <c r="T3" s="672"/>
      <c r="U3" s="672"/>
      <c r="V3" s="309"/>
      <c r="W3" s="309"/>
      <c r="X3" s="309"/>
    </row>
    <row r="4" spans="1:24" s="209" customFormat="1" x14ac:dyDescent="0.25">
      <c r="A4" s="673" t="s">
        <v>2505</v>
      </c>
      <c r="B4" s="673"/>
      <c r="C4" s="673"/>
      <c r="D4" s="673"/>
      <c r="E4" s="673"/>
      <c r="F4" s="673"/>
      <c r="G4" s="673"/>
      <c r="H4" s="673"/>
      <c r="I4" s="673"/>
      <c r="J4" s="673"/>
      <c r="K4" s="673"/>
      <c r="L4" s="673"/>
      <c r="M4" s="673"/>
      <c r="N4" s="673"/>
      <c r="O4" s="673"/>
      <c r="P4" s="673"/>
      <c r="Q4" s="673"/>
      <c r="R4" s="673"/>
      <c r="S4" s="673"/>
      <c r="T4" s="673"/>
      <c r="U4" s="673"/>
      <c r="V4" s="311"/>
      <c r="W4" s="311"/>
      <c r="X4" s="311"/>
    </row>
    <row r="5" spans="1:24" s="65" customFormat="1" ht="23.25" customHeight="1" x14ac:dyDescent="0.25">
      <c r="A5" s="625" t="s">
        <v>1488</v>
      </c>
      <c r="B5" s="627" t="s">
        <v>1489</v>
      </c>
      <c r="C5" s="638" t="s">
        <v>1490</v>
      </c>
      <c r="D5" s="638" t="s">
        <v>1491</v>
      </c>
      <c r="E5" s="638" t="s">
        <v>1492</v>
      </c>
      <c r="F5" s="638" t="s">
        <v>1309</v>
      </c>
      <c r="G5" s="638" t="s">
        <v>1493</v>
      </c>
      <c r="H5" s="641" t="s">
        <v>1494</v>
      </c>
      <c r="I5" s="643"/>
      <c r="J5" s="643"/>
      <c r="K5" s="643"/>
      <c r="L5" s="643"/>
      <c r="M5" s="643"/>
      <c r="N5" s="643"/>
      <c r="O5" s="642"/>
      <c r="P5" s="644" t="s">
        <v>1495</v>
      </c>
      <c r="Q5" s="645"/>
      <c r="R5" s="627" t="s">
        <v>1496</v>
      </c>
      <c r="S5" s="627" t="s">
        <v>1497</v>
      </c>
      <c r="T5" s="627" t="s">
        <v>1498</v>
      </c>
      <c r="U5" s="638" t="s">
        <v>1499</v>
      </c>
      <c r="V5" s="312"/>
      <c r="W5" s="312"/>
      <c r="X5" s="312"/>
    </row>
    <row r="6" spans="1:24" s="65" customFormat="1" ht="15" customHeight="1" x14ac:dyDescent="0.25">
      <c r="A6" s="625"/>
      <c r="B6" s="625"/>
      <c r="C6" s="639"/>
      <c r="D6" s="639"/>
      <c r="E6" s="639"/>
      <c r="F6" s="639"/>
      <c r="G6" s="639"/>
      <c r="H6" s="641" t="s">
        <v>1500</v>
      </c>
      <c r="I6" s="642"/>
      <c r="J6" s="641" t="s">
        <v>1501</v>
      </c>
      <c r="K6" s="642"/>
      <c r="L6" s="641" t="s">
        <v>1502</v>
      </c>
      <c r="M6" s="642"/>
      <c r="N6" s="641" t="s">
        <v>1503</v>
      </c>
      <c r="O6" s="642"/>
      <c r="P6" s="646"/>
      <c r="Q6" s="647"/>
      <c r="R6" s="625"/>
      <c r="S6" s="625"/>
      <c r="T6" s="625"/>
      <c r="U6" s="639"/>
      <c r="V6" s="312"/>
      <c r="W6" s="312"/>
      <c r="X6" s="312"/>
    </row>
    <row r="7" spans="1:24" s="66" customFormat="1" ht="24" customHeight="1" x14ac:dyDescent="0.25">
      <c r="A7" s="626"/>
      <c r="B7" s="626"/>
      <c r="C7" s="640"/>
      <c r="D7" s="640"/>
      <c r="E7" s="640"/>
      <c r="F7" s="640"/>
      <c r="G7" s="640"/>
      <c r="H7" s="421" t="s">
        <v>1504</v>
      </c>
      <c r="I7" s="421" t="s">
        <v>35</v>
      </c>
      <c r="J7" s="421" t="s">
        <v>1504</v>
      </c>
      <c r="K7" s="421" t="s">
        <v>35</v>
      </c>
      <c r="L7" s="421" t="s">
        <v>1504</v>
      </c>
      <c r="M7" s="421" t="s">
        <v>35</v>
      </c>
      <c r="N7" s="421" t="s">
        <v>1504</v>
      </c>
      <c r="O7" s="421" t="s">
        <v>35</v>
      </c>
      <c r="P7" s="421" t="s">
        <v>1504</v>
      </c>
      <c r="Q7" s="421" t="s">
        <v>35</v>
      </c>
      <c r="R7" s="626"/>
      <c r="S7" s="626"/>
      <c r="T7" s="626"/>
      <c r="U7" s="640"/>
      <c r="V7" s="313"/>
      <c r="W7" s="313"/>
      <c r="X7" s="313"/>
    </row>
    <row r="8" spans="1:24" s="192" customFormat="1" ht="13.9" x14ac:dyDescent="0.3">
      <c r="A8" s="273"/>
      <c r="B8" s="274"/>
      <c r="C8" s="285"/>
      <c r="D8" s="285"/>
      <c r="E8" s="285"/>
      <c r="F8" s="286"/>
      <c r="G8" s="285"/>
      <c r="H8" s="422"/>
      <c r="I8" s="422"/>
      <c r="J8" s="422"/>
      <c r="K8" s="422"/>
      <c r="L8" s="422"/>
      <c r="M8" s="422"/>
      <c r="N8" s="422"/>
      <c r="O8" s="422"/>
      <c r="P8" s="422"/>
      <c r="Q8" s="422"/>
      <c r="R8" s="275"/>
      <c r="S8" s="275"/>
      <c r="T8" s="275"/>
      <c r="U8" s="285"/>
      <c r="V8" s="314"/>
      <c r="W8" s="314"/>
      <c r="X8" s="314"/>
    </row>
    <row r="9" spans="1:24" ht="121.35" customHeight="1" x14ac:dyDescent="0.25">
      <c r="A9" s="652" t="s">
        <v>2504</v>
      </c>
      <c r="B9" s="653" t="s">
        <v>2506</v>
      </c>
      <c r="C9" s="358" t="s">
        <v>2497</v>
      </c>
      <c r="D9" s="358" t="s">
        <v>2507</v>
      </c>
      <c r="E9" s="358" t="s">
        <v>2508</v>
      </c>
      <c r="F9" s="358" t="s">
        <v>2509</v>
      </c>
      <c r="G9" s="358" t="s">
        <v>2510</v>
      </c>
      <c r="H9" s="381">
        <v>0.5</v>
      </c>
      <c r="I9" s="378"/>
      <c r="J9" s="381">
        <v>0.5</v>
      </c>
      <c r="K9" s="378"/>
      <c r="L9" s="381"/>
      <c r="M9" s="370"/>
      <c r="N9" s="381"/>
      <c r="O9" s="370"/>
      <c r="P9" s="371">
        <f t="shared" ref="P9:Q18" si="0">H9+J9+L9+N9</f>
        <v>1</v>
      </c>
      <c r="Q9" s="368">
        <f t="shared" si="0"/>
        <v>0</v>
      </c>
      <c r="R9" s="358" t="s">
        <v>2511</v>
      </c>
      <c r="S9" s="358" t="s">
        <v>2512</v>
      </c>
      <c r="T9" s="358" t="s">
        <v>2125</v>
      </c>
      <c r="U9" s="358" t="s">
        <v>2513</v>
      </c>
      <c r="V9" s="292"/>
      <c r="W9" s="292"/>
      <c r="X9" s="292"/>
    </row>
    <row r="10" spans="1:24" ht="174" customHeight="1" x14ac:dyDescent="0.25">
      <c r="A10" s="652"/>
      <c r="B10" s="654"/>
      <c r="C10" s="358" t="s">
        <v>2497</v>
      </c>
      <c r="D10" s="358" t="s">
        <v>2514</v>
      </c>
      <c r="E10" s="358" t="s">
        <v>2515</v>
      </c>
      <c r="F10" s="358" t="s">
        <v>2516</v>
      </c>
      <c r="G10" s="358" t="s">
        <v>2517</v>
      </c>
      <c r="H10" s="381">
        <v>0.5</v>
      </c>
      <c r="I10" s="378"/>
      <c r="J10" s="381">
        <v>0.5</v>
      </c>
      <c r="K10" s="378"/>
      <c r="L10" s="381"/>
      <c r="M10" s="370"/>
      <c r="N10" s="381"/>
      <c r="O10" s="370"/>
      <c r="P10" s="371">
        <f t="shared" ref="P10:P29" si="1">H10+J10+L10+N10</f>
        <v>1</v>
      </c>
      <c r="Q10" s="368">
        <f t="shared" si="0"/>
        <v>0</v>
      </c>
      <c r="R10" s="358" t="s">
        <v>2511</v>
      </c>
      <c r="S10" s="358" t="s">
        <v>2518</v>
      </c>
      <c r="T10" s="358" t="s">
        <v>2324</v>
      </c>
      <c r="U10" s="358" t="s">
        <v>2519</v>
      </c>
      <c r="V10" s="292"/>
      <c r="W10" s="292"/>
      <c r="X10" s="292"/>
    </row>
    <row r="11" spans="1:24" ht="141.6" customHeight="1" x14ac:dyDescent="0.25">
      <c r="A11" s="652"/>
      <c r="B11" s="653" t="s">
        <v>2520</v>
      </c>
      <c r="C11" s="358" t="s">
        <v>2498</v>
      </c>
      <c r="D11" s="358" t="s">
        <v>2521</v>
      </c>
      <c r="E11" s="587" t="s">
        <v>2522</v>
      </c>
      <c r="F11" s="358" t="s">
        <v>1467</v>
      </c>
      <c r="G11" s="358" t="s">
        <v>2523</v>
      </c>
      <c r="H11" s="381">
        <v>0.5</v>
      </c>
      <c r="I11" s="378"/>
      <c r="J11" s="381"/>
      <c r="K11" s="370"/>
      <c r="L11" s="381"/>
      <c r="M11" s="370"/>
      <c r="N11" s="381">
        <v>0.5</v>
      </c>
      <c r="O11" s="378">
        <v>100000000</v>
      </c>
      <c r="P11" s="371">
        <f t="shared" si="1"/>
        <v>1</v>
      </c>
      <c r="Q11" s="368">
        <f t="shared" si="0"/>
        <v>100000000</v>
      </c>
      <c r="R11" s="358" t="s">
        <v>2524</v>
      </c>
      <c r="S11" s="358" t="s">
        <v>1575</v>
      </c>
      <c r="T11" s="358" t="s">
        <v>2525</v>
      </c>
      <c r="U11" s="358" t="s">
        <v>2526</v>
      </c>
      <c r="V11" s="292"/>
      <c r="W11" s="292"/>
      <c r="X11" s="292"/>
    </row>
    <row r="12" spans="1:24" s="229" customFormat="1" ht="94.7" customHeight="1" x14ac:dyDescent="0.25">
      <c r="A12" s="652"/>
      <c r="B12" s="654"/>
      <c r="C12" s="358" t="s">
        <v>2498</v>
      </c>
      <c r="D12" s="358" t="s">
        <v>2521</v>
      </c>
      <c r="E12" s="587" t="s">
        <v>2527</v>
      </c>
      <c r="F12" s="358" t="s">
        <v>1470</v>
      </c>
      <c r="G12" s="358" t="s">
        <v>2528</v>
      </c>
      <c r="H12" s="381">
        <v>0.5</v>
      </c>
      <c r="I12" s="378">
        <v>100000</v>
      </c>
      <c r="J12" s="381">
        <v>0.5</v>
      </c>
      <c r="K12" s="378">
        <v>100000</v>
      </c>
      <c r="L12" s="381"/>
      <c r="M12" s="370"/>
      <c r="N12" s="381"/>
      <c r="O12" s="370"/>
      <c r="P12" s="371">
        <f t="shared" si="1"/>
        <v>1</v>
      </c>
      <c r="Q12" s="368">
        <f t="shared" si="0"/>
        <v>200000</v>
      </c>
      <c r="R12" s="358" t="s">
        <v>2524</v>
      </c>
      <c r="S12" s="358" t="s">
        <v>2529</v>
      </c>
      <c r="T12" s="358" t="s">
        <v>1956</v>
      </c>
      <c r="U12" s="358" t="s">
        <v>2218</v>
      </c>
      <c r="V12" s="292"/>
      <c r="W12" s="292"/>
      <c r="X12" s="292"/>
    </row>
    <row r="13" spans="1:24" s="229" customFormat="1" ht="140.1" customHeight="1" x14ac:dyDescent="0.25">
      <c r="A13" s="652"/>
      <c r="B13" s="654"/>
      <c r="C13" s="358" t="s">
        <v>2498</v>
      </c>
      <c r="D13" s="358" t="s">
        <v>2521</v>
      </c>
      <c r="E13" s="587" t="s">
        <v>2527</v>
      </c>
      <c r="F13" s="358" t="s">
        <v>1472</v>
      </c>
      <c r="G13" s="358" t="s">
        <v>2530</v>
      </c>
      <c r="H13" s="381">
        <v>0.3</v>
      </c>
      <c r="I13" s="378">
        <v>20000</v>
      </c>
      <c r="J13" s="381">
        <v>0.3</v>
      </c>
      <c r="K13" s="378">
        <v>20000</v>
      </c>
      <c r="L13" s="381">
        <v>0.4</v>
      </c>
      <c r="M13" s="378">
        <v>30000</v>
      </c>
      <c r="N13" s="381"/>
      <c r="O13" s="370"/>
      <c r="P13" s="371">
        <f t="shared" si="1"/>
        <v>1</v>
      </c>
      <c r="Q13" s="368">
        <f t="shared" si="0"/>
        <v>70000</v>
      </c>
      <c r="R13" s="358" t="s">
        <v>2524</v>
      </c>
      <c r="S13" s="358" t="s">
        <v>2529</v>
      </c>
      <c r="T13" s="358" t="s">
        <v>1956</v>
      </c>
      <c r="U13" s="358" t="s">
        <v>2218</v>
      </c>
      <c r="V13" s="292"/>
      <c r="W13" s="292"/>
      <c r="X13" s="292"/>
    </row>
    <row r="14" spans="1:24" s="229" customFormat="1" ht="146.44999999999999" customHeight="1" x14ac:dyDescent="0.25">
      <c r="A14" s="652"/>
      <c r="B14" s="654"/>
      <c r="C14" s="358" t="s">
        <v>2498</v>
      </c>
      <c r="D14" s="358" t="s">
        <v>2521</v>
      </c>
      <c r="E14" s="587" t="s">
        <v>2527</v>
      </c>
      <c r="F14" s="358" t="s">
        <v>1474</v>
      </c>
      <c r="G14" s="358" t="s">
        <v>2531</v>
      </c>
      <c r="H14" s="381">
        <v>0.5</v>
      </c>
      <c r="I14" s="378">
        <v>250000</v>
      </c>
      <c r="J14" s="381">
        <v>0.5</v>
      </c>
      <c r="K14" s="378">
        <v>250000</v>
      </c>
      <c r="L14" s="381"/>
      <c r="M14" s="370"/>
      <c r="N14" s="381"/>
      <c r="O14" s="370"/>
      <c r="P14" s="371">
        <f t="shared" si="1"/>
        <v>1</v>
      </c>
      <c r="Q14" s="368">
        <f t="shared" si="0"/>
        <v>500000</v>
      </c>
      <c r="R14" s="358" t="s">
        <v>2524</v>
      </c>
      <c r="S14" s="358" t="s">
        <v>2529</v>
      </c>
      <c r="T14" s="358" t="s">
        <v>1956</v>
      </c>
      <c r="U14" s="358" t="s">
        <v>2218</v>
      </c>
      <c r="V14" s="292"/>
      <c r="W14" s="292"/>
      <c r="X14" s="292"/>
    </row>
    <row r="15" spans="1:24" ht="70.7" customHeight="1" x14ac:dyDescent="0.25">
      <c r="A15" s="652"/>
      <c r="B15" s="654"/>
      <c r="C15" s="358" t="s">
        <v>2498</v>
      </c>
      <c r="D15" s="358" t="s">
        <v>2521</v>
      </c>
      <c r="E15" s="587" t="s">
        <v>2527</v>
      </c>
      <c r="F15" s="358" t="s">
        <v>1476</v>
      </c>
      <c r="G15" s="358" t="s">
        <v>2532</v>
      </c>
      <c r="H15" s="381"/>
      <c r="I15" s="370"/>
      <c r="J15" s="381"/>
      <c r="K15" s="370"/>
      <c r="L15" s="381">
        <v>1</v>
      </c>
      <c r="M15" s="378">
        <v>200000</v>
      </c>
      <c r="N15" s="381"/>
      <c r="O15" s="370"/>
      <c r="P15" s="371">
        <f t="shared" si="1"/>
        <v>1</v>
      </c>
      <c r="Q15" s="368">
        <f t="shared" si="0"/>
        <v>200000</v>
      </c>
      <c r="R15" s="358" t="s">
        <v>2524</v>
      </c>
      <c r="S15" s="358" t="s">
        <v>2529</v>
      </c>
      <c r="T15" s="358" t="s">
        <v>1956</v>
      </c>
      <c r="U15" s="358" t="s">
        <v>2218</v>
      </c>
      <c r="V15" s="292"/>
      <c r="W15" s="292"/>
      <c r="X15" s="292"/>
    </row>
    <row r="16" spans="1:24" ht="172.7" customHeight="1" x14ac:dyDescent="0.25">
      <c r="A16" s="652"/>
      <c r="B16" s="654"/>
      <c r="C16" s="358" t="s">
        <v>2498</v>
      </c>
      <c r="D16" s="358" t="s">
        <v>2521</v>
      </c>
      <c r="E16" s="587" t="s">
        <v>2533</v>
      </c>
      <c r="F16" s="358" t="s">
        <v>2534</v>
      </c>
      <c r="G16" s="358" t="s">
        <v>2535</v>
      </c>
      <c r="H16" s="381"/>
      <c r="I16" s="370"/>
      <c r="J16" s="381">
        <v>0.3</v>
      </c>
      <c r="K16" s="378"/>
      <c r="L16" s="381">
        <v>0.3</v>
      </c>
      <c r="M16" s="378"/>
      <c r="N16" s="381">
        <v>0.4</v>
      </c>
      <c r="O16" s="378"/>
      <c r="P16" s="371">
        <f t="shared" si="1"/>
        <v>1</v>
      </c>
      <c r="Q16" s="368">
        <f t="shared" si="0"/>
        <v>0</v>
      </c>
      <c r="R16" s="358" t="s">
        <v>2524</v>
      </c>
      <c r="S16" s="358" t="s">
        <v>2529</v>
      </c>
      <c r="T16" s="358" t="s">
        <v>1943</v>
      </c>
      <c r="U16" s="358" t="s">
        <v>2269</v>
      </c>
      <c r="V16" s="292"/>
      <c r="W16" s="292"/>
      <c r="X16" s="292"/>
    </row>
    <row r="17" spans="1:24" s="253" customFormat="1" ht="172.7" customHeight="1" x14ac:dyDescent="0.25">
      <c r="A17" s="652"/>
      <c r="B17" s="655"/>
      <c r="C17" s="358" t="s">
        <v>2498</v>
      </c>
      <c r="D17" s="358" t="s">
        <v>2521</v>
      </c>
      <c r="E17" s="587" t="s">
        <v>2536</v>
      </c>
      <c r="F17" s="358" t="s">
        <v>1479</v>
      </c>
      <c r="G17" s="358" t="s">
        <v>2537</v>
      </c>
      <c r="H17" s="381"/>
      <c r="I17" s="370"/>
      <c r="J17" s="381">
        <v>0.4</v>
      </c>
      <c r="K17" s="378">
        <v>350000</v>
      </c>
      <c r="L17" s="381">
        <v>0.3</v>
      </c>
      <c r="M17" s="378">
        <v>325000</v>
      </c>
      <c r="N17" s="381">
        <v>0.3</v>
      </c>
      <c r="O17" s="378">
        <v>325000</v>
      </c>
      <c r="P17" s="371"/>
      <c r="Q17" s="368">
        <f t="shared" si="0"/>
        <v>1000000</v>
      </c>
      <c r="R17" s="358" t="s">
        <v>2524</v>
      </c>
      <c r="S17" s="358" t="s">
        <v>2529</v>
      </c>
      <c r="T17" s="358" t="s">
        <v>1939</v>
      </c>
      <c r="U17" s="358" t="s">
        <v>2225</v>
      </c>
      <c r="V17" s="292"/>
      <c r="W17" s="292"/>
      <c r="X17" s="292"/>
    </row>
    <row r="18" spans="1:24" s="253" customFormat="1" ht="172.7" customHeight="1" x14ac:dyDescent="0.25">
      <c r="A18" s="652"/>
      <c r="B18" s="653" t="s">
        <v>2538</v>
      </c>
      <c r="C18" s="358" t="s">
        <v>2500</v>
      </c>
      <c r="D18" s="358" t="s">
        <v>2539</v>
      </c>
      <c r="E18" s="595" t="s">
        <v>2540</v>
      </c>
      <c r="F18" s="358" t="s">
        <v>1446</v>
      </c>
      <c r="G18" s="358" t="s">
        <v>2541</v>
      </c>
      <c r="H18" s="381">
        <v>1</v>
      </c>
      <c r="I18" s="378">
        <v>152500</v>
      </c>
      <c r="J18" s="381"/>
      <c r="K18" s="370"/>
      <c r="L18" s="381"/>
      <c r="M18" s="370"/>
      <c r="N18" s="381"/>
      <c r="O18" s="370"/>
      <c r="P18" s="371"/>
      <c r="Q18" s="368">
        <f t="shared" si="0"/>
        <v>152500</v>
      </c>
      <c r="R18" s="358" t="s">
        <v>2542</v>
      </c>
      <c r="S18" s="358" t="s">
        <v>2529</v>
      </c>
      <c r="T18" s="358" t="s">
        <v>1956</v>
      </c>
      <c r="U18" s="358" t="s">
        <v>2218</v>
      </c>
      <c r="V18" s="292"/>
      <c r="W18" s="292"/>
      <c r="X18" s="292"/>
    </row>
    <row r="19" spans="1:24" s="229" customFormat="1" ht="409.5" customHeight="1" x14ac:dyDescent="0.25">
      <c r="A19" s="652"/>
      <c r="B19" s="654"/>
      <c r="C19" s="358" t="s">
        <v>2500</v>
      </c>
      <c r="D19" s="358" t="s">
        <v>2539</v>
      </c>
      <c r="E19" s="595" t="s">
        <v>2543</v>
      </c>
      <c r="F19" s="358" t="s">
        <v>1450</v>
      </c>
      <c r="G19" s="358" t="s">
        <v>2544</v>
      </c>
      <c r="H19" s="381">
        <v>0.4</v>
      </c>
      <c r="I19" s="378">
        <v>1000000</v>
      </c>
      <c r="J19" s="381">
        <v>0.3</v>
      </c>
      <c r="K19" s="378">
        <v>35750</v>
      </c>
      <c r="L19" s="381">
        <v>0.3</v>
      </c>
      <c r="M19" s="378">
        <v>35750</v>
      </c>
      <c r="N19" s="381"/>
      <c r="O19" s="370"/>
      <c r="P19" s="371">
        <f t="shared" si="1"/>
        <v>1</v>
      </c>
      <c r="Q19" s="368">
        <f>I19+K19+M19+O19</f>
        <v>1071500</v>
      </c>
      <c r="R19" s="358" t="s">
        <v>2542</v>
      </c>
      <c r="S19" s="358" t="s">
        <v>2529</v>
      </c>
      <c r="T19" s="358" t="s">
        <v>1939</v>
      </c>
      <c r="U19" s="358" t="s">
        <v>2225</v>
      </c>
      <c r="V19" s="292"/>
      <c r="W19" s="292"/>
      <c r="X19" s="292"/>
    </row>
    <row r="20" spans="1:24" s="253" customFormat="1" ht="270.75" x14ac:dyDescent="0.25">
      <c r="A20" s="652"/>
      <c r="B20" s="654"/>
      <c r="C20" s="358" t="s">
        <v>2500</v>
      </c>
      <c r="D20" s="358" t="s">
        <v>2539</v>
      </c>
      <c r="E20" s="595" t="s">
        <v>2545</v>
      </c>
      <c r="F20" s="358" t="s">
        <v>1355</v>
      </c>
      <c r="G20" s="358" t="s">
        <v>2546</v>
      </c>
      <c r="H20" s="381">
        <v>0.5</v>
      </c>
      <c r="I20" s="378">
        <v>205125</v>
      </c>
      <c r="J20" s="381">
        <v>0.5</v>
      </c>
      <c r="K20" s="378">
        <v>205125</v>
      </c>
      <c r="L20" s="381"/>
      <c r="M20" s="370"/>
      <c r="N20" s="381"/>
      <c r="O20" s="370"/>
      <c r="P20" s="371"/>
      <c r="Q20" s="368">
        <f>I20+K20</f>
        <v>410250</v>
      </c>
      <c r="R20" s="358" t="s">
        <v>2542</v>
      </c>
      <c r="S20" s="358" t="s">
        <v>2529</v>
      </c>
      <c r="T20" s="358" t="s">
        <v>1948</v>
      </c>
      <c r="U20" s="358" t="s">
        <v>2267</v>
      </c>
      <c r="V20" s="292"/>
      <c r="W20" s="292"/>
      <c r="X20" s="292"/>
    </row>
    <row r="21" spans="1:24" s="253" customFormat="1" ht="298.35000000000002" customHeight="1" x14ac:dyDescent="0.25">
      <c r="A21" s="652"/>
      <c r="B21" s="654"/>
      <c r="C21" s="358" t="s">
        <v>2500</v>
      </c>
      <c r="D21" s="358" t="s">
        <v>2539</v>
      </c>
      <c r="E21" s="595" t="s">
        <v>2547</v>
      </c>
      <c r="F21" s="358" t="s">
        <v>1456</v>
      </c>
      <c r="G21" s="386" t="s">
        <v>2548</v>
      </c>
      <c r="H21" s="381">
        <v>0.4</v>
      </c>
      <c r="I21" s="378">
        <v>1000000</v>
      </c>
      <c r="J21" s="381">
        <v>0.3</v>
      </c>
      <c r="K21" s="378">
        <v>250000</v>
      </c>
      <c r="L21" s="381">
        <v>0.3</v>
      </c>
      <c r="M21" s="378">
        <v>250000</v>
      </c>
      <c r="N21" s="381"/>
      <c r="O21" s="370"/>
      <c r="P21" s="371"/>
      <c r="Q21" s="368">
        <f>I21+K21+M21</f>
        <v>1500000</v>
      </c>
      <c r="R21" s="358" t="s">
        <v>2542</v>
      </c>
      <c r="S21" s="358" t="s">
        <v>2529</v>
      </c>
      <c r="T21" s="358" t="s">
        <v>1952</v>
      </c>
      <c r="U21" s="358" t="s">
        <v>2239</v>
      </c>
      <c r="V21" s="292"/>
      <c r="W21" s="292"/>
      <c r="X21" s="292"/>
    </row>
    <row r="22" spans="1:24" s="229" customFormat="1" ht="348" customHeight="1" x14ac:dyDescent="0.25">
      <c r="A22" s="652"/>
      <c r="B22" s="654"/>
      <c r="C22" s="358" t="s">
        <v>2500</v>
      </c>
      <c r="D22" s="358" t="s">
        <v>2539</v>
      </c>
      <c r="E22" s="595" t="s">
        <v>2549</v>
      </c>
      <c r="F22" s="358" t="s">
        <v>1356</v>
      </c>
      <c r="G22" s="358" t="s">
        <v>2550</v>
      </c>
      <c r="H22" s="381">
        <v>0.4</v>
      </c>
      <c r="I22" s="378">
        <v>119416.67</v>
      </c>
      <c r="J22" s="381">
        <v>0.3</v>
      </c>
      <c r="K22" s="378">
        <v>119416.67</v>
      </c>
      <c r="L22" s="381">
        <v>0.3</v>
      </c>
      <c r="M22" s="378">
        <v>119416.66</v>
      </c>
      <c r="N22" s="381"/>
      <c r="O22" s="370"/>
      <c r="P22" s="371">
        <f t="shared" si="1"/>
        <v>1</v>
      </c>
      <c r="Q22" s="368">
        <f>I22+K22+M22+O22</f>
        <v>358250</v>
      </c>
      <c r="R22" s="358" t="s">
        <v>2542</v>
      </c>
      <c r="S22" s="358" t="s">
        <v>2529</v>
      </c>
      <c r="T22" s="358" t="s">
        <v>1943</v>
      </c>
      <c r="U22" s="358" t="s">
        <v>2269</v>
      </c>
      <c r="V22" s="292"/>
      <c r="W22" s="292"/>
      <c r="X22" s="292"/>
    </row>
    <row r="23" spans="1:24" s="229" customFormat="1" ht="370.5" x14ac:dyDescent="0.25">
      <c r="A23" s="652"/>
      <c r="B23" s="654"/>
      <c r="C23" s="358" t="s">
        <v>2500</v>
      </c>
      <c r="D23" s="358" t="s">
        <v>2539</v>
      </c>
      <c r="E23" s="595" t="s">
        <v>2551</v>
      </c>
      <c r="F23" s="358" t="s">
        <v>1357</v>
      </c>
      <c r="G23" s="358" t="s">
        <v>2552</v>
      </c>
      <c r="H23" s="381">
        <v>0.5</v>
      </c>
      <c r="I23" s="378">
        <v>128125</v>
      </c>
      <c r="J23" s="381">
        <v>0.5</v>
      </c>
      <c r="K23" s="378">
        <v>128125</v>
      </c>
      <c r="L23" s="381"/>
      <c r="M23" s="370"/>
      <c r="N23" s="381"/>
      <c r="O23" s="370"/>
      <c r="P23" s="371">
        <f t="shared" si="1"/>
        <v>1</v>
      </c>
      <c r="Q23" s="368">
        <f t="shared" ref="Q23:Q29" si="2">I23+K23+M23+O23</f>
        <v>256250</v>
      </c>
      <c r="R23" s="358" t="s">
        <v>2542</v>
      </c>
      <c r="S23" s="358" t="s">
        <v>2529</v>
      </c>
      <c r="T23" s="358" t="s">
        <v>2553</v>
      </c>
      <c r="U23" s="358" t="s">
        <v>2271</v>
      </c>
      <c r="V23" s="292"/>
      <c r="W23" s="292"/>
      <c r="X23" s="292"/>
    </row>
    <row r="24" spans="1:24" s="253" customFormat="1" ht="149.1" customHeight="1" x14ac:dyDescent="0.25">
      <c r="A24" s="653" t="s">
        <v>2505</v>
      </c>
      <c r="B24" s="653" t="s">
        <v>2554</v>
      </c>
      <c r="C24" s="358" t="s">
        <v>2502</v>
      </c>
      <c r="D24" s="358" t="s">
        <v>2555</v>
      </c>
      <c r="E24" s="358" t="s">
        <v>2556</v>
      </c>
      <c r="F24" s="358" t="s">
        <v>2557</v>
      </c>
      <c r="G24" s="358" t="s">
        <v>2558</v>
      </c>
      <c r="H24" s="381">
        <v>1</v>
      </c>
      <c r="I24" s="378"/>
      <c r="J24" s="381"/>
      <c r="K24" s="370"/>
      <c r="L24" s="381"/>
      <c r="M24" s="370"/>
      <c r="N24" s="381"/>
      <c r="O24" s="370"/>
      <c r="P24" s="371"/>
      <c r="Q24" s="368"/>
      <c r="R24" s="358" t="s">
        <v>2559</v>
      </c>
      <c r="S24" s="358" t="s">
        <v>2560</v>
      </c>
      <c r="T24" s="358" t="s">
        <v>2561</v>
      </c>
      <c r="U24" s="358" t="s">
        <v>2526</v>
      </c>
      <c r="V24" s="292"/>
      <c r="W24" s="292"/>
      <c r="X24" s="292"/>
    </row>
    <row r="25" spans="1:24" ht="171" customHeight="1" x14ac:dyDescent="0.25">
      <c r="A25" s="654"/>
      <c r="B25" s="654"/>
      <c r="C25" s="358" t="s">
        <v>2502</v>
      </c>
      <c r="D25" s="587" t="s">
        <v>2562</v>
      </c>
      <c r="E25" s="358" t="s">
        <v>2563</v>
      </c>
      <c r="F25" s="358" t="s">
        <v>2564</v>
      </c>
      <c r="G25" s="358" t="s">
        <v>2565</v>
      </c>
      <c r="H25" s="381"/>
      <c r="I25" s="370"/>
      <c r="J25" s="381">
        <v>0.4</v>
      </c>
      <c r="K25" s="378"/>
      <c r="L25" s="381">
        <v>0.3</v>
      </c>
      <c r="M25" s="378"/>
      <c r="N25" s="381">
        <v>0.3</v>
      </c>
      <c r="O25" s="378"/>
      <c r="P25" s="371">
        <f t="shared" si="1"/>
        <v>1</v>
      </c>
      <c r="Q25" s="368">
        <f t="shared" si="2"/>
        <v>0</v>
      </c>
      <c r="R25" s="358" t="s">
        <v>2559</v>
      </c>
      <c r="S25" s="358" t="s">
        <v>2566</v>
      </c>
      <c r="T25" s="358" t="s">
        <v>2567</v>
      </c>
      <c r="U25" s="358" t="s">
        <v>2526</v>
      </c>
      <c r="V25" s="292"/>
      <c r="W25" s="292"/>
      <c r="X25" s="292"/>
    </row>
    <row r="26" spans="1:24" s="229" customFormat="1" ht="126.95" customHeight="1" x14ac:dyDescent="0.25">
      <c r="A26" s="654"/>
      <c r="B26" s="654"/>
      <c r="C26" s="358" t="s">
        <v>2502</v>
      </c>
      <c r="D26" s="587" t="s">
        <v>2562</v>
      </c>
      <c r="E26" s="358" t="s">
        <v>2568</v>
      </c>
      <c r="F26" s="358" t="s">
        <v>2569</v>
      </c>
      <c r="G26" s="358" t="s">
        <v>2570</v>
      </c>
      <c r="H26" s="381"/>
      <c r="I26" s="370"/>
      <c r="J26" s="381"/>
      <c r="K26" s="370"/>
      <c r="L26" s="381">
        <v>0.5</v>
      </c>
      <c r="M26" s="378"/>
      <c r="N26" s="381">
        <v>0.5</v>
      </c>
      <c r="O26" s="378"/>
      <c r="P26" s="371">
        <f t="shared" si="1"/>
        <v>1</v>
      </c>
      <c r="Q26" s="368">
        <f t="shared" si="2"/>
        <v>0</v>
      </c>
      <c r="R26" s="358" t="s">
        <v>2559</v>
      </c>
      <c r="S26" s="358" t="s">
        <v>2571</v>
      </c>
      <c r="T26" s="358" t="s">
        <v>2525</v>
      </c>
      <c r="U26" s="358" t="s">
        <v>2267</v>
      </c>
      <c r="V26" s="292"/>
      <c r="W26" s="292"/>
      <c r="X26" s="292"/>
    </row>
    <row r="27" spans="1:24" s="253" customFormat="1" ht="128.25" x14ac:dyDescent="0.25">
      <c r="A27" s="654"/>
      <c r="B27" s="654"/>
      <c r="C27" s="358" t="s">
        <v>2502</v>
      </c>
      <c r="D27" s="358" t="s">
        <v>2572</v>
      </c>
      <c r="E27" s="358" t="s">
        <v>2573</v>
      </c>
      <c r="F27" s="358" t="s">
        <v>2574</v>
      </c>
      <c r="G27" s="358" t="s">
        <v>2575</v>
      </c>
      <c r="H27" s="381">
        <v>1</v>
      </c>
      <c r="I27" s="378"/>
      <c r="J27" s="381"/>
      <c r="K27" s="370"/>
      <c r="L27" s="381"/>
      <c r="M27" s="370"/>
      <c r="N27" s="381"/>
      <c r="O27" s="370"/>
      <c r="P27" s="371"/>
      <c r="Q27" s="368"/>
      <c r="R27" s="358" t="s">
        <v>2559</v>
      </c>
      <c r="S27" s="358" t="s">
        <v>2016</v>
      </c>
      <c r="T27" s="358" t="s">
        <v>2125</v>
      </c>
      <c r="U27" s="358" t="s">
        <v>2526</v>
      </c>
      <c r="V27" s="292"/>
      <c r="W27" s="292"/>
      <c r="X27" s="292"/>
    </row>
    <row r="28" spans="1:24" s="229" customFormat="1" ht="79.5" customHeight="1" x14ac:dyDescent="0.25">
      <c r="A28" s="654"/>
      <c r="B28" s="655"/>
      <c r="C28" s="358" t="s">
        <v>2502</v>
      </c>
      <c r="D28" s="358" t="s">
        <v>2576</v>
      </c>
      <c r="E28" s="358" t="s">
        <v>2577</v>
      </c>
      <c r="F28" s="358" t="s">
        <v>1343</v>
      </c>
      <c r="G28" s="358" t="s">
        <v>2578</v>
      </c>
      <c r="H28" s="381"/>
      <c r="I28" s="370"/>
      <c r="J28" s="381">
        <v>1</v>
      </c>
      <c r="K28" s="378">
        <v>5348</v>
      </c>
      <c r="L28" s="381"/>
      <c r="M28" s="370"/>
      <c r="N28" s="381"/>
      <c r="O28" s="370"/>
      <c r="P28" s="371">
        <f t="shared" si="1"/>
        <v>1</v>
      </c>
      <c r="Q28" s="368">
        <f t="shared" si="2"/>
        <v>5348</v>
      </c>
      <c r="R28" s="358" t="s">
        <v>2579</v>
      </c>
      <c r="S28" s="358" t="s">
        <v>2580</v>
      </c>
      <c r="T28" s="358" t="s">
        <v>2561</v>
      </c>
      <c r="U28" s="358" t="s">
        <v>2526</v>
      </c>
      <c r="V28" s="292"/>
      <c r="W28" s="292"/>
      <c r="X28" s="292"/>
    </row>
    <row r="29" spans="1:24" ht="150" customHeight="1" x14ac:dyDescent="0.25">
      <c r="A29" s="655"/>
      <c r="B29" s="497" t="s">
        <v>2581</v>
      </c>
      <c r="C29" s="358" t="s">
        <v>2502</v>
      </c>
      <c r="D29" s="358" t="s">
        <v>2582</v>
      </c>
      <c r="E29" s="358" t="s">
        <v>2583</v>
      </c>
      <c r="F29" s="358" t="s">
        <v>1344</v>
      </c>
      <c r="G29" s="358" t="s">
        <v>2584</v>
      </c>
      <c r="H29" s="381">
        <v>1</v>
      </c>
      <c r="I29" s="378">
        <v>3209</v>
      </c>
      <c r="J29" s="381"/>
      <c r="K29" s="370"/>
      <c r="L29" s="381"/>
      <c r="M29" s="370"/>
      <c r="N29" s="381"/>
      <c r="O29" s="370"/>
      <c r="P29" s="371">
        <f t="shared" si="1"/>
        <v>1</v>
      </c>
      <c r="Q29" s="368">
        <f t="shared" si="2"/>
        <v>3209</v>
      </c>
      <c r="R29" s="358" t="s">
        <v>2585</v>
      </c>
      <c r="S29" s="358" t="s">
        <v>2580</v>
      </c>
      <c r="T29" s="358" t="s">
        <v>2586</v>
      </c>
      <c r="U29" s="358" t="s">
        <v>2587</v>
      </c>
      <c r="V29" s="292"/>
      <c r="W29" s="292"/>
      <c r="X29" s="292"/>
    </row>
    <row r="30" spans="1:24" x14ac:dyDescent="0.25">
      <c r="A30" s="315"/>
      <c r="B30" s="316"/>
      <c r="C30" s="315" t="s">
        <v>2588</v>
      </c>
      <c r="D30" s="316"/>
      <c r="E30" s="316"/>
      <c r="F30" s="316"/>
      <c r="G30" s="383"/>
      <c r="H30" s="455"/>
      <c r="I30" s="467"/>
      <c r="J30" s="455"/>
      <c r="K30" s="467"/>
      <c r="L30" s="455"/>
      <c r="M30" s="467"/>
      <c r="N30" s="455"/>
      <c r="O30" s="467"/>
      <c r="P30" s="467"/>
      <c r="Q30" s="467">
        <f>SUM(Q9:Q29)</f>
        <v>105727307</v>
      </c>
      <c r="R30" s="455"/>
      <c r="S30" s="455"/>
      <c r="T30" s="455"/>
      <c r="U30" s="475"/>
      <c r="V30" s="292"/>
      <c r="W30" s="292"/>
      <c r="X30" s="292"/>
    </row>
    <row r="31" spans="1:24" x14ac:dyDescent="0.25">
      <c r="A31" s="292"/>
      <c r="B31" s="292"/>
      <c r="C31" s="292"/>
      <c r="D31" s="292"/>
      <c r="E31" s="292"/>
      <c r="F31" s="292"/>
      <c r="G31" s="292"/>
      <c r="H31" s="292"/>
      <c r="I31" s="292"/>
      <c r="J31" s="292"/>
      <c r="K31" s="292"/>
      <c r="L31" s="292"/>
      <c r="M31" s="292"/>
      <c r="N31" s="292"/>
      <c r="O31" s="292"/>
      <c r="P31" s="292"/>
      <c r="Q31" s="292"/>
      <c r="R31" s="292"/>
      <c r="S31" s="292"/>
      <c r="T31" s="292"/>
      <c r="U31" s="292"/>
      <c r="V31" s="292"/>
      <c r="W31" s="292"/>
      <c r="X31" s="292"/>
    </row>
    <row r="32" spans="1:24" x14ac:dyDescent="0.25">
      <c r="A32" s="292"/>
      <c r="B32" s="292"/>
      <c r="C32" s="292"/>
      <c r="D32" s="292"/>
      <c r="E32" s="292"/>
      <c r="F32" s="292"/>
      <c r="G32" s="292"/>
      <c r="H32" s="292"/>
      <c r="I32" s="292"/>
      <c r="J32" s="292"/>
      <c r="K32" s="292"/>
      <c r="L32" s="292"/>
      <c r="M32" s="292"/>
      <c r="N32" s="292"/>
      <c r="O32" s="292"/>
      <c r="P32" s="292"/>
      <c r="Q32" s="292"/>
      <c r="R32" s="292"/>
      <c r="S32" s="292"/>
      <c r="T32" s="292"/>
      <c r="U32" s="292"/>
      <c r="V32" s="292"/>
      <c r="W32" s="292"/>
      <c r="X32" s="292"/>
    </row>
    <row r="33" spans="1:24" x14ac:dyDescent="0.25">
      <c r="A33" s="292"/>
      <c r="B33" s="292"/>
      <c r="C33" s="292"/>
      <c r="D33" s="292"/>
      <c r="E33" s="292"/>
      <c r="F33" s="292"/>
      <c r="G33" s="292"/>
      <c r="H33" s="292"/>
      <c r="I33" s="292"/>
      <c r="J33" s="292"/>
      <c r="K33" s="292"/>
      <c r="L33" s="292"/>
      <c r="M33" s="292"/>
      <c r="N33" s="292"/>
      <c r="O33" s="292"/>
      <c r="P33" s="292"/>
      <c r="Q33" s="292"/>
      <c r="R33" s="292"/>
      <c r="S33" s="292"/>
      <c r="T33" s="292"/>
      <c r="U33" s="292"/>
      <c r="V33" s="292"/>
      <c r="W33" s="292"/>
      <c r="X33" s="292"/>
    </row>
    <row r="34" spans="1:24" x14ac:dyDescent="0.25">
      <c r="A34" s="292"/>
      <c r="B34" s="292"/>
      <c r="C34" s="292"/>
      <c r="D34" s="292"/>
      <c r="E34" s="292"/>
      <c r="F34" s="292"/>
      <c r="G34" s="292"/>
      <c r="H34" s="292"/>
      <c r="I34" s="292"/>
      <c r="J34" s="292"/>
      <c r="K34" s="292"/>
      <c r="L34" s="292"/>
      <c r="M34" s="292"/>
      <c r="N34" s="292"/>
      <c r="O34" s="292"/>
      <c r="P34" s="292"/>
      <c r="Q34" s="292"/>
      <c r="R34" s="292"/>
      <c r="S34" s="292"/>
      <c r="T34" s="292"/>
      <c r="U34" s="292"/>
      <c r="V34" s="292"/>
      <c r="W34" s="292"/>
      <c r="X34" s="292"/>
    </row>
    <row r="35" spans="1:24" x14ac:dyDescent="0.25">
      <c r="A35" s="292"/>
      <c r="B35" s="292"/>
      <c r="C35" s="292"/>
      <c r="D35" s="292"/>
      <c r="E35" s="292"/>
      <c r="F35" s="292"/>
      <c r="G35" s="253"/>
      <c r="H35" s="292"/>
      <c r="I35" s="292"/>
      <c r="J35" s="292"/>
      <c r="K35" s="292"/>
      <c r="L35" s="292"/>
      <c r="M35" s="292"/>
      <c r="N35" s="292"/>
      <c r="O35" s="292"/>
      <c r="P35" s="292"/>
      <c r="Q35" s="292"/>
      <c r="R35" s="292"/>
      <c r="S35" s="292"/>
      <c r="T35" s="292"/>
      <c r="U35" s="292"/>
      <c r="V35" s="292"/>
      <c r="W35" s="292"/>
      <c r="X35" s="292"/>
    </row>
    <row r="36" spans="1:24" x14ac:dyDescent="0.25">
      <c r="A36" s="253"/>
      <c r="B36" s="253"/>
      <c r="C36" s="253"/>
      <c r="E36" s="253"/>
      <c r="F36" s="253"/>
      <c r="G36" s="253"/>
      <c r="H36" s="253"/>
      <c r="I36" s="253"/>
      <c r="J36" s="253"/>
      <c r="K36" s="253"/>
      <c r="L36" s="253"/>
      <c r="M36" s="253"/>
      <c r="N36" s="253"/>
      <c r="O36" s="253"/>
      <c r="P36" s="253"/>
      <c r="Q36" s="253"/>
      <c r="R36" s="253"/>
      <c r="S36" s="253"/>
      <c r="T36" s="253"/>
      <c r="U36" s="253"/>
      <c r="V36" s="253"/>
      <c r="W36" s="253"/>
      <c r="X36" s="253"/>
    </row>
    <row r="37" spans="1:24" x14ac:dyDescent="0.25">
      <c r="A37" s="253"/>
      <c r="B37" s="253"/>
      <c r="C37" s="253"/>
      <c r="E37" s="253"/>
      <c r="F37" s="253"/>
      <c r="G37" s="253"/>
      <c r="H37" s="253"/>
      <c r="I37" s="253"/>
      <c r="J37" s="253"/>
      <c r="K37" s="253"/>
      <c r="L37" s="253"/>
      <c r="M37" s="253"/>
      <c r="N37" s="253"/>
      <c r="O37" s="253"/>
      <c r="P37" s="253"/>
      <c r="Q37" s="253"/>
      <c r="R37" s="253"/>
      <c r="S37" s="253"/>
      <c r="T37" s="253"/>
      <c r="U37" s="253"/>
      <c r="V37" s="253"/>
      <c r="W37" s="253"/>
      <c r="X37" s="253"/>
    </row>
    <row r="38" spans="1:24" x14ac:dyDescent="0.25">
      <c r="A38" s="253"/>
      <c r="B38" s="253"/>
      <c r="C38" s="253"/>
      <c r="E38" s="253"/>
      <c r="F38" s="253"/>
      <c r="G38" s="253"/>
      <c r="H38" s="253"/>
      <c r="I38" s="253"/>
      <c r="J38" s="253"/>
      <c r="K38" s="253"/>
      <c r="L38" s="253"/>
      <c r="M38" s="253"/>
      <c r="N38" s="253"/>
      <c r="O38" s="253"/>
      <c r="P38" s="253"/>
      <c r="Q38" s="253"/>
      <c r="R38" s="253"/>
      <c r="S38" s="253"/>
      <c r="T38" s="253"/>
      <c r="U38" s="253"/>
      <c r="V38" s="253"/>
      <c r="W38" s="253"/>
      <c r="X38" s="253"/>
    </row>
    <row r="39" spans="1:24" x14ac:dyDescent="0.25">
      <c r="A39" s="253"/>
      <c r="B39" s="253"/>
      <c r="C39" s="253"/>
      <c r="E39" s="253"/>
      <c r="F39" s="253"/>
      <c r="G39" s="253"/>
      <c r="H39" s="253"/>
      <c r="I39" s="253"/>
      <c r="J39" s="253"/>
      <c r="K39" s="253"/>
      <c r="L39" s="253"/>
      <c r="M39" s="253"/>
      <c r="N39" s="253"/>
      <c r="O39" s="253"/>
      <c r="P39" s="253"/>
      <c r="Q39" s="253"/>
      <c r="R39" s="253"/>
      <c r="S39" s="253"/>
      <c r="T39" s="253"/>
      <c r="U39" s="253"/>
      <c r="V39" s="253"/>
      <c r="W39" s="253"/>
      <c r="X39" s="253"/>
    </row>
    <row r="40" spans="1:24" x14ac:dyDescent="0.25">
      <c r="A40" s="253"/>
      <c r="B40" s="253"/>
      <c r="C40" s="253"/>
      <c r="E40" s="253"/>
      <c r="F40" s="253"/>
      <c r="G40" s="253"/>
      <c r="H40" s="253"/>
      <c r="I40" s="253"/>
      <c r="J40" s="253"/>
      <c r="K40" s="253"/>
      <c r="L40" s="253"/>
      <c r="M40" s="253"/>
      <c r="N40" s="253"/>
      <c r="O40" s="253"/>
      <c r="P40" s="253"/>
      <c r="Q40" s="253"/>
      <c r="R40" s="253"/>
      <c r="S40" s="253"/>
      <c r="T40" s="253"/>
      <c r="U40" s="253"/>
      <c r="V40" s="253"/>
      <c r="W40" s="253"/>
      <c r="X40" s="253"/>
    </row>
    <row r="49" spans="7:7" x14ac:dyDescent="0.25">
      <c r="G49" s="192"/>
    </row>
    <row r="50" spans="7:7" s="192" customFormat="1" ht="12" x14ac:dyDescent="0.25"/>
    <row r="51" spans="7:7" s="192" customFormat="1" x14ac:dyDescent="0.25">
      <c r="G51" s="253"/>
    </row>
    <row r="63" spans="7:7" x14ac:dyDescent="0.25">
      <c r="G63" s="192"/>
    </row>
    <row r="64" spans="7:7" s="192" customFormat="1" ht="12" x14ac:dyDescent="0.25"/>
    <row r="65" spans="7:7" s="192" customFormat="1" x14ac:dyDescent="0.25">
      <c r="G65" s="253"/>
    </row>
  </sheetData>
  <mergeCells count="25">
    <mergeCell ref="A3:U3"/>
    <mergeCell ref="B9:B10"/>
    <mergeCell ref="A5:A7"/>
    <mergeCell ref="B5:B7"/>
    <mergeCell ref="C5:C7"/>
    <mergeCell ref="E5:E7"/>
    <mergeCell ref="A9:A23"/>
    <mergeCell ref="A4:U4"/>
    <mergeCell ref="F5:F7"/>
    <mergeCell ref="J6:K6"/>
    <mergeCell ref="L6:M6"/>
    <mergeCell ref="D5:D7"/>
    <mergeCell ref="S5:S7"/>
    <mergeCell ref="B18:B23"/>
    <mergeCell ref="B11:B17"/>
    <mergeCell ref="N6:O6"/>
    <mergeCell ref="T5:T7"/>
    <mergeCell ref="U5:U7"/>
    <mergeCell ref="P5:Q6"/>
    <mergeCell ref="R5:R7"/>
    <mergeCell ref="A24:A29"/>
    <mergeCell ref="G5:G7"/>
    <mergeCell ref="H5:O5"/>
    <mergeCell ref="H6:I6"/>
    <mergeCell ref="B24:B2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29">
      <formula1>$P$1:$U$1</formula1>
    </dataValidation>
  </dataValidations>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4"/>
  <sheetViews>
    <sheetView zoomScale="58" zoomScaleNormal="58" zoomScalePageLayoutView="91" workbookViewId="0">
      <pane ySplit="6" topLeftCell="A18" activePane="bottomLeft" state="frozen"/>
      <selection activeCell="R5" sqref="R5"/>
      <selection pane="bottomLeft" activeCell="E20" sqref="E20"/>
    </sheetView>
  </sheetViews>
  <sheetFormatPr baseColWidth="10" defaultColWidth="11.42578125" defaultRowHeight="15" x14ac:dyDescent="0.25"/>
  <cols>
    <col min="1" max="2" width="21.7109375" customWidth="1"/>
    <col min="3" max="3" width="27.42578125" customWidth="1"/>
    <col min="4" max="4" width="27.42578125" style="253" customWidth="1"/>
    <col min="5" max="7" width="27.42578125" customWidth="1"/>
    <col min="8" max="8" width="15.28515625" customWidth="1"/>
    <col min="9" max="9" width="13.85546875" style="186" customWidth="1"/>
    <col min="10" max="10" width="15.28515625" customWidth="1"/>
    <col min="11" max="11" width="13.85546875" style="186" customWidth="1"/>
    <col min="12" max="12" width="10.85546875" customWidth="1"/>
    <col min="13" max="13" width="13.42578125" style="186" customWidth="1"/>
    <col min="14" max="14" width="10.85546875" customWidth="1"/>
    <col min="15" max="15" width="13.42578125" style="186" customWidth="1"/>
    <col min="16" max="16" width="15.28515625" customWidth="1"/>
    <col min="17" max="17" width="18.28515625" style="186" customWidth="1"/>
    <col min="18" max="18" width="14.140625" hidden="1" customWidth="1"/>
    <col min="19" max="19" width="21.140625" customWidth="1"/>
    <col min="20" max="21" width="14.140625" customWidth="1"/>
    <col min="22" max="22" width="17" customWidth="1"/>
  </cols>
  <sheetData>
    <row r="1" spans="1:24" x14ac:dyDescent="0.25">
      <c r="A1" s="292"/>
      <c r="B1" s="303"/>
      <c r="C1" s="304" t="s">
        <v>2589</v>
      </c>
      <c r="D1" s="303"/>
      <c r="E1" s="303"/>
      <c r="F1" s="303"/>
      <c r="G1" s="292"/>
      <c r="H1" s="303" t="s">
        <v>2590</v>
      </c>
      <c r="I1" s="294"/>
      <c r="J1" s="303"/>
      <c r="K1" s="303"/>
      <c r="L1" s="303"/>
      <c r="M1" s="303"/>
      <c r="N1" s="303"/>
      <c r="O1" s="303"/>
      <c r="P1" s="303"/>
      <c r="Q1" s="303"/>
      <c r="R1" s="303"/>
      <c r="S1" s="303"/>
      <c r="T1" s="303"/>
      <c r="U1" s="303"/>
      <c r="V1" s="303"/>
      <c r="W1" s="292"/>
      <c r="X1" s="292"/>
    </row>
    <row r="2" spans="1:24" s="229" customFormat="1" ht="14.45" x14ac:dyDescent="0.3">
      <c r="A2" s="292" t="s">
        <v>1698</v>
      </c>
      <c r="B2" s="303"/>
      <c r="C2" s="303"/>
      <c r="D2" s="303"/>
      <c r="E2" s="303"/>
      <c r="F2" s="303"/>
      <c r="G2" s="292"/>
      <c r="H2" s="303"/>
      <c r="I2" s="294"/>
      <c r="J2" s="303"/>
      <c r="K2" s="303"/>
      <c r="L2" s="303"/>
      <c r="M2" s="303"/>
      <c r="N2" s="303"/>
      <c r="O2" s="303"/>
      <c r="P2" s="303"/>
      <c r="Q2" s="303"/>
      <c r="R2" s="303"/>
      <c r="S2" s="303"/>
      <c r="T2" s="303"/>
      <c r="U2" s="303"/>
      <c r="V2" s="303"/>
      <c r="W2" s="292"/>
      <c r="X2" s="292"/>
    </row>
    <row r="3" spans="1:24" x14ac:dyDescent="0.25">
      <c r="A3" s="302" t="s">
        <v>2591</v>
      </c>
      <c r="B3" s="302"/>
      <c r="C3" s="302"/>
      <c r="D3" s="302"/>
      <c r="E3" s="302"/>
      <c r="F3" s="302"/>
      <c r="G3" s="302"/>
      <c r="H3" s="302"/>
      <c r="I3" s="302"/>
      <c r="J3" s="302"/>
      <c r="K3" s="302"/>
      <c r="L3" s="302"/>
      <c r="M3" s="302"/>
      <c r="N3" s="302"/>
      <c r="O3" s="302"/>
      <c r="P3" s="302"/>
      <c r="Q3" s="302"/>
      <c r="R3" s="302"/>
      <c r="S3" s="302"/>
      <c r="T3" s="302"/>
      <c r="U3" s="302"/>
      <c r="V3" s="302"/>
      <c r="W3" s="292"/>
      <c r="X3" s="292"/>
    </row>
    <row r="4" spans="1:24" ht="15" customHeight="1" x14ac:dyDescent="0.25">
      <c r="A4" s="625" t="s">
        <v>1488</v>
      </c>
      <c r="B4" s="627" t="s">
        <v>1489</v>
      </c>
      <c r="C4" s="638" t="s">
        <v>1490</v>
      </c>
      <c r="D4" s="638" t="s">
        <v>1491</v>
      </c>
      <c r="E4" s="638" t="s">
        <v>1492</v>
      </c>
      <c r="F4" s="638" t="s">
        <v>1309</v>
      </c>
      <c r="G4" s="638" t="s">
        <v>1493</v>
      </c>
      <c r="H4" s="641" t="s">
        <v>1494</v>
      </c>
      <c r="I4" s="643"/>
      <c r="J4" s="643"/>
      <c r="K4" s="643"/>
      <c r="L4" s="643"/>
      <c r="M4" s="643"/>
      <c r="N4" s="643"/>
      <c r="O4" s="642"/>
      <c r="P4" s="644" t="s">
        <v>1495</v>
      </c>
      <c r="Q4" s="645"/>
      <c r="R4" s="627" t="s">
        <v>1905</v>
      </c>
      <c r="S4" s="627" t="s">
        <v>1496</v>
      </c>
      <c r="T4" s="627" t="s">
        <v>1497</v>
      </c>
      <c r="U4" s="627" t="s">
        <v>1498</v>
      </c>
      <c r="V4" s="638" t="s">
        <v>1499</v>
      </c>
      <c r="W4" s="292"/>
      <c r="X4" s="292"/>
    </row>
    <row r="5" spans="1:24" ht="15" customHeight="1" x14ac:dyDescent="0.25">
      <c r="A5" s="625"/>
      <c r="B5" s="625"/>
      <c r="C5" s="639"/>
      <c r="D5" s="639"/>
      <c r="E5" s="639"/>
      <c r="F5" s="639"/>
      <c r="G5" s="639"/>
      <c r="H5" s="641" t="s">
        <v>1500</v>
      </c>
      <c r="I5" s="642"/>
      <c r="J5" s="641" t="s">
        <v>1501</v>
      </c>
      <c r="K5" s="642"/>
      <c r="L5" s="641" t="s">
        <v>1502</v>
      </c>
      <c r="M5" s="642"/>
      <c r="N5" s="641" t="s">
        <v>1503</v>
      </c>
      <c r="O5" s="642"/>
      <c r="P5" s="646"/>
      <c r="Q5" s="647"/>
      <c r="R5" s="625"/>
      <c r="S5" s="625"/>
      <c r="T5" s="625"/>
      <c r="U5" s="625"/>
      <c r="V5" s="639"/>
      <c r="W5" s="292"/>
      <c r="X5" s="292"/>
    </row>
    <row r="6" spans="1:24" ht="60" x14ac:dyDescent="0.25">
      <c r="A6" s="626"/>
      <c r="B6" s="626"/>
      <c r="C6" s="640"/>
      <c r="D6" s="640"/>
      <c r="E6" s="640"/>
      <c r="F6" s="640"/>
      <c r="G6" s="640"/>
      <c r="H6" s="421" t="s">
        <v>1504</v>
      </c>
      <c r="I6" s="421" t="s">
        <v>35</v>
      </c>
      <c r="J6" s="421" t="s">
        <v>1504</v>
      </c>
      <c r="K6" s="421" t="s">
        <v>35</v>
      </c>
      <c r="L6" s="421" t="s">
        <v>1504</v>
      </c>
      <c r="M6" s="421" t="s">
        <v>35</v>
      </c>
      <c r="N6" s="421" t="s">
        <v>1504</v>
      </c>
      <c r="O6" s="421" t="s">
        <v>35</v>
      </c>
      <c r="P6" s="421" t="s">
        <v>1504</v>
      </c>
      <c r="Q6" s="421" t="s">
        <v>35</v>
      </c>
      <c r="R6" s="626"/>
      <c r="S6" s="626"/>
      <c r="T6" s="626"/>
      <c r="U6" s="626"/>
      <c r="V6" s="640"/>
      <c r="W6" s="292"/>
      <c r="X6" s="292"/>
    </row>
    <row r="7" spans="1:24" s="229" customFormat="1" ht="14.45" x14ac:dyDescent="0.3">
      <c r="A7" s="273"/>
      <c r="B7" s="274"/>
      <c r="C7" s="285"/>
      <c r="D7" s="285"/>
      <c r="E7" s="285"/>
      <c r="F7" s="286"/>
      <c r="G7" s="285"/>
      <c r="H7" s="422"/>
      <c r="I7" s="422"/>
      <c r="J7" s="422"/>
      <c r="K7" s="422"/>
      <c r="L7" s="422"/>
      <c r="M7" s="422"/>
      <c r="N7" s="422"/>
      <c r="O7" s="422"/>
      <c r="P7" s="422"/>
      <c r="Q7" s="422"/>
      <c r="R7" s="275"/>
      <c r="S7" s="275"/>
      <c r="T7" s="275"/>
      <c r="U7" s="275"/>
      <c r="V7" s="285"/>
      <c r="W7" s="292"/>
      <c r="X7" s="292"/>
    </row>
    <row r="8" spans="1:24" ht="113.1" customHeight="1" x14ac:dyDescent="0.25">
      <c r="A8" s="652" t="s">
        <v>2592</v>
      </c>
      <c r="B8" s="653" t="s">
        <v>2593</v>
      </c>
      <c r="C8" s="357" t="s">
        <v>2589</v>
      </c>
      <c r="D8" s="357" t="s">
        <v>2594</v>
      </c>
      <c r="E8" s="596" t="s">
        <v>2595</v>
      </c>
      <c r="F8" s="357" t="s">
        <v>2596</v>
      </c>
      <c r="G8" s="357" t="s">
        <v>2597</v>
      </c>
      <c r="H8" s="476"/>
      <c r="I8" s="360"/>
      <c r="J8" s="476">
        <v>1</v>
      </c>
      <c r="K8" s="378"/>
      <c r="L8" s="476"/>
      <c r="M8" s="360"/>
      <c r="N8" s="476"/>
      <c r="O8" s="360"/>
      <c r="P8" s="371">
        <f t="shared" ref="P8:Q16" si="0">H8+J8+L8+N8</f>
        <v>1</v>
      </c>
      <c r="Q8" s="368">
        <f t="shared" si="0"/>
        <v>0</v>
      </c>
      <c r="R8" s="357"/>
      <c r="S8" s="357" t="s">
        <v>2598</v>
      </c>
      <c r="T8" s="357" t="s">
        <v>2599</v>
      </c>
      <c r="U8" s="357" t="s">
        <v>2600</v>
      </c>
      <c r="V8" s="357" t="s">
        <v>2561</v>
      </c>
      <c r="W8" s="292"/>
      <c r="X8" s="292"/>
    </row>
    <row r="9" spans="1:24" ht="182.25" customHeight="1" x14ac:dyDescent="0.25">
      <c r="A9" s="652"/>
      <c r="B9" s="654"/>
      <c r="C9" s="357" t="s">
        <v>2589</v>
      </c>
      <c r="D9" s="357" t="s">
        <v>2601</v>
      </c>
      <c r="E9" s="596" t="s">
        <v>2602</v>
      </c>
      <c r="F9" s="357" t="s">
        <v>2603</v>
      </c>
      <c r="G9" s="357" t="s">
        <v>2604</v>
      </c>
      <c r="H9" s="476">
        <v>0.25</v>
      </c>
      <c r="I9" s="378">
        <v>1997113.75</v>
      </c>
      <c r="J9" s="476">
        <v>0.25</v>
      </c>
      <c r="K9" s="378">
        <v>1997113.75</v>
      </c>
      <c r="L9" s="476">
        <v>0.25</v>
      </c>
      <c r="M9" s="378">
        <v>1997113.75</v>
      </c>
      <c r="N9" s="476">
        <v>0.25</v>
      </c>
      <c r="O9" s="378">
        <v>1997113.75</v>
      </c>
      <c r="P9" s="371">
        <f t="shared" ref="P9" si="1">H9+J9+L9+N9</f>
        <v>1</v>
      </c>
      <c r="Q9" s="368">
        <f t="shared" si="0"/>
        <v>7988455</v>
      </c>
      <c r="R9" s="357"/>
      <c r="S9" s="357" t="s">
        <v>2605</v>
      </c>
      <c r="T9" s="357" t="s">
        <v>2606</v>
      </c>
      <c r="U9" s="357" t="s">
        <v>2607</v>
      </c>
      <c r="V9" s="357" t="s">
        <v>2608</v>
      </c>
      <c r="W9" s="292"/>
      <c r="X9" s="292"/>
    </row>
    <row r="10" spans="1:24" s="253" customFormat="1" ht="114" x14ac:dyDescent="0.25">
      <c r="A10" s="652"/>
      <c r="B10" s="654"/>
      <c r="C10" s="357" t="s">
        <v>2589</v>
      </c>
      <c r="D10" s="357" t="s">
        <v>2601</v>
      </c>
      <c r="E10" s="596" t="s">
        <v>2602</v>
      </c>
      <c r="F10" s="357" t="s">
        <v>2609</v>
      </c>
      <c r="G10" s="357" t="s">
        <v>2610</v>
      </c>
      <c r="H10" s="476">
        <v>0.25</v>
      </c>
      <c r="I10" s="378"/>
      <c r="J10" s="476">
        <v>0.25</v>
      </c>
      <c r="K10" s="378"/>
      <c r="L10" s="476">
        <v>0.25</v>
      </c>
      <c r="M10" s="378"/>
      <c r="N10" s="476">
        <v>0.25</v>
      </c>
      <c r="O10" s="378"/>
      <c r="P10" s="371"/>
      <c r="Q10" s="368">
        <f t="shared" si="0"/>
        <v>0</v>
      </c>
      <c r="R10" s="357"/>
      <c r="S10" s="357" t="s">
        <v>2605</v>
      </c>
      <c r="T10" s="357" t="s">
        <v>2606</v>
      </c>
      <c r="U10" s="357" t="s">
        <v>2607</v>
      </c>
      <c r="V10" s="357" t="s">
        <v>2362</v>
      </c>
      <c r="W10" s="292"/>
      <c r="X10" s="292"/>
    </row>
    <row r="11" spans="1:24" s="253" customFormat="1" ht="114" x14ac:dyDescent="0.25">
      <c r="A11" s="652"/>
      <c r="B11" s="654"/>
      <c r="C11" s="357" t="s">
        <v>2589</v>
      </c>
      <c r="D11" s="357" t="s">
        <v>2601</v>
      </c>
      <c r="E11" s="596" t="s">
        <v>2602</v>
      </c>
      <c r="F11" s="357" t="s">
        <v>2611</v>
      </c>
      <c r="G11" s="357" t="s">
        <v>2612</v>
      </c>
      <c r="H11" s="476">
        <v>0.25</v>
      </c>
      <c r="I11" s="378">
        <v>3752026.75</v>
      </c>
      <c r="J11" s="476">
        <v>0.25</v>
      </c>
      <c r="K11" s="378">
        <v>3752026.75</v>
      </c>
      <c r="L11" s="476">
        <v>0.25</v>
      </c>
      <c r="M11" s="378">
        <v>3752026.75</v>
      </c>
      <c r="N11" s="476">
        <v>0.25</v>
      </c>
      <c r="O11" s="378">
        <v>3752026.75</v>
      </c>
      <c r="P11" s="371"/>
      <c r="Q11" s="368">
        <f t="shared" si="0"/>
        <v>15008107</v>
      </c>
      <c r="R11" s="357"/>
      <c r="S11" s="357" t="s">
        <v>2605</v>
      </c>
      <c r="T11" s="357" t="s">
        <v>2606</v>
      </c>
      <c r="U11" s="357" t="s">
        <v>2607</v>
      </c>
      <c r="V11" s="357" t="s">
        <v>2099</v>
      </c>
      <c r="W11" s="292"/>
      <c r="X11" s="292"/>
    </row>
    <row r="12" spans="1:24" s="253" customFormat="1" ht="193.5" customHeight="1" x14ac:dyDescent="0.25">
      <c r="A12" s="652"/>
      <c r="B12" s="654"/>
      <c r="C12" s="357" t="s">
        <v>2589</v>
      </c>
      <c r="D12" s="357" t="s">
        <v>2601</v>
      </c>
      <c r="E12" s="596" t="s">
        <v>2602</v>
      </c>
      <c r="F12" s="357" t="s">
        <v>2613</v>
      </c>
      <c r="G12" s="357" t="s">
        <v>2614</v>
      </c>
      <c r="H12" s="476">
        <v>0.25</v>
      </c>
      <c r="I12" s="378"/>
      <c r="J12" s="476">
        <v>0.25</v>
      </c>
      <c r="K12" s="378"/>
      <c r="L12" s="476">
        <v>0.25</v>
      </c>
      <c r="M12" s="378"/>
      <c r="N12" s="476">
        <v>0.25</v>
      </c>
      <c r="O12" s="378"/>
      <c r="P12" s="371"/>
      <c r="Q12" s="368">
        <f t="shared" si="0"/>
        <v>0</v>
      </c>
      <c r="R12" s="357"/>
      <c r="S12" s="357" t="s">
        <v>2605</v>
      </c>
      <c r="T12" s="357" t="s">
        <v>2606</v>
      </c>
      <c r="U12" s="357" t="s">
        <v>2607</v>
      </c>
      <c r="V12" s="357" t="s">
        <v>2351</v>
      </c>
      <c r="W12" s="292"/>
      <c r="X12" s="292"/>
    </row>
    <row r="13" spans="1:24" s="253" customFormat="1" ht="142.5" x14ac:dyDescent="0.25">
      <c r="A13" s="652"/>
      <c r="B13" s="654"/>
      <c r="C13" s="357" t="s">
        <v>2589</v>
      </c>
      <c r="D13" s="357" t="s">
        <v>2601</v>
      </c>
      <c r="E13" s="596" t="s">
        <v>2602</v>
      </c>
      <c r="F13" s="357" t="s">
        <v>2615</v>
      </c>
      <c r="G13" s="357" t="s">
        <v>2616</v>
      </c>
      <c r="H13" s="476">
        <v>0.25</v>
      </c>
      <c r="I13" s="378"/>
      <c r="J13" s="476">
        <v>0.25</v>
      </c>
      <c r="K13" s="378"/>
      <c r="L13" s="476">
        <v>0.25</v>
      </c>
      <c r="M13" s="378"/>
      <c r="N13" s="476">
        <v>0.25</v>
      </c>
      <c r="O13" s="378"/>
      <c r="P13" s="371"/>
      <c r="Q13" s="368">
        <f t="shared" si="0"/>
        <v>0</v>
      </c>
      <c r="R13" s="357"/>
      <c r="S13" s="357" t="s">
        <v>2605</v>
      </c>
      <c r="T13" s="357" t="s">
        <v>2606</v>
      </c>
      <c r="U13" s="357" t="s">
        <v>2607</v>
      </c>
      <c r="V13" s="357" t="s">
        <v>2617</v>
      </c>
      <c r="W13" s="292"/>
      <c r="X13" s="292"/>
    </row>
    <row r="14" spans="1:24" s="253" customFormat="1" ht="114" x14ac:dyDescent="0.25">
      <c r="A14" s="652"/>
      <c r="B14" s="654"/>
      <c r="C14" s="357" t="s">
        <v>2589</v>
      </c>
      <c r="D14" s="357" t="s">
        <v>2601</v>
      </c>
      <c r="E14" s="596" t="s">
        <v>2602</v>
      </c>
      <c r="F14" s="357" t="s">
        <v>2618</v>
      </c>
      <c r="G14" s="357" t="s">
        <v>2619</v>
      </c>
      <c r="H14" s="476">
        <v>0.25</v>
      </c>
      <c r="I14" s="378"/>
      <c r="J14" s="476">
        <v>0.25</v>
      </c>
      <c r="K14" s="378"/>
      <c r="L14" s="476">
        <v>0.25</v>
      </c>
      <c r="M14" s="378"/>
      <c r="N14" s="476">
        <v>0.25</v>
      </c>
      <c r="O14" s="378"/>
      <c r="P14" s="371"/>
      <c r="Q14" s="368">
        <f t="shared" si="0"/>
        <v>0</v>
      </c>
      <c r="R14" s="357"/>
      <c r="S14" s="357" t="s">
        <v>2605</v>
      </c>
      <c r="T14" s="357" t="s">
        <v>2606</v>
      </c>
      <c r="U14" s="357" t="s">
        <v>2607</v>
      </c>
      <c r="V14" s="357" t="s">
        <v>2620</v>
      </c>
      <c r="W14" s="292"/>
      <c r="X14" s="292"/>
    </row>
    <row r="15" spans="1:24" s="253" customFormat="1" ht="114" x14ac:dyDescent="0.25">
      <c r="A15" s="652"/>
      <c r="B15" s="654"/>
      <c r="C15" s="357" t="s">
        <v>2589</v>
      </c>
      <c r="D15" s="357" t="s">
        <v>2601</v>
      </c>
      <c r="E15" s="596" t="s">
        <v>2602</v>
      </c>
      <c r="F15" s="357" t="s">
        <v>2621</v>
      </c>
      <c r="G15" s="382" t="s">
        <v>2982</v>
      </c>
      <c r="H15" s="476">
        <v>0.25</v>
      </c>
      <c r="I15" s="378">
        <v>1500810.75</v>
      </c>
      <c r="J15" s="476">
        <v>0.25</v>
      </c>
      <c r="K15" s="378">
        <v>1500810.75</v>
      </c>
      <c r="L15" s="476">
        <v>0.25</v>
      </c>
      <c r="M15" s="378">
        <v>1500810</v>
      </c>
      <c r="N15" s="476">
        <v>0.25</v>
      </c>
      <c r="O15" s="378">
        <v>1500810.75</v>
      </c>
      <c r="P15" s="371"/>
      <c r="Q15" s="368">
        <f t="shared" si="0"/>
        <v>6003242.25</v>
      </c>
      <c r="R15" s="357"/>
      <c r="S15" s="357" t="s">
        <v>2605</v>
      </c>
      <c r="T15" s="357" t="s">
        <v>2606</v>
      </c>
      <c r="U15" s="357" t="s">
        <v>2607</v>
      </c>
      <c r="V15" s="357" t="s">
        <v>2358</v>
      </c>
      <c r="W15" s="292"/>
      <c r="X15" s="292"/>
    </row>
    <row r="16" spans="1:24" s="229" customFormat="1" ht="85.5" x14ac:dyDescent="0.25">
      <c r="A16" s="652"/>
      <c r="B16" s="654"/>
      <c r="C16" s="357" t="s">
        <v>2589</v>
      </c>
      <c r="D16" s="357" t="s">
        <v>2622</v>
      </c>
      <c r="E16" s="357" t="s">
        <v>2623</v>
      </c>
      <c r="F16" s="357" t="s">
        <v>2624</v>
      </c>
      <c r="G16" s="357" t="s">
        <v>2625</v>
      </c>
      <c r="H16" s="476">
        <v>0.25</v>
      </c>
      <c r="I16" s="378"/>
      <c r="J16" s="476">
        <v>0.25</v>
      </c>
      <c r="K16" s="378"/>
      <c r="L16" s="476">
        <v>0.25</v>
      </c>
      <c r="M16" s="378"/>
      <c r="N16" s="476">
        <v>0.25</v>
      </c>
      <c r="O16" s="378"/>
      <c r="P16" s="371">
        <f t="shared" ref="P16:P21" si="2">H16+J16+L16+N16</f>
        <v>1</v>
      </c>
      <c r="Q16" s="368">
        <f t="shared" si="0"/>
        <v>0</v>
      </c>
      <c r="R16" s="357"/>
      <c r="S16" s="357" t="s">
        <v>2626</v>
      </c>
      <c r="T16" s="357" t="s">
        <v>2627</v>
      </c>
      <c r="U16" s="357" t="s">
        <v>2607</v>
      </c>
      <c r="V16" s="357" t="s">
        <v>2628</v>
      </c>
      <c r="W16" s="292"/>
      <c r="X16" s="292"/>
    </row>
    <row r="17" spans="1:24" s="229" customFormat="1" ht="85.5" x14ac:dyDescent="0.25">
      <c r="A17" s="652"/>
      <c r="B17" s="654"/>
      <c r="C17" s="357" t="s">
        <v>2589</v>
      </c>
      <c r="D17" s="596" t="s">
        <v>2629</v>
      </c>
      <c r="E17" s="357" t="s">
        <v>2630</v>
      </c>
      <c r="F17" s="357" t="s">
        <v>2631</v>
      </c>
      <c r="G17" s="357" t="s">
        <v>2632</v>
      </c>
      <c r="H17" s="476">
        <v>0.25</v>
      </c>
      <c r="I17" s="378"/>
      <c r="J17" s="476">
        <v>0.25</v>
      </c>
      <c r="K17" s="378"/>
      <c r="L17" s="476">
        <v>0.25</v>
      </c>
      <c r="M17" s="378"/>
      <c r="N17" s="476">
        <v>0.25</v>
      </c>
      <c r="O17" s="378"/>
      <c r="P17" s="371">
        <f t="shared" si="2"/>
        <v>1</v>
      </c>
      <c r="Q17" s="368">
        <f t="shared" ref="Q17:Q21" si="3">I17+K17+M17+O17</f>
        <v>0</v>
      </c>
      <c r="R17" s="357"/>
      <c r="S17" s="357" t="s">
        <v>2633</v>
      </c>
      <c r="T17" s="357" t="s">
        <v>2634</v>
      </c>
      <c r="U17" s="357" t="s">
        <v>2635</v>
      </c>
      <c r="V17" s="357" t="s">
        <v>1914</v>
      </c>
      <c r="W17" s="292"/>
      <c r="X17" s="292"/>
    </row>
    <row r="18" spans="1:24" s="229" customFormat="1" ht="85.5" x14ac:dyDescent="0.25">
      <c r="A18" s="652"/>
      <c r="B18" s="654"/>
      <c r="C18" s="357" t="s">
        <v>2589</v>
      </c>
      <c r="D18" s="596" t="s">
        <v>2629</v>
      </c>
      <c r="E18" s="357" t="s">
        <v>2636</v>
      </c>
      <c r="F18" s="357" t="s">
        <v>2637</v>
      </c>
      <c r="G18" s="357" t="s">
        <v>2638</v>
      </c>
      <c r="H18" s="476">
        <v>0.25</v>
      </c>
      <c r="I18" s="378"/>
      <c r="J18" s="476">
        <v>0.25</v>
      </c>
      <c r="K18" s="378"/>
      <c r="L18" s="476">
        <v>0.25</v>
      </c>
      <c r="M18" s="378"/>
      <c r="N18" s="476">
        <v>0.25</v>
      </c>
      <c r="O18" s="378"/>
      <c r="P18" s="371">
        <f t="shared" si="2"/>
        <v>1</v>
      </c>
      <c r="Q18" s="368">
        <f t="shared" si="3"/>
        <v>0</v>
      </c>
      <c r="R18" s="357"/>
      <c r="S18" s="357" t="s">
        <v>2639</v>
      </c>
      <c r="T18" s="357" t="s">
        <v>2640</v>
      </c>
      <c r="U18" s="357" t="s">
        <v>2635</v>
      </c>
      <c r="V18" s="357" t="s">
        <v>2641</v>
      </c>
      <c r="W18" s="292"/>
      <c r="X18" s="292"/>
    </row>
    <row r="19" spans="1:24" s="229" customFormat="1" ht="141" customHeight="1" x14ac:dyDescent="0.25">
      <c r="A19" s="652"/>
      <c r="B19" s="654"/>
      <c r="C19" s="357" t="s">
        <v>2589</v>
      </c>
      <c r="D19" s="357" t="s">
        <v>2642</v>
      </c>
      <c r="E19" s="357" t="s">
        <v>2643</v>
      </c>
      <c r="F19" s="357" t="s">
        <v>1461</v>
      </c>
      <c r="G19" s="357" t="s">
        <v>2644</v>
      </c>
      <c r="H19" s="476"/>
      <c r="I19" s="360"/>
      <c r="J19" s="476"/>
      <c r="K19" s="360"/>
      <c r="L19" s="476"/>
      <c r="M19" s="360"/>
      <c r="N19" s="476">
        <v>1</v>
      </c>
      <c r="O19" s="378">
        <v>120150</v>
      </c>
      <c r="P19" s="371">
        <f t="shared" ref="P19:P20" si="4">H19+J19+L19+N19</f>
        <v>1</v>
      </c>
      <c r="Q19" s="368">
        <f t="shared" ref="Q19:Q20" si="5">I19+K19+M19+O19</f>
        <v>120150</v>
      </c>
      <c r="R19" s="357"/>
      <c r="S19" s="357" t="s">
        <v>2645</v>
      </c>
      <c r="T19" s="357" t="s">
        <v>2646</v>
      </c>
      <c r="U19" s="357" t="s">
        <v>2635</v>
      </c>
      <c r="V19" s="357" t="s">
        <v>2526</v>
      </c>
      <c r="W19" s="292"/>
      <c r="X19" s="292"/>
    </row>
    <row r="20" spans="1:24" s="229" customFormat="1" ht="85.5" x14ac:dyDescent="0.25">
      <c r="A20" s="652"/>
      <c r="B20" s="654"/>
      <c r="C20" s="357" t="s">
        <v>2589</v>
      </c>
      <c r="D20" s="587" t="s">
        <v>2647</v>
      </c>
      <c r="E20" s="357" t="s">
        <v>2648</v>
      </c>
      <c r="F20" s="357" t="s">
        <v>2649</v>
      </c>
      <c r="G20" s="357" t="s">
        <v>2650</v>
      </c>
      <c r="H20" s="476">
        <v>0.25</v>
      </c>
      <c r="I20" s="378"/>
      <c r="J20" s="476">
        <v>0.25</v>
      </c>
      <c r="K20" s="378"/>
      <c r="L20" s="476">
        <v>0.25</v>
      </c>
      <c r="M20" s="378"/>
      <c r="N20" s="476">
        <v>0.25</v>
      </c>
      <c r="O20" s="378"/>
      <c r="P20" s="371">
        <f t="shared" si="4"/>
        <v>1</v>
      </c>
      <c r="Q20" s="368">
        <f t="shared" si="5"/>
        <v>0</v>
      </c>
      <c r="R20" s="357"/>
      <c r="S20" s="357" t="s">
        <v>2651</v>
      </c>
      <c r="T20" s="357" t="s">
        <v>2652</v>
      </c>
      <c r="U20" s="357" t="s">
        <v>2635</v>
      </c>
      <c r="V20" s="357" t="s">
        <v>2526</v>
      </c>
      <c r="W20" s="292"/>
      <c r="X20" s="292"/>
    </row>
    <row r="21" spans="1:24" ht="85.5" x14ac:dyDescent="0.25">
      <c r="A21" s="652"/>
      <c r="B21" s="654"/>
      <c r="C21" s="357" t="s">
        <v>2589</v>
      </c>
      <c r="D21" s="587" t="s">
        <v>2653</v>
      </c>
      <c r="E21" s="357" t="s">
        <v>2654</v>
      </c>
      <c r="F21" s="357" t="s">
        <v>2655</v>
      </c>
      <c r="G21" s="357" t="s">
        <v>2656</v>
      </c>
      <c r="H21" s="476">
        <v>0.25</v>
      </c>
      <c r="I21" s="378"/>
      <c r="J21" s="476">
        <v>0.25</v>
      </c>
      <c r="K21" s="378"/>
      <c r="L21" s="476">
        <v>0.25</v>
      </c>
      <c r="M21" s="378"/>
      <c r="N21" s="476">
        <v>0.25</v>
      </c>
      <c r="O21" s="378"/>
      <c r="P21" s="371">
        <f t="shared" si="2"/>
        <v>1</v>
      </c>
      <c r="Q21" s="368">
        <f t="shared" si="3"/>
        <v>0</v>
      </c>
      <c r="R21" s="357"/>
      <c r="S21" s="357" t="s">
        <v>2657</v>
      </c>
      <c r="T21" s="357" t="s">
        <v>2658</v>
      </c>
      <c r="U21" s="357" t="s">
        <v>2635</v>
      </c>
      <c r="V21" s="357" t="s">
        <v>2519</v>
      </c>
      <c r="W21" s="292"/>
      <c r="X21" s="292"/>
    </row>
    <row r="22" spans="1:24" ht="15.6" customHeight="1" x14ac:dyDescent="0.25">
      <c r="A22" s="305"/>
      <c r="B22" s="306"/>
      <c r="C22" s="305" t="s">
        <v>2659</v>
      </c>
      <c r="D22" s="306"/>
      <c r="E22" s="306"/>
      <c r="F22" s="306"/>
      <c r="G22" s="307"/>
      <c r="H22" s="477"/>
      <c r="I22" s="478"/>
      <c r="J22" s="477"/>
      <c r="K22" s="478"/>
      <c r="L22" s="477"/>
      <c r="M22" s="478"/>
      <c r="N22" s="477"/>
      <c r="O22" s="478"/>
      <c r="P22" s="478"/>
      <c r="Q22" s="478">
        <f>SUM(Q8:Q21)</f>
        <v>29119954.25</v>
      </c>
      <c r="R22" s="455"/>
      <c r="S22" s="455"/>
      <c r="T22" s="455"/>
      <c r="U22" s="455"/>
      <c r="V22" s="455"/>
      <c r="W22" s="292"/>
      <c r="X22" s="292"/>
    </row>
    <row r="23" spans="1:24" x14ac:dyDescent="0.25">
      <c r="A23" s="292"/>
      <c r="B23" s="292"/>
      <c r="C23" s="292"/>
      <c r="D23" s="292"/>
      <c r="E23" s="292"/>
      <c r="F23" s="292"/>
      <c r="G23" s="292"/>
      <c r="H23" s="292"/>
      <c r="I23" s="294"/>
      <c r="J23" s="292"/>
      <c r="K23" s="294"/>
      <c r="L23" s="292"/>
      <c r="M23" s="294"/>
      <c r="N23" s="292"/>
      <c r="O23" s="294"/>
      <c r="P23" s="292"/>
      <c r="Q23" s="294"/>
      <c r="R23" s="292"/>
      <c r="S23" s="292"/>
      <c r="T23" s="292"/>
      <c r="U23" s="292"/>
      <c r="V23" s="292"/>
      <c r="W23" s="292"/>
      <c r="X23" s="292"/>
    </row>
    <row r="24" spans="1:24" x14ac:dyDescent="0.25">
      <c r="A24" s="292"/>
      <c r="B24" s="292"/>
      <c r="C24" s="292"/>
      <c r="D24" s="292"/>
      <c r="E24" s="292"/>
      <c r="F24" s="292"/>
      <c r="G24" s="292"/>
      <c r="H24" s="292"/>
      <c r="I24" s="294"/>
      <c r="J24" s="292"/>
      <c r="K24" s="294"/>
      <c r="L24" s="292"/>
      <c r="M24" s="294"/>
      <c r="N24" s="292"/>
      <c r="O24" s="294"/>
      <c r="P24" s="292"/>
      <c r="Q24" s="294"/>
      <c r="R24" s="292"/>
      <c r="S24" s="292"/>
      <c r="T24" s="292"/>
      <c r="U24" s="292"/>
      <c r="V24" s="292"/>
      <c r="W24" s="292"/>
      <c r="X24" s="292"/>
    </row>
  </sheetData>
  <mergeCells count="20">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 ref="A8:A21"/>
    <mergeCell ref="B8:B21"/>
    <mergeCell ref="A4:A6"/>
    <mergeCell ref="B4:B6"/>
    <mergeCell ref="C4:C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1">
      <formula1>$C$1</formula1>
    </dataValidation>
  </dataValidations>
  <pageMargins left="0.7" right="0.7" top="0.75" bottom="0.75" header="0.3" footer="0.3"/>
  <pageSetup paperSize="9"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
  <sheetViews>
    <sheetView zoomScale="64" zoomScaleNormal="64" workbookViewId="0">
      <pane ySplit="7" topLeftCell="A14" activePane="bottomLeft" state="frozen"/>
      <selection activeCell="A7" sqref="A7"/>
      <selection pane="bottomLeft" activeCell="D12" sqref="D12"/>
    </sheetView>
  </sheetViews>
  <sheetFormatPr baseColWidth="10" defaultColWidth="11.42578125" defaultRowHeight="15" x14ac:dyDescent="0.25"/>
  <cols>
    <col min="1" max="1" width="21.7109375" customWidth="1"/>
    <col min="2" max="2" width="26.28515625" customWidth="1"/>
    <col min="3" max="3" width="27.42578125" customWidth="1"/>
    <col min="4" max="4" width="27.42578125" style="253" customWidth="1"/>
    <col min="5" max="7" width="27.42578125" customWidth="1"/>
    <col min="8" max="8" width="15.28515625" customWidth="1"/>
    <col min="9" max="9" width="14.85546875" style="186" customWidth="1"/>
    <col min="10" max="10" width="15.28515625" customWidth="1"/>
    <col min="11" max="11" width="14.7109375" style="186" customWidth="1"/>
    <col min="12" max="12" width="10.85546875" customWidth="1"/>
    <col min="13" max="13" width="14.85546875" style="186" customWidth="1"/>
    <col min="14" max="14" width="10.85546875" customWidth="1"/>
    <col min="15" max="15" width="14.85546875" style="186" customWidth="1"/>
    <col min="16" max="16" width="15.28515625" customWidth="1"/>
    <col min="17" max="17" width="18.28515625" style="186" customWidth="1"/>
    <col min="18" max="21" width="14.140625" customWidth="1"/>
    <col min="22" max="22" width="17" customWidth="1"/>
  </cols>
  <sheetData>
    <row r="1" spans="1:24" ht="18" customHeight="1" x14ac:dyDescent="0.25">
      <c r="A1" s="292"/>
      <c r="B1" s="511"/>
      <c r="C1" s="279" t="s">
        <v>2660</v>
      </c>
      <c r="D1" s="279" t="s">
        <v>2661</v>
      </c>
      <c r="E1" s="511"/>
      <c r="F1" s="511"/>
      <c r="G1" s="511"/>
      <c r="H1" s="301" t="s">
        <v>2662</v>
      </c>
      <c r="I1" s="294"/>
      <c r="J1" s="292"/>
      <c r="K1" s="511"/>
      <c r="L1" s="511"/>
      <c r="M1" s="511"/>
      <c r="N1" s="511"/>
      <c r="O1" s="511"/>
      <c r="P1" s="511"/>
      <c r="Q1" s="511"/>
      <c r="R1" s="511"/>
      <c r="S1" s="511"/>
      <c r="T1" s="511"/>
      <c r="U1" s="511"/>
      <c r="V1" s="511"/>
      <c r="W1" s="292"/>
      <c r="X1" s="292"/>
    </row>
    <row r="2" spans="1:24" ht="18" customHeight="1" x14ac:dyDescent="0.3">
      <c r="A2" s="292"/>
      <c r="B2" s="511"/>
      <c r="C2" s="511"/>
      <c r="D2" s="511"/>
      <c r="E2" s="511"/>
      <c r="F2" s="511"/>
      <c r="G2" s="511"/>
      <c r="H2" s="301"/>
      <c r="I2" s="294"/>
      <c r="J2" s="292"/>
      <c r="K2" s="511"/>
      <c r="L2" s="511"/>
      <c r="M2" s="511"/>
      <c r="N2" s="511"/>
      <c r="O2" s="511"/>
      <c r="P2" s="511"/>
      <c r="Q2" s="511"/>
      <c r="R2" s="511"/>
      <c r="S2" s="511"/>
      <c r="T2" s="511"/>
      <c r="U2" s="511"/>
      <c r="V2" s="511"/>
      <c r="W2" s="292"/>
      <c r="X2" s="292"/>
    </row>
    <row r="3" spans="1:24" ht="18" customHeight="1" x14ac:dyDescent="0.3">
      <c r="A3" s="300" t="s">
        <v>1903</v>
      </c>
      <c r="B3" s="511"/>
      <c r="C3" s="511"/>
      <c r="D3" s="511"/>
      <c r="E3" s="511"/>
      <c r="F3" s="511"/>
      <c r="G3" s="511"/>
      <c r="H3" s="301"/>
      <c r="I3" s="294"/>
      <c r="J3" s="292"/>
      <c r="K3" s="511"/>
      <c r="L3" s="511"/>
      <c r="M3" s="511"/>
      <c r="N3" s="511"/>
      <c r="O3" s="511"/>
      <c r="P3" s="511"/>
      <c r="Q3" s="511"/>
      <c r="R3" s="511"/>
      <c r="S3" s="511"/>
      <c r="T3" s="511"/>
      <c r="U3" s="511"/>
      <c r="V3" s="511"/>
      <c r="W3" s="292"/>
      <c r="X3" s="292"/>
    </row>
    <row r="4" spans="1:24" ht="33" customHeight="1" x14ac:dyDescent="0.25">
      <c r="A4" s="676" t="s">
        <v>2663</v>
      </c>
      <c r="B4" s="676"/>
      <c r="C4" s="676"/>
      <c r="D4" s="676"/>
      <c r="E4" s="676"/>
      <c r="F4" s="676"/>
      <c r="G4" s="676"/>
      <c r="H4" s="676"/>
      <c r="I4" s="676"/>
      <c r="J4" s="676"/>
      <c r="K4" s="676"/>
      <c r="L4" s="676"/>
      <c r="M4" s="676"/>
      <c r="N4" s="676"/>
      <c r="O4" s="676"/>
      <c r="P4" s="676"/>
      <c r="Q4" s="676"/>
      <c r="R4" s="676"/>
      <c r="S4" s="676"/>
      <c r="T4" s="676"/>
      <c r="U4" s="676"/>
      <c r="V4" s="676"/>
      <c r="W4" s="292"/>
      <c r="X4" s="292"/>
    </row>
    <row r="5" spans="1:24" ht="14.45" customHeight="1" x14ac:dyDescent="0.25">
      <c r="A5" s="625" t="s">
        <v>1488</v>
      </c>
      <c r="B5" s="627" t="s">
        <v>1489</v>
      </c>
      <c r="C5" s="638" t="s">
        <v>1490</v>
      </c>
      <c r="D5" s="638" t="s">
        <v>1491</v>
      </c>
      <c r="E5" s="638" t="s">
        <v>1492</v>
      </c>
      <c r="F5" s="638" t="s">
        <v>1309</v>
      </c>
      <c r="G5" s="638" t="s">
        <v>1493</v>
      </c>
      <c r="H5" s="641" t="s">
        <v>1494</v>
      </c>
      <c r="I5" s="643"/>
      <c r="J5" s="643"/>
      <c r="K5" s="643"/>
      <c r="L5" s="643"/>
      <c r="M5" s="643"/>
      <c r="N5" s="643"/>
      <c r="O5" s="642"/>
      <c r="P5" s="644" t="s">
        <v>1495</v>
      </c>
      <c r="Q5" s="645"/>
      <c r="R5" s="627" t="s">
        <v>1905</v>
      </c>
      <c r="S5" s="627" t="s">
        <v>1496</v>
      </c>
      <c r="T5" s="627" t="s">
        <v>1497</v>
      </c>
      <c r="U5" s="627" t="s">
        <v>1498</v>
      </c>
      <c r="V5" s="638" t="s">
        <v>1499</v>
      </c>
      <c r="W5" s="292"/>
      <c r="X5" s="292"/>
    </row>
    <row r="6" spans="1:24" ht="14.45" customHeight="1" x14ac:dyDescent="0.25">
      <c r="A6" s="625"/>
      <c r="B6" s="625"/>
      <c r="C6" s="639"/>
      <c r="D6" s="639"/>
      <c r="E6" s="639"/>
      <c r="F6" s="639"/>
      <c r="G6" s="639"/>
      <c r="H6" s="641" t="s">
        <v>1500</v>
      </c>
      <c r="I6" s="642"/>
      <c r="J6" s="641" t="s">
        <v>1501</v>
      </c>
      <c r="K6" s="642"/>
      <c r="L6" s="641" t="s">
        <v>1502</v>
      </c>
      <c r="M6" s="642"/>
      <c r="N6" s="641" t="s">
        <v>1503</v>
      </c>
      <c r="O6" s="642"/>
      <c r="P6" s="646"/>
      <c r="Q6" s="647"/>
      <c r="R6" s="625"/>
      <c r="S6" s="625"/>
      <c r="T6" s="625"/>
      <c r="U6" s="625"/>
      <c r="V6" s="639"/>
      <c r="W6" s="292"/>
      <c r="X6" s="292"/>
    </row>
    <row r="7" spans="1:24" ht="60" x14ac:dyDescent="0.25">
      <c r="A7" s="626"/>
      <c r="B7" s="626"/>
      <c r="C7" s="640"/>
      <c r="D7" s="640"/>
      <c r="E7" s="640"/>
      <c r="F7" s="640"/>
      <c r="G7" s="640"/>
      <c r="H7" s="421" t="s">
        <v>1504</v>
      </c>
      <c r="I7" s="421" t="s">
        <v>35</v>
      </c>
      <c r="J7" s="421" t="s">
        <v>1504</v>
      </c>
      <c r="K7" s="421" t="s">
        <v>35</v>
      </c>
      <c r="L7" s="421" t="s">
        <v>1504</v>
      </c>
      <c r="M7" s="421" t="s">
        <v>35</v>
      </c>
      <c r="N7" s="421" t="s">
        <v>1504</v>
      </c>
      <c r="O7" s="421" t="s">
        <v>35</v>
      </c>
      <c r="P7" s="421" t="s">
        <v>1504</v>
      </c>
      <c r="Q7" s="421" t="s">
        <v>35</v>
      </c>
      <c r="R7" s="626"/>
      <c r="S7" s="626"/>
      <c r="T7" s="626"/>
      <c r="U7" s="626"/>
      <c r="V7" s="640"/>
      <c r="W7" s="292"/>
      <c r="X7" s="292"/>
    </row>
    <row r="8" spans="1:24" ht="15.6" customHeight="1" x14ac:dyDescent="0.3">
      <c r="A8" s="273"/>
      <c r="B8" s="274"/>
      <c r="C8" s="285"/>
      <c r="D8" s="285"/>
      <c r="E8" s="285"/>
      <c r="F8" s="286"/>
      <c r="G8" s="285"/>
      <c r="H8" s="422"/>
      <c r="I8" s="422"/>
      <c r="J8" s="422"/>
      <c r="K8" s="422"/>
      <c r="L8" s="422"/>
      <c r="M8" s="422"/>
      <c r="N8" s="422"/>
      <c r="O8" s="422"/>
      <c r="P8" s="422"/>
      <c r="Q8" s="422"/>
      <c r="R8" s="275"/>
      <c r="S8" s="275"/>
      <c r="T8" s="275"/>
      <c r="U8" s="275"/>
      <c r="V8" s="285"/>
      <c r="W8" s="292"/>
      <c r="X8" s="292"/>
    </row>
    <row r="9" spans="1:24" ht="156.75" x14ac:dyDescent="0.25">
      <c r="A9" s="674" t="s">
        <v>2663</v>
      </c>
      <c r="B9" s="674" t="s">
        <v>2664</v>
      </c>
      <c r="C9" s="357" t="s">
        <v>2660</v>
      </c>
      <c r="D9" s="357" t="s">
        <v>2665</v>
      </c>
      <c r="E9" s="357" t="s">
        <v>2666</v>
      </c>
      <c r="F9" s="357" t="s">
        <v>2667</v>
      </c>
      <c r="G9" s="357" t="s">
        <v>2668</v>
      </c>
      <c r="H9" s="437"/>
      <c r="I9" s="439"/>
      <c r="J9" s="437">
        <v>1</v>
      </c>
      <c r="K9" s="438"/>
      <c r="L9" s="437"/>
      <c r="M9" s="439"/>
      <c r="N9" s="437"/>
      <c r="O9" s="439"/>
      <c r="P9" s="377">
        <f t="shared" ref="P9:Q16" si="0">H9+J9+L9+N9</f>
        <v>1</v>
      </c>
      <c r="Q9" s="368">
        <f t="shared" si="0"/>
        <v>0</v>
      </c>
      <c r="R9" s="357"/>
      <c r="S9" s="357" t="s">
        <v>2669</v>
      </c>
      <c r="T9" s="357" t="s">
        <v>2016</v>
      </c>
      <c r="U9" s="357" t="s">
        <v>2324</v>
      </c>
      <c r="V9" s="357" t="s">
        <v>2344</v>
      </c>
      <c r="W9" s="292"/>
      <c r="X9" s="292"/>
    </row>
    <row r="10" spans="1:24" ht="156.75" x14ac:dyDescent="0.25">
      <c r="A10" s="675"/>
      <c r="B10" s="675"/>
      <c r="C10" s="357" t="s">
        <v>2660</v>
      </c>
      <c r="D10" s="357" t="s">
        <v>2670</v>
      </c>
      <c r="E10" s="357" t="s">
        <v>2671</v>
      </c>
      <c r="F10" s="357" t="s">
        <v>2672</v>
      </c>
      <c r="G10" s="357" t="s">
        <v>2673</v>
      </c>
      <c r="H10" s="437">
        <v>1</v>
      </c>
      <c r="I10" s="438"/>
      <c r="J10" s="437"/>
      <c r="K10" s="439"/>
      <c r="L10" s="437"/>
      <c r="M10" s="439"/>
      <c r="N10" s="437"/>
      <c r="O10" s="439"/>
      <c r="P10" s="377">
        <f t="shared" si="0"/>
        <v>1</v>
      </c>
      <c r="Q10" s="368">
        <f t="shared" si="0"/>
        <v>0</v>
      </c>
      <c r="R10" s="357"/>
      <c r="S10" s="357" t="s">
        <v>2669</v>
      </c>
      <c r="T10" s="357" t="s">
        <v>2674</v>
      </c>
      <c r="U10" s="357" t="s">
        <v>2561</v>
      </c>
      <c r="V10" s="357" t="s">
        <v>2188</v>
      </c>
      <c r="W10" s="292"/>
      <c r="X10" s="292"/>
    </row>
    <row r="11" spans="1:24" ht="156.75" x14ac:dyDescent="0.25">
      <c r="A11" s="675"/>
      <c r="B11" s="675"/>
      <c r="C11" s="357" t="s">
        <v>2660</v>
      </c>
      <c r="D11" s="357" t="s">
        <v>2675</v>
      </c>
      <c r="E11" s="357" t="s">
        <v>2676</v>
      </c>
      <c r="F11" s="357" t="s">
        <v>2677</v>
      </c>
      <c r="G11" s="357" t="s">
        <v>2678</v>
      </c>
      <c r="H11" s="437">
        <v>0.25</v>
      </c>
      <c r="I11" s="438"/>
      <c r="J11" s="437">
        <v>0.25</v>
      </c>
      <c r="K11" s="438"/>
      <c r="L11" s="437">
        <v>0.25</v>
      </c>
      <c r="M11" s="438"/>
      <c r="N11" s="479">
        <v>0.25</v>
      </c>
      <c r="O11" s="438"/>
      <c r="P11" s="377">
        <f t="shared" si="0"/>
        <v>1</v>
      </c>
      <c r="Q11" s="368">
        <f t="shared" si="0"/>
        <v>0</v>
      </c>
      <c r="R11" s="357"/>
      <c r="S11" s="357" t="s">
        <v>2679</v>
      </c>
      <c r="T11" s="357" t="s">
        <v>2680</v>
      </c>
      <c r="U11" s="357" t="s">
        <v>2681</v>
      </c>
      <c r="V11" s="357" t="s">
        <v>2245</v>
      </c>
      <c r="W11" s="292"/>
      <c r="X11" s="292"/>
    </row>
    <row r="12" spans="1:24" ht="156.75" x14ac:dyDescent="0.25">
      <c r="A12" s="675"/>
      <c r="B12" s="675"/>
      <c r="C12" s="357" t="s">
        <v>2660</v>
      </c>
      <c r="D12" s="357" t="s">
        <v>2682</v>
      </c>
      <c r="E12" s="357" t="s">
        <v>2683</v>
      </c>
      <c r="F12" s="357" t="s">
        <v>2684</v>
      </c>
      <c r="G12" s="357" t="s">
        <v>2685</v>
      </c>
      <c r="H12" s="437">
        <v>1</v>
      </c>
      <c r="I12" s="438"/>
      <c r="J12" s="437"/>
      <c r="K12" s="439"/>
      <c r="L12" s="437"/>
      <c r="M12" s="439"/>
      <c r="N12" s="437"/>
      <c r="O12" s="439"/>
      <c r="P12" s="377">
        <f t="shared" si="0"/>
        <v>1</v>
      </c>
      <c r="Q12" s="368">
        <f t="shared" si="0"/>
        <v>0</v>
      </c>
      <c r="R12" s="357"/>
      <c r="S12" s="357" t="s">
        <v>2686</v>
      </c>
      <c r="T12" s="357" t="s">
        <v>2687</v>
      </c>
      <c r="U12" s="357" t="s">
        <v>2688</v>
      </c>
      <c r="V12" s="480" t="s">
        <v>2689</v>
      </c>
      <c r="W12" s="292"/>
      <c r="X12" s="292"/>
    </row>
    <row r="13" spans="1:24" ht="156.75" x14ac:dyDescent="0.25">
      <c r="A13" s="675"/>
      <c r="B13" s="675"/>
      <c r="C13" s="357" t="s">
        <v>2660</v>
      </c>
      <c r="D13" s="357" t="s">
        <v>2690</v>
      </c>
      <c r="E13" s="357" t="s">
        <v>2691</v>
      </c>
      <c r="F13" s="357" t="s">
        <v>2692</v>
      </c>
      <c r="G13" s="358" t="s">
        <v>2693</v>
      </c>
      <c r="H13" s="437">
        <v>1</v>
      </c>
      <c r="I13" s="438"/>
      <c r="J13" s="437"/>
      <c r="K13" s="439"/>
      <c r="L13" s="437"/>
      <c r="M13" s="439"/>
      <c r="N13" s="437"/>
      <c r="O13" s="439"/>
      <c r="P13" s="377">
        <f t="shared" si="0"/>
        <v>1</v>
      </c>
      <c r="Q13" s="368">
        <f t="shared" si="0"/>
        <v>0</v>
      </c>
      <c r="R13" s="357"/>
      <c r="S13" s="357" t="s">
        <v>2694</v>
      </c>
      <c r="T13" s="357" t="s">
        <v>2695</v>
      </c>
      <c r="U13" s="357" t="s">
        <v>2561</v>
      </c>
      <c r="V13" s="358" t="s">
        <v>2696</v>
      </c>
      <c r="W13" s="292"/>
      <c r="X13" s="292"/>
    </row>
    <row r="14" spans="1:24" ht="156.75" x14ac:dyDescent="0.25">
      <c r="A14" s="675"/>
      <c r="B14" s="675"/>
      <c r="C14" s="357" t="s">
        <v>2660</v>
      </c>
      <c r="D14" s="357" t="s">
        <v>2697</v>
      </c>
      <c r="E14" s="357" t="s">
        <v>2698</v>
      </c>
      <c r="F14" s="357" t="s">
        <v>2699</v>
      </c>
      <c r="G14" s="357" t="s">
        <v>2700</v>
      </c>
      <c r="H14" s="437"/>
      <c r="I14" s="439"/>
      <c r="J14" s="437"/>
      <c r="K14" s="439"/>
      <c r="L14" s="437"/>
      <c r="M14" s="439"/>
      <c r="N14" s="437">
        <v>1</v>
      </c>
      <c r="O14" s="438"/>
      <c r="P14" s="377">
        <f t="shared" si="0"/>
        <v>1</v>
      </c>
      <c r="Q14" s="368">
        <f t="shared" si="0"/>
        <v>0</v>
      </c>
      <c r="R14" s="357"/>
      <c r="S14" s="357" t="s">
        <v>2701</v>
      </c>
      <c r="T14" s="357" t="s">
        <v>2702</v>
      </c>
      <c r="U14" s="357" t="s">
        <v>2561</v>
      </c>
      <c r="V14" s="357" t="s">
        <v>2245</v>
      </c>
      <c r="W14" s="292"/>
      <c r="X14" s="292"/>
    </row>
    <row r="15" spans="1:24" ht="156.75" x14ac:dyDescent="0.25">
      <c r="A15" s="675"/>
      <c r="B15" s="675"/>
      <c r="C15" s="357" t="s">
        <v>2660</v>
      </c>
      <c r="D15" s="357" t="s">
        <v>2697</v>
      </c>
      <c r="E15" s="357" t="s">
        <v>2703</v>
      </c>
      <c r="F15" s="357" t="s">
        <v>2704</v>
      </c>
      <c r="G15" s="386" t="s">
        <v>2705</v>
      </c>
      <c r="H15" s="437">
        <v>1</v>
      </c>
      <c r="I15" s="438"/>
      <c r="J15" s="437"/>
      <c r="K15" s="439"/>
      <c r="L15" s="437"/>
      <c r="M15" s="439"/>
      <c r="N15" s="437"/>
      <c r="O15" s="439"/>
      <c r="P15" s="377">
        <f t="shared" si="0"/>
        <v>1</v>
      </c>
      <c r="Q15" s="368">
        <f t="shared" si="0"/>
        <v>0</v>
      </c>
      <c r="R15" s="357"/>
      <c r="S15" s="357" t="s">
        <v>2701</v>
      </c>
      <c r="T15" s="357" t="s">
        <v>2706</v>
      </c>
      <c r="U15" s="357" t="s">
        <v>2707</v>
      </c>
      <c r="V15" s="357" t="s">
        <v>2696</v>
      </c>
      <c r="W15" s="292"/>
      <c r="X15" s="292"/>
    </row>
    <row r="16" spans="1:24" ht="156.75" x14ac:dyDescent="0.25">
      <c r="A16" s="675"/>
      <c r="B16" s="675"/>
      <c r="C16" s="357" t="s">
        <v>2660</v>
      </c>
      <c r="D16" s="357" t="s">
        <v>2697</v>
      </c>
      <c r="E16" s="357" t="s">
        <v>2708</v>
      </c>
      <c r="F16" s="357" t="s">
        <v>2709</v>
      </c>
      <c r="G16" s="357" t="s">
        <v>2710</v>
      </c>
      <c r="H16" s="437">
        <v>1</v>
      </c>
      <c r="I16" s="438"/>
      <c r="J16" s="437"/>
      <c r="K16" s="439"/>
      <c r="L16" s="437"/>
      <c r="M16" s="439"/>
      <c r="N16" s="437"/>
      <c r="O16" s="439"/>
      <c r="P16" s="377">
        <f t="shared" si="0"/>
        <v>1</v>
      </c>
      <c r="Q16" s="368">
        <f t="shared" si="0"/>
        <v>0</v>
      </c>
      <c r="R16" s="357"/>
      <c r="S16" s="357" t="s">
        <v>2701</v>
      </c>
      <c r="T16" s="357" t="s">
        <v>2711</v>
      </c>
      <c r="U16" s="357" t="s">
        <v>2707</v>
      </c>
      <c r="V16" s="357" t="s">
        <v>2696</v>
      </c>
      <c r="W16" s="292"/>
      <c r="X16" s="292"/>
    </row>
    <row r="17" spans="1:24" ht="15.6" customHeight="1" x14ac:dyDescent="0.25">
      <c r="A17" s="481"/>
      <c r="B17" s="482"/>
      <c r="C17" s="481" t="s">
        <v>2712</v>
      </c>
      <c r="D17" s="481"/>
      <c r="E17" s="482"/>
      <c r="F17" s="482"/>
      <c r="G17" s="482"/>
      <c r="H17" s="466"/>
      <c r="I17" s="483"/>
      <c r="J17" s="484"/>
      <c r="K17" s="483"/>
      <c r="L17" s="466"/>
      <c r="M17" s="483"/>
      <c r="N17" s="484"/>
      <c r="O17" s="483"/>
      <c r="P17" s="483"/>
      <c r="Q17" s="483">
        <f>SUM(Q9:Q16)</f>
        <v>0</v>
      </c>
      <c r="R17" s="485"/>
      <c r="S17" s="485"/>
      <c r="T17" s="485"/>
      <c r="U17" s="485"/>
      <c r="V17" s="485"/>
      <c r="W17" s="292"/>
      <c r="X17" s="292"/>
    </row>
    <row r="18" spans="1:24" x14ac:dyDescent="0.25">
      <c r="A18" s="292"/>
      <c r="B18" s="292"/>
      <c r="C18" s="292"/>
      <c r="D18" s="292"/>
      <c r="E18" s="292"/>
      <c r="F18" s="292"/>
      <c r="G18" s="292"/>
      <c r="H18" s="292"/>
      <c r="I18" s="294"/>
      <c r="J18" s="292"/>
      <c r="K18" s="294"/>
      <c r="L18" s="292"/>
      <c r="M18" s="294"/>
      <c r="N18" s="292"/>
      <c r="O18" s="294"/>
      <c r="P18" s="292"/>
      <c r="Q18" s="294"/>
      <c r="R18" s="292"/>
      <c r="S18" s="292"/>
      <c r="T18" s="292"/>
      <c r="U18" s="292"/>
      <c r="V18" s="292"/>
      <c r="W18" s="292"/>
      <c r="X18" s="292"/>
    </row>
    <row r="19" spans="1:24" x14ac:dyDescent="0.25">
      <c r="A19" s="292"/>
      <c r="B19" s="292"/>
      <c r="C19" s="292"/>
      <c r="D19" s="292"/>
      <c r="E19" s="292"/>
      <c r="F19" s="292"/>
      <c r="G19" s="292"/>
      <c r="H19" s="292"/>
      <c r="I19" s="294"/>
      <c r="J19" s="292"/>
      <c r="K19" s="294"/>
      <c r="L19" s="292"/>
      <c r="M19" s="294"/>
      <c r="N19" s="292"/>
      <c r="O19" s="294"/>
      <c r="P19" s="292"/>
      <c r="Q19" s="294"/>
      <c r="R19" s="292"/>
      <c r="S19" s="292"/>
      <c r="T19" s="292"/>
      <c r="U19" s="292"/>
      <c r="V19" s="292"/>
      <c r="W19" s="292"/>
      <c r="X19" s="292"/>
    </row>
    <row r="20" spans="1:24" x14ac:dyDescent="0.25">
      <c r="A20" s="292"/>
      <c r="B20" s="292"/>
      <c r="C20" s="292"/>
      <c r="D20" s="292"/>
      <c r="E20" s="292"/>
      <c r="F20" s="292"/>
      <c r="G20" s="292"/>
      <c r="H20" s="292"/>
      <c r="I20" s="294"/>
      <c r="J20" s="292"/>
      <c r="K20" s="294"/>
      <c r="L20" s="292"/>
      <c r="M20" s="294"/>
      <c r="N20" s="292"/>
      <c r="O20" s="294"/>
      <c r="P20" s="292"/>
      <c r="Q20" s="294"/>
      <c r="R20" s="292"/>
      <c r="S20" s="292"/>
      <c r="T20" s="292"/>
      <c r="U20" s="292"/>
      <c r="V20" s="292"/>
      <c r="W20" s="292"/>
      <c r="X20" s="292"/>
    </row>
    <row r="21" spans="1:24" x14ac:dyDescent="0.25">
      <c r="A21" s="292"/>
      <c r="B21" s="292"/>
      <c r="C21" s="292"/>
      <c r="D21" s="292"/>
      <c r="E21" s="292"/>
      <c r="F21" s="292"/>
      <c r="G21" s="292"/>
      <c r="H21" s="292"/>
      <c r="I21" s="294"/>
      <c r="J21" s="292"/>
      <c r="K21" s="294"/>
      <c r="L21" s="292"/>
      <c r="M21" s="294"/>
      <c r="N21" s="292"/>
      <c r="O21" s="294"/>
      <c r="P21" s="292"/>
      <c r="Q21" s="294"/>
      <c r="R21" s="292"/>
      <c r="S21" s="292"/>
      <c r="T21" s="292"/>
      <c r="U21" s="292"/>
      <c r="V21" s="292"/>
      <c r="W21" s="292"/>
      <c r="X21" s="292"/>
    </row>
  </sheetData>
  <mergeCells count="21">
    <mergeCell ref="A4:V4"/>
    <mergeCell ref="A9:A16"/>
    <mergeCell ref="G5:G7"/>
    <mergeCell ref="E5:E7"/>
    <mergeCell ref="C5:C7"/>
    <mergeCell ref="B5:B7"/>
    <mergeCell ref="A5:A7"/>
    <mergeCell ref="F5:F7"/>
    <mergeCell ref="H5:O5"/>
    <mergeCell ref="R5:R7"/>
    <mergeCell ref="S5:S7"/>
    <mergeCell ref="T5:T7"/>
    <mergeCell ref="U5:U7"/>
    <mergeCell ref="V5:V7"/>
    <mergeCell ref="P5:Q6"/>
    <mergeCell ref="D5:D7"/>
    <mergeCell ref="H6:I6"/>
    <mergeCell ref="J6:K6"/>
    <mergeCell ref="L6:M6"/>
    <mergeCell ref="N6:O6"/>
    <mergeCell ref="B9:B1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16">
      <formula1>$C$1:$D$1</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topLeftCell="F1" zoomScale="62" zoomScaleNormal="62" zoomScalePageLayoutView="80" workbookViewId="0">
      <pane ySplit="6" topLeftCell="A14" activePane="bottomLeft" state="frozen"/>
      <selection activeCell="R7" sqref="R7"/>
      <selection pane="bottomLeft" activeCell="D19" sqref="D19"/>
    </sheetView>
  </sheetViews>
  <sheetFormatPr baseColWidth="10" defaultColWidth="11.42578125" defaultRowHeight="15" x14ac:dyDescent="0.25"/>
  <cols>
    <col min="1" max="1" width="34" customWidth="1"/>
    <col min="2" max="2" width="35.7109375" customWidth="1"/>
    <col min="3" max="3" width="27.42578125" customWidth="1"/>
    <col min="4" max="4" width="27.42578125" style="253" customWidth="1"/>
    <col min="5" max="5" width="27.42578125" customWidth="1"/>
    <col min="6" max="6" width="15.7109375" customWidth="1"/>
    <col min="7" max="7" width="27.42578125" customWidth="1"/>
    <col min="8" max="8" width="15.28515625" customWidth="1"/>
    <col min="9" max="9" width="15.42578125" customWidth="1"/>
    <col min="10" max="10" width="15.28515625" customWidth="1"/>
    <col min="11" max="11" width="15.85546875" customWidth="1"/>
    <col min="12" max="12" width="15.28515625" customWidth="1"/>
    <col min="13" max="13" width="15" customWidth="1"/>
    <col min="14" max="14" width="15.28515625" customWidth="1"/>
    <col min="15" max="15" width="14.85546875" customWidth="1"/>
    <col min="16" max="16" width="15.28515625" customWidth="1"/>
    <col min="17" max="17" width="19.85546875" customWidth="1"/>
    <col min="18" max="20" width="14.28515625" customWidth="1"/>
    <col min="21" max="21" width="15.7109375" customWidth="1"/>
  </cols>
  <sheetData>
    <row r="1" spans="1:28" ht="18.75" x14ac:dyDescent="0.3">
      <c r="A1" s="686" t="s">
        <v>2713</v>
      </c>
      <c r="B1" s="686"/>
      <c r="C1" s="686"/>
      <c r="D1" s="686"/>
      <c r="E1" s="686"/>
      <c r="F1" s="686"/>
      <c r="G1" s="686"/>
      <c r="H1" s="686"/>
      <c r="I1" s="686"/>
      <c r="J1" s="686"/>
      <c r="K1" s="686"/>
      <c r="L1" s="686"/>
      <c r="M1" s="686"/>
      <c r="N1" s="686"/>
      <c r="O1" s="686"/>
      <c r="P1" s="686"/>
      <c r="Q1" s="686"/>
      <c r="R1" s="686"/>
      <c r="S1" s="686"/>
      <c r="T1" s="686"/>
      <c r="U1" s="686"/>
      <c r="V1" s="266" t="s">
        <v>2714</v>
      </c>
      <c r="W1" s="266" t="s">
        <v>2715</v>
      </c>
      <c r="X1" s="266" t="s">
        <v>2716</v>
      </c>
      <c r="Y1" s="266" t="s">
        <v>2717</v>
      </c>
      <c r="Z1" s="266" t="s">
        <v>2718</v>
      </c>
      <c r="AA1" s="266" t="s">
        <v>2719</v>
      </c>
      <c r="AB1" s="266" t="s">
        <v>2720</v>
      </c>
    </row>
    <row r="2" spans="1:28" x14ac:dyDescent="0.25">
      <c r="A2" s="687" t="s">
        <v>2721</v>
      </c>
      <c r="B2" s="687"/>
      <c r="C2" s="687"/>
      <c r="D2" s="687"/>
      <c r="E2" s="687"/>
      <c r="F2" s="687"/>
      <c r="G2" s="687"/>
      <c r="H2" s="687"/>
      <c r="I2" s="687"/>
      <c r="J2" s="687"/>
      <c r="K2" s="687"/>
      <c r="L2" s="687"/>
      <c r="M2" s="687"/>
      <c r="N2" s="687"/>
      <c r="O2" s="687"/>
      <c r="P2" s="687"/>
      <c r="Q2" s="687"/>
      <c r="R2" s="687"/>
      <c r="S2" s="687"/>
      <c r="T2" s="687"/>
      <c r="U2" s="687"/>
      <c r="V2" s="253"/>
      <c r="W2" s="253"/>
      <c r="X2" s="253"/>
      <c r="Y2" s="253"/>
      <c r="Z2" s="253"/>
      <c r="AA2" s="253"/>
      <c r="AB2" s="253"/>
    </row>
    <row r="3" spans="1:28" ht="13.5" customHeight="1" x14ac:dyDescent="0.25">
      <c r="A3" s="297" t="s">
        <v>2722</v>
      </c>
      <c r="B3" s="298"/>
      <c r="C3" s="298"/>
      <c r="D3" s="298"/>
      <c r="E3" s="298"/>
      <c r="F3" s="298"/>
      <c r="G3" s="298"/>
      <c r="H3" s="298"/>
      <c r="I3" s="298"/>
      <c r="J3" s="298"/>
      <c r="K3" s="298"/>
      <c r="L3" s="298"/>
      <c r="M3" s="299" t="s">
        <v>2723</v>
      </c>
      <c r="N3" s="299" t="s">
        <v>2724</v>
      </c>
      <c r="O3" s="299" t="s">
        <v>2725</v>
      </c>
      <c r="P3" s="299" t="s">
        <v>2726</v>
      </c>
      <c r="Q3" s="298"/>
      <c r="R3" s="298"/>
      <c r="S3" s="298"/>
      <c r="T3" s="298"/>
      <c r="U3" s="298"/>
      <c r="V3" s="292"/>
      <c r="W3" s="292"/>
      <c r="X3" s="292"/>
      <c r="Y3" s="253"/>
      <c r="Z3" s="253"/>
      <c r="AA3" s="253"/>
      <c r="AB3" s="253"/>
    </row>
    <row r="4" spans="1:28" ht="15" customHeight="1" x14ac:dyDescent="0.25">
      <c r="A4" s="625" t="s">
        <v>1488</v>
      </c>
      <c r="B4" s="627" t="s">
        <v>1489</v>
      </c>
      <c r="C4" s="638" t="s">
        <v>1490</v>
      </c>
      <c r="D4" s="638" t="s">
        <v>1491</v>
      </c>
      <c r="E4" s="638" t="s">
        <v>1492</v>
      </c>
      <c r="F4" s="638" t="s">
        <v>1309</v>
      </c>
      <c r="G4" s="638" t="s">
        <v>1493</v>
      </c>
      <c r="H4" s="641" t="s">
        <v>1494</v>
      </c>
      <c r="I4" s="643"/>
      <c r="J4" s="643"/>
      <c r="K4" s="643"/>
      <c r="L4" s="643"/>
      <c r="M4" s="643"/>
      <c r="N4" s="643"/>
      <c r="O4" s="642"/>
      <c r="P4" s="644" t="s">
        <v>1495</v>
      </c>
      <c r="Q4" s="645"/>
      <c r="R4" s="627" t="s">
        <v>1496</v>
      </c>
      <c r="S4" s="627" t="s">
        <v>1497</v>
      </c>
      <c r="T4" s="627" t="s">
        <v>1498</v>
      </c>
      <c r="U4" s="638" t="s">
        <v>1499</v>
      </c>
      <c r="V4" s="292"/>
      <c r="W4" s="292"/>
      <c r="X4" s="292"/>
      <c r="Y4" s="253"/>
      <c r="Z4" s="253"/>
      <c r="AA4" s="253"/>
      <c r="AB4" s="253"/>
    </row>
    <row r="5" spans="1:28" ht="15" customHeight="1" x14ac:dyDescent="0.25">
      <c r="A5" s="625"/>
      <c r="B5" s="625"/>
      <c r="C5" s="639"/>
      <c r="D5" s="639"/>
      <c r="E5" s="639"/>
      <c r="F5" s="639"/>
      <c r="G5" s="639"/>
      <c r="H5" s="641" t="s">
        <v>1500</v>
      </c>
      <c r="I5" s="642"/>
      <c r="J5" s="641" t="s">
        <v>1501</v>
      </c>
      <c r="K5" s="642"/>
      <c r="L5" s="641" t="s">
        <v>1502</v>
      </c>
      <c r="M5" s="642"/>
      <c r="N5" s="641" t="s">
        <v>1503</v>
      </c>
      <c r="O5" s="642"/>
      <c r="P5" s="646"/>
      <c r="Q5" s="647"/>
      <c r="R5" s="625"/>
      <c r="S5" s="625"/>
      <c r="T5" s="625"/>
      <c r="U5" s="639"/>
      <c r="V5" s="292"/>
      <c r="W5" s="292"/>
      <c r="X5" s="292"/>
      <c r="Y5" s="253"/>
      <c r="Z5" s="253"/>
      <c r="AA5" s="253"/>
      <c r="AB5" s="253"/>
    </row>
    <row r="6" spans="1:28" ht="45" x14ac:dyDescent="0.25">
      <c r="A6" s="626"/>
      <c r="B6" s="626"/>
      <c r="C6" s="640"/>
      <c r="D6" s="640"/>
      <c r="E6" s="640"/>
      <c r="F6" s="640"/>
      <c r="G6" s="640"/>
      <c r="H6" s="421" t="s">
        <v>1504</v>
      </c>
      <c r="I6" s="421" t="s">
        <v>35</v>
      </c>
      <c r="J6" s="421" t="s">
        <v>1504</v>
      </c>
      <c r="K6" s="421" t="s">
        <v>35</v>
      </c>
      <c r="L6" s="421" t="s">
        <v>1504</v>
      </c>
      <c r="M6" s="421" t="s">
        <v>35</v>
      </c>
      <c r="N6" s="421" t="s">
        <v>1504</v>
      </c>
      <c r="O6" s="421" t="s">
        <v>35</v>
      </c>
      <c r="P6" s="421" t="s">
        <v>1504</v>
      </c>
      <c r="Q6" s="421" t="s">
        <v>35</v>
      </c>
      <c r="R6" s="626"/>
      <c r="S6" s="626"/>
      <c r="T6" s="626"/>
      <c r="U6" s="640"/>
      <c r="V6" s="292"/>
      <c r="W6" s="292"/>
      <c r="X6" s="292"/>
      <c r="Y6" s="253"/>
      <c r="Z6" s="253"/>
      <c r="AA6" s="253"/>
      <c r="AB6" s="253"/>
    </row>
    <row r="7" spans="1:28" ht="14.45" x14ac:dyDescent="0.3">
      <c r="A7" s="273"/>
      <c r="B7" s="274"/>
      <c r="C7" s="285"/>
      <c r="D7" s="285"/>
      <c r="E7" s="285"/>
      <c r="F7" s="286"/>
      <c r="G7" s="285"/>
      <c r="H7" s="422"/>
      <c r="I7" s="422"/>
      <c r="J7" s="422"/>
      <c r="K7" s="422"/>
      <c r="L7" s="422"/>
      <c r="M7" s="422"/>
      <c r="N7" s="422"/>
      <c r="O7" s="422"/>
      <c r="P7" s="422"/>
      <c r="Q7" s="422"/>
      <c r="R7" s="275"/>
      <c r="S7" s="275"/>
      <c r="T7" s="275"/>
      <c r="U7" s="285"/>
      <c r="V7" s="292"/>
      <c r="W7" s="292"/>
      <c r="X7" s="292"/>
      <c r="Y7" s="253"/>
      <c r="Z7" s="253"/>
      <c r="AA7" s="253"/>
      <c r="AB7" s="253"/>
    </row>
    <row r="8" spans="1:28" s="229" customFormat="1" ht="63.6" customHeight="1" x14ac:dyDescent="0.25">
      <c r="A8" s="680" t="s">
        <v>2727</v>
      </c>
      <c r="B8" s="678" t="s">
        <v>2728</v>
      </c>
      <c r="C8" s="358" t="s">
        <v>2726</v>
      </c>
      <c r="D8" s="358" t="s">
        <v>2729</v>
      </c>
      <c r="E8" s="357" t="s">
        <v>2719</v>
      </c>
      <c r="F8" s="357" t="s">
        <v>2730</v>
      </c>
      <c r="G8" s="358" t="s">
        <v>2731</v>
      </c>
      <c r="H8" s="387">
        <v>1</v>
      </c>
      <c r="I8" s="378"/>
      <c r="J8" s="358"/>
      <c r="K8" s="370"/>
      <c r="L8" s="358"/>
      <c r="M8" s="370"/>
      <c r="N8" s="358"/>
      <c r="O8" s="370"/>
      <c r="P8" s="371">
        <f t="shared" ref="P8:P9" si="0">H8+J8+L8+N8</f>
        <v>1</v>
      </c>
      <c r="Q8" s="368">
        <f t="shared" ref="Q8:Q19" si="1">I8+K8+M8+O8</f>
        <v>0</v>
      </c>
      <c r="R8" s="358" t="s">
        <v>2732</v>
      </c>
      <c r="S8" s="358" t="s">
        <v>2733</v>
      </c>
      <c r="T8" s="358" t="s">
        <v>2561</v>
      </c>
      <c r="U8" s="358" t="s">
        <v>2734</v>
      </c>
      <c r="V8" s="292"/>
      <c r="W8" s="292"/>
      <c r="X8" s="292"/>
      <c r="Y8" s="253"/>
      <c r="Z8" s="253"/>
      <c r="AA8" s="253"/>
      <c r="AB8" s="253"/>
    </row>
    <row r="9" spans="1:28" s="253" customFormat="1" ht="156.75" x14ac:dyDescent="0.25">
      <c r="A9" s="681"/>
      <c r="B9" s="679"/>
      <c r="C9" s="358" t="s">
        <v>2724</v>
      </c>
      <c r="D9" s="358" t="s">
        <v>2735</v>
      </c>
      <c r="E9" s="357" t="s">
        <v>2715</v>
      </c>
      <c r="F9" s="357" t="s">
        <v>2736</v>
      </c>
      <c r="G9" s="358" t="s">
        <v>2737</v>
      </c>
      <c r="H9" s="597"/>
      <c r="I9" s="598"/>
      <c r="J9" s="599"/>
      <c r="K9" s="598"/>
      <c r="L9" s="599"/>
      <c r="M9" s="598"/>
      <c r="N9" s="599"/>
      <c r="O9" s="598"/>
      <c r="P9" s="600">
        <f t="shared" si="0"/>
        <v>0</v>
      </c>
      <c r="Q9" s="601">
        <f t="shared" si="1"/>
        <v>0</v>
      </c>
      <c r="R9" s="358" t="s">
        <v>2738</v>
      </c>
      <c r="S9" s="358" t="s">
        <v>2739</v>
      </c>
      <c r="T9" s="358" t="s">
        <v>2561</v>
      </c>
      <c r="U9" s="358" t="s">
        <v>2734</v>
      </c>
      <c r="V9" s="292"/>
      <c r="W9" s="292"/>
      <c r="X9" s="292"/>
    </row>
    <row r="10" spans="1:28" ht="242.25" x14ac:dyDescent="0.25">
      <c r="A10" s="681"/>
      <c r="B10" s="677" t="s">
        <v>2740</v>
      </c>
      <c r="C10" s="358" t="s">
        <v>2726</v>
      </c>
      <c r="D10" s="358" t="s">
        <v>2741</v>
      </c>
      <c r="E10" s="357" t="s">
        <v>2718</v>
      </c>
      <c r="F10" s="358" t="s">
        <v>2742</v>
      </c>
      <c r="G10" s="358" t="s">
        <v>2743</v>
      </c>
      <c r="H10" s="358"/>
      <c r="I10" s="370"/>
      <c r="J10" s="381">
        <v>1</v>
      </c>
      <c r="K10" s="378"/>
      <c r="L10" s="358"/>
      <c r="M10" s="370"/>
      <c r="N10" s="358"/>
      <c r="O10" s="370"/>
      <c r="P10" s="371">
        <f t="shared" ref="P10:P19" si="2">H10+J10+L10+N10</f>
        <v>1</v>
      </c>
      <c r="Q10" s="368">
        <f t="shared" si="1"/>
        <v>0</v>
      </c>
      <c r="R10" s="358" t="s">
        <v>2744</v>
      </c>
      <c r="S10" s="358" t="s">
        <v>2739</v>
      </c>
      <c r="T10" s="358" t="s">
        <v>2745</v>
      </c>
      <c r="U10" s="358" t="s">
        <v>2358</v>
      </c>
      <c r="V10" s="292"/>
      <c r="W10" s="292"/>
      <c r="X10" s="292"/>
      <c r="Y10" s="253"/>
      <c r="Z10" s="253"/>
      <c r="AA10" s="253"/>
      <c r="AB10" s="253"/>
    </row>
    <row r="11" spans="1:28" ht="114" x14ac:dyDescent="0.25">
      <c r="A11" s="681"/>
      <c r="B11" s="677"/>
      <c r="C11" s="382" t="s">
        <v>2724</v>
      </c>
      <c r="D11" s="382" t="s">
        <v>2746</v>
      </c>
      <c r="E11" s="357" t="s">
        <v>2717</v>
      </c>
      <c r="F11" s="358" t="s">
        <v>2747</v>
      </c>
      <c r="G11" s="358" t="s">
        <v>2748</v>
      </c>
      <c r="H11" s="387"/>
      <c r="I11" s="370"/>
      <c r="J11" s="381">
        <v>1</v>
      </c>
      <c r="K11" s="378"/>
      <c r="L11" s="358"/>
      <c r="M11" s="370"/>
      <c r="N11" s="358"/>
      <c r="O11" s="370"/>
      <c r="P11" s="371">
        <f t="shared" si="2"/>
        <v>1</v>
      </c>
      <c r="Q11" s="368">
        <f t="shared" si="1"/>
        <v>0</v>
      </c>
      <c r="R11" s="358" t="s">
        <v>2749</v>
      </c>
      <c r="S11" s="358" t="s">
        <v>2739</v>
      </c>
      <c r="T11" s="358" t="s">
        <v>2750</v>
      </c>
      <c r="U11" s="358" t="s">
        <v>2351</v>
      </c>
      <c r="V11" s="292"/>
      <c r="W11" s="292"/>
      <c r="X11" s="292"/>
      <c r="Y11" s="253"/>
      <c r="Z11" s="253"/>
      <c r="AA11" s="253"/>
      <c r="AB11" s="253"/>
    </row>
    <row r="12" spans="1:28" s="229" customFormat="1" ht="71.25" x14ac:dyDescent="0.25">
      <c r="A12" s="681"/>
      <c r="B12" s="677"/>
      <c r="C12" s="382" t="s">
        <v>2724</v>
      </c>
      <c r="D12" s="382" t="s">
        <v>2746</v>
      </c>
      <c r="E12" s="357" t="s">
        <v>2717</v>
      </c>
      <c r="F12" s="358" t="s">
        <v>2751</v>
      </c>
      <c r="G12" s="358" t="s">
        <v>2752</v>
      </c>
      <c r="H12" s="387"/>
      <c r="I12" s="370"/>
      <c r="J12" s="381"/>
      <c r="K12" s="370"/>
      <c r="L12" s="381">
        <v>1</v>
      </c>
      <c r="M12" s="378"/>
      <c r="N12" s="358"/>
      <c r="O12" s="370"/>
      <c r="P12" s="371">
        <f t="shared" si="2"/>
        <v>1</v>
      </c>
      <c r="Q12" s="368">
        <f t="shared" si="1"/>
        <v>0</v>
      </c>
      <c r="R12" s="358" t="s">
        <v>2753</v>
      </c>
      <c r="S12" s="358" t="s">
        <v>2739</v>
      </c>
      <c r="T12" s="358" t="s">
        <v>2754</v>
      </c>
      <c r="U12" s="358" t="s">
        <v>2755</v>
      </c>
      <c r="V12" s="292"/>
      <c r="W12" s="292"/>
      <c r="X12" s="292"/>
      <c r="Y12" s="253"/>
      <c r="Z12" s="253"/>
      <c r="AA12" s="253"/>
      <c r="AB12" s="253"/>
    </row>
    <row r="13" spans="1:28" s="229" customFormat="1" ht="242.25" x14ac:dyDescent="0.25">
      <c r="A13" s="681"/>
      <c r="B13" s="677"/>
      <c r="C13" s="358" t="s">
        <v>2725</v>
      </c>
      <c r="D13" s="386" t="s">
        <v>2746</v>
      </c>
      <c r="E13" s="357" t="s">
        <v>2717</v>
      </c>
      <c r="F13" s="358" t="s">
        <v>2756</v>
      </c>
      <c r="G13" s="358" t="s">
        <v>2757</v>
      </c>
      <c r="H13" s="387"/>
      <c r="I13" s="370"/>
      <c r="J13" s="381"/>
      <c r="K13" s="370"/>
      <c r="L13" s="381">
        <v>1</v>
      </c>
      <c r="M13" s="378"/>
      <c r="N13" s="358"/>
      <c r="O13" s="370"/>
      <c r="P13" s="371">
        <f t="shared" si="2"/>
        <v>1</v>
      </c>
      <c r="Q13" s="368">
        <f t="shared" si="1"/>
        <v>0</v>
      </c>
      <c r="R13" s="358" t="s">
        <v>2758</v>
      </c>
      <c r="S13" s="358" t="s">
        <v>2759</v>
      </c>
      <c r="T13" s="358" t="s">
        <v>2760</v>
      </c>
      <c r="U13" s="358" t="s">
        <v>2620</v>
      </c>
      <c r="V13" s="292"/>
      <c r="W13" s="292"/>
      <c r="X13" s="292"/>
      <c r="Y13" s="253"/>
      <c r="Z13" s="253"/>
      <c r="AA13" s="253"/>
      <c r="AB13" s="253"/>
    </row>
    <row r="14" spans="1:28" ht="89.45" customHeight="1" x14ac:dyDescent="0.25">
      <c r="A14" s="681"/>
      <c r="B14" s="677" t="s">
        <v>2761</v>
      </c>
      <c r="C14" s="358" t="s">
        <v>2726</v>
      </c>
      <c r="D14" s="382" t="s">
        <v>2762</v>
      </c>
      <c r="E14" s="357" t="s">
        <v>2716</v>
      </c>
      <c r="F14" s="358" t="s">
        <v>2763</v>
      </c>
      <c r="G14" s="320" t="s">
        <v>2764</v>
      </c>
      <c r="H14" s="358"/>
      <c r="I14" s="370"/>
      <c r="J14" s="381"/>
      <c r="K14" s="370"/>
      <c r="L14" s="381">
        <v>1</v>
      </c>
      <c r="M14" s="378"/>
      <c r="N14" s="358"/>
      <c r="O14" s="370"/>
      <c r="P14" s="371">
        <f t="shared" si="2"/>
        <v>1</v>
      </c>
      <c r="Q14" s="368">
        <f t="shared" si="1"/>
        <v>0</v>
      </c>
      <c r="R14" s="358" t="s">
        <v>2765</v>
      </c>
      <c r="S14" s="358" t="s">
        <v>2766</v>
      </c>
      <c r="T14" s="358" t="s">
        <v>2767</v>
      </c>
      <c r="U14" s="379" t="s">
        <v>2620</v>
      </c>
      <c r="V14" s="292"/>
      <c r="W14" s="292"/>
      <c r="X14" s="292"/>
      <c r="Y14" s="253"/>
      <c r="Z14" s="253"/>
      <c r="AA14" s="253"/>
      <c r="AB14" s="253"/>
    </row>
    <row r="15" spans="1:28" s="253" customFormat="1" ht="137.1" customHeight="1" x14ac:dyDescent="0.25">
      <c r="A15" s="681"/>
      <c r="B15" s="677"/>
      <c r="C15" s="358" t="s">
        <v>2726</v>
      </c>
      <c r="D15" s="382" t="s">
        <v>2762</v>
      </c>
      <c r="E15" s="357" t="s">
        <v>2716</v>
      </c>
      <c r="F15" s="358" t="s">
        <v>2768</v>
      </c>
      <c r="G15" s="358" t="s">
        <v>2769</v>
      </c>
      <c r="H15" s="358"/>
      <c r="I15" s="370"/>
      <c r="J15" s="381"/>
      <c r="K15" s="378"/>
      <c r="L15" s="358"/>
      <c r="M15" s="370"/>
      <c r="N15" s="358"/>
      <c r="O15" s="370"/>
      <c r="P15" s="371"/>
      <c r="Q15" s="368">
        <f t="shared" si="1"/>
        <v>0</v>
      </c>
      <c r="R15" s="358" t="s">
        <v>2765</v>
      </c>
      <c r="S15" s="358" t="s">
        <v>2766</v>
      </c>
      <c r="T15" s="358" t="s">
        <v>2770</v>
      </c>
      <c r="U15" s="379" t="s">
        <v>2099</v>
      </c>
      <c r="V15" s="292"/>
      <c r="W15" s="292"/>
      <c r="X15" s="292"/>
    </row>
    <row r="16" spans="1:28" s="253" customFormat="1" ht="113.1" customHeight="1" x14ac:dyDescent="0.25">
      <c r="A16" s="681"/>
      <c r="B16" s="677"/>
      <c r="C16" s="358" t="s">
        <v>2725</v>
      </c>
      <c r="D16" s="382" t="s">
        <v>2762</v>
      </c>
      <c r="E16" s="357" t="s">
        <v>2716</v>
      </c>
      <c r="F16" s="358" t="s">
        <v>2771</v>
      </c>
      <c r="G16" s="358" t="s">
        <v>2772</v>
      </c>
      <c r="H16" s="381">
        <v>1</v>
      </c>
      <c r="I16" s="378"/>
      <c r="J16" s="358"/>
      <c r="K16" s="370"/>
      <c r="L16" s="358"/>
      <c r="M16" s="370"/>
      <c r="N16" s="358"/>
      <c r="O16" s="370"/>
      <c r="P16" s="371"/>
      <c r="Q16" s="368">
        <f t="shared" si="1"/>
        <v>0</v>
      </c>
      <c r="R16" s="358" t="s">
        <v>2765</v>
      </c>
      <c r="S16" s="358" t="s">
        <v>2766</v>
      </c>
      <c r="T16" s="358" t="s">
        <v>2773</v>
      </c>
      <c r="U16" s="379" t="s">
        <v>2608</v>
      </c>
      <c r="V16" s="292"/>
      <c r="W16" s="292"/>
      <c r="X16" s="292"/>
    </row>
    <row r="17" spans="1:24" s="253" customFormat="1" ht="99" customHeight="1" x14ac:dyDescent="0.25">
      <c r="A17" s="681"/>
      <c r="B17" s="677"/>
      <c r="C17" s="358" t="s">
        <v>2725</v>
      </c>
      <c r="D17" s="382" t="s">
        <v>2762</v>
      </c>
      <c r="E17" s="357" t="s">
        <v>2716</v>
      </c>
      <c r="F17" s="358" t="s">
        <v>2774</v>
      </c>
      <c r="G17" s="358" t="s">
        <v>2775</v>
      </c>
      <c r="H17" s="358"/>
      <c r="I17" s="370"/>
      <c r="J17" s="381">
        <v>1</v>
      </c>
      <c r="K17" s="378"/>
      <c r="L17" s="358"/>
      <c r="M17" s="370"/>
      <c r="N17" s="358"/>
      <c r="O17" s="370"/>
      <c r="P17" s="371"/>
      <c r="Q17" s="368">
        <f t="shared" si="1"/>
        <v>0</v>
      </c>
      <c r="R17" s="358" t="s">
        <v>2765</v>
      </c>
      <c r="S17" s="358" t="s">
        <v>2766</v>
      </c>
      <c r="T17" s="358" t="s">
        <v>2776</v>
      </c>
      <c r="U17" s="379" t="s">
        <v>2620</v>
      </c>
      <c r="V17" s="292"/>
      <c r="W17" s="292"/>
      <c r="X17" s="292"/>
    </row>
    <row r="18" spans="1:24" s="253" customFormat="1" ht="81" customHeight="1" x14ac:dyDescent="0.25">
      <c r="A18" s="681"/>
      <c r="B18" s="677"/>
      <c r="C18" s="358" t="s">
        <v>2725</v>
      </c>
      <c r="D18" s="382" t="s">
        <v>2762</v>
      </c>
      <c r="E18" s="357" t="s">
        <v>2716</v>
      </c>
      <c r="F18" s="358" t="s">
        <v>2777</v>
      </c>
      <c r="G18" s="358" t="s">
        <v>2778</v>
      </c>
      <c r="H18" s="358"/>
      <c r="I18" s="370"/>
      <c r="J18" s="358"/>
      <c r="K18" s="380"/>
      <c r="L18" s="381">
        <v>0.5</v>
      </c>
      <c r="M18" s="378"/>
      <c r="N18" s="381">
        <v>0.5</v>
      </c>
      <c r="O18" s="378"/>
      <c r="P18" s="371"/>
      <c r="Q18" s="368">
        <f t="shared" si="1"/>
        <v>0</v>
      </c>
      <c r="R18" s="358" t="s">
        <v>2765</v>
      </c>
      <c r="S18" s="358" t="s">
        <v>2766</v>
      </c>
      <c r="T18" s="358" t="s">
        <v>2779</v>
      </c>
      <c r="U18" s="379" t="s">
        <v>2755</v>
      </c>
      <c r="V18" s="292"/>
      <c r="W18" s="292"/>
      <c r="X18" s="292"/>
    </row>
    <row r="19" spans="1:24" ht="162" customHeight="1" x14ac:dyDescent="0.25">
      <c r="A19" s="682"/>
      <c r="B19" s="677"/>
      <c r="C19" s="486" t="s">
        <v>2725</v>
      </c>
      <c r="D19" s="382" t="s">
        <v>2762</v>
      </c>
      <c r="E19" s="357" t="s">
        <v>2716</v>
      </c>
      <c r="F19" s="363" t="s">
        <v>2780</v>
      </c>
      <c r="G19" s="363" t="s">
        <v>2781</v>
      </c>
      <c r="H19" s="358"/>
      <c r="I19" s="370"/>
      <c r="J19" s="358"/>
      <c r="K19" s="370"/>
      <c r="L19" s="358"/>
      <c r="M19" s="370"/>
      <c r="N19" s="381">
        <v>1</v>
      </c>
      <c r="O19" s="378"/>
      <c r="P19" s="371">
        <f t="shared" si="2"/>
        <v>1</v>
      </c>
      <c r="Q19" s="368">
        <f t="shared" si="1"/>
        <v>0</v>
      </c>
      <c r="R19" s="358" t="s">
        <v>2765</v>
      </c>
      <c r="S19" s="358" t="s">
        <v>2766</v>
      </c>
      <c r="T19" s="358" t="s">
        <v>2782</v>
      </c>
      <c r="U19" s="379" t="s">
        <v>2358</v>
      </c>
      <c r="V19" s="292"/>
      <c r="W19" s="292"/>
      <c r="X19" s="292"/>
    </row>
    <row r="20" spans="1:24" x14ac:dyDescent="0.25">
      <c r="A20" s="683" t="s">
        <v>2783</v>
      </c>
      <c r="B20" s="684"/>
      <c r="C20" s="684"/>
      <c r="D20" s="684"/>
      <c r="E20" s="684"/>
      <c r="F20" s="684"/>
      <c r="G20" s="685"/>
      <c r="H20" s="467"/>
      <c r="I20" s="467"/>
      <c r="J20" s="467"/>
      <c r="K20" s="467"/>
      <c r="L20" s="467"/>
      <c r="M20" s="467"/>
      <c r="N20" s="467"/>
      <c r="O20" s="467"/>
      <c r="P20" s="467"/>
      <c r="Q20" s="467">
        <f>SUM(Q8:Q19)</f>
        <v>0</v>
      </c>
      <c r="R20" s="455"/>
      <c r="S20" s="455"/>
      <c r="T20" s="455"/>
      <c r="U20" s="475"/>
      <c r="V20" s="292"/>
      <c r="W20" s="292"/>
      <c r="X20" s="292"/>
    </row>
    <row r="21" spans="1:24" x14ac:dyDescent="0.25">
      <c r="A21" s="292"/>
      <c r="B21" s="292"/>
      <c r="C21" s="292"/>
      <c r="D21" s="292"/>
      <c r="E21" s="292"/>
      <c r="F21" s="292"/>
      <c r="G21" s="292"/>
      <c r="H21" s="292"/>
      <c r="I21" s="292"/>
      <c r="J21" s="292"/>
      <c r="K21" s="292"/>
      <c r="L21" s="292"/>
      <c r="M21" s="292"/>
      <c r="N21" s="292"/>
      <c r="O21" s="292"/>
      <c r="P21" s="292"/>
      <c r="Q21" s="292"/>
      <c r="R21" s="292"/>
      <c r="S21" s="292"/>
      <c r="T21" s="292"/>
      <c r="U21" s="292"/>
      <c r="V21" s="292"/>
      <c r="W21" s="292"/>
      <c r="X21" s="292"/>
    </row>
    <row r="22" spans="1:24" x14ac:dyDescent="0.25">
      <c r="A22" s="292"/>
      <c r="B22" s="292"/>
      <c r="C22" s="292"/>
      <c r="D22" s="292"/>
      <c r="E22" s="292"/>
      <c r="F22" s="292"/>
      <c r="G22" s="292"/>
      <c r="H22" s="292"/>
      <c r="I22" s="292"/>
      <c r="J22" s="292"/>
      <c r="K22" s="292"/>
      <c r="L22" s="292"/>
      <c r="M22" s="292"/>
      <c r="N22" s="292"/>
      <c r="O22" s="292"/>
      <c r="P22" s="292"/>
      <c r="Q22" s="292"/>
      <c r="R22" s="292"/>
      <c r="S22" s="292"/>
      <c r="T22" s="292"/>
      <c r="U22" s="292"/>
      <c r="V22" s="292"/>
      <c r="W22" s="292"/>
      <c r="X22" s="292"/>
    </row>
    <row r="23" spans="1:24" x14ac:dyDescent="0.25">
      <c r="A23" s="292"/>
      <c r="B23" s="292"/>
      <c r="C23" s="292"/>
      <c r="D23" s="292"/>
      <c r="E23" s="292"/>
      <c r="F23" s="292"/>
      <c r="G23" s="292"/>
      <c r="H23" s="292"/>
      <c r="I23" s="292"/>
      <c r="J23" s="292"/>
      <c r="K23" s="292"/>
      <c r="L23" s="292"/>
      <c r="M23" s="292"/>
      <c r="N23" s="292"/>
      <c r="O23" s="292"/>
      <c r="P23" s="292"/>
      <c r="Q23" s="292"/>
      <c r="R23" s="292"/>
      <c r="S23" s="292"/>
      <c r="T23" s="292"/>
      <c r="U23" s="292"/>
      <c r="V23" s="292"/>
      <c r="W23" s="292"/>
      <c r="X23" s="292"/>
    </row>
    <row r="24" spans="1:24" x14ac:dyDescent="0.25">
      <c r="A24" s="292"/>
      <c r="B24" s="292"/>
      <c r="C24" s="292"/>
      <c r="D24" s="292"/>
      <c r="E24" s="292"/>
      <c r="F24" s="292"/>
      <c r="G24" s="292"/>
      <c r="H24" s="292"/>
      <c r="I24" s="292"/>
      <c r="J24" s="292"/>
      <c r="K24" s="292"/>
      <c r="L24" s="292"/>
      <c r="M24" s="292"/>
      <c r="N24" s="292"/>
      <c r="O24" s="292"/>
      <c r="P24" s="292"/>
      <c r="Q24" s="292"/>
      <c r="R24" s="292"/>
      <c r="S24" s="292"/>
      <c r="T24" s="292"/>
      <c r="U24" s="292"/>
      <c r="V24" s="292"/>
      <c r="W24" s="292"/>
      <c r="X24" s="292"/>
    </row>
    <row r="25" spans="1:24" x14ac:dyDescent="0.25">
      <c r="A25" s="292"/>
      <c r="B25" s="292"/>
      <c r="C25" s="292"/>
      <c r="D25" s="292"/>
      <c r="E25" s="292"/>
      <c r="F25" s="292"/>
      <c r="G25" s="292"/>
      <c r="H25" s="292"/>
      <c r="I25" s="292"/>
      <c r="J25" s="292"/>
      <c r="K25" s="292"/>
      <c r="L25" s="292"/>
      <c r="M25" s="292"/>
      <c r="N25" s="292"/>
      <c r="O25" s="292"/>
      <c r="P25" s="292"/>
      <c r="Q25" s="292"/>
      <c r="R25" s="292"/>
      <c r="S25" s="292"/>
      <c r="T25" s="292"/>
      <c r="U25" s="292"/>
      <c r="V25" s="292"/>
      <c r="W25" s="292"/>
      <c r="X25" s="292"/>
    </row>
    <row r="26" spans="1:24" x14ac:dyDescent="0.25">
      <c r="A26" s="292"/>
      <c r="B26" s="292"/>
      <c r="C26" s="292"/>
      <c r="D26" s="292"/>
      <c r="E26" s="292"/>
      <c r="F26" s="292"/>
      <c r="G26" s="292"/>
      <c r="H26" s="292"/>
      <c r="I26" s="292"/>
      <c r="J26" s="292"/>
      <c r="K26" s="292"/>
      <c r="L26" s="292"/>
      <c r="M26" s="292"/>
      <c r="N26" s="292"/>
      <c r="O26" s="292"/>
      <c r="P26" s="292"/>
      <c r="Q26" s="292"/>
      <c r="R26" s="292"/>
      <c r="S26" s="292"/>
      <c r="T26" s="292"/>
      <c r="U26" s="292"/>
      <c r="V26" s="292"/>
      <c r="W26" s="292"/>
      <c r="X26" s="292"/>
    </row>
    <row r="27" spans="1:24" x14ac:dyDescent="0.25">
      <c r="A27" s="292"/>
      <c r="B27" s="292"/>
      <c r="C27" s="292"/>
      <c r="D27" s="292"/>
      <c r="E27" s="292"/>
      <c r="F27" s="292"/>
      <c r="G27" s="292"/>
      <c r="H27" s="292"/>
      <c r="I27" s="292"/>
      <c r="J27" s="292"/>
      <c r="K27" s="292"/>
      <c r="L27" s="292"/>
      <c r="M27" s="292"/>
      <c r="N27" s="292"/>
      <c r="O27" s="292"/>
      <c r="P27" s="292"/>
      <c r="Q27" s="292"/>
      <c r="R27" s="292"/>
      <c r="S27" s="292"/>
      <c r="T27" s="292"/>
      <c r="U27" s="292"/>
      <c r="V27" s="292"/>
      <c r="W27" s="292"/>
      <c r="X27" s="292"/>
    </row>
  </sheetData>
  <mergeCells count="24">
    <mergeCell ref="A4:A6"/>
    <mergeCell ref="A8:A19"/>
    <mergeCell ref="B14:B19"/>
    <mergeCell ref="A20:G20"/>
    <mergeCell ref="A1:U1"/>
    <mergeCell ref="A2:U2"/>
    <mergeCell ref="T4:T6"/>
    <mergeCell ref="U4:U6"/>
    <mergeCell ref="H5:I5"/>
    <mergeCell ref="J5:K5"/>
    <mergeCell ref="L5:M5"/>
    <mergeCell ref="N5:O5"/>
    <mergeCell ref="H4:O4"/>
    <mergeCell ref="P4:Q5"/>
    <mergeCell ref="S4:S6"/>
    <mergeCell ref="R4:R6"/>
    <mergeCell ref="B10:B13"/>
    <mergeCell ref="G4:G6"/>
    <mergeCell ref="B4:B6"/>
    <mergeCell ref="C4:C6"/>
    <mergeCell ref="E4:E6"/>
    <mergeCell ref="F4:F6"/>
    <mergeCell ref="D4:D6"/>
    <mergeCell ref="B8:B9"/>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E8:E19">
      <formula1>$V$1:$AA$1</formula1>
    </dataValidation>
    <dataValidation type="list" allowBlank="1" showInputMessage="1" showErrorMessage="1" sqref="C8:C19">
      <formula1>$M$3:$P$3</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
  <sheetViews>
    <sheetView topLeftCell="G1" zoomScale="61" zoomScaleNormal="61" workbookViewId="0">
      <pane ySplit="8" topLeftCell="A12" activePane="bottomLeft" state="frozen"/>
      <selection activeCell="K7" sqref="K7"/>
      <selection pane="bottomLeft" activeCell="D14" sqref="D14:E14"/>
    </sheetView>
  </sheetViews>
  <sheetFormatPr baseColWidth="10" defaultColWidth="11.42578125" defaultRowHeight="15" x14ac:dyDescent="0.25"/>
  <cols>
    <col min="1" max="1" width="35.7109375" customWidth="1"/>
    <col min="2" max="2" width="35.85546875" customWidth="1"/>
    <col min="3" max="3" width="27.42578125" customWidth="1"/>
    <col min="4" max="4" width="27.42578125" style="253" customWidth="1"/>
    <col min="5" max="7" width="27.42578125" customWidth="1"/>
    <col min="8" max="8" width="15.28515625" customWidth="1"/>
    <col min="9" max="9" width="10.85546875" style="186" customWidth="1"/>
    <col min="10" max="10" width="15.28515625" customWidth="1"/>
    <col min="11" max="11" width="10" style="186" customWidth="1"/>
    <col min="12" max="12" width="10.85546875" customWidth="1"/>
    <col min="13" max="13" width="10.85546875" style="186" customWidth="1"/>
    <col min="14" max="14" width="10.85546875" customWidth="1"/>
    <col min="15" max="15" width="10.85546875" style="186" customWidth="1"/>
    <col min="16" max="16" width="15.28515625" customWidth="1"/>
    <col min="17" max="17" width="18.28515625" style="186" customWidth="1"/>
    <col min="18" max="20" width="14.140625" customWidth="1"/>
    <col min="21" max="21" width="17" customWidth="1"/>
  </cols>
  <sheetData>
    <row r="1" spans="1:27" ht="24.75" customHeight="1" x14ac:dyDescent="0.25">
      <c r="A1" s="292"/>
      <c r="B1" s="279" t="s">
        <v>2784</v>
      </c>
      <c r="C1" s="279" t="s">
        <v>2785</v>
      </c>
      <c r="D1" s="279" t="s">
        <v>2786</v>
      </c>
      <c r="E1" s="279" t="s">
        <v>2787</v>
      </c>
      <c r="F1" s="689" t="s">
        <v>2788</v>
      </c>
      <c r="G1" s="689"/>
      <c r="H1" s="689"/>
      <c r="I1" s="689"/>
      <c r="J1" s="689"/>
      <c r="K1" s="689"/>
      <c r="L1" s="689"/>
      <c r="M1" s="689"/>
      <c r="N1" s="296"/>
      <c r="O1" s="296"/>
      <c r="P1" s="296"/>
      <c r="Q1" s="296"/>
      <c r="R1" s="296"/>
      <c r="S1" s="296"/>
      <c r="T1" s="296"/>
      <c r="U1" s="296"/>
      <c r="V1" s="296"/>
      <c r="W1" s="296"/>
      <c r="X1" s="296"/>
      <c r="Y1" s="296"/>
      <c r="Z1" s="296"/>
      <c r="AA1" s="201"/>
    </row>
    <row r="2" spans="1:27" ht="18" x14ac:dyDescent="0.3">
      <c r="A2" s="295" t="s">
        <v>2789</v>
      </c>
      <c r="B2" s="292"/>
      <c r="C2" s="292"/>
      <c r="D2" s="292"/>
      <c r="E2" s="292"/>
      <c r="F2" s="292"/>
      <c r="G2" s="292"/>
      <c r="H2" s="296"/>
      <c r="I2" s="294"/>
      <c r="J2" s="296"/>
      <c r="K2" s="296"/>
      <c r="L2" s="296"/>
      <c r="M2" s="296"/>
      <c r="N2" s="296"/>
      <c r="O2" s="296"/>
      <c r="P2" s="296"/>
      <c r="Q2" s="296"/>
      <c r="R2" s="296"/>
      <c r="S2" s="296"/>
      <c r="T2" s="296"/>
      <c r="U2" s="296"/>
      <c r="V2" s="296"/>
      <c r="W2" s="296"/>
      <c r="X2" s="296"/>
      <c r="Y2" s="296"/>
      <c r="Z2" s="296"/>
      <c r="AA2" s="201"/>
    </row>
    <row r="3" spans="1:27" s="229" customFormat="1" ht="18.75" x14ac:dyDescent="0.25">
      <c r="A3" s="295" t="s">
        <v>2790</v>
      </c>
      <c r="B3" s="292"/>
      <c r="C3" s="292"/>
      <c r="D3" s="292"/>
      <c r="E3" s="292"/>
      <c r="F3" s="292"/>
      <c r="G3" s="292"/>
      <c r="H3" s="296"/>
      <c r="I3" s="294"/>
      <c r="J3" s="296"/>
      <c r="K3" s="296"/>
      <c r="L3" s="296"/>
      <c r="M3" s="296"/>
      <c r="N3" s="296"/>
      <c r="O3" s="296"/>
      <c r="P3" s="296"/>
      <c r="Q3" s="296"/>
      <c r="R3" s="296"/>
      <c r="S3" s="296"/>
      <c r="T3" s="296"/>
      <c r="U3" s="296"/>
      <c r="V3" s="296"/>
      <c r="W3" s="296"/>
      <c r="X3" s="296"/>
      <c r="Y3" s="296"/>
      <c r="Z3" s="296"/>
      <c r="AA3" s="201"/>
    </row>
    <row r="4" spans="1:27" s="229" customFormat="1" ht="18.75" x14ac:dyDescent="0.25">
      <c r="A4" s="295" t="s">
        <v>2791</v>
      </c>
      <c r="B4" s="292"/>
      <c r="C4" s="292"/>
      <c r="D4" s="292"/>
      <c r="E4" s="292"/>
      <c r="F4" s="292"/>
      <c r="G4" s="292"/>
      <c r="H4" s="296"/>
      <c r="I4" s="294"/>
      <c r="J4" s="296"/>
      <c r="K4" s="296"/>
      <c r="L4" s="296"/>
      <c r="M4" s="296"/>
      <c r="N4" s="296"/>
      <c r="O4" s="296"/>
      <c r="P4" s="296"/>
      <c r="Q4" s="296"/>
      <c r="R4" s="296"/>
      <c r="S4" s="296"/>
      <c r="T4" s="296"/>
      <c r="U4" s="296"/>
      <c r="V4" s="296"/>
      <c r="W4" s="296"/>
      <c r="X4" s="296"/>
      <c r="Y4" s="296"/>
      <c r="Z4" s="296"/>
      <c r="AA4" s="201"/>
    </row>
    <row r="5" spans="1:27" ht="18.75" customHeight="1" x14ac:dyDescent="0.25">
      <c r="A5" s="676" t="s">
        <v>2792</v>
      </c>
      <c r="B5" s="690"/>
      <c r="C5" s="690"/>
      <c r="D5" s="690"/>
      <c r="E5" s="690"/>
      <c r="F5" s="690"/>
      <c r="G5" s="690"/>
      <c r="H5" s="690"/>
      <c r="I5" s="690"/>
      <c r="J5" s="690"/>
      <c r="K5" s="690"/>
      <c r="L5" s="690"/>
      <c r="M5" s="690"/>
      <c r="N5" s="690"/>
      <c r="O5" s="690"/>
      <c r="P5" s="690"/>
      <c r="Q5" s="690"/>
      <c r="R5" s="690"/>
      <c r="S5" s="690"/>
      <c r="T5" s="690"/>
      <c r="U5" s="690"/>
      <c r="V5" s="292"/>
      <c r="W5" s="292"/>
      <c r="X5" s="292"/>
      <c r="Y5" s="292"/>
      <c r="Z5" s="292"/>
      <c r="AA5" s="253"/>
    </row>
    <row r="6" spans="1:27" ht="15" customHeight="1" x14ac:dyDescent="0.25">
      <c r="A6" s="625" t="s">
        <v>1488</v>
      </c>
      <c r="B6" s="627" t="s">
        <v>1489</v>
      </c>
      <c r="C6" s="638" t="s">
        <v>1490</v>
      </c>
      <c r="D6" s="638" t="s">
        <v>1491</v>
      </c>
      <c r="E6" s="638" t="s">
        <v>1492</v>
      </c>
      <c r="F6" s="638" t="s">
        <v>1309</v>
      </c>
      <c r="G6" s="638" t="s">
        <v>1493</v>
      </c>
      <c r="H6" s="641" t="s">
        <v>1494</v>
      </c>
      <c r="I6" s="643"/>
      <c r="J6" s="643"/>
      <c r="K6" s="643"/>
      <c r="L6" s="643"/>
      <c r="M6" s="643"/>
      <c r="N6" s="643"/>
      <c r="O6" s="642"/>
      <c r="P6" s="644" t="s">
        <v>1495</v>
      </c>
      <c r="Q6" s="645"/>
      <c r="R6" s="627" t="s">
        <v>1496</v>
      </c>
      <c r="S6" s="627" t="s">
        <v>1497</v>
      </c>
      <c r="T6" s="627" t="s">
        <v>1498</v>
      </c>
      <c r="U6" s="638" t="s">
        <v>1499</v>
      </c>
      <c r="V6" s="292"/>
      <c r="W6" s="292"/>
      <c r="X6" s="292"/>
      <c r="Y6" s="292"/>
      <c r="Z6" s="292"/>
      <c r="AA6" s="253"/>
    </row>
    <row r="7" spans="1:27" ht="15" customHeight="1" x14ac:dyDescent="0.25">
      <c r="A7" s="625"/>
      <c r="B7" s="625"/>
      <c r="C7" s="639"/>
      <c r="D7" s="639"/>
      <c r="E7" s="639"/>
      <c r="F7" s="639"/>
      <c r="G7" s="639"/>
      <c r="H7" s="641" t="s">
        <v>1500</v>
      </c>
      <c r="I7" s="642"/>
      <c r="J7" s="641" t="s">
        <v>1501</v>
      </c>
      <c r="K7" s="642"/>
      <c r="L7" s="641" t="s">
        <v>1502</v>
      </c>
      <c r="M7" s="642"/>
      <c r="N7" s="641" t="s">
        <v>1503</v>
      </c>
      <c r="O7" s="642"/>
      <c r="P7" s="646"/>
      <c r="Q7" s="647"/>
      <c r="R7" s="625"/>
      <c r="S7" s="625"/>
      <c r="T7" s="625"/>
      <c r="U7" s="639"/>
      <c r="V7" s="292"/>
      <c r="W7" s="292"/>
      <c r="X7" s="292"/>
      <c r="Y7" s="292"/>
      <c r="Z7" s="292"/>
      <c r="AA7" s="253"/>
    </row>
    <row r="8" spans="1:27" ht="60" x14ac:dyDescent="0.25">
      <c r="A8" s="626"/>
      <c r="B8" s="626"/>
      <c r="C8" s="640"/>
      <c r="D8" s="640"/>
      <c r="E8" s="640"/>
      <c r="F8" s="640"/>
      <c r="G8" s="640"/>
      <c r="H8" s="421" t="s">
        <v>1504</v>
      </c>
      <c r="I8" s="421" t="s">
        <v>35</v>
      </c>
      <c r="J8" s="421" t="s">
        <v>1504</v>
      </c>
      <c r="K8" s="421" t="s">
        <v>35</v>
      </c>
      <c r="L8" s="421" t="s">
        <v>1504</v>
      </c>
      <c r="M8" s="421" t="s">
        <v>35</v>
      </c>
      <c r="N8" s="421" t="s">
        <v>1504</v>
      </c>
      <c r="O8" s="421" t="s">
        <v>35</v>
      </c>
      <c r="P8" s="421" t="s">
        <v>1504</v>
      </c>
      <c r="Q8" s="421" t="s">
        <v>35</v>
      </c>
      <c r="R8" s="626"/>
      <c r="S8" s="626"/>
      <c r="T8" s="626"/>
      <c r="U8" s="640"/>
      <c r="V8" s="292"/>
      <c r="W8" s="292"/>
      <c r="X8" s="292"/>
      <c r="Y8" s="292"/>
      <c r="Z8" s="292"/>
      <c r="AA8" s="253"/>
    </row>
    <row r="9" spans="1:27" s="229" customFormat="1" ht="14.45" x14ac:dyDescent="0.3">
      <c r="A9" s="273"/>
      <c r="B9" s="274"/>
      <c r="C9" s="285"/>
      <c r="D9" s="285"/>
      <c r="E9" s="285"/>
      <c r="F9" s="286"/>
      <c r="G9" s="285"/>
      <c r="H9" s="422"/>
      <c r="I9" s="422"/>
      <c r="J9" s="422"/>
      <c r="K9" s="422"/>
      <c r="L9" s="422"/>
      <c r="M9" s="422"/>
      <c r="N9" s="422"/>
      <c r="O9" s="422"/>
      <c r="P9" s="422"/>
      <c r="Q9" s="422"/>
      <c r="R9" s="275"/>
      <c r="S9" s="275"/>
      <c r="T9" s="275"/>
      <c r="U9" s="285"/>
      <c r="V9" s="292"/>
      <c r="W9" s="292"/>
      <c r="X9" s="292"/>
      <c r="Y9" s="292"/>
      <c r="Z9" s="292"/>
      <c r="AA9" s="253"/>
    </row>
    <row r="10" spans="1:27" ht="180.95" customHeight="1" x14ac:dyDescent="0.25">
      <c r="A10" s="688" t="s">
        <v>2793</v>
      </c>
      <c r="B10" s="688" t="s">
        <v>2794</v>
      </c>
      <c r="C10" s="357" t="s">
        <v>2787</v>
      </c>
      <c r="D10" s="357" t="s">
        <v>2795</v>
      </c>
      <c r="E10" s="382" t="s">
        <v>2796</v>
      </c>
      <c r="F10" s="357" t="s">
        <v>2797</v>
      </c>
      <c r="G10" s="357" t="s">
        <v>2798</v>
      </c>
      <c r="H10" s="359">
        <v>0.4</v>
      </c>
      <c r="I10" s="378"/>
      <c r="J10" s="359">
        <v>0.3</v>
      </c>
      <c r="K10" s="378"/>
      <c r="L10" s="359">
        <v>0.3</v>
      </c>
      <c r="M10" s="378"/>
      <c r="N10" s="359"/>
      <c r="O10" s="360"/>
      <c r="P10" s="377">
        <f t="shared" ref="P10:Q10" si="0">H10+J10+L10+N10</f>
        <v>1</v>
      </c>
      <c r="Q10" s="368">
        <f t="shared" si="0"/>
        <v>0</v>
      </c>
      <c r="R10" s="357" t="s">
        <v>2799</v>
      </c>
      <c r="S10" s="357" t="s">
        <v>2800</v>
      </c>
      <c r="T10" s="357" t="s">
        <v>1956</v>
      </c>
      <c r="U10" s="357" t="s">
        <v>2801</v>
      </c>
      <c r="V10" s="292"/>
      <c r="W10" s="292"/>
      <c r="X10" s="292"/>
      <c r="Y10" s="292"/>
      <c r="Z10" s="292"/>
      <c r="AA10" s="253"/>
    </row>
    <row r="11" spans="1:27" s="253" customFormat="1" ht="168.6" customHeight="1" x14ac:dyDescent="0.25">
      <c r="A11" s="688"/>
      <c r="B11" s="688"/>
      <c r="C11" s="357" t="s">
        <v>2787</v>
      </c>
      <c r="D11" s="357" t="s">
        <v>2795</v>
      </c>
      <c r="E11" s="382" t="s">
        <v>2802</v>
      </c>
      <c r="F11" s="357" t="s">
        <v>2803</v>
      </c>
      <c r="G11" s="357" t="s">
        <v>2804</v>
      </c>
      <c r="H11" s="359">
        <v>0.4</v>
      </c>
      <c r="I11" s="378"/>
      <c r="J11" s="359">
        <v>0.3</v>
      </c>
      <c r="K11" s="378"/>
      <c r="L11" s="359">
        <v>0.3</v>
      </c>
      <c r="M11" s="378"/>
      <c r="N11" s="359"/>
      <c r="O11" s="360"/>
      <c r="P11" s="377"/>
      <c r="Q11" s="368"/>
      <c r="R11" s="357" t="s">
        <v>2799</v>
      </c>
      <c r="S11" s="357" t="s">
        <v>2800</v>
      </c>
      <c r="T11" s="357" t="s">
        <v>1939</v>
      </c>
      <c r="U11" s="357" t="s">
        <v>2805</v>
      </c>
      <c r="V11" s="292"/>
      <c r="W11" s="292"/>
      <c r="X11" s="292"/>
      <c r="Y11" s="292"/>
      <c r="Z11" s="292"/>
    </row>
    <row r="12" spans="1:27" s="253" customFormat="1" ht="163.35" customHeight="1" x14ac:dyDescent="0.25">
      <c r="A12" s="688"/>
      <c r="B12" s="688"/>
      <c r="C12" s="357" t="s">
        <v>2787</v>
      </c>
      <c r="D12" s="357" t="s">
        <v>2795</v>
      </c>
      <c r="E12" s="382" t="s">
        <v>2806</v>
      </c>
      <c r="F12" s="357" t="s">
        <v>2807</v>
      </c>
      <c r="G12" s="357" t="s">
        <v>2808</v>
      </c>
      <c r="H12" s="359">
        <v>0.4</v>
      </c>
      <c r="I12" s="378"/>
      <c r="J12" s="359">
        <v>0.3</v>
      </c>
      <c r="K12" s="378"/>
      <c r="L12" s="359">
        <v>0.3</v>
      </c>
      <c r="M12" s="378"/>
      <c r="N12" s="359"/>
      <c r="O12" s="360"/>
      <c r="P12" s="377"/>
      <c r="Q12" s="368"/>
      <c r="R12" s="357" t="s">
        <v>2799</v>
      </c>
      <c r="S12" s="357" t="s">
        <v>2800</v>
      </c>
      <c r="T12" s="357" t="s">
        <v>1952</v>
      </c>
      <c r="U12" s="357" t="s">
        <v>2809</v>
      </c>
      <c r="V12" s="292"/>
      <c r="W12" s="292"/>
      <c r="X12" s="292"/>
      <c r="Y12" s="292"/>
      <c r="Z12" s="292"/>
    </row>
    <row r="13" spans="1:27" s="253" customFormat="1" ht="216.6" customHeight="1" x14ac:dyDescent="0.25">
      <c r="A13" s="688"/>
      <c r="B13" s="688"/>
      <c r="C13" s="357" t="s">
        <v>2787</v>
      </c>
      <c r="D13" s="357" t="s">
        <v>2795</v>
      </c>
      <c r="E13" s="382" t="s">
        <v>2810</v>
      </c>
      <c r="F13" s="357" t="s">
        <v>2811</v>
      </c>
      <c r="G13" s="357" t="s">
        <v>2812</v>
      </c>
      <c r="H13" s="359">
        <v>0.4</v>
      </c>
      <c r="I13" s="378"/>
      <c r="J13" s="359">
        <v>0.3</v>
      </c>
      <c r="K13" s="378"/>
      <c r="L13" s="359">
        <v>0.3</v>
      </c>
      <c r="M13" s="378"/>
      <c r="N13" s="359"/>
      <c r="O13" s="360"/>
      <c r="P13" s="377"/>
      <c r="Q13" s="368"/>
      <c r="R13" s="357" t="s">
        <v>2799</v>
      </c>
      <c r="S13" s="357" t="s">
        <v>2800</v>
      </c>
      <c r="T13" s="357" t="s">
        <v>1948</v>
      </c>
      <c r="U13" s="357" t="s">
        <v>2813</v>
      </c>
      <c r="V13" s="292"/>
      <c r="W13" s="292"/>
      <c r="X13" s="292"/>
      <c r="Y13" s="292"/>
      <c r="Z13" s="292"/>
    </row>
    <row r="14" spans="1:27" s="229" customFormat="1" ht="151.69999999999999" customHeight="1" x14ac:dyDescent="0.25">
      <c r="A14" s="508" t="s">
        <v>2791</v>
      </c>
      <c r="B14" s="508" t="s">
        <v>2814</v>
      </c>
      <c r="C14" s="357" t="s">
        <v>2786</v>
      </c>
      <c r="D14" s="357" t="s">
        <v>2815</v>
      </c>
      <c r="E14" s="357" t="s">
        <v>2816</v>
      </c>
      <c r="F14" s="357" t="s">
        <v>2817</v>
      </c>
      <c r="G14" s="357" t="s">
        <v>2818</v>
      </c>
      <c r="H14" s="359">
        <v>0.25</v>
      </c>
      <c r="I14" s="378"/>
      <c r="J14" s="359">
        <v>0.25</v>
      </c>
      <c r="K14" s="378"/>
      <c r="L14" s="359">
        <v>0.25</v>
      </c>
      <c r="M14" s="378"/>
      <c r="N14" s="359">
        <v>0.25</v>
      </c>
      <c r="O14" s="378"/>
      <c r="P14" s="377">
        <f t="shared" ref="P14:P15" si="1">H14+J14+L14+N14</f>
        <v>1</v>
      </c>
      <c r="Q14" s="368">
        <f t="shared" ref="Q14:Q15" si="2">I14+K14+M14+O14</f>
        <v>0</v>
      </c>
      <c r="R14" s="357" t="s">
        <v>2819</v>
      </c>
      <c r="S14" s="357" t="s">
        <v>2800</v>
      </c>
      <c r="T14" s="357" t="s">
        <v>2820</v>
      </c>
      <c r="U14" s="357" t="s">
        <v>2821</v>
      </c>
      <c r="V14" s="292"/>
      <c r="W14" s="292"/>
      <c r="X14" s="292"/>
      <c r="Y14" s="292"/>
      <c r="Z14" s="292"/>
      <c r="AA14" s="253"/>
    </row>
    <row r="15" spans="1:27" s="229" customFormat="1" ht="163.35" customHeight="1" x14ac:dyDescent="0.25">
      <c r="A15" s="510" t="s">
        <v>2822</v>
      </c>
      <c r="B15" s="508"/>
      <c r="C15" s="357"/>
      <c r="D15" s="357"/>
      <c r="E15" s="357"/>
      <c r="F15" s="357"/>
      <c r="G15" s="357"/>
      <c r="H15" s="359"/>
      <c r="I15" s="360"/>
      <c r="J15" s="359"/>
      <c r="K15" s="360"/>
      <c r="L15" s="359"/>
      <c r="M15" s="360"/>
      <c r="N15" s="359"/>
      <c r="O15" s="360"/>
      <c r="P15" s="377">
        <f t="shared" si="1"/>
        <v>0</v>
      </c>
      <c r="Q15" s="368">
        <f t="shared" si="2"/>
        <v>0</v>
      </c>
      <c r="R15" s="357"/>
      <c r="S15" s="357"/>
      <c r="T15" s="357"/>
      <c r="U15" s="357"/>
      <c r="V15" s="292"/>
      <c r="W15" s="292"/>
      <c r="X15" s="292"/>
      <c r="Y15" s="292"/>
      <c r="Z15" s="292"/>
      <c r="AA15" s="253"/>
    </row>
    <row r="16" spans="1:27" x14ac:dyDescent="0.25">
      <c r="A16" s="289"/>
      <c r="B16" s="290"/>
      <c r="C16" s="290"/>
      <c r="D16" s="290"/>
      <c r="E16" s="289" t="s">
        <v>2823</v>
      </c>
      <c r="F16" s="290"/>
      <c r="G16" s="291"/>
      <c r="H16" s="487"/>
      <c r="I16" s="478"/>
      <c r="J16" s="487"/>
      <c r="K16" s="478"/>
      <c r="L16" s="487"/>
      <c r="M16" s="478"/>
      <c r="N16" s="487"/>
      <c r="O16" s="478"/>
      <c r="P16" s="478"/>
      <c r="Q16" s="478">
        <f>SUM(Q10:Q15)</f>
        <v>0</v>
      </c>
      <c r="R16" s="485"/>
      <c r="S16" s="485"/>
      <c r="T16" s="485"/>
      <c r="U16" s="485"/>
      <c r="V16" s="292"/>
      <c r="W16" s="292"/>
      <c r="X16" s="292"/>
      <c r="Y16" s="292"/>
      <c r="Z16" s="292"/>
      <c r="AA16" s="253"/>
    </row>
    <row r="17" spans="1:26" x14ac:dyDescent="0.25">
      <c r="A17" s="292"/>
      <c r="B17" s="292"/>
      <c r="C17" s="292"/>
      <c r="D17" s="292"/>
      <c r="E17" s="292"/>
      <c r="F17" s="292"/>
      <c r="G17" s="292"/>
      <c r="H17" s="292"/>
      <c r="I17" s="294"/>
      <c r="J17" s="292"/>
      <c r="K17" s="294"/>
      <c r="L17" s="292"/>
      <c r="M17" s="294"/>
      <c r="N17" s="292"/>
      <c r="O17" s="294"/>
      <c r="P17" s="292"/>
      <c r="Q17" s="294"/>
      <c r="R17" s="292"/>
      <c r="S17" s="292"/>
      <c r="T17" s="292"/>
      <c r="U17" s="292"/>
      <c r="V17" s="292"/>
      <c r="W17" s="292"/>
      <c r="X17" s="292"/>
      <c r="Y17" s="292"/>
      <c r="Z17" s="292"/>
    </row>
    <row r="18" spans="1:26" x14ac:dyDescent="0.25">
      <c r="A18" s="292"/>
      <c r="B18" s="292"/>
      <c r="C18" s="292"/>
      <c r="D18" s="292"/>
      <c r="E18" s="292"/>
      <c r="F18" s="292"/>
      <c r="G18" s="292"/>
      <c r="H18" s="292"/>
      <c r="I18" s="294"/>
      <c r="J18" s="292"/>
      <c r="K18" s="294"/>
      <c r="L18" s="292"/>
      <c r="M18" s="294"/>
      <c r="N18" s="292"/>
      <c r="O18" s="294"/>
      <c r="P18" s="292"/>
      <c r="Q18" s="294"/>
      <c r="R18" s="292"/>
      <c r="S18" s="292"/>
      <c r="T18" s="292"/>
      <c r="U18" s="292"/>
      <c r="V18" s="292"/>
      <c r="W18" s="292"/>
      <c r="X18" s="292"/>
      <c r="Y18" s="292"/>
      <c r="Z18" s="292"/>
    </row>
    <row r="19" spans="1:26" x14ac:dyDescent="0.25">
      <c r="A19" s="292"/>
      <c r="B19" s="292"/>
      <c r="C19" s="292"/>
      <c r="D19" s="292"/>
      <c r="E19" s="292"/>
      <c r="F19" s="292"/>
      <c r="G19" s="292"/>
      <c r="H19" s="292"/>
      <c r="I19" s="294"/>
      <c r="J19" s="292"/>
      <c r="K19" s="294"/>
      <c r="L19" s="292"/>
      <c r="M19" s="294"/>
      <c r="N19" s="292"/>
      <c r="O19" s="294"/>
      <c r="P19" s="292"/>
      <c r="Q19" s="294"/>
      <c r="R19" s="292"/>
      <c r="S19" s="292"/>
      <c r="T19" s="292"/>
      <c r="U19" s="292"/>
      <c r="V19" s="292"/>
      <c r="W19" s="292"/>
      <c r="X19" s="292"/>
      <c r="Y19" s="292"/>
      <c r="Z19" s="292"/>
    </row>
    <row r="20" spans="1:26" x14ac:dyDescent="0.25">
      <c r="A20" s="292"/>
      <c r="B20" s="292"/>
      <c r="C20" s="292"/>
      <c r="D20" s="292"/>
      <c r="E20" s="292"/>
      <c r="F20" s="292"/>
      <c r="G20" s="292"/>
      <c r="H20" s="292"/>
      <c r="I20" s="294"/>
      <c r="J20" s="292"/>
      <c r="K20" s="294"/>
      <c r="L20" s="292"/>
      <c r="M20" s="294"/>
      <c r="N20" s="292"/>
      <c r="O20" s="294"/>
      <c r="P20" s="292"/>
      <c r="Q20" s="294"/>
      <c r="R20" s="292"/>
      <c r="S20" s="292"/>
      <c r="T20" s="292"/>
      <c r="U20" s="292"/>
      <c r="V20" s="292"/>
      <c r="W20" s="292"/>
      <c r="X20" s="292"/>
      <c r="Y20" s="292"/>
      <c r="Z20" s="292"/>
    </row>
    <row r="21" spans="1:26" x14ac:dyDescent="0.25">
      <c r="A21" s="292"/>
      <c r="B21" s="292"/>
      <c r="C21" s="292"/>
      <c r="D21" s="292"/>
      <c r="E21" s="292"/>
      <c r="F21" s="292"/>
      <c r="G21" s="292"/>
      <c r="H21" s="292"/>
      <c r="I21" s="294"/>
      <c r="J21" s="292"/>
      <c r="K21" s="294"/>
      <c r="L21" s="292"/>
      <c r="M21" s="294"/>
      <c r="N21" s="292"/>
      <c r="O21" s="294"/>
      <c r="P21" s="292"/>
      <c r="Q21" s="294"/>
      <c r="R21" s="292"/>
      <c r="S21" s="292"/>
      <c r="T21" s="292"/>
      <c r="U21" s="292"/>
      <c r="V21" s="292"/>
      <c r="W21" s="292"/>
      <c r="X21" s="292"/>
      <c r="Y21" s="292"/>
      <c r="Z21" s="292"/>
    </row>
    <row r="22" spans="1:26" x14ac:dyDescent="0.25">
      <c r="A22" s="292"/>
      <c r="B22" s="292"/>
      <c r="C22" s="292"/>
      <c r="D22" s="292"/>
      <c r="E22" s="292"/>
      <c r="F22" s="292"/>
      <c r="G22" s="292"/>
      <c r="H22" s="292"/>
      <c r="I22" s="294"/>
      <c r="J22" s="292"/>
      <c r="K22" s="294"/>
      <c r="L22" s="292"/>
      <c r="M22" s="294"/>
      <c r="N22" s="292"/>
      <c r="O22" s="294"/>
      <c r="P22" s="292"/>
      <c r="Q22" s="294"/>
      <c r="R22" s="292"/>
      <c r="S22" s="292"/>
      <c r="T22" s="292"/>
      <c r="U22" s="292"/>
      <c r="V22" s="292"/>
      <c r="W22" s="292"/>
      <c r="X22" s="292"/>
      <c r="Y22" s="292"/>
      <c r="Z22" s="292"/>
    </row>
  </sheetData>
  <mergeCells count="21">
    <mergeCell ref="F1:M1"/>
    <mergeCell ref="G6:G8"/>
    <mergeCell ref="H6:O6"/>
    <mergeCell ref="A5:U5"/>
    <mergeCell ref="R6:R8"/>
    <mergeCell ref="S6:S8"/>
    <mergeCell ref="T6:T8"/>
    <mergeCell ref="U6:U8"/>
    <mergeCell ref="F6:F8"/>
    <mergeCell ref="A6:A8"/>
    <mergeCell ref="P6:Q7"/>
    <mergeCell ref="H7:I7"/>
    <mergeCell ref="J7:K7"/>
    <mergeCell ref="L7:M7"/>
    <mergeCell ref="N7:O7"/>
    <mergeCell ref="E6:E8"/>
    <mergeCell ref="B10:B13"/>
    <mergeCell ref="B6:B8"/>
    <mergeCell ref="C6:C8"/>
    <mergeCell ref="A10:A13"/>
    <mergeCell ref="D6:D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15">
      <formula1>$B$1:$E$1</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topLeftCell="R1" zoomScale="94" zoomScaleNormal="94" zoomScalePageLayoutView="94" workbookViewId="0">
      <pane ySplit="8" topLeftCell="A72" activePane="bottomLeft" state="frozen"/>
      <selection activeCell="K7" sqref="K7"/>
      <selection pane="bottomLeft" activeCell="G60" sqref="G60"/>
    </sheetView>
  </sheetViews>
  <sheetFormatPr baseColWidth="10" defaultColWidth="11.42578125" defaultRowHeight="15" x14ac:dyDescent="0.25"/>
  <cols>
    <col min="1" max="1" width="35.7109375" style="229" customWidth="1"/>
    <col min="2" max="2" width="35.85546875" style="229" customWidth="1"/>
    <col min="3" max="3" width="27.42578125" style="229" customWidth="1"/>
    <col min="4" max="4" width="27.42578125" style="253" customWidth="1"/>
    <col min="5" max="7" width="27.42578125" style="229" customWidth="1"/>
    <col min="8" max="8" width="15.28515625" style="229" customWidth="1"/>
    <col min="9" max="9" width="11.42578125" style="186"/>
    <col min="10" max="10" width="15.28515625" style="229" customWidth="1"/>
    <col min="11" max="11" width="18.85546875" style="186" customWidth="1"/>
    <col min="12" max="12" width="11.42578125" style="229"/>
    <col min="13" max="13" width="11.42578125" style="186"/>
    <col min="14" max="14" width="11.42578125" style="229"/>
    <col min="15" max="15" width="11.42578125" style="186"/>
    <col min="16" max="16" width="15.28515625" style="229" customWidth="1"/>
    <col min="17" max="17" width="18.28515625" style="186" customWidth="1"/>
    <col min="18" max="20" width="14.140625" style="229" customWidth="1"/>
    <col min="21" max="21" width="17" style="229" customWidth="1"/>
    <col min="22" max="16384" width="11.42578125" style="229"/>
  </cols>
  <sheetData>
    <row r="1" spans="1:42" ht="24.75" customHeight="1" x14ac:dyDescent="0.25">
      <c r="A1" s="278"/>
      <c r="B1" s="278"/>
      <c r="C1" s="278"/>
      <c r="D1" s="278"/>
      <c r="E1" s="278"/>
      <c r="F1" s="691" t="s">
        <v>2824</v>
      </c>
      <c r="G1" s="691"/>
      <c r="H1" s="691"/>
      <c r="I1" s="691"/>
      <c r="J1" s="691"/>
      <c r="K1" s="691"/>
      <c r="L1" s="691"/>
      <c r="M1" s="691"/>
      <c r="N1" s="284"/>
      <c r="O1" s="292" t="s">
        <v>2825</v>
      </c>
      <c r="P1" s="292" t="s">
        <v>2826</v>
      </c>
      <c r="Q1" s="292" t="s">
        <v>2827</v>
      </c>
      <c r="R1" s="292" t="s">
        <v>2828</v>
      </c>
      <c r="S1" s="292" t="s">
        <v>2829</v>
      </c>
      <c r="T1" s="292" t="s">
        <v>2830</v>
      </c>
      <c r="U1" s="292" t="s">
        <v>2831</v>
      </c>
      <c r="V1" s="292" t="s">
        <v>2832</v>
      </c>
      <c r="W1" s="253" t="s">
        <v>2833</v>
      </c>
      <c r="X1" s="253" t="s">
        <v>2834</v>
      </c>
      <c r="Y1" s="253" t="s">
        <v>2835</v>
      </c>
      <c r="Z1" s="253" t="s">
        <v>2836</v>
      </c>
      <c r="AA1" s="253" t="s">
        <v>2837</v>
      </c>
      <c r="AB1" s="253" t="s">
        <v>2838</v>
      </c>
      <c r="AC1" s="253" t="s">
        <v>2839</v>
      </c>
      <c r="AD1" s="253" t="s">
        <v>2840</v>
      </c>
      <c r="AE1" s="253" t="s">
        <v>2841</v>
      </c>
      <c r="AF1" s="239"/>
      <c r="AG1" s="239"/>
      <c r="AH1" s="239"/>
      <c r="AI1" s="239"/>
      <c r="AJ1" s="239"/>
      <c r="AK1" s="239"/>
      <c r="AL1" s="239"/>
      <c r="AM1" s="239"/>
      <c r="AN1" s="239"/>
      <c r="AO1" s="239"/>
      <c r="AP1" s="239"/>
    </row>
    <row r="2" spans="1:42" ht="18" x14ac:dyDescent="0.3">
      <c r="A2" s="280" t="s">
        <v>2789</v>
      </c>
      <c r="B2" s="278"/>
      <c r="C2" s="278"/>
      <c r="D2" s="278"/>
      <c r="E2" s="278"/>
      <c r="F2" s="278"/>
      <c r="G2" s="278"/>
      <c r="H2" s="284"/>
      <c r="I2" s="281"/>
      <c r="J2" s="284"/>
      <c r="K2" s="284"/>
      <c r="L2" s="284"/>
      <c r="M2" s="284"/>
      <c r="N2" s="284"/>
      <c r="O2" s="284"/>
      <c r="P2" s="284"/>
      <c r="Q2" s="284"/>
      <c r="R2" s="284"/>
      <c r="S2" s="284"/>
      <c r="T2" s="284"/>
      <c r="U2" s="284"/>
      <c r="V2" s="284"/>
      <c r="W2" s="240"/>
      <c r="X2" s="240"/>
      <c r="Y2" s="240"/>
      <c r="Z2" s="240"/>
      <c r="AA2" s="240"/>
      <c r="AB2" s="239"/>
      <c r="AC2" s="239"/>
      <c r="AD2" s="239"/>
      <c r="AE2" s="239"/>
      <c r="AF2" s="239"/>
      <c r="AG2" s="239"/>
      <c r="AH2" s="239"/>
      <c r="AI2" s="239"/>
      <c r="AJ2" s="239"/>
      <c r="AK2" s="239"/>
      <c r="AL2" s="239"/>
      <c r="AM2" s="239"/>
      <c r="AN2" s="239"/>
      <c r="AO2" s="239"/>
      <c r="AP2" s="239"/>
    </row>
    <row r="3" spans="1:42" ht="18.75" x14ac:dyDescent="0.25">
      <c r="A3" s="280" t="s">
        <v>2842</v>
      </c>
      <c r="B3" s="278"/>
      <c r="C3" s="278"/>
      <c r="D3" s="278"/>
      <c r="E3" s="278"/>
      <c r="F3" s="278"/>
      <c r="G3" s="278"/>
      <c r="H3" s="284"/>
      <c r="I3" s="281"/>
      <c r="J3" s="284"/>
      <c r="K3" s="284"/>
      <c r="L3" s="284"/>
      <c r="M3" s="284"/>
      <c r="N3" s="284"/>
      <c r="O3" s="284"/>
      <c r="P3" s="284"/>
      <c r="Q3" s="284"/>
      <c r="R3" s="284"/>
      <c r="S3" s="284"/>
      <c r="T3" s="284"/>
      <c r="U3" s="284"/>
      <c r="V3" s="284"/>
      <c r="W3" s="240"/>
      <c r="X3" s="240"/>
      <c r="Y3" s="240"/>
      <c r="Z3" s="240"/>
      <c r="AA3" s="240"/>
      <c r="AB3" s="239"/>
      <c r="AC3" s="239"/>
      <c r="AD3" s="239"/>
      <c r="AE3" s="239"/>
      <c r="AF3" s="239"/>
      <c r="AG3" s="239"/>
      <c r="AH3" s="239"/>
      <c r="AI3" s="239"/>
      <c r="AJ3" s="239"/>
      <c r="AK3" s="239"/>
      <c r="AL3" s="239"/>
      <c r="AM3" s="239"/>
      <c r="AN3" s="239"/>
      <c r="AO3" s="239"/>
      <c r="AP3" s="239"/>
    </row>
    <row r="4" spans="1:42" s="239" customFormat="1" ht="18.75" x14ac:dyDescent="0.25">
      <c r="A4" s="280" t="s">
        <v>2843</v>
      </c>
      <c r="B4" s="278"/>
      <c r="C4" s="278"/>
      <c r="D4" s="278"/>
      <c r="E4" s="278"/>
      <c r="F4" s="278"/>
      <c r="G4" s="278"/>
      <c r="H4" s="284"/>
      <c r="I4" s="281"/>
      <c r="J4" s="284"/>
      <c r="K4" s="284"/>
      <c r="L4" s="284"/>
      <c r="M4" s="284"/>
      <c r="N4" s="284"/>
      <c r="O4" s="284"/>
      <c r="P4" s="284"/>
      <c r="Q4" s="284"/>
      <c r="R4" s="284"/>
      <c r="S4" s="284"/>
      <c r="T4" s="284"/>
      <c r="U4" s="284"/>
      <c r="V4" s="284"/>
      <c r="W4" s="240"/>
      <c r="X4" s="240"/>
      <c r="Y4" s="240"/>
      <c r="Z4" s="240"/>
      <c r="AA4" s="240"/>
    </row>
    <row r="5" spans="1:42" s="239" customFormat="1" ht="18.75" customHeight="1" x14ac:dyDescent="0.25">
      <c r="A5" s="293" t="s">
        <v>2844</v>
      </c>
      <c r="B5" s="282"/>
      <c r="C5" s="282"/>
      <c r="D5" s="282"/>
      <c r="E5" s="282"/>
      <c r="F5" s="282"/>
      <c r="G5" s="282"/>
      <c r="H5" s="282"/>
      <c r="I5" s="282"/>
      <c r="J5" s="282"/>
      <c r="K5" s="282"/>
      <c r="L5" s="282"/>
      <c r="M5" s="282"/>
      <c r="N5" s="282"/>
      <c r="O5" s="282"/>
      <c r="P5" s="282"/>
      <c r="Q5" s="282"/>
      <c r="R5" s="282"/>
      <c r="S5" s="282"/>
      <c r="T5" s="282"/>
      <c r="U5" s="282"/>
      <c r="V5" s="278"/>
    </row>
    <row r="6" spans="1:42" ht="15" customHeight="1" x14ac:dyDescent="0.25">
      <c r="A6" s="625" t="s">
        <v>1488</v>
      </c>
      <c r="B6" s="627" t="s">
        <v>1489</v>
      </c>
      <c r="C6" s="638" t="s">
        <v>1490</v>
      </c>
      <c r="D6" s="638" t="s">
        <v>1491</v>
      </c>
      <c r="E6" s="638" t="s">
        <v>1492</v>
      </c>
      <c r="F6" s="638" t="s">
        <v>1309</v>
      </c>
      <c r="G6" s="638" t="s">
        <v>1493</v>
      </c>
      <c r="H6" s="641" t="s">
        <v>1494</v>
      </c>
      <c r="I6" s="643"/>
      <c r="J6" s="643"/>
      <c r="K6" s="643"/>
      <c r="L6" s="643"/>
      <c r="M6" s="643"/>
      <c r="N6" s="643"/>
      <c r="O6" s="642"/>
      <c r="P6" s="644" t="s">
        <v>1495</v>
      </c>
      <c r="Q6" s="645"/>
      <c r="R6" s="627" t="s">
        <v>1496</v>
      </c>
      <c r="S6" s="627" t="s">
        <v>1497</v>
      </c>
      <c r="T6" s="627" t="s">
        <v>1498</v>
      </c>
      <c r="U6" s="638" t="s">
        <v>1499</v>
      </c>
      <c r="V6" s="292"/>
      <c r="W6" s="253"/>
      <c r="X6" s="253"/>
      <c r="Y6" s="253"/>
      <c r="Z6" s="253"/>
      <c r="AA6" s="253"/>
      <c r="AB6" s="253"/>
      <c r="AC6" s="253"/>
      <c r="AD6" s="253"/>
      <c r="AE6" s="253"/>
      <c r="AF6" s="253"/>
      <c r="AG6" s="253"/>
      <c r="AH6" s="253"/>
      <c r="AI6" s="253"/>
      <c r="AJ6" s="253"/>
      <c r="AK6" s="253"/>
      <c r="AL6" s="253"/>
      <c r="AM6" s="253"/>
      <c r="AN6" s="253"/>
      <c r="AO6" s="253"/>
      <c r="AP6" s="253"/>
    </row>
    <row r="7" spans="1:42" ht="15" customHeight="1" x14ac:dyDescent="0.25">
      <c r="A7" s="625"/>
      <c r="B7" s="625"/>
      <c r="C7" s="639"/>
      <c r="D7" s="639"/>
      <c r="E7" s="639"/>
      <c r="F7" s="639"/>
      <c r="G7" s="639"/>
      <c r="H7" s="641" t="s">
        <v>1500</v>
      </c>
      <c r="I7" s="642"/>
      <c r="J7" s="641" t="s">
        <v>1501</v>
      </c>
      <c r="K7" s="642"/>
      <c r="L7" s="641" t="s">
        <v>1502</v>
      </c>
      <c r="M7" s="642"/>
      <c r="N7" s="641" t="s">
        <v>1503</v>
      </c>
      <c r="O7" s="642"/>
      <c r="P7" s="646"/>
      <c r="Q7" s="647"/>
      <c r="R7" s="625"/>
      <c r="S7" s="625"/>
      <c r="T7" s="625"/>
      <c r="U7" s="639"/>
      <c r="V7" s="292"/>
      <c r="W7" s="253"/>
      <c r="X7" s="253"/>
      <c r="Y7" s="253"/>
      <c r="Z7" s="253"/>
      <c r="AA7" s="253"/>
      <c r="AB7" s="253"/>
      <c r="AC7" s="253"/>
      <c r="AD7" s="253"/>
      <c r="AE7" s="253"/>
      <c r="AF7" s="253"/>
      <c r="AG7" s="253"/>
      <c r="AH7" s="253"/>
      <c r="AI7" s="253"/>
      <c r="AJ7" s="253"/>
      <c r="AK7" s="253"/>
      <c r="AL7" s="253"/>
      <c r="AM7" s="253"/>
      <c r="AN7" s="253"/>
      <c r="AO7" s="253"/>
      <c r="AP7" s="253"/>
    </row>
    <row r="8" spans="1:42" ht="60" x14ac:dyDescent="0.25">
      <c r="A8" s="626"/>
      <c r="B8" s="626"/>
      <c r="C8" s="640"/>
      <c r="D8" s="640"/>
      <c r="E8" s="640"/>
      <c r="F8" s="640"/>
      <c r="G8" s="640"/>
      <c r="H8" s="421" t="s">
        <v>1504</v>
      </c>
      <c r="I8" s="421" t="s">
        <v>35</v>
      </c>
      <c r="J8" s="421" t="s">
        <v>1504</v>
      </c>
      <c r="K8" s="421" t="s">
        <v>35</v>
      </c>
      <c r="L8" s="421" t="s">
        <v>1504</v>
      </c>
      <c r="M8" s="421" t="s">
        <v>35</v>
      </c>
      <c r="N8" s="421" t="s">
        <v>1504</v>
      </c>
      <c r="O8" s="421" t="s">
        <v>35</v>
      </c>
      <c r="P8" s="421" t="s">
        <v>1504</v>
      </c>
      <c r="Q8" s="421" t="s">
        <v>35</v>
      </c>
      <c r="R8" s="626"/>
      <c r="S8" s="626"/>
      <c r="T8" s="626"/>
      <c r="U8" s="640"/>
      <c r="V8" s="292"/>
      <c r="W8" s="253"/>
      <c r="X8" s="253"/>
      <c r="Y8" s="253"/>
      <c r="Z8" s="253"/>
      <c r="AA8" s="253"/>
      <c r="AB8" s="253"/>
      <c r="AC8" s="253"/>
      <c r="AD8" s="253"/>
      <c r="AE8" s="253"/>
      <c r="AF8" s="253"/>
      <c r="AG8" s="253"/>
      <c r="AH8" s="253"/>
      <c r="AI8" s="253"/>
      <c r="AJ8" s="253"/>
      <c r="AK8" s="253"/>
      <c r="AL8" s="253"/>
      <c r="AM8" s="253"/>
      <c r="AN8" s="253"/>
      <c r="AO8" s="253"/>
      <c r="AP8" s="253"/>
    </row>
    <row r="9" spans="1:42" ht="14.45" x14ac:dyDescent="0.3">
      <c r="A9" s="273"/>
      <c r="B9" s="274"/>
      <c r="C9" s="285"/>
      <c r="D9" s="285"/>
      <c r="E9" s="285"/>
      <c r="F9" s="286"/>
      <c r="G9" s="285"/>
      <c r="H9" s="422"/>
      <c r="I9" s="422"/>
      <c r="J9" s="422"/>
      <c r="K9" s="422"/>
      <c r="L9" s="422"/>
      <c r="M9" s="422"/>
      <c r="N9" s="422"/>
      <c r="O9" s="422"/>
      <c r="P9" s="422"/>
      <c r="Q9" s="422"/>
      <c r="R9" s="275"/>
      <c r="S9" s="275"/>
      <c r="T9" s="275"/>
      <c r="U9" s="285"/>
      <c r="V9" s="292"/>
      <c r="W9" s="253"/>
      <c r="X9" s="253"/>
      <c r="Y9" s="253"/>
      <c r="Z9" s="253"/>
      <c r="AA9" s="253"/>
      <c r="AB9" s="253"/>
      <c r="AC9" s="253"/>
      <c r="AD9" s="253"/>
      <c r="AE9" s="253"/>
      <c r="AF9" s="253"/>
      <c r="AG9" s="253"/>
      <c r="AH9" s="253"/>
      <c r="AI9" s="253"/>
      <c r="AJ9" s="253"/>
      <c r="AK9" s="253"/>
      <c r="AL9" s="253"/>
      <c r="AM9" s="253"/>
      <c r="AN9" s="253"/>
      <c r="AO9" s="253"/>
      <c r="AP9" s="253"/>
    </row>
    <row r="10" spans="1:42" ht="15.75" customHeight="1" x14ac:dyDescent="0.25">
      <c r="A10" s="674" t="s">
        <v>2845</v>
      </c>
      <c r="B10" s="674" t="s">
        <v>2846</v>
      </c>
      <c r="C10" s="357"/>
      <c r="D10" s="357"/>
      <c r="E10" s="357"/>
      <c r="F10" s="357"/>
      <c r="G10" s="357"/>
      <c r="H10" s="359"/>
      <c r="I10" s="360"/>
      <c r="J10" s="359"/>
      <c r="K10" s="360"/>
      <c r="L10" s="359"/>
      <c r="M10" s="360"/>
      <c r="N10" s="359"/>
      <c r="O10" s="360"/>
      <c r="P10" s="377">
        <f t="shared" ref="P10:Q62" si="0">H10+J10+L10+N10</f>
        <v>0</v>
      </c>
      <c r="Q10" s="368">
        <f t="shared" si="0"/>
        <v>0</v>
      </c>
      <c r="R10" s="357"/>
      <c r="S10" s="357"/>
      <c r="T10" s="357"/>
      <c r="U10" s="357"/>
      <c r="V10" s="292"/>
      <c r="W10" s="253"/>
      <c r="X10" s="253"/>
      <c r="Y10" s="253"/>
      <c r="Z10" s="253"/>
      <c r="AA10" s="253"/>
      <c r="AB10" s="253"/>
      <c r="AC10" s="253"/>
      <c r="AD10" s="253"/>
      <c r="AE10" s="253"/>
      <c r="AF10" s="253"/>
      <c r="AG10" s="253"/>
      <c r="AH10" s="253"/>
      <c r="AI10" s="253"/>
      <c r="AJ10" s="253"/>
      <c r="AK10" s="253"/>
      <c r="AL10" s="253"/>
      <c r="AM10" s="253"/>
      <c r="AN10" s="253"/>
      <c r="AO10" s="253"/>
      <c r="AP10" s="253"/>
    </row>
    <row r="11" spans="1:42" x14ac:dyDescent="0.25">
      <c r="A11" s="675"/>
      <c r="B11" s="675"/>
      <c r="C11" s="357"/>
      <c r="D11" s="357"/>
      <c r="E11" s="357"/>
      <c r="F11" s="357"/>
      <c r="G11" s="357"/>
      <c r="H11" s="359"/>
      <c r="I11" s="360"/>
      <c r="J11" s="359"/>
      <c r="K11" s="360"/>
      <c r="L11" s="359"/>
      <c r="M11" s="360"/>
      <c r="N11" s="359"/>
      <c r="O11" s="360"/>
      <c r="P11" s="377">
        <f t="shared" si="0"/>
        <v>0</v>
      </c>
      <c r="Q11" s="368">
        <f t="shared" si="0"/>
        <v>0</v>
      </c>
      <c r="R11" s="357"/>
      <c r="S11" s="357"/>
      <c r="T11" s="357"/>
      <c r="U11" s="357"/>
      <c r="V11" s="292"/>
      <c r="W11" s="253"/>
      <c r="X11" s="253"/>
      <c r="Y11" s="253"/>
      <c r="Z11" s="253"/>
      <c r="AA11" s="253"/>
      <c r="AB11" s="253"/>
      <c r="AC11" s="253"/>
      <c r="AD11" s="253"/>
      <c r="AE11" s="253"/>
      <c r="AF11" s="253"/>
      <c r="AG11" s="253"/>
      <c r="AH11" s="253"/>
      <c r="AI11" s="253"/>
      <c r="AJ11" s="253"/>
      <c r="AK11" s="253"/>
      <c r="AL11" s="253"/>
      <c r="AM11" s="253"/>
      <c r="AN11" s="253"/>
      <c r="AO11" s="253"/>
      <c r="AP11" s="253"/>
    </row>
    <row r="12" spans="1:42" x14ac:dyDescent="0.25">
      <c r="A12" s="675"/>
      <c r="B12" s="675"/>
      <c r="C12" s="357"/>
      <c r="D12" s="357"/>
      <c r="E12" s="357"/>
      <c r="F12" s="357"/>
      <c r="G12" s="357"/>
      <c r="H12" s="359"/>
      <c r="I12" s="360"/>
      <c r="J12" s="359"/>
      <c r="K12" s="360"/>
      <c r="L12" s="359"/>
      <c r="M12" s="360"/>
      <c r="N12" s="359"/>
      <c r="O12" s="360"/>
      <c r="P12" s="377">
        <f t="shared" si="0"/>
        <v>0</v>
      </c>
      <c r="Q12" s="368">
        <f t="shared" si="0"/>
        <v>0</v>
      </c>
      <c r="R12" s="357"/>
      <c r="S12" s="357"/>
      <c r="T12" s="357"/>
      <c r="U12" s="357"/>
      <c r="V12" s="292"/>
      <c r="W12" s="253"/>
      <c r="X12" s="253"/>
      <c r="Y12" s="253"/>
      <c r="Z12" s="253"/>
      <c r="AA12" s="253"/>
      <c r="AB12" s="253"/>
      <c r="AC12" s="253"/>
      <c r="AD12" s="253"/>
      <c r="AE12" s="253"/>
      <c r="AF12" s="253"/>
      <c r="AG12" s="253"/>
      <c r="AH12" s="253"/>
      <c r="AI12" s="253"/>
      <c r="AJ12" s="253"/>
      <c r="AK12" s="253"/>
      <c r="AL12" s="253"/>
      <c r="AM12" s="253"/>
      <c r="AN12" s="253"/>
      <c r="AO12" s="253"/>
      <c r="AP12" s="253"/>
    </row>
    <row r="13" spans="1:42" x14ac:dyDescent="0.25">
      <c r="A13" s="675"/>
      <c r="B13" s="675"/>
      <c r="C13" s="357"/>
      <c r="D13" s="357"/>
      <c r="E13" s="357"/>
      <c r="F13" s="357"/>
      <c r="G13" s="357"/>
      <c r="H13" s="359"/>
      <c r="I13" s="360"/>
      <c r="J13" s="359"/>
      <c r="K13" s="360"/>
      <c r="L13" s="359"/>
      <c r="M13" s="360"/>
      <c r="N13" s="359"/>
      <c r="O13" s="360"/>
      <c r="P13" s="377">
        <f t="shared" ref="P13:P25" si="1">H13+J13+L13+N13</f>
        <v>0</v>
      </c>
      <c r="Q13" s="368">
        <f t="shared" ref="Q13:Q25" si="2">I13+K13+M13+O13</f>
        <v>0</v>
      </c>
      <c r="R13" s="357"/>
      <c r="S13" s="357"/>
      <c r="T13" s="357"/>
      <c r="U13" s="357"/>
      <c r="V13" s="292"/>
      <c r="W13" s="253"/>
      <c r="X13" s="253"/>
      <c r="Y13" s="253"/>
      <c r="Z13" s="253"/>
      <c r="AA13" s="253"/>
      <c r="AB13" s="253"/>
      <c r="AC13" s="253"/>
      <c r="AD13" s="253"/>
      <c r="AE13" s="253"/>
      <c r="AF13" s="253"/>
      <c r="AG13" s="253"/>
      <c r="AH13" s="253"/>
      <c r="AI13" s="253"/>
      <c r="AJ13" s="253"/>
      <c r="AK13" s="253"/>
      <c r="AL13" s="253"/>
      <c r="AM13" s="253"/>
      <c r="AN13" s="253"/>
      <c r="AO13" s="253"/>
      <c r="AP13" s="253"/>
    </row>
    <row r="14" spans="1:42" x14ac:dyDescent="0.25">
      <c r="A14" s="675"/>
      <c r="B14" s="675"/>
      <c r="C14" s="357"/>
      <c r="D14" s="357"/>
      <c r="E14" s="357"/>
      <c r="F14" s="357"/>
      <c r="G14" s="357"/>
      <c r="H14" s="359"/>
      <c r="I14" s="360"/>
      <c r="J14" s="359"/>
      <c r="K14" s="360"/>
      <c r="L14" s="359"/>
      <c r="M14" s="360"/>
      <c r="N14" s="359"/>
      <c r="O14" s="360"/>
      <c r="P14" s="377">
        <f t="shared" si="1"/>
        <v>0</v>
      </c>
      <c r="Q14" s="368">
        <f t="shared" si="2"/>
        <v>0</v>
      </c>
      <c r="R14" s="357"/>
      <c r="S14" s="357"/>
      <c r="T14" s="357"/>
      <c r="U14" s="357"/>
      <c r="V14" s="292"/>
      <c r="W14" s="253"/>
      <c r="X14" s="253"/>
      <c r="Y14" s="253"/>
      <c r="Z14" s="253"/>
      <c r="AA14" s="253"/>
      <c r="AB14" s="253"/>
      <c r="AC14" s="253"/>
      <c r="AD14" s="253"/>
      <c r="AE14" s="253"/>
      <c r="AF14" s="253"/>
      <c r="AG14" s="253"/>
      <c r="AH14" s="253"/>
      <c r="AI14" s="253"/>
      <c r="AJ14" s="253"/>
      <c r="AK14" s="253"/>
      <c r="AL14" s="253"/>
      <c r="AM14" s="253"/>
      <c r="AN14" s="253"/>
      <c r="AO14" s="253"/>
      <c r="AP14" s="253"/>
    </row>
    <row r="15" spans="1:42" x14ac:dyDescent="0.25">
      <c r="A15" s="675"/>
      <c r="B15" s="675"/>
      <c r="C15" s="357"/>
      <c r="D15" s="357"/>
      <c r="E15" s="357"/>
      <c r="F15" s="357"/>
      <c r="G15" s="357"/>
      <c r="H15" s="359"/>
      <c r="I15" s="360"/>
      <c r="J15" s="359"/>
      <c r="K15" s="360"/>
      <c r="L15" s="359"/>
      <c r="M15" s="360"/>
      <c r="N15" s="359"/>
      <c r="O15" s="360"/>
      <c r="P15" s="377">
        <f t="shared" si="1"/>
        <v>0</v>
      </c>
      <c r="Q15" s="368">
        <f t="shared" si="2"/>
        <v>0</v>
      </c>
      <c r="R15" s="357"/>
      <c r="S15" s="357"/>
      <c r="T15" s="357"/>
      <c r="U15" s="357"/>
      <c r="V15" s="292"/>
      <c r="W15" s="253"/>
      <c r="X15" s="253"/>
      <c r="Y15" s="253"/>
      <c r="Z15" s="253"/>
      <c r="AA15" s="253"/>
      <c r="AB15" s="253"/>
      <c r="AC15" s="253"/>
      <c r="AD15" s="253"/>
      <c r="AE15" s="253"/>
      <c r="AF15" s="253"/>
      <c r="AG15" s="253"/>
      <c r="AH15" s="253"/>
      <c r="AI15" s="253"/>
      <c r="AJ15" s="253"/>
      <c r="AK15" s="253"/>
      <c r="AL15" s="253"/>
      <c r="AM15" s="253"/>
      <c r="AN15" s="253"/>
      <c r="AO15" s="253"/>
      <c r="AP15" s="253"/>
    </row>
    <row r="16" spans="1:42" x14ac:dyDescent="0.25">
      <c r="A16" s="675"/>
      <c r="B16" s="675"/>
      <c r="C16" s="357"/>
      <c r="D16" s="357"/>
      <c r="E16" s="357"/>
      <c r="F16" s="357"/>
      <c r="G16" s="357"/>
      <c r="H16" s="359"/>
      <c r="I16" s="360"/>
      <c r="J16" s="359"/>
      <c r="K16" s="360"/>
      <c r="L16" s="359"/>
      <c r="M16" s="360"/>
      <c r="N16" s="359"/>
      <c r="O16" s="360"/>
      <c r="P16" s="377">
        <f t="shared" si="1"/>
        <v>0</v>
      </c>
      <c r="Q16" s="368">
        <f t="shared" si="2"/>
        <v>0</v>
      </c>
      <c r="R16" s="357"/>
      <c r="S16" s="357"/>
      <c r="T16" s="357"/>
      <c r="U16" s="357"/>
      <c r="V16" s="292"/>
      <c r="W16" s="253"/>
      <c r="X16" s="253"/>
      <c r="Y16" s="253"/>
      <c r="Z16" s="253"/>
      <c r="AA16" s="253"/>
      <c r="AB16" s="253"/>
      <c r="AC16" s="253"/>
      <c r="AD16" s="253"/>
      <c r="AE16" s="253"/>
      <c r="AF16" s="253"/>
      <c r="AG16" s="253"/>
      <c r="AH16" s="253"/>
      <c r="AI16" s="253"/>
      <c r="AJ16" s="253"/>
      <c r="AK16" s="253"/>
      <c r="AL16" s="253"/>
      <c r="AM16" s="253"/>
      <c r="AN16" s="253"/>
      <c r="AO16" s="253"/>
      <c r="AP16" s="253"/>
    </row>
    <row r="17" spans="1:22" x14ac:dyDescent="0.25">
      <c r="A17" s="675"/>
      <c r="B17" s="692"/>
      <c r="C17" s="357"/>
      <c r="D17" s="357"/>
      <c r="E17" s="357"/>
      <c r="F17" s="357"/>
      <c r="G17" s="357"/>
      <c r="H17" s="359"/>
      <c r="I17" s="360"/>
      <c r="J17" s="359"/>
      <c r="K17" s="360"/>
      <c r="L17" s="359"/>
      <c r="M17" s="360"/>
      <c r="N17" s="359"/>
      <c r="O17" s="360"/>
      <c r="P17" s="377">
        <f t="shared" si="1"/>
        <v>0</v>
      </c>
      <c r="Q17" s="368">
        <f t="shared" si="2"/>
        <v>0</v>
      </c>
      <c r="R17" s="357"/>
      <c r="S17" s="357"/>
      <c r="T17" s="357"/>
      <c r="U17" s="357"/>
      <c r="V17" s="292"/>
    </row>
    <row r="18" spans="1:22" x14ac:dyDescent="0.25">
      <c r="A18" s="675"/>
      <c r="B18" s="674" t="s">
        <v>2847</v>
      </c>
      <c r="C18" s="357"/>
      <c r="D18" s="357"/>
      <c r="E18" s="357"/>
      <c r="F18" s="357"/>
      <c r="G18" s="357"/>
      <c r="H18" s="359"/>
      <c r="I18" s="360"/>
      <c r="J18" s="359"/>
      <c r="K18" s="360"/>
      <c r="L18" s="359"/>
      <c r="M18" s="360"/>
      <c r="N18" s="359"/>
      <c r="O18" s="360"/>
      <c r="P18" s="377">
        <f t="shared" si="1"/>
        <v>0</v>
      </c>
      <c r="Q18" s="368">
        <f t="shared" si="2"/>
        <v>0</v>
      </c>
      <c r="R18" s="357"/>
      <c r="S18" s="357"/>
      <c r="T18" s="357"/>
      <c r="U18" s="357"/>
      <c r="V18" s="292"/>
    </row>
    <row r="19" spans="1:22" x14ac:dyDescent="0.25">
      <c r="A19" s="675"/>
      <c r="B19" s="675"/>
      <c r="C19" s="357"/>
      <c r="D19" s="357"/>
      <c r="E19" s="357"/>
      <c r="F19" s="357"/>
      <c r="G19" s="357"/>
      <c r="H19" s="359"/>
      <c r="I19" s="360"/>
      <c r="J19" s="359"/>
      <c r="K19" s="360"/>
      <c r="L19" s="359"/>
      <c r="M19" s="360"/>
      <c r="N19" s="359"/>
      <c r="O19" s="360"/>
      <c r="P19" s="377"/>
      <c r="Q19" s="368"/>
      <c r="R19" s="357"/>
      <c r="S19" s="357"/>
      <c r="T19" s="357"/>
      <c r="U19" s="357"/>
      <c r="V19" s="292"/>
    </row>
    <row r="20" spans="1:22" x14ac:dyDescent="0.25">
      <c r="A20" s="675"/>
      <c r="B20" s="675"/>
      <c r="C20" s="357"/>
      <c r="D20" s="357"/>
      <c r="E20" s="357"/>
      <c r="F20" s="357"/>
      <c r="G20" s="357"/>
      <c r="H20" s="359"/>
      <c r="I20" s="360"/>
      <c r="J20" s="359"/>
      <c r="K20" s="360"/>
      <c r="L20" s="359"/>
      <c r="M20" s="360"/>
      <c r="N20" s="359"/>
      <c r="O20" s="360"/>
      <c r="P20" s="377"/>
      <c r="Q20" s="368"/>
      <c r="R20" s="357"/>
      <c r="S20" s="357"/>
      <c r="T20" s="357"/>
      <c r="U20" s="357"/>
      <c r="V20" s="292"/>
    </row>
    <row r="21" spans="1:22" x14ac:dyDescent="0.25">
      <c r="A21" s="675"/>
      <c r="B21" s="675"/>
      <c r="C21" s="357"/>
      <c r="D21" s="357"/>
      <c r="E21" s="357"/>
      <c r="F21" s="357"/>
      <c r="G21" s="357"/>
      <c r="H21" s="359"/>
      <c r="I21" s="360"/>
      <c r="J21" s="359"/>
      <c r="K21" s="360"/>
      <c r="L21" s="359"/>
      <c r="M21" s="360"/>
      <c r="N21" s="359"/>
      <c r="O21" s="360"/>
      <c r="P21" s="377"/>
      <c r="Q21" s="368"/>
      <c r="R21" s="357"/>
      <c r="S21" s="357"/>
      <c r="T21" s="357"/>
      <c r="U21" s="357"/>
      <c r="V21" s="292"/>
    </row>
    <row r="22" spans="1:22" x14ac:dyDescent="0.25">
      <c r="A22" s="675"/>
      <c r="B22" s="675"/>
      <c r="C22" s="357"/>
      <c r="D22" s="357"/>
      <c r="E22" s="357"/>
      <c r="F22" s="357"/>
      <c r="G22" s="357"/>
      <c r="H22" s="359"/>
      <c r="I22" s="360"/>
      <c r="J22" s="359"/>
      <c r="K22" s="360"/>
      <c r="L22" s="359"/>
      <c r="M22" s="360"/>
      <c r="N22" s="359"/>
      <c r="O22" s="360"/>
      <c r="P22" s="377"/>
      <c r="Q22" s="368"/>
      <c r="R22" s="357"/>
      <c r="S22" s="357"/>
      <c r="T22" s="357"/>
      <c r="U22" s="357"/>
      <c r="V22" s="292"/>
    </row>
    <row r="23" spans="1:22" x14ac:dyDescent="0.25">
      <c r="A23" s="675"/>
      <c r="B23" s="675"/>
      <c r="C23" s="357"/>
      <c r="D23" s="357"/>
      <c r="E23" s="357"/>
      <c r="F23" s="357"/>
      <c r="G23" s="357"/>
      <c r="H23" s="359"/>
      <c r="I23" s="360"/>
      <c r="J23" s="359"/>
      <c r="K23" s="360"/>
      <c r="L23" s="359"/>
      <c r="M23" s="360"/>
      <c r="N23" s="359"/>
      <c r="O23" s="360"/>
      <c r="P23" s="377">
        <f t="shared" si="1"/>
        <v>0</v>
      </c>
      <c r="Q23" s="368">
        <f t="shared" si="2"/>
        <v>0</v>
      </c>
      <c r="R23" s="357"/>
      <c r="S23" s="357"/>
      <c r="T23" s="357"/>
      <c r="U23" s="357"/>
      <c r="V23" s="292"/>
    </row>
    <row r="24" spans="1:22" x14ac:dyDescent="0.25">
      <c r="A24" s="675"/>
      <c r="B24" s="692"/>
      <c r="C24" s="357"/>
      <c r="D24" s="357"/>
      <c r="E24" s="357"/>
      <c r="F24" s="357"/>
      <c r="G24" s="357"/>
      <c r="H24" s="359"/>
      <c r="I24" s="360"/>
      <c r="J24" s="359"/>
      <c r="K24" s="360"/>
      <c r="L24" s="359"/>
      <c r="M24" s="360"/>
      <c r="N24" s="359"/>
      <c r="O24" s="360"/>
      <c r="P24" s="377">
        <f t="shared" si="1"/>
        <v>0</v>
      </c>
      <c r="Q24" s="368">
        <f t="shared" si="2"/>
        <v>0</v>
      </c>
      <c r="R24" s="357"/>
      <c r="S24" s="357"/>
      <c r="T24" s="357"/>
      <c r="U24" s="357"/>
      <c r="V24" s="292"/>
    </row>
    <row r="25" spans="1:22" x14ac:dyDescent="0.25">
      <c r="A25" s="675"/>
      <c r="B25" s="674" t="s">
        <v>2848</v>
      </c>
      <c r="C25" s="357"/>
      <c r="D25" s="357"/>
      <c r="E25" s="357"/>
      <c r="F25" s="357"/>
      <c r="G25" s="357"/>
      <c r="H25" s="359"/>
      <c r="I25" s="360"/>
      <c r="J25" s="359"/>
      <c r="K25" s="360"/>
      <c r="L25" s="359"/>
      <c r="M25" s="360"/>
      <c r="N25" s="359"/>
      <c r="O25" s="360"/>
      <c r="P25" s="377">
        <f t="shared" si="1"/>
        <v>0</v>
      </c>
      <c r="Q25" s="368">
        <f t="shared" si="2"/>
        <v>0</v>
      </c>
      <c r="R25" s="357"/>
      <c r="S25" s="357"/>
      <c r="T25" s="357"/>
      <c r="U25" s="357"/>
      <c r="V25" s="292"/>
    </row>
    <row r="26" spans="1:22" x14ac:dyDescent="0.25">
      <c r="A26" s="675"/>
      <c r="B26" s="675"/>
      <c r="C26" s="357"/>
      <c r="D26" s="357"/>
      <c r="E26" s="357"/>
      <c r="F26" s="357"/>
      <c r="G26" s="357"/>
      <c r="H26" s="359"/>
      <c r="I26" s="360"/>
      <c r="J26" s="359"/>
      <c r="K26" s="360"/>
      <c r="L26" s="359"/>
      <c r="M26" s="360"/>
      <c r="N26" s="359"/>
      <c r="O26" s="360"/>
      <c r="P26" s="377">
        <f t="shared" si="0"/>
        <v>0</v>
      </c>
      <c r="Q26" s="368">
        <f t="shared" si="0"/>
        <v>0</v>
      </c>
      <c r="R26" s="357"/>
      <c r="S26" s="357"/>
      <c r="T26" s="357"/>
      <c r="U26" s="357"/>
      <c r="V26" s="292"/>
    </row>
    <row r="27" spans="1:22" x14ac:dyDescent="0.25">
      <c r="A27" s="675"/>
      <c r="B27" s="675"/>
      <c r="C27" s="357"/>
      <c r="D27" s="357"/>
      <c r="E27" s="357"/>
      <c r="F27" s="357"/>
      <c r="G27" s="357"/>
      <c r="H27" s="359"/>
      <c r="I27" s="360"/>
      <c r="J27" s="359"/>
      <c r="K27" s="360"/>
      <c r="L27" s="359"/>
      <c r="M27" s="360"/>
      <c r="N27" s="359"/>
      <c r="O27" s="360"/>
      <c r="P27" s="377">
        <f t="shared" si="0"/>
        <v>0</v>
      </c>
      <c r="Q27" s="368">
        <f t="shared" si="0"/>
        <v>0</v>
      </c>
      <c r="R27" s="357"/>
      <c r="S27" s="357"/>
      <c r="T27" s="357"/>
      <c r="U27" s="357"/>
      <c r="V27" s="292"/>
    </row>
    <row r="28" spans="1:22" x14ac:dyDescent="0.25">
      <c r="A28" s="675"/>
      <c r="B28" s="692"/>
      <c r="C28" s="357"/>
      <c r="D28" s="357"/>
      <c r="E28" s="357"/>
      <c r="F28" s="357"/>
      <c r="G28" s="357"/>
      <c r="H28" s="359"/>
      <c r="I28" s="360"/>
      <c r="J28" s="359"/>
      <c r="K28" s="360"/>
      <c r="L28" s="359"/>
      <c r="M28" s="360"/>
      <c r="N28" s="359"/>
      <c r="O28" s="360"/>
      <c r="P28" s="377">
        <f t="shared" si="0"/>
        <v>0</v>
      </c>
      <c r="Q28" s="368">
        <f t="shared" si="0"/>
        <v>0</v>
      </c>
      <c r="R28" s="357"/>
      <c r="S28" s="357"/>
      <c r="T28" s="357"/>
      <c r="U28" s="357"/>
      <c r="V28" s="292"/>
    </row>
    <row r="29" spans="1:22" x14ac:dyDescent="0.25">
      <c r="A29" s="675"/>
      <c r="B29" s="674" t="s">
        <v>2849</v>
      </c>
      <c r="C29" s="357"/>
      <c r="D29" s="357"/>
      <c r="E29" s="357"/>
      <c r="F29" s="357"/>
      <c r="G29" s="357"/>
      <c r="H29" s="359"/>
      <c r="I29" s="360"/>
      <c r="J29" s="359"/>
      <c r="K29" s="360"/>
      <c r="L29" s="359"/>
      <c r="M29" s="360"/>
      <c r="N29" s="359"/>
      <c r="O29" s="360"/>
      <c r="P29" s="377">
        <f t="shared" si="0"/>
        <v>0</v>
      </c>
      <c r="Q29" s="368">
        <f t="shared" si="0"/>
        <v>0</v>
      </c>
      <c r="R29" s="357"/>
      <c r="S29" s="357"/>
      <c r="T29" s="357"/>
      <c r="U29" s="357"/>
      <c r="V29" s="292"/>
    </row>
    <row r="30" spans="1:22" x14ac:dyDescent="0.25">
      <c r="A30" s="675"/>
      <c r="B30" s="675"/>
      <c r="C30" s="357"/>
      <c r="D30" s="357"/>
      <c r="E30" s="357"/>
      <c r="F30" s="357"/>
      <c r="G30" s="357"/>
      <c r="H30" s="359"/>
      <c r="I30" s="360"/>
      <c r="J30" s="359"/>
      <c r="K30" s="360"/>
      <c r="L30" s="359"/>
      <c r="M30" s="360"/>
      <c r="N30" s="359"/>
      <c r="O30" s="360"/>
      <c r="P30" s="377">
        <f t="shared" si="0"/>
        <v>0</v>
      </c>
      <c r="Q30" s="368">
        <f t="shared" si="0"/>
        <v>0</v>
      </c>
      <c r="R30" s="357"/>
      <c r="S30" s="357"/>
      <c r="T30" s="357"/>
      <c r="U30" s="357"/>
      <c r="V30" s="292"/>
    </row>
    <row r="31" spans="1:22" x14ac:dyDescent="0.25">
      <c r="A31" s="675"/>
      <c r="B31" s="675"/>
      <c r="C31" s="357"/>
      <c r="D31" s="357"/>
      <c r="E31" s="357"/>
      <c r="F31" s="357"/>
      <c r="G31" s="357"/>
      <c r="H31" s="359"/>
      <c r="I31" s="360"/>
      <c r="J31" s="359"/>
      <c r="K31" s="360"/>
      <c r="L31" s="359"/>
      <c r="M31" s="360"/>
      <c r="N31" s="359"/>
      <c r="O31" s="360"/>
      <c r="P31" s="377"/>
      <c r="Q31" s="368"/>
      <c r="R31" s="357"/>
      <c r="S31" s="357"/>
      <c r="T31" s="357"/>
      <c r="U31" s="357"/>
      <c r="V31" s="292"/>
    </row>
    <row r="32" spans="1:22" x14ac:dyDescent="0.25">
      <c r="A32" s="675"/>
      <c r="B32" s="675"/>
      <c r="C32" s="357"/>
      <c r="D32" s="357"/>
      <c r="E32" s="357"/>
      <c r="F32" s="357"/>
      <c r="G32" s="357"/>
      <c r="H32" s="359"/>
      <c r="I32" s="360"/>
      <c r="J32" s="359"/>
      <c r="K32" s="360"/>
      <c r="L32" s="359"/>
      <c r="M32" s="360"/>
      <c r="N32" s="359"/>
      <c r="O32" s="360"/>
      <c r="P32" s="377"/>
      <c r="Q32" s="368"/>
      <c r="R32" s="357"/>
      <c r="S32" s="357"/>
      <c r="T32" s="357"/>
      <c r="U32" s="357"/>
      <c r="V32" s="292"/>
    </row>
    <row r="33" spans="1:22" x14ac:dyDescent="0.25">
      <c r="A33" s="675"/>
      <c r="B33" s="675"/>
      <c r="C33" s="357"/>
      <c r="D33" s="357"/>
      <c r="E33" s="357"/>
      <c r="F33" s="357"/>
      <c r="G33" s="357"/>
      <c r="H33" s="359"/>
      <c r="I33" s="360"/>
      <c r="J33" s="359"/>
      <c r="K33" s="360"/>
      <c r="L33" s="359"/>
      <c r="M33" s="360"/>
      <c r="N33" s="359"/>
      <c r="O33" s="360"/>
      <c r="P33" s="377"/>
      <c r="Q33" s="368"/>
      <c r="R33" s="357"/>
      <c r="S33" s="357"/>
      <c r="T33" s="357"/>
      <c r="U33" s="357"/>
      <c r="V33" s="292"/>
    </row>
    <row r="34" spans="1:22" x14ac:dyDescent="0.25">
      <c r="A34" s="675"/>
      <c r="B34" s="675"/>
      <c r="C34" s="357"/>
      <c r="D34" s="357"/>
      <c r="E34" s="357"/>
      <c r="F34" s="357"/>
      <c r="G34" s="357"/>
      <c r="H34" s="359"/>
      <c r="I34" s="360"/>
      <c r="J34" s="359"/>
      <c r="K34" s="360"/>
      <c r="L34" s="359"/>
      <c r="M34" s="360"/>
      <c r="N34" s="359"/>
      <c r="O34" s="360"/>
      <c r="P34" s="377"/>
      <c r="Q34" s="368"/>
      <c r="R34" s="357"/>
      <c r="S34" s="357"/>
      <c r="T34" s="357"/>
      <c r="U34" s="357"/>
      <c r="V34" s="292"/>
    </row>
    <row r="35" spans="1:22" x14ac:dyDescent="0.25">
      <c r="A35" s="675"/>
      <c r="B35" s="675"/>
      <c r="C35" s="357"/>
      <c r="D35" s="357"/>
      <c r="E35" s="357"/>
      <c r="F35" s="357"/>
      <c r="G35" s="357"/>
      <c r="H35" s="359"/>
      <c r="I35" s="360"/>
      <c r="J35" s="359"/>
      <c r="K35" s="360"/>
      <c r="L35" s="359"/>
      <c r="M35" s="360"/>
      <c r="N35" s="359"/>
      <c r="O35" s="360"/>
      <c r="P35" s="377">
        <f t="shared" si="0"/>
        <v>0</v>
      </c>
      <c r="Q35" s="368">
        <f t="shared" si="0"/>
        <v>0</v>
      </c>
      <c r="R35" s="357"/>
      <c r="S35" s="357"/>
      <c r="T35" s="357"/>
      <c r="U35" s="357"/>
      <c r="V35" s="292"/>
    </row>
    <row r="36" spans="1:22" x14ac:dyDescent="0.25">
      <c r="A36" s="675"/>
      <c r="B36" s="675"/>
      <c r="C36" s="357"/>
      <c r="D36" s="357"/>
      <c r="E36" s="357"/>
      <c r="F36" s="357"/>
      <c r="G36" s="357"/>
      <c r="H36" s="359"/>
      <c r="I36" s="360"/>
      <c r="J36" s="359"/>
      <c r="K36" s="360"/>
      <c r="L36" s="359"/>
      <c r="M36" s="360"/>
      <c r="N36" s="359"/>
      <c r="O36" s="360"/>
      <c r="P36" s="377"/>
      <c r="Q36" s="368"/>
      <c r="R36" s="357"/>
      <c r="S36" s="357"/>
      <c r="T36" s="357"/>
      <c r="U36" s="357"/>
      <c r="V36" s="292"/>
    </row>
    <row r="37" spans="1:22" x14ac:dyDescent="0.25">
      <c r="A37" s="675"/>
      <c r="B37" s="675"/>
      <c r="C37" s="357"/>
      <c r="D37" s="357"/>
      <c r="E37" s="357"/>
      <c r="F37" s="357"/>
      <c r="G37" s="357"/>
      <c r="H37" s="359"/>
      <c r="I37" s="360"/>
      <c r="J37" s="359"/>
      <c r="K37" s="360"/>
      <c r="L37" s="359"/>
      <c r="M37" s="360"/>
      <c r="N37" s="359"/>
      <c r="O37" s="360"/>
      <c r="P37" s="377"/>
      <c r="Q37" s="368"/>
      <c r="R37" s="357"/>
      <c r="S37" s="357"/>
      <c r="T37" s="357"/>
      <c r="U37" s="357"/>
      <c r="V37" s="292"/>
    </row>
    <row r="38" spans="1:22" x14ac:dyDescent="0.25">
      <c r="A38" s="675"/>
      <c r="B38" s="675"/>
      <c r="C38" s="357"/>
      <c r="D38" s="357"/>
      <c r="E38" s="357"/>
      <c r="F38" s="357"/>
      <c r="G38" s="357"/>
      <c r="H38" s="359"/>
      <c r="I38" s="360"/>
      <c r="J38" s="359"/>
      <c r="K38" s="360"/>
      <c r="L38" s="359"/>
      <c r="M38" s="360"/>
      <c r="N38" s="359"/>
      <c r="O38" s="360"/>
      <c r="P38" s="377"/>
      <c r="Q38" s="368"/>
      <c r="R38" s="357"/>
      <c r="S38" s="357"/>
      <c r="T38" s="357"/>
      <c r="U38" s="357"/>
      <c r="V38" s="292"/>
    </row>
    <row r="39" spans="1:22" x14ac:dyDescent="0.25">
      <c r="A39" s="675"/>
      <c r="B39" s="675"/>
      <c r="C39" s="357"/>
      <c r="D39" s="357"/>
      <c r="E39" s="357"/>
      <c r="F39" s="357"/>
      <c r="G39" s="357"/>
      <c r="H39" s="359"/>
      <c r="I39" s="360"/>
      <c r="J39" s="359"/>
      <c r="K39" s="360"/>
      <c r="L39" s="359"/>
      <c r="M39" s="360"/>
      <c r="N39" s="359"/>
      <c r="O39" s="360"/>
      <c r="P39" s="377"/>
      <c r="Q39" s="368"/>
      <c r="R39" s="357"/>
      <c r="S39" s="357"/>
      <c r="T39" s="357"/>
      <c r="U39" s="357"/>
      <c r="V39" s="292"/>
    </row>
    <row r="40" spans="1:22" x14ac:dyDescent="0.25">
      <c r="A40" s="692"/>
      <c r="B40" s="692"/>
      <c r="C40" s="357"/>
      <c r="D40" s="357"/>
      <c r="E40" s="357"/>
      <c r="F40" s="357"/>
      <c r="G40" s="357"/>
      <c r="H40" s="359"/>
      <c r="I40" s="360"/>
      <c r="J40" s="359"/>
      <c r="K40" s="360"/>
      <c r="L40" s="359"/>
      <c r="M40" s="360"/>
      <c r="N40" s="359"/>
      <c r="O40" s="360"/>
      <c r="P40" s="377"/>
      <c r="Q40" s="368"/>
      <c r="R40" s="357"/>
      <c r="S40" s="357"/>
      <c r="T40" s="357"/>
      <c r="U40" s="357"/>
      <c r="V40" s="292"/>
    </row>
    <row r="41" spans="1:22" x14ac:dyDescent="0.25">
      <c r="A41" s="674" t="s">
        <v>2850</v>
      </c>
      <c r="B41" s="674" t="s">
        <v>2851</v>
      </c>
      <c r="C41" s="357"/>
      <c r="D41" s="357"/>
      <c r="E41" s="357"/>
      <c r="F41" s="357"/>
      <c r="G41" s="357"/>
      <c r="H41" s="359"/>
      <c r="I41" s="360"/>
      <c r="J41" s="359"/>
      <c r="K41" s="360"/>
      <c r="L41" s="359"/>
      <c r="M41" s="360"/>
      <c r="N41" s="359"/>
      <c r="O41" s="360"/>
      <c r="P41" s="377"/>
      <c r="Q41" s="368"/>
      <c r="R41" s="357"/>
      <c r="S41" s="357"/>
      <c r="T41" s="357"/>
      <c r="U41" s="357"/>
      <c r="V41" s="292"/>
    </row>
    <row r="42" spans="1:22" x14ac:dyDescent="0.25">
      <c r="A42" s="675"/>
      <c r="B42" s="675"/>
      <c r="C42" s="357"/>
      <c r="D42" s="357"/>
      <c r="E42" s="357"/>
      <c r="F42" s="357"/>
      <c r="G42" s="357"/>
      <c r="H42" s="359"/>
      <c r="I42" s="360"/>
      <c r="J42" s="359"/>
      <c r="K42" s="360"/>
      <c r="L42" s="359"/>
      <c r="M42" s="360"/>
      <c r="N42" s="359"/>
      <c r="O42" s="360"/>
      <c r="P42" s="377"/>
      <c r="Q42" s="368"/>
      <c r="R42" s="357"/>
      <c r="S42" s="357"/>
      <c r="T42" s="357"/>
      <c r="U42" s="357"/>
      <c r="V42" s="292"/>
    </row>
    <row r="43" spans="1:22" x14ac:dyDescent="0.25">
      <c r="A43" s="675"/>
      <c r="B43" s="675"/>
      <c r="C43" s="357"/>
      <c r="D43" s="357"/>
      <c r="E43" s="357"/>
      <c r="F43" s="357"/>
      <c r="G43" s="357"/>
      <c r="H43" s="359"/>
      <c r="I43" s="360"/>
      <c r="J43" s="359"/>
      <c r="K43" s="360"/>
      <c r="L43" s="359"/>
      <c r="M43" s="360"/>
      <c r="N43" s="359"/>
      <c r="O43" s="360"/>
      <c r="P43" s="377"/>
      <c r="Q43" s="368"/>
      <c r="R43" s="357"/>
      <c r="S43" s="357"/>
      <c r="T43" s="357"/>
      <c r="U43" s="357"/>
      <c r="V43" s="292"/>
    </row>
    <row r="44" spans="1:22" x14ac:dyDescent="0.25">
      <c r="A44" s="675"/>
      <c r="B44" s="675"/>
      <c r="C44" s="357"/>
      <c r="D44" s="357"/>
      <c r="E44" s="357"/>
      <c r="F44" s="357"/>
      <c r="G44" s="357"/>
      <c r="H44" s="359"/>
      <c r="I44" s="360"/>
      <c r="J44" s="359"/>
      <c r="K44" s="360"/>
      <c r="L44" s="359"/>
      <c r="M44" s="360"/>
      <c r="N44" s="359"/>
      <c r="O44" s="360"/>
      <c r="P44" s="377"/>
      <c r="Q44" s="368"/>
      <c r="R44" s="357"/>
      <c r="S44" s="357"/>
      <c r="T44" s="357"/>
      <c r="U44" s="357"/>
      <c r="V44" s="292"/>
    </row>
    <row r="45" spans="1:22" x14ac:dyDescent="0.25">
      <c r="A45" s="675"/>
      <c r="B45" s="675"/>
      <c r="C45" s="357"/>
      <c r="D45" s="357"/>
      <c r="E45" s="357"/>
      <c r="F45" s="357"/>
      <c r="G45" s="357"/>
      <c r="H45" s="359"/>
      <c r="I45" s="360"/>
      <c r="J45" s="359"/>
      <c r="K45" s="360"/>
      <c r="L45" s="359"/>
      <c r="M45" s="360"/>
      <c r="N45" s="359"/>
      <c r="O45" s="360"/>
      <c r="P45" s="377"/>
      <c r="Q45" s="368"/>
      <c r="R45" s="357"/>
      <c r="S45" s="357"/>
      <c r="T45" s="357"/>
      <c r="U45" s="357"/>
      <c r="V45" s="292"/>
    </row>
    <row r="46" spans="1:22" x14ac:dyDescent="0.25">
      <c r="A46" s="675"/>
      <c r="B46" s="675"/>
      <c r="C46" s="357"/>
      <c r="D46" s="357"/>
      <c r="E46" s="357"/>
      <c r="F46" s="357"/>
      <c r="G46" s="357"/>
      <c r="H46" s="359"/>
      <c r="I46" s="360"/>
      <c r="J46" s="359"/>
      <c r="K46" s="360"/>
      <c r="L46" s="359"/>
      <c r="M46" s="360"/>
      <c r="N46" s="359"/>
      <c r="O46" s="360"/>
      <c r="P46" s="377"/>
      <c r="Q46" s="368"/>
      <c r="R46" s="357"/>
      <c r="S46" s="357"/>
      <c r="T46" s="357"/>
      <c r="U46" s="357"/>
      <c r="V46" s="292"/>
    </row>
    <row r="47" spans="1:22" x14ac:dyDescent="0.25">
      <c r="A47" s="675"/>
      <c r="B47" s="675"/>
      <c r="C47" s="357"/>
      <c r="D47" s="357"/>
      <c r="E47" s="357"/>
      <c r="F47" s="357"/>
      <c r="G47" s="357"/>
      <c r="H47" s="359"/>
      <c r="I47" s="360"/>
      <c r="J47" s="359"/>
      <c r="K47" s="360"/>
      <c r="L47" s="359"/>
      <c r="M47" s="360"/>
      <c r="N47" s="359"/>
      <c r="O47" s="360"/>
      <c r="P47" s="377">
        <f t="shared" si="0"/>
        <v>0</v>
      </c>
      <c r="Q47" s="368">
        <f t="shared" si="0"/>
        <v>0</v>
      </c>
      <c r="R47" s="357"/>
      <c r="S47" s="357"/>
      <c r="T47" s="357"/>
      <c r="U47" s="357"/>
      <c r="V47" s="292"/>
    </row>
    <row r="48" spans="1:22" x14ac:dyDescent="0.25">
      <c r="A48" s="675"/>
      <c r="B48" s="675"/>
      <c r="C48" s="357"/>
      <c r="D48" s="357"/>
      <c r="E48" s="357"/>
      <c r="F48" s="357"/>
      <c r="G48" s="357"/>
      <c r="H48" s="359"/>
      <c r="I48" s="360"/>
      <c r="J48" s="359"/>
      <c r="K48" s="360"/>
      <c r="L48" s="359"/>
      <c r="M48" s="360"/>
      <c r="N48" s="359"/>
      <c r="O48" s="360"/>
      <c r="P48" s="377">
        <f t="shared" si="0"/>
        <v>0</v>
      </c>
      <c r="Q48" s="368">
        <f t="shared" si="0"/>
        <v>0</v>
      </c>
      <c r="R48" s="357"/>
      <c r="S48" s="357"/>
      <c r="T48" s="357"/>
      <c r="U48" s="357"/>
      <c r="V48" s="292"/>
    </row>
    <row r="49" spans="1:22" x14ac:dyDescent="0.25">
      <c r="A49" s="675"/>
      <c r="B49" s="692"/>
      <c r="C49" s="357"/>
      <c r="D49" s="357"/>
      <c r="E49" s="357"/>
      <c r="F49" s="357"/>
      <c r="G49" s="357"/>
      <c r="H49" s="359"/>
      <c r="I49" s="360"/>
      <c r="J49" s="359"/>
      <c r="K49" s="360"/>
      <c r="L49" s="359"/>
      <c r="M49" s="360"/>
      <c r="N49" s="359"/>
      <c r="O49" s="360"/>
      <c r="P49" s="377">
        <f t="shared" si="0"/>
        <v>0</v>
      </c>
      <c r="Q49" s="368">
        <f t="shared" si="0"/>
        <v>0</v>
      </c>
      <c r="R49" s="357"/>
      <c r="S49" s="357"/>
      <c r="T49" s="357"/>
      <c r="U49" s="357"/>
      <c r="V49" s="292"/>
    </row>
    <row r="50" spans="1:22" x14ac:dyDescent="0.25">
      <c r="A50" s="675"/>
      <c r="B50" s="674" t="s">
        <v>2852</v>
      </c>
      <c r="C50" s="357"/>
      <c r="D50" s="357"/>
      <c r="E50" s="357"/>
      <c r="F50" s="357"/>
      <c r="G50" s="357"/>
      <c r="H50" s="359"/>
      <c r="I50" s="360"/>
      <c r="J50" s="359"/>
      <c r="K50" s="360"/>
      <c r="L50" s="359"/>
      <c r="M50" s="360"/>
      <c r="N50" s="359"/>
      <c r="O50" s="360"/>
      <c r="P50" s="377">
        <f t="shared" si="0"/>
        <v>0</v>
      </c>
      <c r="Q50" s="368">
        <f t="shared" si="0"/>
        <v>0</v>
      </c>
      <c r="R50" s="357"/>
      <c r="S50" s="357"/>
      <c r="T50" s="357"/>
      <c r="U50" s="357"/>
      <c r="V50" s="292"/>
    </row>
    <row r="51" spans="1:22" x14ac:dyDescent="0.25">
      <c r="A51" s="675"/>
      <c r="B51" s="675"/>
      <c r="C51" s="357"/>
      <c r="D51" s="357"/>
      <c r="E51" s="357"/>
      <c r="F51" s="357"/>
      <c r="G51" s="357"/>
      <c r="H51" s="359"/>
      <c r="I51" s="360"/>
      <c r="J51" s="359"/>
      <c r="K51" s="360"/>
      <c r="L51" s="359"/>
      <c r="M51" s="360"/>
      <c r="N51" s="359"/>
      <c r="O51" s="360"/>
      <c r="P51" s="377"/>
      <c r="Q51" s="368"/>
      <c r="R51" s="357"/>
      <c r="S51" s="357"/>
      <c r="T51" s="357"/>
      <c r="U51" s="357"/>
      <c r="V51" s="292"/>
    </row>
    <row r="52" spans="1:22" x14ac:dyDescent="0.25">
      <c r="A52" s="675"/>
      <c r="B52" s="675"/>
      <c r="C52" s="357"/>
      <c r="D52" s="357"/>
      <c r="E52" s="357"/>
      <c r="F52" s="357"/>
      <c r="G52" s="357"/>
      <c r="H52" s="359"/>
      <c r="I52" s="360"/>
      <c r="J52" s="359"/>
      <c r="K52" s="360"/>
      <c r="L52" s="359"/>
      <c r="M52" s="360"/>
      <c r="N52" s="359"/>
      <c r="O52" s="360"/>
      <c r="P52" s="377"/>
      <c r="Q52" s="368"/>
      <c r="R52" s="357"/>
      <c r="S52" s="357"/>
      <c r="T52" s="357"/>
      <c r="U52" s="357"/>
      <c r="V52" s="292"/>
    </row>
    <row r="53" spans="1:22" x14ac:dyDescent="0.25">
      <c r="A53" s="675"/>
      <c r="B53" s="675"/>
      <c r="C53" s="357"/>
      <c r="D53" s="357"/>
      <c r="E53" s="357"/>
      <c r="F53" s="357"/>
      <c r="G53" s="357"/>
      <c r="H53" s="359"/>
      <c r="I53" s="360"/>
      <c r="J53" s="359"/>
      <c r="K53" s="360"/>
      <c r="L53" s="359"/>
      <c r="M53" s="360"/>
      <c r="N53" s="359"/>
      <c r="O53" s="360"/>
      <c r="P53" s="377"/>
      <c r="Q53" s="368"/>
      <c r="R53" s="357"/>
      <c r="S53" s="357"/>
      <c r="T53" s="357"/>
      <c r="U53" s="357"/>
      <c r="V53" s="292"/>
    </row>
    <row r="54" spans="1:22" x14ac:dyDescent="0.25">
      <c r="A54" s="675"/>
      <c r="B54" s="675"/>
      <c r="C54" s="357"/>
      <c r="D54" s="357"/>
      <c r="E54" s="357"/>
      <c r="F54" s="357"/>
      <c r="G54" s="357"/>
      <c r="H54" s="359"/>
      <c r="I54" s="360"/>
      <c r="J54" s="359"/>
      <c r="K54" s="360"/>
      <c r="L54" s="359"/>
      <c r="M54" s="360"/>
      <c r="N54" s="359"/>
      <c r="O54" s="360"/>
      <c r="P54" s="377"/>
      <c r="Q54" s="368"/>
      <c r="R54" s="357"/>
      <c r="S54" s="357"/>
      <c r="T54" s="357"/>
      <c r="U54" s="357"/>
      <c r="V54" s="292"/>
    </row>
    <row r="55" spans="1:22" x14ac:dyDescent="0.25">
      <c r="A55" s="675"/>
      <c r="B55" s="675"/>
      <c r="C55" s="357"/>
      <c r="D55" s="357"/>
      <c r="E55" s="357"/>
      <c r="F55" s="357"/>
      <c r="G55" s="357"/>
      <c r="H55" s="359"/>
      <c r="I55" s="360"/>
      <c r="J55" s="359"/>
      <c r="K55" s="360"/>
      <c r="L55" s="359"/>
      <c r="M55" s="360"/>
      <c r="N55" s="359"/>
      <c r="O55" s="360"/>
      <c r="P55" s="377"/>
      <c r="Q55" s="368"/>
      <c r="R55" s="357"/>
      <c r="S55" s="357"/>
      <c r="T55" s="357"/>
      <c r="U55" s="357"/>
      <c r="V55" s="292"/>
    </row>
    <row r="56" spans="1:22" x14ac:dyDescent="0.25">
      <c r="A56" s="675"/>
      <c r="B56" s="675"/>
      <c r="C56" s="357"/>
      <c r="D56" s="357"/>
      <c r="E56" s="357"/>
      <c r="F56" s="357"/>
      <c r="G56" s="357"/>
      <c r="H56" s="359"/>
      <c r="I56" s="360"/>
      <c r="J56" s="359"/>
      <c r="K56" s="360"/>
      <c r="L56" s="359"/>
      <c r="M56" s="360"/>
      <c r="N56" s="359"/>
      <c r="O56" s="360"/>
      <c r="P56" s="377"/>
      <c r="Q56" s="368"/>
      <c r="R56" s="357"/>
      <c r="S56" s="357"/>
      <c r="T56" s="357"/>
      <c r="U56" s="357"/>
      <c r="V56" s="292"/>
    </row>
    <row r="57" spans="1:22" x14ac:dyDescent="0.25">
      <c r="A57" s="675"/>
      <c r="B57" s="675"/>
      <c r="C57" s="357"/>
      <c r="D57" s="357"/>
      <c r="E57" s="357"/>
      <c r="F57" s="357"/>
      <c r="G57" s="357"/>
      <c r="H57" s="359"/>
      <c r="I57" s="360"/>
      <c r="J57" s="359"/>
      <c r="K57" s="360"/>
      <c r="L57" s="359"/>
      <c r="M57" s="360"/>
      <c r="N57" s="359"/>
      <c r="O57" s="360"/>
      <c r="P57" s="377"/>
      <c r="Q57" s="368"/>
      <c r="R57" s="357"/>
      <c r="S57" s="357"/>
      <c r="T57" s="357"/>
      <c r="U57" s="357"/>
      <c r="V57" s="292"/>
    </row>
    <row r="58" spans="1:22" x14ac:dyDescent="0.25">
      <c r="A58" s="675"/>
      <c r="B58" s="675"/>
      <c r="C58" s="357"/>
      <c r="D58" s="357"/>
      <c r="E58" s="357"/>
      <c r="F58" s="357"/>
      <c r="G58" s="357"/>
      <c r="H58" s="359"/>
      <c r="I58" s="360"/>
      <c r="J58" s="359"/>
      <c r="K58" s="360"/>
      <c r="L58" s="359"/>
      <c r="M58" s="360"/>
      <c r="N58" s="359"/>
      <c r="O58" s="360"/>
      <c r="P58" s="377"/>
      <c r="Q58" s="368"/>
      <c r="R58" s="357"/>
      <c r="S58" s="357"/>
      <c r="T58" s="357"/>
      <c r="U58" s="357"/>
      <c r="V58" s="292"/>
    </row>
    <row r="59" spans="1:22" x14ac:dyDescent="0.25">
      <c r="A59" s="675"/>
      <c r="B59" s="675"/>
      <c r="C59" s="357"/>
      <c r="D59" s="357"/>
      <c r="E59" s="357"/>
      <c r="F59" s="357"/>
      <c r="G59" s="357"/>
      <c r="H59" s="359"/>
      <c r="I59" s="360"/>
      <c r="J59" s="359"/>
      <c r="K59" s="360"/>
      <c r="L59" s="359"/>
      <c r="M59" s="360"/>
      <c r="N59" s="359"/>
      <c r="O59" s="360"/>
      <c r="P59" s="377"/>
      <c r="Q59" s="368"/>
      <c r="R59" s="357"/>
      <c r="S59" s="357"/>
      <c r="T59" s="357"/>
      <c r="U59" s="357"/>
      <c r="V59" s="292"/>
    </row>
    <row r="60" spans="1:22" x14ac:dyDescent="0.25">
      <c r="A60" s="675"/>
      <c r="B60" s="675"/>
      <c r="C60" s="357"/>
      <c r="D60" s="357"/>
      <c r="E60" s="357"/>
      <c r="F60" s="357"/>
      <c r="G60" s="357"/>
      <c r="H60" s="359"/>
      <c r="I60" s="360"/>
      <c r="J60" s="359"/>
      <c r="K60" s="360"/>
      <c r="L60" s="359"/>
      <c r="M60" s="360"/>
      <c r="N60" s="359"/>
      <c r="O60" s="360"/>
      <c r="P60" s="377"/>
      <c r="Q60" s="368"/>
      <c r="R60" s="357"/>
      <c r="S60" s="357"/>
      <c r="T60" s="357"/>
      <c r="U60" s="357"/>
      <c r="V60" s="292"/>
    </row>
    <row r="61" spans="1:22" x14ac:dyDescent="0.25">
      <c r="A61" s="675"/>
      <c r="B61" s="675"/>
      <c r="C61" s="357"/>
      <c r="D61" s="357"/>
      <c r="E61" s="357"/>
      <c r="F61" s="357"/>
      <c r="G61" s="357"/>
      <c r="H61" s="359"/>
      <c r="I61" s="360"/>
      <c r="J61" s="359"/>
      <c r="K61" s="360"/>
      <c r="L61" s="359"/>
      <c r="M61" s="360"/>
      <c r="N61" s="359"/>
      <c r="O61" s="360"/>
      <c r="P61" s="377"/>
      <c r="Q61" s="368"/>
      <c r="R61" s="357"/>
      <c r="S61" s="357"/>
      <c r="T61" s="357"/>
      <c r="U61" s="357"/>
      <c r="V61" s="292"/>
    </row>
    <row r="62" spans="1:22" x14ac:dyDescent="0.25">
      <c r="A62" s="692"/>
      <c r="B62" s="692"/>
      <c r="C62" s="357"/>
      <c r="D62" s="357"/>
      <c r="E62" s="357"/>
      <c r="F62" s="357"/>
      <c r="G62" s="357"/>
      <c r="H62" s="359"/>
      <c r="I62" s="360"/>
      <c r="J62" s="359"/>
      <c r="K62" s="360"/>
      <c r="L62" s="359"/>
      <c r="M62" s="360"/>
      <c r="N62" s="359"/>
      <c r="O62" s="360"/>
      <c r="P62" s="377">
        <f t="shared" si="0"/>
        <v>0</v>
      </c>
      <c r="Q62" s="368">
        <f t="shared" si="0"/>
        <v>0</v>
      </c>
      <c r="R62" s="357"/>
      <c r="S62" s="357"/>
      <c r="T62" s="357"/>
      <c r="U62" s="357"/>
      <c r="V62" s="292"/>
    </row>
    <row r="63" spans="1:22" x14ac:dyDescent="0.25">
      <c r="A63" s="674" t="s">
        <v>2853</v>
      </c>
      <c r="B63" s="488"/>
      <c r="C63" s="357"/>
      <c r="D63" s="357"/>
      <c r="E63" s="357"/>
      <c r="F63" s="357"/>
      <c r="G63" s="357"/>
      <c r="H63" s="359"/>
      <c r="I63" s="360"/>
      <c r="J63" s="359"/>
      <c r="K63" s="360"/>
      <c r="L63" s="359"/>
      <c r="M63" s="360"/>
      <c r="N63" s="359"/>
      <c r="O63" s="360"/>
      <c r="P63" s="377">
        <f t="shared" ref="P63:Q69" si="3">H63+J63+L63+N63</f>
        <v>0</v>
      </c>
      <c r="Q63" s="368">
        <f t="shared" si="3"/>
        <v>0</v>
      </c>
      <c r="R63" s="357"/>
      <c r="S63" s="357"/>
      <c r="T63" s="357"/>
      <c r="U63" s="357"/>
      <c r="V63" s="292"/>
    </row>
    <row r="64" spans="1:22" x14ac:dyDescent="0.25">
      <c r="A64" s="675"/>
      <c r="B64" s="488"/>
      <c r="C64" s="357"/>
      <c r="D64" s="357"/>
      <c r="E64" s="357"/>
      <c r="F64" s="357"/>
      <c r="G64" s="357"/>
      <c r="H64" s="359"/>
      <c r="I64" s="360"/>
      <c r="J64" s="359"/>
      <c r="K64" s="360"/>
      <c r="L64" s="359"/>
      <c r="M64" s="360"/>
      <c r="N64" s="359"/>
      <c r="O64" s="360"/>
      <c r="P64" s="377"/>
      <c r="Q64" s="368"/>
      <c r="R64" s="357"/>
      <c r="S64" s="357"/>
      <c r="T64" s="357"/>
      <c r="U64" s="357"/>
      <c r="V64" s="292"/>
    </row>
    <row r="65" spans="1:22" x14ac:dyDescent="0.25">
      <c r="A65" s="675"/>
      <c r="B65" s="488"/>
      <c r="C65" s="357"/>
      <c r="D65" s="357"/>
      <c r="E65" s="357"/>
      <c r="F65" s="357"/>
      <c r="G65" s="357"/>
      <c r="H65" s="359"/>
      <c r="I65" s="360"/>
      <c r="J65" s="359"/>
      <c r="K65" s="360"/>
      <c r="L65" s="359"/>
      <c r="M65" s="360"/>
      <c r="N65" s="359"/>
      <c r="O65" s="360"/>
      <c r="P65" s="377"/>
      <c r="Q65" s="368"/>
      <c r="R65" s="357"/>
      <c r="S65" s="357"/>
      <c r="T65" s="357"/>
      <c r="U65" s="357"/>
      <c r="V65" s="292"/>
    </row>
    <row r="66" spans="1:22" x14ac:dyDescent="0.25">
      <c r="A66" s="675"/>
      <c r="B66" s="488"/>
      <c r="C66" s="357"/>
      <c r="D66" s="357"/>
      <c r="E66" s="357"/>
      <c r="F66" s="357"/>
      <c r="G66" s="357"/>
      <c r="H66" s="359"/>
      <c r="I66" s="360"/>
      <c r="J66" s="359"/>
      <c r="K66" s="360"/>
      <c r="L66" s="359"/>
      <c r="M66" s="360"/>
      <c r="N66" s="359"/>
      <c r="O66" s="360"/>
      <c r="P66" s="377"/>
      <c r="Q66" s="368"/>
      <c r="R66" s="357"/>
      <c r="S66" s="357"/>
      <c r="T66" s="357"/>
      <c r="U66" s="357"/>
      <c r="V66" s="292"/>
    </row>
    <row r="67" spans="1:22" x14ac:dyDescent="0.25">
      <c r="A67" s="675"/>
      <c r="B67" s="488"/>
      <c r="C67" s="357"/>
      <c r="D67" s="357"/>
      <c r="E67" s="357"/>
      <c r="F67" s="357"/>
      <c r="G67" s="357"/>
      <c r="H67" s="359"/>
      <c r="I67" s="360"/>
      <c r="J67" s="359"/>
      <c r="K67" s="360"/>
      <c r="L67" s="359"/>
      <c r="M67" s="360"/>
      <c r="N67" s="359"/>
      <c r="O67" s="360"/>
      <c r="P67" s="377"/>
      <c r="Q67" s="368"/>
      <c r="R67" s="357"/>
      <c r="S67" s="357"/>
      <c r="T67" s="357"/>
      <c r="U67" s="357"/>
      <c r="V67" s="292"/>
    </row>
    <row r="68" spans="1:22" x14ac:dyDescent="0.25">
      <c r="A68" s="675"/>
      <c r="B68" s="488"/>
      <c r="C68" s="357"/>
      <c r="D68" s="357"/>
      <c r="E68" s="357"/>
      <c r="F68" s="357"/>
      <c r="G68" s="357"/>
      <c r="H68" s="359"/>
      <c r="I68" s="360"/>
      <c r="J68" s="359"/>
      <c r="K68" s="360"/>
      <c r="L68" s="359"/>
      <c r="M68" s="360"/>
      <c r="N68" s="359"/>
      <c r="O68" s="360"/>
      <c r="P68" s="377">
        <f t="shared" si="3"/>
        <v>0</v>
      </c>
      <c r="Q68" s="368">
        <f t="shared" si="3"/>
        <v>0</v>
      </c>
      <c r="R68" s="357"/>
      <c r="S68" s="357"/>
      <c r="T68" s="357"/>
      <c r="U68" s="357"/>
      <c r="V68" s="292"/>
    </row>
    <row r="69" spans="1:22" x14ac:dyDescent="0.25">
      <c r="A69" s="692"/>
      <c r="B69" s="488"/>
      <c r="C69" s="357"/>
      <c r="D69" s="357"/>
      <c r="E69" s="357"/>
      <c r="F69" s="357"/>
      <c r="G69" s="357"/>
      <c r="H69" s="357"/>
      <c r="I69" s="360"/>
      <c r="J69" s="357"/>
      <c r="K69" s="360"/>
      <c r="L69" s="357"/>
      <c r="M69" s="360"/>
      <c r="N69" s="357"/>
      <c r="O69" s="360"/>
      <c r="P69" s="377">
        <f t="shared" si="3"/>
        <v>0</v>
      </c>
      <c r="Q69" s="368">
        <f t="shared" si="3"/>
        <v>0</v>
      </c>
      <c r="R69" s="423"/>
      <c r="S69" s="357"/>
      <c r="T69" s="357"/>
      <c r="U69" s="357"/>
      <c r="V69" s="292"/>
    </row>
    <row r="70" spans="1:22" x14ac:dyDescent="0.25">
      <c r="A70" s="289"/>
      <c r="B70" s="290"/>
      <c r="C70" s="290"/>
      <c r="D70" s="290"/>
      <c r="E70" s="289" t="s">
        <v>2854</v>
      </c>
      <c r="F70" s="290"/>
      <c r="G70" s="291"/>
      <c r="H70" s="487">
        <f t="shared" ref="H70:Q70" si="4">SUM(H10:H69)</f>
        <v>0</v>
      </c>
      <c r="I70" s="478">
        <f t="shared" si="4"/>
        <v>0</v>
      </c>
      <c r="J70" s="487">
        <f t="shared" si="4"/>
        <v>0</v>
      </c>
      <c r="K70" s="478">
        <f t="shared" si="4"/>
        <v>0</v>
      </c>
      <c r="L70" s="487">
        <f t="shared" si="4"/>
        <v>0</v>
      </c>
      <c r="M70" s="478">
        <f t="shared" si="4"/>
        <v>0</v>
      </c>
      <c r="N70" s="487">
        <f t="shared" si="4"/>
        <v>0</v>
      </c>
      <c r="O70" s="478">
        <f t="shared" si="4"/>
        <v>0</v>
      </c>
      <c r="P70" s="478">
        <f t="shared" si="4"/>
        <v>0</v>
      </c>
      <c r="Q70" s="478">
        <f t="shared" si="4"/>
        <v>0</v>
      </c>
      <c r="R70" s="485"/>
      <c r="S70" s="485"/>
      <c r="T70" s="485"/>
      <c r="U70" s="485"/>
      <c r="V70" s="292"/>
    </row>
    <row r="71" spans="1:22" x14ac:dyDescent="0.25">
      <c r="A71" s="292"/>
      <c r="B71" s="292"/>
      <c r="C71" s="292"/>
      <c r="D71" s="292"/>
      <c r="E71" s="292"/>
      <c r="F71" s="292"/>
      <c r="G71" s="292"/>
      <c r="H71" s="292"/>
      <c r="I71" s="294"/>
      <c r="J71" s="292"/>
      <c r="K71" s="294"/>
      <c r="L71" s="292"/>
      <c r="M71" s="294"/>
      <c r="N71" s="292"/>
      <c r="O71" s="294"/>
      <c r="P71" s="292"/>
      <c r="Q71" s="294"/>
      <c r="R71" s="292"/>
      <c r="S71" s="292"/>
      <c r="T71" s="292"/>
      <c r="U71" s="292"/>
      <c r="V71" s="292"/>
    </row>
    <row r="72" spans="1:22" x14ac:dyDescent="0.25">
      <c r="A72" s="292"/>
      <c r="B72" s="292"/>
      <c r="C72" s="292"/>
      <c r="D72" s="292"/>
      <c r="E72" s="292"/>
      <c r="F72" s="292"/>
      <c r="G72" s="292"/>
      <c r="H72" s="292"/>
      <c r="I72" s="294"/>
      <c r="J72" s="292"/>
      <c r="K72" s="294"/>
      <c r="L72" s="292"/>
      <c r="M72" s="294"/>
      <c r="N72" s="292"/>
      <c r="O72" s="294"/>
      <c r="P72" s="292"/>
      <c r="Q72" s="294"/>
      <c r="R72" s="292"/>
      <c r="S72" s="292"/>
      <c r="T72" s="292"/>
      <c r="U72" s="292"/>
      <c r="V72" s="292"/>
    </row>
    <row r="73" spans="1:22" x14ac:dyDescent="0.25">
      <c r="A73" s="292"/>
      <c r="B73" s="292"/>
      <c r="C73" s="292"/>
      <c r="D73" s="292"/>
      <c r="E73" s="292"/>
      <c r="F73" s="292"/>
      <c r="G73" s="292"/>
      <c r="H73" s="292"/>
      <c r="I73" s="294"/>
      <c r="J73" s="292"/>
      <c r="K73" s="294"/>
      <c r="L73" s="292"/>
      <c r="M73" s="294"/>
      <c r="N73" s="292"/>
      <c r="O73" s="294"/>
      <c r="P73" s="292"/>
      <c r="Q73" s="294"/>
      <c r="R73" s="292"/>
      <c r="S73" s="292"/>
      <c r="T73" s="292"/>
      <c r="U73" s="292"/>
      <c r="V73" s="292"/>
    </row>
    <row r="77" spans="1:22" x14ac:dyDescent="0.25">
      <c r="A77" s="253"/>
      <c r="B77" s="253"/>
      <c r="C77" s="253"/>
      <c r="E77" s="253"/>
      <c r="F77" s="253"/>
      <c r="G77" s="253"/>
      <c r="H77" s="253"/>
      <c r="J77" s="253"/>
      <c r="L77" s="253"/>
      <c r="N77" s="253"/>
      <c r="P77" s="253"/>
      <c r="R77" s="253"/>
      <c r="S77" s="253"/>
      <c r="T77" s="253"/>
      <c r="U77" s="253"/>
      <c r="V77" s="253"/>
    </row>
    <row r="78" spans="1:22" x14ac:dyDescent="0.25">
      <c r="A78" s="253"/>
      <c r="B78" s="253"/>
      <c r="C78" s="253"/>
      <c r="E78" s="253"/>
      <c r="F78" s="253"/>
      <c r="G78" s="253"/>
      <c r="H78" s="253"/>
      <c r="J78" s="253"/>
      <c r="L78" s="253"/>
      <c r="N78" s="253"/>
      <c r="P78" s="253"/>
      <c r="R78" s="253"/>
      <c r="S78" s="253"/>
      <c r="T78" s="253"/>
      <c r="U78" s="253"/>
      <c r="V78" s="253"/>
    </row>
    <row r="79" spans="1:22" x14ac:dyDescent="0.25">
      <c r="A79" s="253"/>
      <c r="B79" s="253"/>
      <c r="C79" s="253"/>
      <c r="E79" s="253"/>
      <c r="F79" s="253"/>
      <c r="G79" s="253"/>
      <c r="H79" s="253"/>
      <c r="J79" s="253"/>
      <c r="L79" s="253"/>
      <c r="N79" s="253"/>
      <c r="P79" s="253"/>
      <c r="R79" s="253"/>
      <c r="S79" s="253"/>
      <c r="T79" s="253"/>
      <c r="U79" s="253"/>
      <c r="V79" s="253"/>
    </row>
    <row r="80" spans="1:22" x14ac:dyDescent="0.25">
      <c r="A80" s="253"/>
      <c r="B80" s="253"/>
      <c r="C80" s="253"/>
      <c r="E80" s="253"/>
      <c r="F80" s="253"/>
      <c r="G80" s="253"/>
      <c r="H80" s="253"/>
      <c r="J80" s="253"/>
      <c r="L80" s="253"/>
      <c r="N80" s="253"/>
      <c r="P80" s="253"/>
      <c r="R80" s="253"/>
      <c r="S80" s="253"/>
      <c r="T80" s="253"/>
      <c r="U80" s="253"/>
      <c r="V80" s="253"/>
    </row>
    <row r="81" spans="3:3" x14ac:dyDescent="0.25">
      <c r="C81" s="253"/>
    </row>
    <row r="82" spans="3:3" x14ac:dyDescent="0.25">
      <c r="C82" s="253"/>
    </row>
    <row r="83" spans="3:3" x14ac:dyDescent="0.25">
      <c r="C83" s="253"/>
    </row>
    <row r="84" spans="3:3" x14ac:dyDescent="0.25">
      <c r="C84" s="253"/>
    </row>
    <row r="85" spans="3:3" x14ac:dyDescent="0.25">
      <c r="C85" s="253"/>
    </row>
    <row r="86" spans="3:3" x14ac:dyDescent="0.25">
      <c r="C86" s="253"/>
    </row>
    <row r="87" spans="3:3" x14ac:dyDescent="0.25">
      <c r="C87" s="253"/>
    </row>
    <row r="88" spans="3:3" x14ac:dyDescent="0.25">
      <c r="C88" s="253"/>
    </row>
    <row r="89" spans="3:3" x14ac:dyDescent="0.25">
      <c r="C89" s="253"/>
    </row>
    <row r="90" spans="3:3" x14ac:dyDescent="0.25">
      <c r="C90" s="253"/>
    </row>
    <row r="91" spans="3:3" x14ac:dyDescent="0.25">
      <c r="C91" s="253"/>
    </row>
    <row r="92" spans="3:3" x14ac:dyDescent="0.25">
      <c r="C92" s="253"/>
    </row>
    <row r="93" spans="3:3" x14ac:dyDescent="0.25">
      <c r="C93" s="253"/>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E6:E8"/>
    <mergeCell ref="F6:F8"/>
    <mergeCell ref="D6:D8"/>
    <mergeCell ref="S6:S8"/>
    <mergeCell ref="T6:T8"/>
    <mergeCell ref="U6:U8"/>
    <mergeCell ref="F1:M1"/>
    <mergeCell ref="G6:G8"/>
    <mergeCell ref="H6:O6"/>
    <mergeCell ref="R6:R8"/>
    <mergeCell ref="P6:Q7"/>
    <mergeCell ref="H7:I7"/>
    <mergeCell ref="J7:K7"/>
    <mergeCell ref="L7:M7"/>
    <mergeCell ref="N7:O7"/>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1"/>
  <sheetViews>
    <sheetView zoomScale="62" zoomScaleNormal="62" zoomScalePageLayoutView="70" workbookViewId="0">
      <pane ySplit="9" topLeftCell="A35" activePane="bottomLeft" state="frozen"/>
      <selection activeCell="K7" sqref="K7"/>
      <selection pane="bottomLeft" activeCell="E39" sqref="E39"/>
    </sheetView>
  </sheetViews>
  <sheetFormatPr baseColWidth="10" defaultColWidth="11.42578125" defaultRowHeight="15" x14ac:dyDescent="0.25"/>
  <cols>
    <col min="1" max="1" width="35.7109375" style="253" customWidth="1"/>
    <col min="2" max="2" width="35.85546875" style="253" customWidth="1"/>
    <col min="3" max="7" width="27.42578125" style="253" customWidth="1"/>
    <col min="8" max="8" width="15.28515625" style="253" customWidth="1"/>
    <col min="9" max="9" width="11.42578125" style="186" customWidth="1"/>
    <col min="10" max="10" width="15.28515625" style="253" customWidth="1"/>
    <col min="11" max="11" width="10.42578125" style="186" customWidth="1"/>
    <col min="12" max="12" width="11.42578125" style="253" customWidth="1"/>
    <col min="13" max="13" width="13.5703125" style="186" customWidth="1"/>
    <col min="14" max="14" width="11.42578125" style="253" customWidth="1"/>
    <col min="15" max="15" width="11.42578125" style="186" customWidth="1"/>
    <col min="16" max="16" width="12.85546875" style="253" customWidth="1"/>
    <col min="17" max="17" width="15.140625" style="186" customWidth="1"/>
    <col min="18" max="20" width="14.140625" style="253" customWidth="1"/>
    <col min="21" max="21" width="13.140625" style="253" customWidth="1"/>
    <col min="22" max="16384" width="11.42578125" style="253"/>
  </cols>
  <sheetData>
    <row r="1" spans="1:42" x14ac:dyDescent="0.25">
      <c r="A1" s="278"/>
      <c r="B1" s="278"/>
      <c r="C1" s="278"/>
      <c r="D1" s="278"/>
      <c r="E1" s="278"/>
      <c r="F1" s="691" t="s">
        <v>2855</v>
      </c>
      <c r="G1" s="691"/>
      <c r="H1" s="691"/>
      <c r="I1" s="691"/>
      <c r="J1" s="691"/>
      <c r="K1" s="691"/>
      <c r="L1" s="691"/>
      <c r="M1" s="691"/>
      <c r="N1" s="284"/>
      <c r="O1" s="284"/>
      <c r="P1" s="279" t="s">
        <v>2856</v>
      </c>
      <c r="Q1" s="279" t="s">
        <v>2857</v>
      </c>
      <c r="R1" s="279" t="s">
        <v>2858</v>
      </c>
      <c r="S1" s="279" t="s">
        <v>2859</v>
      </c>
      <c r="T1" s="279" t="s">
        <v>2860</v>
      </c>
      <c r="U1" s="279" t="s">
        <v>2861</v>
      </c>
      <c r="V1" s="266" t="s">
        <v>2862</v>
      </c>
      <c r="W1" s="266" t="s">
        <v>2863</v>
      </c>
      <c r="X1" s="266" t="s">
        <v>2864</v>
      </c>
      <c r="Y1" s="266" t="s">
        <v>2865</v>
      </c>
      <c r="Z1" s="266" t="s">
        <v>2866</v>
      </c>
      <c r="AA1" s="266" t="s">
        <v>2867</v>
      </c>
      <c r="AB1" s="266" t="s">
        <v>2868</v>
      </c>
      <c r="AC1" s="266" t="s">
        <v>2869</v>
      </c>
      <c r="AD1" s="266" t="s">
        <v>2870</v>
      </c>
      <c r="AE1" s="268"/>
      <c r="AF1" s="268"/>
      <c r="AG1" s="268"/>
      <c r="AH1" s="268"/>
      <c r="AI1" s="268"/>
      <c r="AJ1" s="268"/>
      <c r="AK1" s="268"/>
      <c r="AL1" s="239"/>
      <c r="AM1" s="239"/>
      <c r="AN1" s="239"/>
      <c r="AO1" s="239"/>
      <c r="AP1" s="239"/>
    </row>
    <row r="2" spans="1:42" ht="18" x14ac:dyDescent="0.3">
      <c r="A2" s="280" t="s">
        <v>2789</v>
      </c>
      <c r="B2" s="278"/>
      <c r="C2" s="278"/>
      <c r="D2" s="278"/>
      <c r="E2" s="278"/>
      <c r="F2" s="278"/>
      <c r="G2" s="278"/>
      <c r="H2" s="284"/>
      <c r="I2" s="281"/>
      <c r="J2" s="284"/>
      <c r="K2" s="284"/>
      <c r="L2" s="284"/>
      <c r="M2" s="284"/>
      <c r="N2" s="284"/>
      <c r="O2" s="284"/>
      <c r="P2" s="284"/>
      <c r="Q2" s="284"/>
      <c r="R2" s="284"/>
      <c r="S2" s="284"/>
      <c r="T2" s="284"/>
      <c r="U2" s="284"/>
      <c r="V2" s="240"/>
      <c r="W2" s="240"/>
      <c r="X2" s="240"/>
      <c r="Y2" s="240"/>
      <c r="Z2" s="240"/>
      <c r="AA2" s="240"/>
      <c r="AB2" s="239"/>
      <c r="AC2" s="239"/>
      <c r="AD2" s="239"/>
      <c r="AE2" s="239"/>
      <c r="AF2" s="239"/>
      <c r="AG2" s="239"/>
      <c r="AH2" s="239"/>
      <c r="AI2" s="239"/>
      <c r="AJ2" s="239"/>
      <c r="AK2" s="239"/>
      <c r="AL2" s="239"/>
      <c r="AM2" s="239"/>
      <c r="AN2" s="239"/>
      <c r="AO2" s="239"/>
      <c r="AP2" s="239"/>
    </row>
    <row r="3" spans="1:42" ht="18.75" x14ac:dyDescent="0.25">
      <c r="A3" s="280" t="s">
        <v>2871</v>
      </c>
      <c r="B3" s="278"/>
      <c r="C3" s="278"/>
      <c r="D3" s="278"/>
      <c r="E3" s="278"/>
      <c r="F3" s="278"/>
      <c r="G3" s="278"/>
      <c r="H3" s="284"/>
      <c r="I3" s="281"/>
      <c r="J3" s="284"/>
      <c r="K3" s="284"/>
      <c r="L3" s="284"/>
      <c r="M3" s="284"/>
      <c r="N3" s="284"/>
      <c r="O3" s="284"/>
      <c r="P3" s="284"/>
      <c r="Q3" s="284"/>
      <c r="R3" s="284"/>
      <c r="S3" s="284"/>
      <c r="T3" s="284"/>
      <c r="U3" s="284"/>
      <c r="V3" s="240"/>
      <c r="W3" s="240"/>
      <c r="X3" s="240"/>
      <c r="Y3" s="240"/>
      <c r="Z3" s="240"/>
      <c r="AA3" s="240"/>
      <c r="AB3" s="239"/>
      <c r="AC3" s="239"/>
      <c r="AD3" s="239"/>
      <c r="AE3" s="239"/>
      <c r="AF3" s="239"/>
      <c r="AG3" s="239"/>
      <c r="AH3" s="239"/>
      <c r="AI3" s="239"/>
      <c r="AJ3" s="239"/>
      <c r="AK3" s="239"/>
      <c r="AL3" s="239"/>
      <c r="AM3" s="239"/>
      <c r="AN3" s="239"/>
      <c r="AO3" s="239"/>
      <c r="AP3" s="239"/>
    </row>
    <row r="4" spans="1:42" s="239" customFormat="1" ht="18.75" x14ac:dyDescent="0.25">
      <c r="A4" s="280" t="s">
        <v>2872</v>
      </c>
      <c r="B4" s="278"/>
      <c r="C4" s="278"/>
      <c r="D4" s="278"/>
      <c r="E4" s="278"/>
      <c r="F4" s="278"/>
      <c r="G4" s="278"/>
      <c r="H4" s="284"/>
      <c r="I4" s="281"/>
      <c r="J4" s="284"/>
      <c r="K4" s="284"/>
      <c r="L4" s="284"/>
      <c r="M4" s="284"/>
      <c r="N4" s="284"/>
      <c r="O4" s="284"/>
      <c r="P4" s="284"/>
      <c r="Q4" s="284"/>
      <c r="R4" s="284"/>
      <c r="S4" s="284"/>
      <c r="T4" s="284"/>
      <c r="U4" s="284"/>
      <c r="V4" s="240"/>
      <c r="W4" s="240"/>
      <c r="X4" s="240"/>
      <c r="Y4" s="240"/>
      <c r="Z4" s="240"/>
      <c r="AA4" s="240"/>
    </row>
    <row r="5" spans="1:42" s="239" customFormat="1" ht="18.75" x14ac:dyDescent="0.25">
      <c r="A5" s="280" t="s">
        <v>2873</v>
      </c>
      <c r="B5" s="278"/>
      <c r="C5" s="278"/>
      <c r="D5" s="278"/>
      <c r="E5" s="278"/>
      <c r="F5" s="278"/>
      <c r="G5" s="278"/>
      <c r="H5" s="284"/>
      <c r="I5" s="281"/>
      <c r="J5" s="284"/>
      <c r="K5" s="284"/>
      <c r="L5" s="284"/>
      <c r="M5" s="284"/>
      <c r="N5" s="284"/>
      <c r="O5" s="284"/>
      <c r="P5" s="284"/>
      <c r="Q5" s="284"/>
      <c r="R5" s="284"/>
      <c r="S5" s="284"/>
      <c r="T5" s="284"/>
      <c r="U5" s="284"/>
      <c r="V5" s="240"/>
      <c r="W5" s="240"/>
      <c r="X5" s="240"/>
      <c r="Y5" s="240"/>
      <c r="Z5" s="240"/>
      <c r="AA5" s="240"/>
    </row>
    <row r="6" spans="1:42" s="239" customFormat="1" x14ac:dyDescent="0.25">
      <c r="A6" s="282" t="s">
        <v>2874</v>
      </c>
      <c r="B6" s="282"/>
      <c r="C6" s="282"/>
      <c r="D6" s="282"/>
      <c r="E6" s="282"/>
      <c r="F6" s="282"/>
      <c r="G6" s="282"/>
      <c r="H6" s="282"/>
      <c r="I6" s="282"/>
      <c r="J6" s="282"/>
      <c r="K6" s="282"/>
      <c r="L6" s="282"/>
      <c r="M6" s="282"/>
      <c r="N6" s="282"/>
      <c r="O6" s="282"/>
      <c r="P6" s="282"/>
      <c r="Q6" s="282"/>
      <c r="R6" s="282"/>
      <c r="S6" s="282"/>
      <c r="T6" s="282"/>
      <c r="U6" s="282"/>
    </row>
    <row r="7" spans="1:42" ht="15" customHeight="1" x14ac:dyDescent="0.25">
      <c r="A7" s="625" t="s">
        <v>1488</v>
      </c>
      <c r="B7" s="627" t="s">
        <v>1489</v>
      </c>
      <c r="C7" s="638" t="s">
        <v>1490</v>
      </c>
      <c r="D7" s="638" t="s">
        <v>1491</v>
      </c>
      <c r="E7" s="638" t="s">
        <v>1492</v>
      </c>
      <c r="F7" s="638" t="s">
        <v>1309</v>
      </c>
      <c r="G7" s="638" t="s">
        <v>1493</v>
      </c>
      <c r="H7" s="641" t="s">
        <v>1494</v>
      </c>
      <c r="I7" s="643"/>
      <c r="J7" s="643"/>
      <c r="K7" s="643"/>
      <c r="L7" s="643"/>
      <c r="M7" s="643"/>
      <c r="N7" s="643"/>
      <c r="O7" s="642"/>
      <c r="P7" s="644" t="s">
        <v>1495</v>
      </c>
      <c r="Q7" s="645"/>
      <c r="R7" s="627" t="s">
        <v>1496</v>
      </c>
      <c r="S7" s="627" t="s">
        <v>1497</v>
      </c>
      <c r="T7" s="627" t="s">
        <v>1498</v>
      </c>
      <c r="U7" s="638" t="s">
        <v>1499</v>
      </c>
    </row>
    <row r="8" spans="1:42" ht="15" customHeight="1" x14ac:dyDescent="0.25">
      <c r="A8" s="625"/>
      <c r="B8" s="625"/>
      <c r="C8" s="639"/>
      <c r="D8" s="639"/>
      <c r="E8" s="639"/>
      <c r="F8" s="639"/>
      <c r="G8" s="639"/>
      <c r="H8" s="641" t="s">
        <v>1500</v>
      </c>
      <c r="I8" s="642"/>
      <c r="J8" s="641" t="s">
        <v>1501</v>
      </c>
      <c r="K8" s="642"/>
      <c r="L8" s="641" t="s">
        <v>1502</v>
      </c>
      <c r="M8" s="642"/>
      <c r="N8" s="641" t="s">
        <v>1503</v>
      </c>
      <c r="O8" s="642"/>
      <c r="P8" s="646"/>
      <c r="Q8" s="647"/>
      <c r="R8" s="625"/>
      <c r="S8" s="625"/>
      <c r="T8" s="625"/>
      <c r="U8" s="639"/>
    </row>
    <row r="9" spans="1:42" ht="60" x14ac:dyDescent="0.25">
      <c r="A9" s="626"/>
      <c r="B9" s="626"/>
      <c r="C9" s="640"/>
      <c r="D9" s="640"/>
      <c r="E9" s="640"/>
      <c r="F9" s="640"/>
      <c r="G9" s="640"/>
      <c r="H9" s="421" t="s">
        <v>1504</v>
      </c>
      <c r="I9" s="421" t="s">
        <v>35</v>
      </c>
      <c r="J9" s="421" t="s">
        <v>1504</v>
      </c>
      <c r="K9" s="421" t="s">
        <v>35</v>
      </c>
      <c r="L9" s="421" t="s">
        <v>1504</v>
      </c>
      <c r="M9" s="421" t="s">
        <v>35</v>
      </c>
      <c r="N9" s="421" t="s">
        <v>1504</v>
      </c>
      <c r="O9" s="421" t="s">
        <v>35</v>
      </c>
      <c r="P9" s="421" t="s">
        <v>1504</v>
      </c>
      <c r="Q9" s="421" t="s">
        <v>35</v>
      </c>
      <c r="R9" s="626"/>
      <c r="S9" s="626"/>
      <c r="T9" s="626"/>
      <c r="U9" s="640"/>
    </row>
    <row r="10" spans="1:42" ht="14.45" x14ac:dyDescent="0.3">
      <c r="A10" s="283"/>
      <c r="B10" s="489"/>
      <c r="C10" s="285"/>
      <c r="D10" s="285"/>
      <c r="E10" s="285"/>
      <c r="F10" s="286"/>
      <c r="G10" s="285"/>
      <c r="H10" s="422"/>
      <c r="I10" s="422"/>
      <c r="J10" s="422"/>
      <c r="K10" s="422"/>
      <c r="L10" s="422"/>
      <c r="M10" s="422"/>
      <c r="N10" s="422"/>
      <c r="O10" s="422"/>
      <c r="P10" s="422"/>
      <c r="Q10" s="422"/>
      <c r="R10" s="275"/>
      <c r="S10" s="275"/>
      <c r="T10" s="275"/>
      <c r="U10" s="285"/>
    </row>
    <row r="11" spans="1:42" s="262" customFormat="1" ht="172.35" customHeight="1" x14ac:dyDescent="0.25">
      <c r="A11" s="631" t="s">
        <v>2871</v>
      </c>
      <c r="B11" s="693" t="s">
        <v>2875</v>
      </c>
      <c r="C11" s="400" t="s">
        <v>2856</v>
      </c>
      <c r="D11" s="602" t="s">
        <v>2876</v>
      </c>
      <c r="E11" s="400" t="s">
        <v>2877</v>
      </c>
      <c r="F11" s="396" t="s">
        <v>2878</v>
      </c>
      <c r="G11" s="429" t="s">
        <v>2879</v>
      </c>
      <c r="H11" s="490">
        <v>0.33329999999999999</v>
      </c>
      <c r="I11" s="491"/>
      <c r="J11" s="490">
        <v>0.33329999999999999</v>
      </c>
      <c r="K11" s="491"/>
      <c r="L11" s="490">
        <v>0.33329999999999999</v>
      </c>
      <c r="M11" s="491"/>
      <c r="N11" s="490"/>
      <c r="O11" s="492"/>
      <c r="P11" s="490"/>
      <c r="Q11" s="368">
        <f t="shared" ref="Q11:Q17" si="0">I11+K11+M11+O11</f>
        <v>0</v>
      </c>
      <c r="R11" s="401" t="s">
        <v>2880</v>
      </c>
      <c r="S11" s="401" t="s">
        <v>2881</v>
      </c>
      <c r="T11" s="401" t="s">
        <v>1956</v>
      </c>
      <c r="U11" s="400" t="s">
        <v>2358</v>
      </c>
    </row>
    <row r="12" spans="1:42" s="262" customFormat="1" ht="109.35" customHeight="1" x14ac:dyDescent="0.25">
      <c r="A12" s="631"/>
      <c r="B12" s="694"/>
      <c r="C12" s="400" t="s">
        <v>2856</v>
      </c>
      <c r="D12" s="602" t="s">
        <v>2876</v>
      </c>
      <c r="E12" s="400" t="s">
        <v>2882</v>
      </c>
      <c r="F12" s="396" t="s">
        <v>1362</v>
      </c>
      <c r="G12" s="288" t="s">
        <v>2883</v>
      </c>
      <c r="H12" s="490"/>
      <c r="I12" s="492"/>
      <c r="J12" s="490">
        <v>1</v>
      </c>
      <c r="K12" s="493">
        <v>10000</v>
      </c>
      <c r="L12" s="490"/>
      <c r="M12" s="492"/>
      <c r="N12" s="490"/>
      <c r="O12" s="492"/>
      <c r="P12" s="490"/>
      <c r="Q12" s="368">
        <f t="shared" si="0"/>
        <v>10000</v>
      </c>
      <c r="R12" s="401" t="s">
        <v>2880</v>
      </c>
      <c r="S12" s="401" t="s">
        <v>2881</v>
      </c>
      <c r="T12" s="401" t="s">
        <v>2884</v>
      </c>
      <c r="U12" s="400" t="s">
        <v>2351</v>
      </c>
    </row>
    <row r="13" spans="1:42" s="262" customFormat="1" ht="144.6" customHeight="1" x14ac:dyDescent="0.25">
      <c r="A13" s="631"/>
      <c r="B13" s="694"/>
      <c r="C13" s="400" t="s">
        <v>2856</v>
      </c>
      <c r="D13" s="602" t="s">
        <v>2876</v>
      </c>
      <c r="E13" s="400" t="s">
        <v>2885</v>
      </c>
      <c r="F13" s="396" t="s">
        <v>1364</v>
      </c>
      <c r="G13" s="288" t="s">
        <v>2886</v>
      </c>
      <c r="H13" s="490">
        <v>0.25</v>
      </c>
      <c r="I13" s="493">
        <v>20000</v>
      </c>
      <c r="J13" s="490">
        <v>0.25</v>
      </c>
      <c r="K13" s="493"/>
      <c r="L13" s="490">
        <v>0.25</v>
      </c>
      <c r="M13" s="493"/>
      <c r="N13" s="490">
        <v>0.25</v>
      </c>
      <c r="O13" s="493"/>
      <c r="P13" s="490"/>
      <c r="Q13" s="368">
        <f t="shared" si="0"/>
        <v>20000</v>
      </c>
      <c r="R13" s="401" t="s">
        <v>2880</v>
      </c>
      <c r="S13" s="401" t="s">
        <v>2881</v>
      </c>
      <c r="T13" s="401" t="s">
        <v>1939</v>
      </c>
      <c r="U13" s="400" t="s">
        <v>2608</v>
      </c>
    </row>
    <row r="14" spans="1:42" s="262" customFormat="1" ht="152.44999999999999" customHeight="1" x14ac:dyDescent="0.25">
      <c r="A14" s="631"/>
      <c r="B14" s="694"/>
      <c r="C14" s="400" t="s">
        <v>2856</v>
      </c>
      <c r="D14" s="602" t="s">
        <v>2876</v>
      </c>
      <c r="E14" s="402" t="s">
        <v>2887</v>
      </c>
      <c r="F14" s="396" t="s">
        <v>2888</v>
      </c>
      <c r="G14" s="288" t="s">
        <v>2889</v>
      </c>
      <c r="H14" s="490">
        <v>0.5</v>
      </c>
      <c r="I14" s="493"/>
      <c r="J14" s="490">
        <v>0.5</v>
      </c>
      <c r="K14" s="493"/>
      <c r="L14" s="490"/>
      <c r="M14" s="492"/>
      <c r="N14" s="490"/>
      <c r="O14" s="492"/>
      <c r="P14" s="490"/>
      <c r="Q14" s="368">
        <f t="shared" si="0"/>
        <v>0</v>
      </c>
      <c r="R14" s="401" t="s">
        <v>2880</v>
      </c>
      <c r="S14" s="401" t="s">
        <v>2881</v>
      </c>
      <c r="T14" s="401" t="s">
        <v>2890</v>
      </c>
      <c r="U14" s="400" t="s">
        <v>2099</v>
      </c>
    </row>
    <row r="15" spans="1:42" s="262" customFormat="1" ht="184.35" customHeight="1" x14ac:dyDescent="0.25">
      <c r="A15" s="631"/>
      <c r="B15" s="694"/>
      <c r="C15" s="400" t="s">
        <v>2856</v>
      </c>
      <c r="D15" s="602" t="s">
        <v>2876</v>
      </c>
      <c r="E15" s="400" t="s">
        <v>2891</v>
      </c>
      <c r="F15" s="396" t="s">
        <v>2892</v>
      </c>
      <c r="G15" s="288" t="s">
        <v>2893</v>
      </c>
      <c r="H15" s="490">
        <v>0.33329999999999999</v>
      </c>
      <c r="I15" s="491"/>
      <c r="J15" s="490">
        <v>0.33329999999999999</v>
      </c>
      <c r="K15" s="491"/>
      <c r="L15" s="490">
        <v>0.33329999999999999</v>
      </c>
      <c r="M15" s="491"/>
      <c r="N15" s="490"/>
      <c r="O15" s="492"/>
      <c r="P15" s="490"/>
      <c r="Q15" s="368">
        <f t="shared" si="0"/>
        <v>0</v>
      </c>
      <c r="R15" s="401" t="s">
        <v>2880</v>
      </c>
      <c r="S15" s="401" t="s">
        <v>2881</v>
      </c>
      <c r="T15" s="401" t="s">
        <v>2894</v>
      </c>
      <c r="U15" s="400" t="s">
        <v>2895</v>
      </c>
    </row>
    <row r="16" spans="1:42" s="262" customFormat="1" ht="15" hidden="1" customHeight="1" x14ac:dyDescent="0.25">
      <c r="A16" s="631"/>
      <c r="B16" s="694"/>
      <c r="C16" s="400"/>
      <c r="D16" s="602"/>
      <c r="E16" s="400"/>
      <c r="F16" s="396" t="s">
        <v>2896</v>
      </c>
      <c r="G16" s="287"/>
      <c r="H16" s="490"/>
      <c r="I16" s="492"/>
      <c r="J16" s="490"/>
      <c r="K16" s="492"/>
      <c r="L16" s="490"/>
      <c r="M16" s="492"/>
      <c r="N16" s="490"/>
      <c r="O16" s="492"/>
      <c r="P16" s="490"/>
      <c r="Q16" s="368">
        <f t="shared" si="0"/>
        <v>0</v>
      </c>
      <c r="R16" s="401" t="s">
        <v>2880</v>
      </c>
      <c r="S16" s="401" t="s">
        <v>2881</v>
      </c>
      <c r="T16" s="401"/>
      <c r="U16" s="400"/>
    </row>
    <row r="17" spans="1:21" s="262" customFormat="1" ht="105" customHeight="1" x14ac:dyDescent="0.25">
      <c r="A17" s="631"/>
      <c r="B17" s="694"/>
      <c r="C17" s="400" t="s">
        <v>2856</v>
      </c>
      <c r="D17" s="602" t="s">
        <v>2876</v>
      </c>
      <c r="E17" s="400" t="s">
        <v>2897</v>
      </c>
      <c r="F17" s="396" t="s">
        <v>2898</v>
      </c>
      <c r="G17" s="288" t="s">
        <v>2899</v>
      </c>
      <c r="H17" s="490">
        <v>0.33329999999999999</v>
      </c>
      <c r="I17" s="491"/>
      <c r="J17" s="490">
        <v>0.33329999999999999</v>
      </c>
      <c r="K17" s="491"/>
      <c r="L17" s="490">
        <v>0.33329999999999999</v>
      </c>
      <c r="M17" s="491"/>
      <c r="N17" s="490"/>
      <c r="O17" s="492"/>
      <c r="P17" s="490"/>
      <c r="Q17" s="368">
        <f t="shared" si="0"/>
        <v>0</v>
      </c>
      <c r="R17" s="401" t="s">
        <v>2880</v>
      </c>
      <c r="S17" s="401" t="s">
        <v>2881</v>
      </c>
      <c r="T17" s="401" t="s">
        <v>1943</v>
      </c>
      <c r="U17" s="400" t="s">
        <v>2755</v>
      </c>
    </row>
    <row r="18" spans="1:21" ht="84" customHeight="1" x14ac:dyDescent="0.25">
      <c r="A18" s="631"/>
      <c r="B18" s="694"/>
      <c r="C18" s="357" t="s">
        <v>2856</v>
      </c>
      <c r="D18" s="602" t="s">
        <v>2876</v>
      </c>
      <c r="E18" s="357" t="s">
        <v>2900</v>
      </c>
      <c r="F18" s="396" t="s">
        <v>2901</v>
      </c>
      <c r="G18" s="364" t="s">
        <v>2902</v>
      </c>
      <c r="H18" s="375">
        <v>1</v>
      </c>
      <c r="I18" s="367"/>
      <c r="J18" s="365"/>
      <c r="K18" s="366"/>
      <c r="L18" s="365"/>
      <c r="M18" s="366"/>
      <c r="N18" s="365"/>
      <c r="O18" s="366"/>
      <c r="P18" s="365">
        <f t="shared" ref="P18:Q21" si="1">H18+J18+L18+N18</f>
        <v>1</v>
      </c>
      <c r="Q18" s="368">
        <f t="shared" si="1"/>
        <v>0</v>
      </c>
      <c r="R18" s="401" t="s">
        <v>2880</v>
      </c>
      <c r="S18" s="401" t="s">
        <v>2881</v>
      </c>
      <c r="T18" s="364" t="s">
        <v>1952</v>
      </c>
      <c r="U18" s="358" t="s">
        <v>2362</v>
      </c>
    </row>
    <row r="19" spans="1:21" ht="99.75" x14ac:dyDescent="0.25">
      <c r="A19" s="631"/>
      <c r="B19" s="694"/>
      <c r="C19" s="357" t="s">
        <v>2856</v>
      </c>
      <c r="D19" s="602" t="s">
        <v>2876</v>
      </c>
      <c r="E19" s="357" t="s">
        <v>2903</v>
      </c>
      <c r="F19" s="396" t="s">
        <v>2904</v>
      </c>
      <c r="G19" s="364" t="s">
        <v>2905</v>
      </c>
      <c r="H19" s="365"/>
      <c r="I19" s="366"/>
      <c r="J19" s="375">
        <v>0.5</v>
      </c>
      <c r="K19" s="367"/>
      <c r="L19" s="375">
        <v>0.5</v>
      </c>
      <c r="M19" s="367"/>
      <c r="N19" s="365"/>
      <c r="O19" s="366"/>
      <c r="P19" s="365">
        <f t="shared" si="1"/>
        <v>1</v>
      </c>
      <c r="Q19" s="368">
        <f t="shared" si="1"/>
        <v>0</v>
      </c>
      <c r="R19" s="401" t="s">
        <v>2880</v>
      </c>
      <c r="S19" s="401" t="s">
        <v>2881</v>
      </c>
      <c r="T19" s="364" t="s">
        <v>2553</v>
      </c>
      <c r="U19" s="358" t="s">
        <v>2620</v>
      </c>
    </row>
    <row r="20" spans="1:21" ht="90" x14ac:dyDescent="0.25">
      <c r="A20" s="631"/>
      <c r="B20" s="567" t="s">
        <v>2906</v>
      </c>
      <c r="C20" s="363"/>
      <c r="D20" s="287"/>
      <c r="E20" s="363"/>
      <c r="F20" s="363"/>
      <c r="G20" s="364"/>
      <c r="H20" s="365"/>
      <c r="I20" s="366"/>
      <c r="J20" s="375"/>
      <c r="K20" s="369"/>
      <c r="L20" s="376"/>
      <c r="M20" s="369"/>
      <c r="N20" s="365"/>
      <c r="O20" s="366"/>
      <c r="P20" s="365"/>
      <c r="Q20" s="368"/>
      <c r="R20" s="364"/>
      <c r="S20" s="364"/>
      <c r="T20" s="364"/>
      <c r="U20" s="358"/>
    </row>
    <row r="21" spans="1:21" ht="108.6" customHeight="1" x14ac:dyDescent="0.25">
      <c r="A21" s="631"/>
      <c r="B21" s="568" t="s">
        <v>2907</v>
      </c>
      <c r="C21" s="363"/>
      <c r="D21" s="363"/>
      <c r="E21" s="363"/>
      <c r="F21" s="363"/>
      <c r="G21" s="364"/>
      <c r="H21" s="365"/>
      <c r="I21" s="366"/>
      <c r="J21" s="365"/>
      <c r="K21" s="366"/>
      <c r="L21" s="365"/>
      <c r="M21" s="366"/>
      <c r="N21" s="365"/>
      <c r="O21" s="366"/>
      <c r="P21" s="365">
        <f t="shared" si="1"/>
        <v>0</v>
      </c>
      <c r="Q21" s="368">
        <f t="shared" si="1"/>
        <v>0</v>
      </c>
      <c r="R21" s="364"/>
      <c r="S21" s="364"/>
      <c r="T21" s="364"/>
      <c r="U21" s="358"/>
    </row>
    <row r="22" spans="1:21" ht="80.45" customHeight="1" x14ac:dyDescent="0.25">
      <c r="A22" s="631"/>
      <c r="B22" s="568" t="s">
        <v>2908</v>
      </c>
      <c r="C22" s="363"/>
      <c r="D22" s="363"/>
      <c r="E22" s="363"/>
      <c r="F22" s="363"/>
      <c r="G22" s="364"/>
      <c r="H22" s="365"/>
      <c r="I22" s="366"/>
      <c r="J22" s="365"/>
      <c r="K22" s="366"/>
      <c r="L22" s="365"/>
      <c r="M22" s="366"/>
      <c r="N22" s="365"/>
      <c r="O22" s="366"/>
      <c r="P22" s="365">
        <f t="shared" ref="P22:P40" si="2">H22+J22+L22+N22</f>
        <v>0</v>
      </c>
      <c r="Q22" s="368">
        <f t="shared" ref="Q22:Q40" si="3">I22+K22+M22+O22</f>
        <v>0</v>
      </c>
      <c r="R22" s="364"/>
      <c r="S22" s="364"/>
      <c r="T22" s="364"/>
      <c r="U22" s="358"/>
    </row>
    <row r="23" spans="1:21" ht="106.7" customHeight="1" x14ac:dyDescent="0.25">
      <c r="A23" s="631"/>
      <c r="B23" s="569" t="s">
        <v>2909</v>
      </c>
      <c r="C23" s="363" t="s">
        <v>2858</v>
      </c>
      <c r="D23" s="363" t="s">
        <v>2910</v>
      </c>
      <c r="E23" s="363" t="s">
        <v>2911</v>
      </c>
      <c r="F23" s="363" t="s">
        <v>2912</v>
      </c>
      <c r="G23" s="364" t="s">
        <v>2913</v>
      </c>
      <c r="H23" s="375">
        <v>0.5</v>
      </c>
      <c r="I23" s="367"/>
      <c r="J23" s="375">
        <v>0.5</v>
      </c>
      <c r="K23" s="367"/>
      <c r="L23" s="365"/>
      <c r="M23" s="366"/>
      <c r="N23" s="365"/>
      <c r="O23" s="366"/>
      <c r="P23" s="365">
        <f t="shared" si="2"/>
        <v>1</v>
      </c>
      <c r="Q23" s="368">
        <f t="shared" si="3"/>
        <v>0</v>
      </c>
      <c r="R23" s="364" t="s">
        <v>2914</v>
      </c>
      <c r="S23" s="364" t="s">
        <v>1575</v>
      </c>
      <c r="T23" s="364" t="s">
        <v>2125</v>
      </c>
      <c r="U23" s="358" t="s">
        <v>2281</v>
      </c>
    </row>
    <row r="24" spans="1:21" ht="136.69999999999999" customHeight="1" x14ac:dyDescent="0.25">
      <c r="A24" s="631"/>
      <c r="B24" s="568" t="s">
        <v>2915</v>
      </c>
      <c r="C24" s="363"/>
      <c r="D24" s="363"/>
      <c r="E24" s="363"/>
      <c r="F24" s="363"/>
      <c r="G24" s="364"/>
      <c r="H24" s="365"/>
      <c r="I24" s="366"/>
      <c r="J24" s="365"/>
      <c r="K24" s="366"/>
      <c r="L24" s="365"/>
      <c r="M24" s="366"/>
      <c r="N24" s="365"/>
      <c r="O24" s="366"/>
      <c r="P24" s="365">
        <f t="shared" si="2"/>
        <v>0</v>
      </c>
      <c r="Q24" s="368">
        <f t="shared" si="3"/>
        <v>0</v>
      </c>
      <c r="R24" s="364"/>
      <c r="S24" s="364"/>
      <c r="T24" s="364"/>
      <c r="U24" s="358"/>
    </row>
    <row r="25" spans="1:21" ht="93.6" customHeight="1" x14ac:dyDescent="0.25">
      <c r="A25" s="688" t="s">
        <v>2872</v>
      </c>
      <c r="B25" s="508" t="s">
        <v>2916</v>
      </c>
      <c r="C25" s="363"/>
      <c r="D25" s="363"/>
      <c r="E25" s="363"/>
      <c r="F25" s="363"/>
      <c r="G25" s="364"/>
      <c r="H25" s="365"/>
      <c r="I25" s="366"/>
      <c r="J25" s="365"/>
      <c r="K25" s="366"/>
      <c r="L25" s="365"/>
      <c r="M25" s="366"/>
      <c r="N25" s="365"/>
      <c r="O25" s="366"/>
      <c r="P25" s="365">
        <f t="shared" si="2"/>
        <v>0</v>
      </c>
      <c r="Q25" s="368">
        <f t="shared" si="3"/>
        <v>0</v>
      </c>
      <c r="R25" s="364"/>
      <c r="S25" s="364"/>
      <c r="T25" s="364"/>
      <c r="U25" s="358"/>
    </row>
    <row r="26" spans="1:21" ht="85.5" x14ac:dyDescent="0.25">
      <c r="A26" s="688"/>
      <c r="B26" s="508" t="s">
        <v>2917</v>
      </c>
      <c r="C26" s="363" t="s">
        <v>2858</v>
      </c>
      <c r="D26" s="363" t="s">
        <v>2918</v>
      </c>
      <c r="E26" s="363" t="s">
        <v>2919</v>
      </c>
      <c r="F26" s="363" t="s">
        <v>2920</v>
      </c>
      <c r="G26" s="364" t="s">
        <v>2921</v>
      </c>
      <c r="H26" s="375">
        <v>0.25</v>
      </c>
      <c r="I26" s="367"/>
      <c r="J26" s="375">
        <v>0.25</v>
      </c>
      <c r="K26" s="367"/>
      <c r="L26" s="375">
        <v>0.25</v>
      </c>
      <c r="M26" s="367"/>
      <c r="N26" s="365">
        <v>0.25</v>
      </c>
      <c r="O26" s="367"/>
      <c r="P26" s="365">
        <f t="shared" si="2"/>
        <v>1</v>
      </c>
      <c r="Q26" s="368">
        <f t="shared" si="3"/>
        <v>0</v>
      </c>
      <c r="R26" s="364" t="s">
        <v>2922</v>
      </c>
      <c r="S26" s="364" t="s">
        <v>2923</v>
      </c>
      <c r="T26" s="364" t="s">
        <v>2318</v>
      </c>
      <c r="U26" s="358" t="s">
        <v>2561</v>
      </c>
    </row>
    <row r="27" spans="1:21" ht="84.6" customHeight="1" x14ac:dyDescent="0.25">
      <c r="A27" s="674" t="s">
        <v>2873</v>
      </c>
      <c r="B27" s="510" t="s">
        <v>2924</v>
      </c>
      <c r="C27" s="363"/>
      <c r="D27" s="363"/>
      <c r="E27" s="363"/>
      <c r="F27" s="363"/>
      <c r="G27" s="364"/>
      <c r="H27" s="365"/>
      <c r="I27" s="366"/>
      <c r="J27" s="365"/>
      <c r="K27" s="366"/>
      <c r="L27" s="365"/>
      <c r="M27" s="366"/>
      <c r="N27" s="365"/>
      <c r="O27" s="366"/>
      <c r="P27" s="365"/>
      <c r="Q27" s="368">
        <f t="shared" si="3"/>
        <v>0</v>
      </c>
      <c r="R27" s="364"/>
      <c r="S27" s="364"/>
      <c r="T27" s="364"/>
      <c r="U27" s="358"/>
    </row>
    <row r="28" spans="1:21" ht="118.7" customHeight="1" x14ac:dyDescent="0.25">
      <c r="A28" s="675"/>
      <c r="B28" s="510" t="s">
        <v>2925</v>
      </c>
      <c r="C28" s="363"/>
      <c r="D28" s="363"/>
      <c r="E28" s="363"/>
      <c r="F28" s="363"/>
      <c r="G28" s="364"/>
      <c r="H28" s="365"/>
      <c r="I28" s="366"/>
      <c r="J28" s="365"/>
      <c r="K28" s="366"/>
      <c r="L28" s="365"/>
      <c r="M28" s="366"/>
      <c r="N28" s="365"/>
      <c r="O28" s="366"/>
      <c r="P28" s="365">
        <f t="shared" si="2"/>
        <v>0</v>
      </c>
      <c r="Q28" s="368">
        <f t="shared" si="3"/>
        <v>0</v>
      </c>
      <c r="R28" s="364"/>
      <c r="S28" s="364"/>
      <c r="T28" s="364"/>
      <c r="U28" s="358"/>
    </row>
    <row r="29" spans="1:21" ht="300.75" customHeight="1" x14ac:dyDescent="0.25">
      <c r="A29" s="675"/>
      <c r="B29" s="674" t="s">
        <v>2926</v>
      </c>
      <c r="C29" s="363" t="s">
        <v>2866</v>
      </c>
      <c r="D29" s="363" t="s">
        <v>2927</v>
      </c>
      <c r="E29" s="603" t="s">
        <v>2928</v>
      </c>
      <c r="F29" s="363" t="s">
        <v>2929</v>
      </c>
      <c r="G29" s="462" t="s">
        <v>2930</v>
      </c>
      <c r="H29" s="374">
        <v>0</v>
      </c>
      <c r="I29" s="369"/>
      <c r="J29" s="374">
        <v>0</v>
      </c>
      <c r="K29" s="369"/>
      <c r="L29" s="374">
        <v>1</v>
      </c>
      <c r="M29" s="367">
        <v>3484000</v>
      </c>
      <c r="N29" s="365"/>
      <c r="O29" s="369"/>
      <c r="P29" s="365">
        <f>H29+J29+L29+N29</f>
        <v>1</v>
      </c>
      <c r="Q29" s="368">
        <f t="shared" si="3"/>
        <v>3484000</v>
      </c>
      <c r="R29" s="364" t="s">
        <v>2931</v>
      </c>
      <c r="S29" s="364" t="s">
        <v>2932</v>
      </c>
      <c r="T29" s="364" t="s">
        <v>1956</v>
      </c>
      <c r="U29" s="358" t="s">
        <v>2801</v>
      </c>
    </row>
    <row r="30" spans="1:21" ht="97.35" customHeight="1" x14ac:dyDescent="0.25">
      <c r="A30" s="675"/>
      <c r="B30" s="675"/>
      <c r="C30" s="363" t="s">
        <v>2866</v>
      </c>
      <c r="D30" s="363" t="s">
        <v>2927</v>
      </c>
      <c r="E30" s="603" t="s">
        <v>2933</v>
      </c>
      <c r="F30" s="363" t="s">
        <v>1358</v>
      </c>
      <c r="G30" s="364" t="s">
        <v>2934</v>
      </c>
      <c r="H30" s="365"/>
      <c r="I30" s="366"/>
      <c r="J30" s="365"/>
      <c r="K30" s="366"/>
      <c r="L30" s="365">
        <v>1</v>
      </c>
      <c r="M30" s="367">
        <v>710000</v>
      </c>
      <c r="N30" s="365"/>
      <c r="O30" s="366"/>
      <c r="P30" s="365">
        <f t="shared" si="2"/>
        <v>1</v>
      </c>
      <c r="Q30" s="368">
        <f t="shared" si="3"/>
        <v>710000</v>
      </c>
      <c r="R30" s="364" t="s">
        <v>2931</v>
      </c>
      <c r="S30" s="364" t="s">
        <v>2932</v>
      </c>
      <c r="T30" s="364" t="s">
        <v>1952</v>
      </c>
      <c r="U30" s="358" t="s">
        <v>2809</v>
      </c>
    </row>
    <row r="31" spans="1:21" ht="136.69999999999999" customHeight="1" x14ac:dyDescent="0.25">
      <c r="A31" s="675"/>
      <c r="B31" s="675"/>
      <c r="C31" s="363" t="s">
        <v>2866</v>
      </c>
      <c r="D31" s="363" t="s">
        <v>2927</v>
      </c>
      <c r="E31" s="603" t="s">
        <v>2935</v>
      </c>
      <c r="F31" s="363" t="s">
        <v>1371</v>
      </c>
      <c r="G31" s="364" t="s">
        <v>2936</v>
      </c>
      <c r="H31" s="365"/>
      <c r="I31" s="366"/>
      <c r="J31" s="365"/>
      <c r="K31" s="366"/>
      <c r="L31" s="365">
        <v>1</v>
      </c>
      <c r="M31" s="367">
        <v>755000</v>
      </c>
      <c r="N31" s="365"/>
      <c r="O31" s="366"/>
      <c r="P31" s="365">
        <f t="shared" si="2"/>
        <v>1</v>
      </c>
      <c r="Q31" s="368">
        <f t="shared" si="3"/>
        <v>755000</v>
      </c>
      <c r="R31" s="364" t="s">
        <v>2931</v>
      </c>
      <c r="S31" s="364" t="s">
        <v>2932</v>
      </c>
      <c r="T31" s="364" t="s">
        <v>2890</v>
      </c>
      <c r="U31" s="358" t="s">
        <v>2937</v>
      </c>
    </row>
    <row r="32" spans="1:21" ht="136.35" customHeight="1" x14ac:dyDescent="0.25">
      <c r="A32" s="675"/>
      <c r="B32" s="675"/>
      <c r="C32" s="363" t="s">
        <v>2866</v>
      </c>
      <c r="D32" s="363" t="s">
        <v>2927</v>
      </c>
      <c r="E32" s="603" t="s">
        <v>2938</v>
      </c>
      <c r="F32" s="363" t="s">
        <v>1375</v>
      </c>
      <c r="G32" s="288" t="s">
        <v>2939</v>
      </c>
      <c r="H32" s="365"/>
      <c r="I32" s="366"/>
      <c r="J32" s="365"/>
      <c r="K32" s="366"/>
      <c r="L32" s="365">
        <v>1</v>
      </c>
      <c r="M32" s="367">
        <v>616500</v>
      </c>
      <c r="N32" s="365"/>
      <c r="O32" s="366"/>
      <c r="P32" s="365">
        <f t="shared" si="2"/>
        <v>1</v>
      </c>
      <c r="Q32" s="368">
        <f t="shared" si="3"/>
        <v>616500</v>
      </c>
      <c r="R32" s="364" t="s">
        <v>2931</v>
      </c>
      <c r="S32" s="364" t="s">
        <v>2932</v>
      </c>
      <c r="T32" s="364" t="s">
        <v>1948</v>
      </c>
      <c r="U32" s="358" t="s">
        <v>2813</v>
      </c>
    </row>
    <row r="33" spans="1:21" ht="156" customHeight="1" x14ac:dyDescent="0.25">
      <c r="A33" s="675"/>
      <c r="B33" s="675"/>
      <c r="C33" s="363" t="s">
        <v>2866</v>
      </c>
      <c r="D33" s="363" t="s">
        <v>2927</v>
      </c>
      <c r="E33" s="603" t="s">
        <v>2940</v>
      </c>
      <c r="F33" s="363" t="s">
        <v>1359</v>
      </c>
      <c r="G33" s="364" t="s">
        <v>2941</v>
      </c>
      <c r="H33" s="365"/>
      <c r="I33" s="366"/>
      <c r="J33" s="365"/>
      <c r="K33" s="366"/>
      <c r="L33" s="365">
        <v>1</v>
      </c>
      <c r="M33" s="367">
        <v>333400</v>
      </c>
      <c r="N33" s="365"/>
      <c r="O33" s="366"/>
      <c r="P33" s="365">
        <f t="shared" si="2"/>
        <v>1</v>
      </c>
      <c r="Q33" s="368">
        <f t="shared" si="3"/>
        <v>333400</v>
      </c>
      <c r="R33" s="364" t="s">
        <v>2931</v>
      </c>
      <c r="S33" s="364" t="s">
        <v>2932</v>
      </c>
      <c r="T33" s="364" t="s">
        <v>1943</v>
      </c>
      <c r="U33" s="358" t="s">
        <v>2942</v>
      </c>
    </row>
    <row r="34" spans="1:21" ht="128.44999999999999" customHeight="1" x14ac:dyDescent="0.25">
      <c r="A34" s="675"/>
      <c r="B34" s="675"/>
      <c r="C34" s="363" t="s">
        <v>2866</v>
      </c>
      <c r="D34" s="363" t="s">
        <v>2927</v>
      </c>
      <c r="E34" s="603" t="s">
        <v>2943</v>
      </c>
      <c r="F34" s="363" t="s">
        <v>1380</v>
      </c>
      <c r="G34" s="364" t="s">
        <v>2944</v>
      </c>
      <c r="H34" s="365"/>
      <c r="I34" s="366"/>
      <c r="J34" s="365"/>
      <c r="K34" s="366"/>
      <c r="L34" s="365">
        <v>1</v>
      </c>
      <c r="M34" s="367">
        <v>165000</v>
      </c>
      <c r="N34" s="365"/>
      <c r="O34" s="366"/>
      <c r="P34" s="365">
        <f t="shared" si="2"/>
        <v>1</v>
      </c>
      <c r="Q34" s="368">
        <f t="shared" si="3"/>
        <v>165000</v>
      </c>
      <c r="R34" s="364" t="s">
        <v>2931</v>
      </c>
      <c r="S34" s="364" t="s">
        <v>2932</v>
      </c>
      <c r="T34" s="364" t="s">
        <v>2553</v>
      </c>
      <c r="U34" s="358" t="s">
        <v>2945</v>
      </c>
    </row>
    <row r="35" spans="1:21" ht="128.44999999999999" customHeight="1" x14ac:dyDescent="0.25">
      <c r="A35" s="692"/>
      <c r="B35" s="692"/>
      <c r="C35" s="363" t="s">
        <v>2866</v>
      </c>
      <c r="D35" s="363" t="s">
        <v>2927</v>
      </c>
      <c r="E35" s="603" t="s">
        <v>2946</v>
      </c>
      <c r="F35" s="363" t="s">
        <v>1360</v>
      </c>
      <c r="G35" s="364" t="s">
        <v>2947</v>
      </c>
      <c r="H35" s="365"/>
      <c r="I35" s="366"/>
      <c r="J35" s="365"/>
      <c r="K35" s="366"/>
      <c r="L35" s="365">
        <v>1</v>
      </c>
      <c r="M35" s="367">
        <v>570000</v>
      </c>
      <c r="N35" s="365"/>
      <c r="O35" s="366"/>
      <c r="P35" s="365"/>
      <c r="Q35" s="368">
        <f t="shared" si="3"/>
        <v>570000</v>
      </c>
      <c r="R35" s="364" t="s">
        <v>2931</v>
      </c>
      <c r="S35" s="364" t="s">
        <v>2932</v>
      </c>
      <c r="T35" s="364" t="s">
        <v>1939</v>
      </c>
      <c r="U35" s="358" t="s">
        <v>2805</v>
      </c>
    </row>
    <row r="36" spans="1:21" ht="90" customHeight="1" x14ac:dyDescent="0.25">
      <c r="A36" s="674" t="s">
        <v>2874</v>
      </c>
      <c r="B36" s="508" t="s">
        <v>2948</v>
      </c>
      <c r="C36" s="363"/>
      <c r="D36" s="363"/>
      <c r="E36" s="363"/>
      <c r="F36" s="363"/>
      <c r="G36" s="364"/>
      <c r="H36" s="365"/>
      <c r="I36" s="366"/>
      <c r="J36" s="365"/>
      <c r="K36" s="366"/>
      <c r="L36" s="365"/>
      <c r="M36" s="369"/>
      <c r="N36" s="365"/>
      <c r="O36" s="366"/>
      <c r="P36" s="365"/>
      <c r="Q36" s="368"/>
      <c r="R36" s="364"/>
      <c r="S36" s="364"/>
      <c r="T36" s="364"/>
      <c r="U36" s="358"/>
    </row>
    <row r="37" spans="1:21" ht="115.35" customHeight="1" x14ac:dyDescent="0.25">
      <c r="A37" s="675"/>
      <c r="B37" s="508" t="s">
        <v>2949</v>
      </c>
      <c r="C37" s="363" t="s">
        <v>2867</v>
      </c>
      <c r="D37" s="363" t="s">
        <v>2950</v>
      </c>
      <c r="E37" s="363" t="s">
        <v>2951</v>
      </c>
      <c r="F37" s="363" t="s">
        <v>2952</v>
      </c>
      <c r="G37" s="364" t="s">
        <v>2953</v>
      </c>
      <c r="H37" s="365">
        <v>0.5</v>
      </c>
      <c r="I37" s="367"/>
      <c r="J37" s="365">
        <v>0.5</v>
      </c>
      <c r="K37" s="367"/>
      <c r="L37" s="365"/>
      <c r="M37" s="366"/>
      <c r="N37" s="365"/>
      <c r="O37" s="366"/>
      <c r="P37" s="365">
        <f t="shared" si="2"/>
        <v>1</v>
      </c>
      <c r="Q37" s="368">
        <f t="shared" si="3"/>
        <v>0</v>
      </c>
      <c r="R37" s="364" t="s">
        <v>2954</v>
      </c>
      <c r="S37" s="364" t="s">
        <v>2955</v>
      </c>
      <c r="T37" s="364" t="s">
        <v>2561</v>
      </c>
      <c r="U37" s="358" t="s">
        <v>2956</v>
      </c>
    </row>
    <row r="38" spans="1:21" ht="114" x14ac:dyDescent="0.25">
      <c r="A38" s="675"/>
      <c r="B38" s="674" t="s">
        <v>2957</v>
      </c>
      <c r="C38" s="363" t="s">
        <v>2869</v>
      </c>
      <c r="D38" s="363" t="s">
        <v>2958</v>
      </c>
      <c r="E38" s="363" t="s">
        <v>2959</v>
      </c>
      <c r="F38" s="363" t="s">
        <v>2960</v>
      </c>
      <c r="G38" s="364" t="s">
        <v>2961</v>
      </c>
      <c r="H38" s="365">
        <v>0.25</v>
      </c>
      <c r="I38" s="367"/>
      <c r="J38" s="365">
        <v>0.25</v>
      </c>
      <c r="K38" s="367"/>
      <c r="L38" s="365">
        <v>0.25</v>
      </c>
      <c r="M38" s="367"/>
      <c r="N38" s="365">
        <v>0.25</v>
      </c>
      <c r="O38" s="367"/>
      <c r="P38" s="365">
        <f t="shared" si="2"/>
        <v>1</v>
      </c>
      <c r="Q38" s="368">
        <f t="shared" si="3"/>
        <v>0</v>
      </c>
      <c r="R38" s="364" t="s">
        <v>2962</v>
      </c>
      <c r="S38" s="364" t="s">
        <v>2963</v>
      </c>
      <c r="T38" s="364" t="s">
        <v>2561</v>
      </c>
      <c r="U38" s="358" t="s">
        <v>2964</v>
      </c>
    </row>
    <row r="39" spans="1:21" ht="47.45" customHeight="1" x14ac:dyDescent="0.25">
      <c r="A39" s="675"/>
      <c r="B39" s="675"/>
      <c r="C39" s="363"/>
      <c r="D39" s="363"/>
      <c r="E39" s="363"/>
      <c r="F39" s="363"/>
      <c r="G39" s="364"/>
      <c r="H39" s="365"/>
      <c r="I39" s="366"/>
      <c r="J39" s="365"/>
      <c r="K39" s="366"/>
      <c r="L39" s="365"/>
      <c r="M39" s="366"/>
      <c r="N39" s="365"/>
      <c r="O39" s="366"/>
      <c r="P39" s="365">
        <f t="shared" si="2"/>
        <v>0</v>
      </c>
      <c r="Q39" s="368">
        <f t="shared" si="3"/>
        <v>0</v>
      </c>
      <c r="R39" s="364"/>
      <c r="S39" s="364"/>
      <c r="T39" s="364"/>
      <c r="U39" s="358"/>
    </row>
    <row r="40" spans="1:21" ht="74.45" customHeight="1" x14ac:dyDescent="0.25">
      <c r="A40" s="692"/>
      <c r="B40" s="508" t="s">
        <v>2965</v>
      </c>
      <c r="C40" s="363"/>
      <c r="D40" s="363"/>
      <c r="E40" s="363"/>
      <c r="F40" s="363"/>
      <c r="G40" s="364"/>
      <c r="H40" s="365"/>
      <c r="I40" s="366"/>
      <c r="J40" s="365"/>
      <c r="K40" s="366"/>
      <c r="L40" s="365"/>
      <c r="M40" s="366"/>
      <c r="N40" s="365"/>
      <c r="O40" s="366"/>
      <c r="P40" s="365">
        <f t="shared" si="2"/>
        <v>0</v>
      </c>
      <c r="Q40" s="368">
        <f t="shared" si="3"/>
        <v>0</v>
      </c>
      <c r="R40" s="364"/>
      <c r="S40" s="364"/>
      <c r="T40" s="364"/>
      <c r="U40" s="358"/>
    </row>
    <row r="41" spans="1:21" x14ac:dyDescent="0.25">
      <c r="A41" s="289"/>
      <c r="B41" s="290"/>
      <c r="C41" s="290"/>
      <c r="D41" s="290"/>
      <c r="E41" s="289" t="s">
        <v>2966</v>
      </c>
      <c r="F41" s="290"/>
      <c r="G41" s="291"/>
      <c r="H41" s="470"/>
      <c r="I41" s="478"/>
      <c r="J41" s="470"/>
      <c r="K41" s="478"/>
      <c r="L41" s="487"/>
      <c r="M41" s="478"/>
      <c r="N41" s="470"/>
      <c r="O41" s="478"/>
      <c r="P41" s="470"/>
      <c r="Q41" s="478">
        <f>SUM(Q11:Q40)</f>
        <v>6663900</v>
      </c>
      <c r="R41" s="485"/>
      <c r="S41" s="485"/>
      <c r="T41" s="485"/>
      <c r="U41" s="485"/>
    </row>
  </sheetData>
  <mergeCells count="25">
    <mergeCell ref="A11:A24"/>
    <mergeCell ref="B38:B39"/>
    <mergeCell ref="A25:A26"/>
    <mergeCell ref="B29:B35"/>
    <mergeCell ref="A27:A35"/>
    <mergeCell ref="A36:A40"/>
    <mergeCell ref="B11:B19"/>
    <mergeCell ref="R7:R9"/>
    <mergeCell ref="S7:S9"/>
    <mergeCell ref="T7:T9"/>
    <mergeCell ref="U7:U9"/>
    <mergeCell ref="P7:Q8"/>
    <mergeCell ref="F1:M1"/>
    <mergeCell ref="G7:G9"/>
    <mergeCell ref="H7:O7"/>
    <mergeCell ref="H8:I8"/>
    <mergeCell ref="J8:K8"/>
    <mergeCell ref="L8:M8"/>
    <mergeCell ref="N8:O8"/>
    <mergeCell ref="A7:A9"/>
    <mergeCell ref="B7:B9"/>
    <mergeCell ref="C7:C9"/>
    <mergeCell ref="E7:E9"/>
    <mergeCell ref="F7:F9"/>
    <mergeCell ref="D7:D9"/>
  </mergeCells>
  <dataValidations count="9">
    <dataValidation allowBlank="1" showInputMessage="1" showErrorMessage="1" promptTitle="INDICADORES DE RESULTADOS" prompt="Medidas o variables para verificar el cumplimiento de cada paso._x000a_" sqref="E7:E13 E15: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10 D10:D2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0 G32 G12:G17"/>
    <dataValidation allowBlank="1" showInputMessage="1" showErrorMessage="1" promptTitle="CORRELATIVO DE LA ACTIVIDAD" prompt="Estos son los mismos utilizados en los cuadros de costos, los cuales sirven para poder reflejar la Actividad a realizar en cada uno de los cuadros de costos." sqref="F7:F1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9"/>
    <dataValidation allowBlank="1" showInputMessage="1" showErrorMessage="1" promptTitle="JUSTIFICACIÓN" prompt="Es aquella en que se explica de forma convincente el motivo por el que y para que se va realizar dicha actividad, que beneficio va traer a la institución." sqref="R7:R19"/>
    <dataValidation type="list" allowBlank="1" showInputMessage="1" showErrorMessage="1" sqref="C11:C40">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AL1" zoomScale="80" zoomScaleNormal="80" zoomScalePageLayoutView="80" workbookViewId="0">
      <pane ySplit="11" topLeftCell="A548" activePane="bottomLeft" state="frozen"/>
      <selection activeCell="A11" sqref="A11"/>
      <selection pane="bottomLeft" activeCell="AQ555" sqref="AQ555"/>
    </sheetView>
  </sheetViews>
  <sheetFormatPr baseColWidth="10" defaultColWidth="11.42578125" defaultRowHeight="15" x14ac:dyDescent="0.25"/>
  <cols>
    <col min="1" max="1" width="4.42578125" style="78" customWidth="1"/>
    <col min="2" max="2" width="15.85546875" style="70" customWidth="1"/>
    <col min="3" max="3" width="89.42578125" style="78" bestFit="1" customWidth="1"/>
    <col min="4" max="24" width="32" style="159" customWidth="1"/>
    <col min="25" max="27" width="34.28515625" style="159" customWidth="1"/>
    <col min="28" max="44" width="24.28515625" style="159" customWidth="1"/>
    <col min="45" max="16384" width="11.42578125" style="78"/>
  </cols>
  <sheetData>
    <row r="1" spans="1:571" ht="25.9" hidden="1" x14ac:dyDescent="0.3">
      <c r="A1" s="257"/>
      <c r="B1" s="405"/>
      <c r="C1" s="257" t="s">
        <v>148</v>
      </c>
      <c r="D1" s="405" t="s">
        <v>149</v>
      </c>
      <c r="E1" s="406" t="s">
        <v>150</v>
      </c>
      <c r="F1" s="406" t="s">
        <v>151</v>
      </c>
      <c r="G1" s="406" t="s">
        <v>152</v>
      </c>
      <c r="H1" s="406" t="s">
        <v>153</v>
      </c>
      <c r="I1" s="406" t="s">
        <v>154</v>
      </c>
      <c r="J1" s="406" t="s">
        <v>155</v>
      </c>
      <c r="K1" s="406" t="s">
        <v>156</v>
      </c>
      <c r="L1" s="406" t="s">
        <v>157</v>
      </c>
      <c r="M1" s="406" t="s">
        <v>158</v>
      </c>
      <c r="N1" s="406" t="s">
        <v>159</v>
      </c>
      <c r="O1" s="406" t="s">
        <v>160</v>
      </c>
      <c r="P1" s="406" t="s">
        <v>161</v>
      </c>
      <c r="Q1" s="406" t="s">
        <v>162</v>
      </c>
      <c r="R1" s="406" t="s">
        <v>161</v>
      </c>
      <c r="S1" s="406" t="s">
        <v>162</v>
      </c>
      <c r="T1" s="406" t="s">
        <v>162</v>
      </c>
      <c r="U1" s="406" t="s">
        <v>163</v>
      </c>
      <c r="V1" s="406" t="s">
        <v>164</v>
      </c>
      <c r="W1" s="406" t="s">
        <v>165</v>
      </c>
      <c r="X1" s="406" t="s">
        <v>165</v>
      </c>
      <c r="Y1" s="406" t="s">
        <v>166</v>
      </c>
      <c r="Z1" s="406"/>
      <c r="AA1" s="406" t="s">
        <v>166</v>
      </c>
      <c r="AB1" s="406" t="s">
        <v>167</v>
      </c>
      <c r="AC1" s="406" t="s">
        <v>168</v>
      </c>
      <c r="AD1" s="406" t="s">
        <v>169</v>
      </c>
      <c r="AE1" s="406" t="s">
        <v>170</v>
      </c>
      <c r="AF1" s="406" t="s">
        <v>171</v>
      </c>
      <c r="AG1" s="406" t="s">
        <v>172</v>
      </c>
      <c r="AH1" s="406" t="s">
        <v>173</v>
      </c>
      <c r="AI1" s="406" t="s">
        <v>174</v>
      </c>
      <c r="AJ1" s="406" t="s">
        <v>175</v>
      </c>
      <c r="AK1" s="406" t="s">
        <v>176</v>
      </c>
      <c r="AL1" s="406" t="s">
        <v>177</v>
      </c>
      <c r="AM1" s="406" t="s">
        <v>178</v>
      </c>
      <c r="AN1" s="406" t="s">
        <v>179</v>
      </c>
      <c r="AO1" s="406" t="s">
        <v>180</v>
      </c>
      <c r="AP1" s="406" t="s">
        <v>181</v>
      </c>
      <c r="AQ1" s="406" t="s">
        <v>182</v>
      </c>
      <c r="AR1" s="405" t="s">
        <v>183</v>
      </c>
      <c r="AS1" s="406" t="s">
        <v>184</v>
      </c>
      <c r="AT1" s="406" t="s">
        <v>185</v>
      </c>
      <c r="AU1" s="406" t="s">
        <v>186</v>
      </c>
      <c r="AV1" s="406" t="s">
        <v>187</v>
      </c>
      <c r="AW1" s="406" t="s">
        <v>188</v>
      </c>
      <c r="AX1" s="406" t="s">
        <v>189</v>
      </c>
      <c r="AY1" s="406" t="s">
        <v>190</v>
      </c>
      <c r="AZ1" s="406" t="s">
        <v>191</v>
      </c>
      <c r="BA1" s="406" t="s">
        <v>192</v>
      </c>
      <c r="BB1" s="406" t="s">
        <v>193</v>
      </c>
      <c r="BC1" s="406" t="s">
        <v>194</v>
      </c>
      <c r="BD1" s="406" t="s">
        <v>195</v>
      </c>
      <c r="BE1" s="406" t="s">
        <v>196</v>
      </c>
      <c r="BF1" s="406" t="s">
        <v>197</v>
      </c>
      <c r="BG1" s="406" t="s">
        <v>198</v>
      </c>
      <c r="BH1" s="406" t="s">
        <v>199</v>
      </c>
      <c r="BI1" s="406" t="s">
        <v>200</v>
      </c>
      <c r="BJ1" s="406" t="s">
        <v>201</v>
      </c>
      <c r="BK1" s="406" t="s">
        <v>202</v>
      </c>
      <c r="BL1" s="406" t="s">
        <v>203</v>
      </c>
      <c r="BM1" s="406" t="s">
        <v>204</v>
      </c>
      <c r="BN1" s="406" t="s">
        <v>205</v>
      </c>
      <c r="BO1" s="406" t="s">
        <v>206</v>
      </c>
      <c r="BP1" s="406" t="s">
        <v>207</v>
      </c>
      <c r="BQ1" s="406" t="s">
        <v>208</v>
      </c>
      <c r="BR1" s="406" t="s">
        <v>209</v>
      </c>
      <c r="BS1" s="406" t="s">
        <v>210</v>
      </c>
      <c r="BT1" s="406" t="s">
        <v>211</v>
      </c>
      <c r="BU1" s="406" t="s">
        <v>212</v>
      </c>
      <c r="BV1" s="406" t="s">
        <v>213</v>
      </c>
      <c r="BW1" s="406" t="s">
        <v>214</v>
      </c>
      <c r="BX1" s="406" t="s">
        <v>215</v>
      </c>
      <c r="BY1" s="406" t="s">
        <v>216</v>
      </c>
      <c r="BZ1" s="406" t="s">
        <v>217</v>
      </c>
      <c r="CA1" s="406" t="s">
        <v>218</v>
      </c>
      <c r="CB1" s="405" t="s">
        <v>219</v>
      </c>
      <c r="CC1" s="406" t="s">
        <v>220</v>
      </c>
      <c r="CD1" s="406" t="s">
        <v>221</v>
      </c>
      <c r="CE1" s="406" t="s">
        <v>222</v>
      </c>
      <c r="CF1" s="406" t="s">
        <v>223</v>
      </c>
      <c r="CG1" s="406" t="s">
        <v>224</v>
      </c>
      <c r="CH1" s="405" t="s">
        <v>225</v>
      </c>
      <c r="CI1" s="406" t="s">
        <v>226</v>
      </c>
      <c r="CJ1" s="406" t="s">
        <v>227</v>
      </c>
      <c r="CK1" s="406" t="s">
        <v>228</v>
      </c>
      <c r="CL1" s="406" t="s">
        <v>229</v>
      </c>
      <c r="CM1" s="406" t="s">
        <v>230</v>
      </c>
      <c r="CN1" s="406" t="s">
        <v>231</v>
      </c>
      <c r="CO1" s="405" t="s">
        <v>232</v>
      </c>
      <c r="CP1" s="406" t="s">
        <v>233</v>
      </c>
      <c r="CQ1" s="406" t="s">
        <v>234</v>
      </c>
      <c r="CR1" s="406" t="s">
        <v>235</v>
      </c>
      <c r="CS1" s="406" t="s">
        <v>236</v>
      </c>
      <c r="CT1" s="406" t="s">
        <v>237</v>
      </c>
      <c r="CU1" s="406" t="s">
        <v>238</v>
      </c>
      <c r="CV1" s="406" t="s">
        <v>239</v>
      </c>
      <c r="CW1" s="406" t="s">
        <v>240</v>
      </c>
      <c r="CX1" s="406" t="s">
        <v>241</v>
      </c>
      <c r="CY1" s="407" t="s">
        <v>242</v>
      </c>
      <c r="CZ1" s="405" t="s">
        <v>243</v>
      </c>
      <c r="DA1" s="406" t="s">
        <v>244</v>
      </c>
      <c r="DB1" s="406" t="s">
        <v>245</v>
      </c>
      <c r="DC1" s="406" t="s">
        <v>246</v>
      </c>
      <c r="DD1" s="406" t="s">
        <v>247</v>
      </c>
      <c r="DE1" s="406" t="s">
        <v>248</v>
      </c>
      <c r="DF1" s="406" t="s">
        <v>249</v>
      </c>
      <c r="DG1" s="406" t="s">
        <v>250</v>
      </c>
      <c r="DH1" s="406" t="s">
        <v>251</v>
      </c>
      <c r="DI1" s="406" t="s">
        <v>252</v>
      </c>
      <c r="DJ1" s="406" t="s">
        <v>253</v>
      </c>
      <c r="DK1" s="405" t="s">
        <v>254</v>
      </c>
      <c r="DL1" s="406" t="s">
        <v>255</v>
      </c>
      <c r="DM1" s="406" t="s">
        <v>256</v>
      </c>
      <c r="DN1" s="406" t="s">
        <v>257</v>
      </c>
      <c r="DO1" s="406" t="s">
        <v>258</v>
      </c>
      <c r="DP1" s="406" t="s">
        <v>259</v>
      </c>
      <c r="DQ1" s="406" t="s">
        <v>260</v>
      </c>
      <c r="DR1" s="406" t="s">
        <v>261</v>
      </c>
      <c r="DS1" s="406" t="s">
        <v>262</v>
      </c>
      <c r="DT1" s="406" t="s">
        <v>263</v>
      </c>
      <c r="DU1" s="406" t="s">
        <v>264</v>
      </c>
      <c r="DV1" s="406" t="s">
        <v>265</v>
      </c>
      <c r="DW1" s="406" t="s">
        <v>266</v>
      </c>
      <c r="DX1" s="406" t="s">
        <v>267</v>
      </c>
      <c r="DY1" s="406" t="s">
        <v>268</v>
      </c>
      <c r="DZ1" s="405" t="s">
        <v>269</v>
      </c>
      <c r="EA1" s="406" t="s">
        <v>270</v>
      </c>
      <c r="EB1" s="406" t="s">
        <v>271</v>
      </c>
      <c r="EC1" s="406" t="s">
        <v>272</v>
      </c>
      <c r="ED1" s="406" t="s">
        <v>273</v>
      </c>
      <c r="EE1" s="406" t="s">
        <v>274</v>
      </c>
      <c r="EF1" s="406" t="s">
        <v>275</v>
      </c>
      <c r="EG1" s="406" t="s">
        <v>276</v>
      </c>
      <c r="EH1" s="406" t="s">
        <v>277</v>
      </c>
      <c r="EI1" s="406" t="s">
        <v>278</v>
      </c>
      <c r="EJ1" s="406" t="s">
        <v>279</v>
      </c>
      <c r="EK1" s="406" t="s">
        <v>280</v>
      </c>
      <c r="EL1" s="406" t="s">
        <v>281</v>
      </c>
      <c r="EM1" s="406" t="s">
        <v>282</v>
      </c>
      <c r="EN1" s="406" t="s">
        <v>283</v>
      </c>
      <c r="EO1" s="406" t="s">
        <v>284</v>
      </c>
      <c r="EP1" s="405" t="s">
        <v>285</v>
      </c>
      <c r="EQ1" s="406" t="s">
        <v>286</v>
      </c>
      <c r="ER1" s="406" t="s">
        <v>287</v>
      </c>
      <c r="ES1" s="406" t="s">
        <v>288</v>
      </c>
      <c r="ET1" s="406" t="s">
        <v>289</v>
      </c>
      <c r="EU1" s="406" t="s">
        <v>290</v>
      </c>
      <c r="EV1" s="406" t="s">
        <v>291</v>
      </c>
      <c r="EW1" s="406" t="s">
        <v>292</v>
      </c>
      <c r="EX1" s="406" t="s">
        <v>293</v>
      </c>
      <c r="EY1" s="406" t="s">
        <v>294</v>
      </c>
      <c r="EZ1" s="406" t="s">
        <v>295</v>
      </c>
      <c r="FA1" s="406" t="s">
        <v>296</v>
      </c>
      <c r="FB1" s="406" t="s">
        <v>297</v>
      </c>
      <c r="FC1" s="406" t="s">
        <v>298</v>
      </c>
      <c r="FD1" s="406" t="s">
        <v>299</v>
      </c>
      <c r="FE1" s="405" t="s">
        <v>300</v>
      </c>
      <c r="FF1" s="406" t="s">
        <v>301</v>
      </c>
      <c r="FG1" s="406" t="s">
        <v>302</v>
      </c>
      <c r="FH1" s="406" t="s">
        <v>303</v>
      </c>
      <c r="FI1" s="406" t="s">
        <v>304</v>
      </c>
      <c r="FJ1" s="406" t="s">
        <v>305</v>
      </c>
      <c r="FK1" s="406" t="s">
        <v>306</v>
      </c>
      <c r="FL1" s="406" t="s">
        <v>307</v>
      </c>
      <c r="FM1" s="406" t="s">
        <v>308</v>
      </c>
      <c r="FN1" s="406" t="s">
        <v>309</v>
      </c>
      <c r="FO1" s="406" t="s">
        <v>310</v>
      </c>
      <c r="FP1" s="406" t="s">
        <v>311</v>
      </c>
      <c r="FQ1" s="406" t="s">
        <v>312</v>
      </c>
      <c r="FR1" s="406" t="s">
        <v>313</v>
      </c>
      <c r="FS1" s="406" t="s">
        <v>314</v>
      </c>
      <c r="FT1" s="406" t="s">
        <v>315</v>
      </c>
      <c r="FU1" s="406" t="s">
        <v>316</v>
      </c>
      <c r="FV1" s="406" t="s">
        <v>317</v>
      </c>
      <c r="FW1" s="406" t="s">
        <v>318</v>
      </c>
      <c r="FX1" s="406" t="s">
        <v>319</v>
      </c>
      <c r="FY1" s="406" t="s">
        <v>320</v>
      </c>
      <c r="FZ1" s="406" t="s">
        <v>321</v>
      </c>
      <c r="GA1" s="406" t="s">
        <v>322</v>
      </c>
      <c r="GB1" s="406" t="s">
        <v>323</v>
      </c>
      <c r="GC1" s="406" t="s">
        <v>324</v>
      </c>
      <c r="GD1" s="406" t="s">
        <v>325</v>
      </c>
      <c r="GE1" s="405" t="s">
        <v>326</v>
      </c>
      <c r="GF1" s="405" t="s">
        <v>327</v>
      </c>
      <c r="GG1" s="406" t="s">
        <v>328</v>
      </c>
      <c r="GH1" s="406" t="s">
        <v>329</v>
      </c>
      <c r="GI1" s="406" t="s">
        <v>330</v>
      </c>
      <c r="GJ1" s="406" t="s">
        <v>331</v>
      </c>
      <c r="GK1" s="406" t="s">
        <v>332</v>
      </c>
      <c r="GL1" s="406" t="s">
        <v>333</v>
      </c>
      <c r="GM1" s="406" t="s">
        <v>334</v>
      </c>
      <c r="GN1" s="405" t="s">
        <v>335</v>
      </c>
      <c r="GO1" s="406" t="s">
        <v>336</v>
      </c>
      <c r="GP1" s="406" t="s">
        <v>337</v>
      </c>
      <c r="GQ1" s="406" t="s">
        <v>338</v>
      </c>
      <c r="GR1" s="406" t="s">
        <v>339</v>
      </c>
      <c r="GS1" s="406" t="s">
        <v>340</v>
      </c>
      <c r="GT1" s="406" t="s">
        <v>341</v>
      </c>
      <c r="GU1" s="406" t="s">
        <v>342</v>
      </c>
      <c r="GV1" s="405" t="s">
        <v>343</v>
      </c>
      <c r="GW1" s="406" t="s">
        <v>344</v>
      </c>
      <c r="GX1" s="406" t="s">
        <v>345</v>
      </c>
      <c r="GY1" s="406" t="s">
        <v>346</v>
      </c>
      <c r="GZ1" s="406" t="s">
        <v>347</v>
      </c>
      <c r="HA1" s="406" t="s">
        <v>348</v>
      </c>
      <c r="HB1" s="406" t="s">
        <v>349</v>
      </c>
      <c r="HC1" s="405" t="s">
        <v>350</v>
      </c>
      <c r="HD1" s="406" t="s">
        <v>351</v>
      </c>
      <c r="HE1" s="406" t="s">
        <v>352</v>
      </c>
      <c r="HF1" s="406" t="s">
        <v>353</v>
      </c>
      <c r="HG1" s="406" t="s">
        <v>354</v>
      </c>
      <c r="HH1" s="406" t="s">
        <v>355</v>
      </c>
      <c r="HI1" s="406" t="s">
        <v>356</v>
      </c>
      <c r="HJ1" s="406" t="s">
        <v>357</v>
      </c>
      <c r="HK1" s="407" t="s">
        <v>358</v>
      </c>
      <c r="HL1" s="405" t="s">
        <v>359</v>
      </c>
      <c r="HM1" s="406" t="s">
        <v>360</v>
      </c>
      <c r="HN1" s="406" t="s">
        <v>361</v>
      </c>
      <c r="HO1" s="406" t="s">
        <v>362</v>
      </c>
      <c r="HP1" s="406" t="s">
        <v>363</v>
      </c>
      <c r="HQ1" s="406" t="s">
        <v>364</v>
      </c>
      <c r="HR1" s="406" t="s">
        <v>365</v>
      </c>
      <c r="HS1" s="406" t="s">
        <v>366</v>
      </c>
      <c r="HT1" s="406" t="s">
        <v>367</v>
      </c>
      <c r="HU1" s="406" t="s">
        <v>368</v>
      </c>
      <c r="HV1" s="406" t="s">
        <v>369</v>
      </c>
      <c r="HW1" s="406" t="s">
        <v>370</v>
      </c>
      <c r="HX1" s="405" t="s">
        <v>371</v>
      </c>
      <c r="HY1" s="406" t="s">
        <v>372</v>
      </c>
      <c r="HZ1" s="406" t="s">
        <v>373</v>
      </c>
      <c r="IA1" s="406" t="s">
        <v>374</v>
      </c>
      <c r="IB1" s="406" t="s">
        <v>375</v>
      </c>
      <c r="IC1" s="406" t="s">
        <v>376</v>
      </c>
      <c r="ID1" s="406" t="s">
        <v>377</v>
      </c>
      <c r="IE1" s="406" t="s">
        <v>378</v>
      </c>
      <c r="IF1" s="405" t="s">
        <v>379</v>
      </c>
      <c r="IG1" s="406" t="s">
        <v>380</v>
      </c>
      <c r="IH1" s="406" t="s">
        <v>381</v>
      </c>
      <c r="II1" s="406" t="s">
        <v>382</v>
      </c>
      <c r="IJ1" s="406" t="s">
        <v>383</v>
      </c>
      <c r="IK1" s="406" t="s">
        <v>384</v>
      </c>
      <c r="IL1" s="406" t="s">
        <v>385</v>
      </c>
      <c r="IM1" s="406" t="s">
        <v>386</v>
      </c>
      <c r="IN1" s="406" t="s">
        <v>387</v>
      </c>
      <c r="IO1" s="406" t="s">
        <v>388</v>
      </c>
      <c r="IP1" s="406" t="s">
        <v>389</v>
      </c>
      <c r="IQ1" s="406" t="s">
        <v>390</v>
      </c>
      <c r="IR1" s="406" t="s">
        <v>391</v>
      </c>
      <c r="IS1" s="406" t="s">
        <v>392</v>
      </c>
      <c r="IT1" s="406" t="s">
        <v>393</v>
      </c>
      <c r="IU1" s="406" t="s">
        <v>394</v>
      </c>
      <c r="IV1" s="406" t="s">
        <v>395</v>
      </c>
      <c r="IW1" s="405" t="s">
        <v>396</v>
      </c>
      <c r="IX1" s="406" t="s">
        <v>397</v>
      </c>
      <c r="IY1" s="406" t="s">
        <v>398</v>
      </c>
      <c r="IZ1" s="406" t="s">
        <v>399</v>
      </c>
      <c r="JA1" s="406" t="s">
        <v>400</v>
      </c>
      <c r="JB1" s="406" t="s">
        <v>401</v>
      </c>
      <c r="JC1" s="406" t="s">
        <v>402</v>
      </c>
      <c r="JD1" s="405" t="s">
        <v>403</v>
      </c>
      <c r="JE1" s="406" t="s">
        <v>404</v>
      </c>
      <c r="JF1" s="406" t="s">
        <v>405</v>
      </c>
      <c r="JG1" s="406" t="s">
        <v>406</v>
      </c>
      <c r="JH1" s="406" t="s">
        <v>407</v>
      </c>
      <c r="JI1" s="406" t="s">
        <v>408</v>
      </c>
      <c r="JJ1" s="406" t="s">
        <v>409</v>
      </c>
      <c r="JK1" s="406" t="s">
        <v>410</v>
      </c>
      <c r="JL1" s="406" t="s">
        <v>411</v>
      </c>
      <c r="JM1" s="406" t="s">
        <v>412</v>
      </c>
      <c r="JN1" s="406" t="s">
        <v>413</v>
      </c>
      <c r="JO1" s="406" t="s">
        <v>414</v>
      </c>
      <c r="JP1" s="406" t="s">
        <v>415</v>
      </c>
      <c r="JQ1" s="406" t="s">
        <v>416</v>
      </c>
      <c r="JR1" s="406" t="s">
        <v>417</v>
      </c>
      <c r="JS1" s="406" t="s">
        <v>418</v>
      </c>
      <c r="JT1" s="406" t="s">
        <v>419</v>
      </c>
      <c r="JU1" s="406" t="s">
        <v>420</v>
      </c>
      <c r="JV1" s="406" t="s">
        <v>421</v>
      </c>
      <c r="JW1" s="406" t="s">
        <v>422</v>
      </c>
      <c r="JX1" s="406" t="s">
        <v>423</v>
      </c>
      <c r="JY1" s="406" t="s">
        <v>424</v>
      </c>
      <c r="JZ1" s="406" t="s">
        <v>425</v>
      </c>
      <c r="KA1" s="406" t="s">
        <v>426</v>
      </c>
      <c r="KB1" s="406" t="s">
        <v>427</v>
      </c>
      <c r="KC1" s="406" t="s">
        <v>428</v>
      </c>
      <c r="KD1" s="406" t="s">
        <v>429</v>
      </c>
      <c r="KE1" s="406" t="s">
        <v>430</v>
      </c>
      <c r="KF1" s="406" t="s">
        <v>431</v>
      </c>
      <c r="KG1" s="406" t="s">
        <v>432</v>
      </c>
      <c r="KH1" s="406" t="s">
        <v>433</v>
      </c>
      <c r="KI1" s="406" t="s">
        <v>434</v>
      </c>
      <c r="KJ1" s="406" t="s">
        <v>435</v>
      </c>
      <c r="KK1" s="406" t="s">
        <v>436</v>
      </c>
      <c r="KL1" s="406" t="s">
        <v>437</v>
      </c>
      <c r="KM1" s="406" t="s">
        <v>438</v>
      </c>
      <c r="KN1" s="406" t="s">
        <v>439</v>
      </c>
      <c r="KO1" s="406" t="s">
        <v>440</v>
      </c>
      <c r="KP1" s="406" t="s">
        <v>441</v>
      </c>
      <c r="KQ1" s="406" t="s">
        <v>442</v>
      </c>
      <c r="KR1" s="406" t="s">
        <v>443</v>
      </c>
      <c r="KS1" s="406" t="s">
        <v>444</v>
      </c>
      <c r="KT1" s="406" t="s">
        <v>445</v>
      </c>
      <c r="KU1" s="406" t="s">
        <v>446</v>
      </c>
      <c r="KV1" s="406" t="s">
        <v>447</v>
      </c>
      <c r="KW1" s="405" t="s">
        <v>448</v>
      </c>
      <c r="KX1" s="406" t="s">
        <v>449</v>
      </c>
      <c r="KY1" s="406" t="s">
        <v>450</v>
      </c>
      <c r="KZ1" s="406" t="s">
        <v>451</v>
      </c>
      <c r="LA1" s="406" t="s">
        <v>452</v>
      </c>
      <c r="LB1" s="406" t="s">
        <v>453</v>
      </c>
      <c r="LC1" s="406" t="s">
        <v>454</v>
      </c>
      <c r="LD1" s="406" t="s">
        <v>455</v>
      </c>
      <c r="LE1" s="406" t="s">
        <v>456</v>
      </c>
      <c r="LF1" s="406" t="s">
        <v>457</v>
      </c>
      <c r="LG1" s="406" t="s">
        <v>458</v>
      </c>
      <c r="LH1" s="406" t="s">
        <v>459</v>
      </c>
      <c r="LI1" s="406" t="s">
        <v>460</v>
      </c>
      <c r="LJ1" s="406" t="s">
        <v>461</v>
      </c>
      <c r="LK1" s="406" t="s">
        <v>462</v>
      </c>
      <c r="LL1" s="407" t="s">
        <v>463</v>
      </c>
      <c r="LM1" s="405" t="s">
        <v>464</v>
      </c>
      <c r="LN1" s="406" t="s">
        <v>465</v>
      </c>
      <c r="LO1" s="406" t="s">
        <v>466</v>
      </c>
      <c r="LP1" s="405" t="s">
        <v>467</v>
      </c>
      <c r="LQ1" s="406" t="s">
        <v>468</v>
      </c>
      <c r="LR1" s="406" t="s">
        <v>469</v>
      </c>
      <c r="LS1" s="406" t="s">
        <v>470</v>
      </c>
      <c r="LT1" s="406" t="s">
        <v>471</v>
      </c>
      <c r="LU1" s="406" t="s">
        <v>472</v>
      </c>
      <c r="LV1" s="406" t="s">
        <v>473</v>
      </c>
      <c r="LW1" s="406" t="s">
        <v>474</v>
      </c>
      <c r="LX1" s="406" t="s">
        <v>475</v>
      </c>
      <c r="LY1" s="406" t="s">
        <v>476</v>
      </c>
      <c r="LZ1" s="406" t="s">
        <v>477</v>
      </c>
      <c r="MA1" s="406" t="s">
        <v>478</v>
      </c>
      <c r="MB1" s="406" t="s">
        <v>479</v>
      </c>
      <c r="MC1" s="406" t="s">
        <v>480</v>
      </c>
      <c r="MD1" s="406" t="s">
        <v>481</v>
      </c>
      <c r="ME1" s="406" t="s">
        <v>482</v>
      </c>
      <c r="MF1" s="406" t="s">
        <v>483</v>
      </c>
      <c r="MG1" s="406" t="s">
        <v>484</v>
      </c>
      <c r="MH1" s="406" t="s">
        <v>485</v>
      </c>
      <c r="MI1" s="406" t="s">
        <v>486</v>
      </c>
      <c r="MJ1" s="406" t="s">
        <v>487</v>
      </c>
      <c r="MK1" s="406" t="s">
        <v>488</v>
      </c>
      <c r="ML1" s="406" t="s">
        <v>489</v>
      </c>
      <c r="MM1" s="406" t="s">
        <v>490</v>
      </c>
      <c r="MN1" s="406" t="s">
        <v>491</v>
      </c>
      <c r="MO1" s="406" t="s">
        <v>492</v>
      </c>
      <c r="MP1" s="406" t="s">
        <v>493</v>
      </c>
      <c r="MQ1" s="406" t="s">
        <v>494</v>
      </c>
      <c r="MR1" s="406" t="s">
        <v>495</v>
      </c>
      <c r="MS1" s="406" t="s">
        <v>496</v>
      </c>
      <c r="MT1" s="406" t="s">
        <v>497</v>
      </c>
      <c r="MU1" s="406" t="s">
        <v>498</v>
      </c>
      <c r="MV1" s="406" t="s">
        <v>499</v>
      </c>
      <c r="MW1" s="406" t="s">
        <v>500</v>
      </c>
      <c r="MX1" s="406" t="s">
        <v>501</v>
      </c>
      <c r="MY1" s="406" t="s">
        <v>502</v>
      </c>
      <c r="MZ1" s="406" t="s">
        <v>503</v>
      </c>
      <c r="NA1" s="406" t="s">
        <v>504</v>
      </c>
      <c r="NB1" s="405" t="s">
        <v>505</v>
      </c>
      <c r="NC1" s="406" t="s">
        <v>506</v>
      </c>
      <c r="ND1" s="406" t="s">
        <v>507</v>
      </c>
      <c r="NE1" s="406" t="s">
        <v>508</v>
      </c>
      <c r="NF1" s="406" t="s">
        <v>509</v>
      </c>
      <c r="NG1" s="406" t="s">
        <v>510</v>
      </c>
      <c r="NH1" s="405" t="s">
        <v>511</v>
      </c>
      <c r="NI1" s="406" t="s">
        <v>512</v>
      </c>
      <c r="NJ1" s="406" t="s">
        <v>513</v>
      </c>
      <c r="NK1" s="406" t="s">
        <v>514</v>
      </c>
      <c r="NL1" s="406" t="s">
        <v>515</v>
      </c>
      <c r="NM1" s="406" t="s">
        <v>516</v>
      </c>
      <c r="NN1" s="406" t="s">
        <v>517</v>
      </c>
      <c r="NO1" s="406" t="s">
        <v>518</v>
      </c>
      <c r="NP1" s="406" t="s">
        <v>519</v>
      </c>
      <c r="NQ1" s="407" t="s">
        <v>464</v>
      </c>
      <c r="NR1" s="405" t="s">
        <v>465</v>
      </c>
      <c r="NS1" s="406" t="s">
        <v>520</v>
      </c>
      <c r="NT1" s="406" t="s">
        <v>521</v>
      </c>
      <c r="NU1" s="406" t="s">
        <v>522</v>
      </c>
      <c r="NV1" s="406" t="s">
        <v>523</v>
      </c>
      <c r="NW1" s="406" t="s">
        <v>524</v>
      </c>
      <c r="NX1" s="406" t="s">
        <v>525</v>
      </c>
      <c r="NY1" s="406" t="s">
        <v>526</v>
      </c>
      <c r="NZ1" s="406" t="s">
        <v>527</v>
      </c>
      <c r="OA1" s="406" t="s">
        <v>528</v>
      </c>
      <c r="OB1" s="405" t="s">
        <v>466</v>
      </c>
      <c r="OC1" s="406" t="s">
        <v>529</v>
      </c>
      <c r="OD1" s="406" t="s">
        <v>530</v>
      </c>
      <c r="OE1" s="407" t="s">
        <v>466</v>
      </c>
      <c r="OF1" s="405" t="s">
        <v>530</v>
      </c>
      <c r="OG1" s="406" t="s">
        <v>531</v>
      </c>
      <c r="OH1" s="406" t="s">
        <v>532</v>
      </c>
      <c r="OI1" s="406" t="s">
        <v>533</v>
      </c>
      <c r="OJ1" s="407" t="s">
        <v>534</v>
      </c>
      <c r="OK1" s="405" t="s">
        <v>535</v>
      </c>
      <c r="OL1" s="406" t="s">
        <v>536</v>
      </c>
      <c r="OM1" s="406" t="s">
        <v>537</v>
      </c>
      <c r="ON1" s="406" t="s">
        <v>538</v>
      </c>
      <c r="OO1" s="406" t="s">
        <v>539</v>
      </c>
      <c r="OP1" s="406" t="s">
        <v>540</v>
      </c>
      <c r="OQ1" s="406" t="s">
        <v>541</v>
      </c>
      <c r="OR1" s="406" t="s">
        <v>542</v>
      </c>
      <c r="OS1" s="406" t="s">
        <v>543</v>
      </c>
      <c r="OT1" s="406" t="s">
        <v>544</v>
      </c>
      <c r="OU1" s="406" t="s">
        <v>545</v>
      </c>
      <c r="OV1" s="406" t="s">
        <v>546</v>
      </c>
      <c r="OW1" s="406" t="s">
        <v>547</v>
      </c>
      <c r="OX1" s="406" t="s">
        <v>548</v>
      </c>
      <c r="OY1" s="406" t="s">
        <v>549</v>
      </c>
      <c r="OZ1" s="406" t="s">
        <v>550</v>
      </c>
      <c r="PA1" s="406" t="s">
        <v>551</v>
      </c>
      <c r="PB1" s="406" t="s">
        <v>552</v>
      </c>
      <c r="PC1" s="406" t="s">
        <v>553</v>
      </c>
      <c r="PD1" s="406" t="s">
        <v>554</v>
      </c>
      <c r="PE1" s="406" t="s">
        <v>555</v>
      </c>
      <c r="PF1" s="406" t="s">
        <v>556</v>
      </c>
      <c r="PG1" s="406" t="s">
        <v>557</v>
      </c>
      <c r="PH1" s="406" t="s">
        <v>558</v>
      </c>
      <c r="PI1" s="406" t="s">
        <v>559</v>
      </c>
      <c r="PJ1" s="406" t="s">
        <v>560</v>
      </c>
      <c r="PK1" s="406" t="s">
        <v>561</v>
      </c>
      <c r="PL1" s="406" t="s">
        <v>562</v>
      </c>
      <c r="PM1" s="406" t="s">
        <v>563</v>
      </c>
      <c r="PN1" s="406" t="s">
        <v>564</v>
      </c>
      <c r="PO1" s="406" t="s">
        <v>565</v>
      </c>
      <c r="PP1" s="406" t="s">
        <v>566</v>
      </c>
      <c r="PQ1" s="406" t="s">
        <v>567</v>
      </c>
      <c r="PR1" s="406" t="s">
        <v>568</v>
      </c>
      <c r="PS1" s="406" t="s">
        <v>569</v>
      </c>
      <c r="PT1" s="406" t="s">
        <v>570</v>
      </c>
      <c r="PU1" s="406" t="s">
        <v>571</v>
      </c>
      <c r="PV1" s="406" t="s">
        <v>572</v>
      </c>
      <c r="PW1" s="406" t="s">
        <v>573</v>
      </c>
      <c r="PX1" s="406" t="s">
        <v>574</v>
      </c>
      <c r="PY1" s="406" t="s">
        <v>575</v>
      </c>
      <c r="PZ1" s="406" t="s">
        <v>576</v>
      </c>
      <c r="QA1" s="406" t="s">
        <v>577</v>
      </c>
      <c r="QB1" s="406" t="s">
        <v>578</v>
      </c>
      <c r="QC1" s="406" t="s">
        <v>579</v>
      </c>
      <c r="QD1" s="406" t="s">
        <v>580</v>
      </c>
      <c r="QE1" s="406" t="s">
        <v>581</v>
      </c>
      <c r="QF1" s="406" t="s">
        <v>582</v>
      </c>
      <c r="QG1" s="406" t="s">
        <v>583</v>
      </c>
      <c r="QH1" s="406" t="s">
        <v>584</v>
      </c>
      <c r="QI1" s="406" t="s">
        <v>585</v>
      </c>
      <c r="QJ1" s="406" t="s">
        <v>586</v>
      </c>
      <c r="QK1" s="406" t="s">
        <v>587</v>
      </c>
      <c r="QL1" s="406" t="s">
        <v>588</v>
      </c>
      <c r="QM1" s="406" t="s">
        <v>589</v>
      </c>
      <c r="QN1" s="406" t="s">
        <v>590</v>
      </c>
      <c r="QO1" s="406" t="s">
        <v>591</v>
      </c>
      <c r="QP1" s="406" t="s">
        <v>592</v>
      </c>
      <c r="QQ1" s="406" t="s">
        <v>593</v>
      </c>
      <c r="QR1" s="406" t="s">
        <v>594</v>
      </c>
      <c r="QS1" s="406" t="s">
        <v>595</v>
      </c>
      <c r="QT1" s="405" t="s">
        <v>596</v>
      </c>
      <c r="QU1" s="406" t="s">
        <v>597</v>
      </c>
      <c r="QV1" s="406" t="s">
        <v>598</v>
      </c>
      <c r="QW1" s="406" t="s">
        <v>599</v>
      </c>
      <c r="QX1" s="406" t="s">
        <v>600</v>
      </c>
      <c r="QY1" s="406" t="s">
        <v>601</v>
      </c>
      <c r="QZ1" s="406" t="s">
        <v>602</v>
      </c>
      <c r="RA1" s="406" t="s">
        <v>603</v>
      </c>
      <c r="RB1" s="405" t="s">
        <v>604</v>
      </c>
      <c r="RC1" s="406" t="s">
        <v>605</v>
      </c>
      <c r="RD1" s="406" t="s">
        <v>606</v>
      </c>
      <c r="RE1" s="405" t="s">
        <v>607</v>
      </c>
      <c r="RF1" s="406" t="s">
        <v>608</v>
      </c>
      <c r="RG1" s="406" t="s">
        <v>609</v>
      </c>
      <c r="RH1" s="406" t="s">
        <v>610</v>
      </c>
      <c r="RI1" s="405" t="s">
        <v>611</v>
      </c>
      <c r="RJ1" s="406" t="s">
        <v>612</v>
      </c>
      <c r="RK1" s="406" t="s">
        <v>613</v>
      </c>
      <c r="RL1" s="406" t="s">
        <v>614</v>
      </c>
      <c r="RM1" s="406" t="s">
        <v>615</v>
      </c>
      <c r="RN1" s="406" t="s">
        <v>616</v>
      </c>
      <c r="RO1" s="406" t="s">
        <v>617</v>
      </c>
      <c r="RP1" s="406" t="s">
        <v>618</v>
      </c>
      <c r="RQ1" s="406" t="s">
        <v>619</v>
      </c>
      <c r="RR1" s="406" t="s">
        <v>620</v>
      </c>
      <c r="RS1" s="407" t="s">
        <v>604</v>
      </c>
      <c r="RT1" s="405" t="s">
        <v>606</v>
      </c>
      <c r="RU1" s="406" t="s">
        <v>621</v>
      </c>
      <c r="RV1" s="406" t="s">
        <v>622</v>
      </c>
      <c r="RW1" s="406" t="s">
        <v>623</v>
      </c>
      <c r="RX1" s="406" t="s">
        <v>624</v>
      </c>
      <c r="RY1" s="406" t="s">
        <v>625</v>
      </c>
      <c r="RZ1" s="406" t="s">
        <v>626</v>
      </c>
      <c r="SA1" s="406" t="s">
        <v>627</v>
      </c>
      <c r="SB1" s="406" t="s">
        <v>628</v>
      </c>
      <c r="SC1" s="406" t="s">
        <v>629</v>
      </c>
      <c r="SD1" s="406" t="s">
        <v>630</v>
      </c>
      <c r="SE1" s="406" t="s">
        <v>631</v>
      </c>
      <c r="SF1" s="406" t="s">
        <v>632</v>
      </c>
      <c r="SG1" s="406" t="s">
        <v>633</v>
      </c>
      <c r="SH1" s="406" t="s">
        <v>634</v>
      </c>
      <c r="SI1" s="406" t="s">
        <v>635</v>
      </c>
      <c r="SJ1" s="407" t="s">
        <v>636</v>
      </c>
      <c r="SK1" s="405" t="s">
        <v>637</v>
      </c>
      <c r="SL1" s="406" t="s">
        <v>638</v>
      </c>
      <c r="SM1" s="406" t="s">
        <v>639</v>
      </c>
      <c r="SN1" s="406" t="s">
        <v>640</v>
      </c>
      <c r="SO1" s="406" t="s">
        <v>641</v>
      </c>
      <c r="SP1" s="406" t="s">
        <v>642</v>
      </c>
      <c r="SQ1" s="406" t="s">
        <v>643</v>
      </c>
      <c r="SR1" s="406" t="s">
        <v>644</v>
      </c>
      <c r="SS1" s="406" t="s">
        <v>645</v>
      </c>
      <c r="ST1" s="405" t="s">
        <v>646</v>
      </c>
      <c r="SU1" s="406" t="s">
        <v>647</v>
      </c>
      <c r="SV1" s="406" t="s">
        <v>648</v>
      </c>
      <c r="SW1" s="406" t="s">
        <v>649</v>
      </c>
      <c r="SX1" s="406" t="s">
        <v>650</v>
      </c>
      <c r="SY1" s="406" t="s">
        <v>651</v>
      </c>
      <c r="SZ1" s="406" t="s">
        <v>652</v>
      </c>
      <c r="TA1" s="406" t="s">
        <v>653</v>
      </c>
      <c r="TB1" s="406" t="s">
        <v>654</v>
      </c>
      <c r="TC1" s="406" t="s">
        <v>655</v>
      </c>
      <c r="TD1" s="406" t="s">
        <v>656</v>
      </c>
      <c r="TE1" s="406" t="s">
        <v>657</v>
      </c>
      <c r="TF1" s="406" t="s">
        <v>658</v>
      </c>
      <c r="TG1" s="406" t="s">
        <v>659</v>
      </c>
      <c r="TH1" s="406" t="s">
        <v>660</v>
      </c>
      <c r="TI1" s="406" t="s">
        <v>661</v>
      </c>
      <c r="TJ1" s="406" t="s">
        <v>662</v>
      </c>
      <c r="TK1" s="407" t="s">
        <v>663</v>
      </c>
      <c r="TL1" s="405" t="s">
        <v>664</v>
      </c>
      <c r="TM1" s="406" t="s">
        <v>665</v>
      </c>
      <c r="TN1" s="406" t="s">
        <v>666</v>
      </c>
      <c r="TO1" s="406" t="s">
        <v>667</v>
      </c>
      <c r="TP1" s="406" t="s">
        <v>668</v>
      </c>
      <c r="TQ1" s="406" t="s">
        <v>669</v>
      </c>
      <c r="TR1" s="406" t="s">
        <v>670</v>
      </c>
      <c r="TS1" s="406" t="s">
        <v>671</v>
      </c>
      <c r="TT1" s="406" t="s">
        <v>672</v>
      </c>
      <c r="TU1" s="406" t="s">
        <v>673</v>
      </c>
      <c r="TV1" s="406" t="s">
        <v>674</v>
      </c>
      <c r="TW1" s="406" t="s">
        <v>675</v>
      </c>
      <c r="TX1" s="406" t="s">
        <v>676</v>
      </c>
      <c r="TY1" s="406" t="s">
        <v>677</v>
      </c>
      <c r="TZ1" s="405" t="s">
        <v>678</v>
      </c>
      <c r="UA1" s="406" t="s">
        <v>679</v>
      </c>
      <c r="UB1" s="406" t="s">
        <v>680</v>
      </c>
      <c r="UC1" s="406" t="s">
        <v>681</v>
      </c>
      <c r="UD1" s="406" t="s">
        <v>682</v>
      </c>
      <c r="UE1" s="406" t="s">
        <v>683</v>
      </c>
      <c r="UF1" s="406" t="s">
        <v>684</v>
      </c>
      <c r="UG1" s="406" t="s">
        <v>685</v>
      </c>
      <c r="UH1" s="406" t="s">
        <v>686</v>
      </c>
      <c r="UI1" s="406" t="s">
        <v>687</v>
      </c>
      <c r="UJ1" s="406" t="s">
        <v>688</v>
      </c>
      <c r="UK1" s="406" t="s">
        <v>689</v>
      </c>
      <c r="UL1" s="406" t="s">
        <v>690</v>
      </c>
      <c r="UM1" s="406" t="s">
        <v>691</v>
      </c>
      <c r="UN1" s="406" t="s">
        <v>692</v>
      </c>
      <c r="UO1" s="406" t="s">
        <v>693</v>
      </c>
      <c r="UP1" s="406" t="s">
        <v>694</v>
      </c>
      <c r="UQ1" s="406" t="s">
        <v>695</v>
      </c>
      <c r="UR1" s="406" t="s">
        <v>696</v>
      </c>
      <c r="US1" s="407" t="s">
        <v>697</v>
      </c>
      <c r="UT1" s="406" t="s">
        <v>698</v>
      </c>
      <c r="UU1" s="406" t="s">
        <v>699</v>
      </c>
      <c r="UV1" s="406" t="s">
        <v>700</v>
      </c>
      <c r="UW1" s="406" t="s">
        <v>701</v>
      </c>
      <c r="UX1" s="406" t="s">
        <v>702</v>
      </c>
      <c r="UY1" s="408"/>
    </row>
    <row r="2" spans="1:571" s="111" customFormat="1" ht="14.45" hidden="1" x14ac:dyDescent="0.3">
      <c r="A2" s="255"/>
      <c r="B2" s="255"/>
      <c r="C2" s="255"/>
      <c r="D2" s="255"/>
      <c r="E2" s="255"/>
      <c r="F2" s="255"/>
      <c r="G2" s="255"/>
      <c r="H2" s="255"/>
      <c r="I2" s="255"/>
      <c r="J2" s="255"/>
      <c r="K2" s="256"/>
      <c r="L2" s="255"/>
      <c r="M2" s="255"/>
      <c r="N2" s="255"/>
      <c r="O2" s="255"/>
      <c r="P2" s="255"/>
      <c r="Q2" s="255"/>
      <c r="R2" s="255"/>
      <c r="S2" s="255"/>
      <c r="T2" s="255"/>
      <c r="U2" s="255"/>
      <c r="V2" s="255"/>
      <c r="W2" s="255"/>
      <c r="X2" s="255"/>
      <c r="Y2" s="255"/>
      <c r="Z2" s="255"/>
      <c r="AA2" s="255"/>
      <c r="AB2" s="255" t="s">
        <v>703</v>
      </c>
      <c r="AC2" s="255" t="s">
        <v>704</v>
      </c>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c r="FX2" s="255"/>
      <c r="FY2" s="255"/>
      <c r="FZ2" s="255"/>
      <c r="GA2" s="255"/>
      <c r="GB2" s="255"/>
      <c r="GC2" s="255"/>
      <c r="GD2" s="255"/>
      <c r="GE2" s="255"/>
      <c r="GF2" s="255"/>
      <c r="GG2" s="255"/>
      <c r="GH2" s="255"/>
      <c r="GI2" s="255"/>
      <c r="GJ2" s="255"/>
      <c r="GK2" s="255"/>
      <c r="GL2" s="255"/>
      <c r="GM2" s="255"/>
      <c r="GN2" s="255"/>
      <c r="GO2" s="255"/>
      <c r="GP2" s="255"/>
      <c r="GQ2" s="255"/>
      <c r="GR2" s="255"/>
      <c r="GS2" s="255"/>
      <c r="GT2" s="255"/>
      <c r="GU2" s="255"/>
      <c r="GV2" s="255"/>
      <c r="GW2" s="255"/>
      <c r="GX2" s="255"/>
      <c r="GY2" s="255"/>
      <c r="GZ2" s="255"/>
      <c r="HA2" s="255"/>
      <c r="HB2" s="255"/>
      <c r="HC2" s="255"/>
      <c r="HD2" s="255"/>
      <c r="HE2" s="255"/>
      <c r="HF2" s="255"/>
      <c r="HG2" s="255"/>
      <c r="HH2" s="255"/>
      <c r="HI2" s="255"/>
      <c r="HJ2" s="255"/>
      <c r="HK2" s="255"/>
      <c r="HL2" s="255"/>
      <c r="HM2" s="255"/>
      <c r="HN2" s="255"/>
      <c r="HO2" s="255"/>
      <c r="HP2" s="255"/>
      <c r="HQ2" s="255"/>
      <c r="HR2" s="255"/>
      <c r="HS2" s="255"/>
      <c r="HT2" s="255"/>
      <c r="HU2" s="255"/>
      <c r="HV2" s="255"/>
      <c r="HW2" s="255"/>
      <c r="HX2" s="255"/>
      <c r="HY2" s="255"/>
      <c r="HZ2" s="255"/>
      <c r="IA2" s="255"/>
      <c r="IB2" s="255"/>
      <c r="IC2" s="255"/>
      <c r="ID2" s="255"/>
      <c r="IE2" s="255"/>
      <c r="IF2" s="255"/>
      <c r="IG2" s="255"/>
      <c r="IH2" s="255"/>
      <c r="II2" s="255"/>
      <c r="IJ2" s="255"/>
      <c r="IK2" s="255"/>
      <c r="IL2" s="255"/>
      <c r="IM2" s="255"/>
      <c r="IN2" s="255"/>
      <c r="IO2" s="255"/>
      <c r="IP2" s="255"/>
      <c r="IQ2" s="255"/>
      <c r="IR2" s="255"/>
      <c r="IS2" s="255"/>
      <c r="IT2" s="255"/>
      <c r="IU2" s="255"/>
      <c r="IV2" s="255"/>
      <c r="IW2" s="255"/>
      <c r="IX2" s="255"/>
      <c r="IY2" s="255"/>
      <c r="IZ2" s="255"/>
      <c r="JA2" s="255"/>
      <c r="JB2" s="255"/>
      <c r="JC2" s="255"/>
      <c r="JD2" s="255"/>
      <c r="JE2" s="255"/>
      <c r="JF2" s="255"/>
      <c r="JG2" s="255"/>
      <c r="JH2" s="255"/>
      <c r="JI2" s="255"/>
      <c r="JJ2" s="255"/>
      <c r="JK2" s="255"/>
      <c r="JL2" s="255"/>
      <c r="JM2" s="255"/>
      <c r="JN2" s="255"/>
      <c r="JO2" s="255"/>
      <c r="JP2" s="255"/>
      <c r="JQ2" s="255"/>
      <c r="JR2" s="255"/>
      <c r="JS2" s="255"/>
      <c r="JT2" s="255"/>
      <c r="JU2" s="255"/>
      <c r="JV2" s="255"/>
      <c r="JW2" s="255"/>
      <c r="JX2" s="255"/>
      <c r="JY2" s="255"/>
      <c r="JZ2" s="255"/>
      <c r="KA2" s="255"/>
      <c r="KB2" s="255"/>
      <c r="KC2" s="255"/>
      <c r="KD2" s="255"/>
      <c r="KE2" s="255"/>
      <c r="KF2" s="255"/>
      <c r="KG2" s="255"/>
      <c r="KH2" s="255"/>
      <c r="KI2" s="255"/>
      <c r="KJ2" s="255"/>
      <c r="KK2" s="255"/>
      <c r="KL2" s="255"/>
      <c r="KM2" s="255"/>
      <c r="KN2" s="255"/>
      <c r="KO2" s="255"/>
      <c r="KP2" s="255"/>
      <c r="KQ2" s="255"/>
      <c r="KR2" s="255"/>
      <c r="KS2" s="255"/>
      <c r="KT2" s="255"/>
      <c r="KU2" s="255"/>
      <c r="KV2" s="255"/>
      <c r="KW2" s="255"/>
      <c r="KX2" s="255"/>
      <c r="KY2" s="255"/>
      <c r="KZ2" s="255"/>
      <c r="LA2" s="255"/>
      <c r="LB2" s="255"/>
      <c r="LC2" s="255"/>
      <c r="LD2" s="255"/>
      <c r="LE2" s="255"/>
      <c r="LF2" s="255"/>
      <c r="LG2" s="255"/>
      <c r="LH2" s="255"/>
      <c r="LI2" s="255"/>
      <c r="LJ2" s="255"/>
      <c r="LK2" s="255"/>
      <c r="LL2" s="255"/>
      <c r="LM2" s="255"/>
      <c r="LN2" s="255"/>
      <c r="LO2" s="255"/>
      <c r="LP2" s="255"/>
      <c r="LQ2" s="255"/>
      <c r="LR2" s="255"/>
      <c r="LS2" s="255"/>
      <c r="LT2" s="255"/>
      <c r="LU2" s="255"/>
      <c r="LV2" s="255"/>
      <c r="LW2" s="255"/>
      <c r="LX2" s="255"/>
      <c r="LY2" s="255"/>
      <c r="LZ2" s="255"/>
      <c r="MA2" s="255"/>
      <c r="MB2" s="255"/>
      <c r="MC2" s="255"/>
      <c r="MD2" s="255"/>
      <c r="ME2" s="255"/>
      <c r="MF2" s="255"/>
      <c r="MG2" s="255"/>
      <c r="MH2" s="255"/>
      <c r="MI2" s="255"/>
      <c r="MJ2" s="255"/>
      <c r="MK2" s="255"/>
      <c r="ML2" s="255"/>
      <c r="MM2" s="255"/>
      <c r="MN2" s="255"/>
      <c r="MO2" s="255"/>
      <c r="MP2" s="255"/>
      <c r="MQ2" s="255"/>
      <c r="MR2" s="255"/>
      <c r="MS2" s="255"/>
      <c r="MT2" s="255"/>
      <c r="MU2" s="255"/>
      <c r="MV2" s="255"/>
      <c r="MW2" s="255"/>
      <c r="MX2" s="255"/>
      <c r="MY2" s="255"/>
      <c r="MZ2" s="255"/>
      <c r="NA2" s="255"/>
      <c r="NB2" s="255"/>
      <c r="NC2" s="255"/>
      <c r="ND2" s="255"/>
      <c r="NE2" s="255"/>
      <c r="NF2" s="255"/>
      <c r="NG2" s="255"/>
      <c r="NH2" s="255"/>
      <c r="NI2" s="255"/>
      <c r="NJ2" s="255"/>
      <c r="NK2" s="255"/>
      <c r="NL2" s="255"/>
      <c r="NM2" s="255"/>
      <c r="NN2" s="255"/>
      <c r="NO2" s="255"/>
      <c r="NP2" s="255"/>
      <c r="NQ2" s="255"/>
      <c r="NR2" s="255"/>
      <c r="NS2" s="255"/>
      <c r="NT2" s="255"/>
      <c r="NU2" s="255"/>
      <c r="NV2" s="255"/>
      <c r="NW2" s="255"/>
      <c r="NX2" s="255"/>
      <c r="NY2" s="255"/>
      <c r="NZ2" s="255"/>
      <c r="OA2" s="255"/>
      <c r="OB2" s="255"/>
      <c r="OC2" s="255"/>
      <c r="OD2" s="255"/>
      <c r="OE2" s="255"/>
      <c r="OF2" s="255"/>
      <c r="OG2" s="255"/>
      <c r="OH2" s="255"/>
      <c r="OI2" s="255"/>
      <c r="OJ2" s="255"/>
      <c r="OK2" s="255"/>
      <c r="OL2" s="255"/>
      <c r="OM2" s="255"/>
      <c r="ON2" s="255"/>
      <c r="OO2" s="255"/>
      <c r="OP2" s="255"/>
      <c r="OQ2" s="255"/>
      <c r="OR2" s="255"/>
      <c r="OS2" s="255"/>
      <c r="OT2" s="255"/>
      <c r="OU2" s="255"/>
      <c r="OV2" s="255"/>
      <c r="OW2" s="255"/>
      <c r="OX2" s="255"/>
      <c r="OY2" s="255"/>
      <c r="OZ2" s="255"/>
      <c r="PA2" s="255"/>
      <c r="PB2" s="255"/>
      <c r="PC2" s="255"/>
      <c r="PD2" s="255"/>
      <c r="PE2" s="255"/>
      <c r="PF2" s="255"/>
      <c r="PG2" s="255"/>
      <c r="PH2" s="255"/>
      <c r="PI2" s="255"/>
      <c r="PJ2" s="255"/>
      <c r="PK2" s="255"/>
      <c r="PL2" s="255"/>
      <c r="PM2" s="255"/>
      <c r="PN2" s="255"/>
      <c r="PO2" s="255"/>
      <c r="PP2" s="255"/>
      <c r="PQ2" s="255"/>
      <c r="PR2" s="255"/>
      <c r="PS2" s="255"/>
      <c r="PT2" s="255"/>
      <c r="PU2" s="255"/>
      <c r="PV2" s="255"/>
      <c r="PW2" s="255"/>
      <c r="PX2" s="255"/>
      <c r="PY2" s="255"/>
      <c r="PZ2" s="255"/>
      <c r="QA2" s="255"/>
      <c r="QB2" s="255"/>
      <c r="QC2" s="255"/>
      <c r="QD2" s="255"/>
      <c r="QE2" s="255"/>
      <c r="QF2" s="255"/>
      <c r="QG2" s="255"/>
      <c r="QH2" s="255"/>
      <c r="QI2" s="255"/>
      <c r="QJ2" s="255"/>
      <c r="QK2" s="255"/>
      <c r="QL2" s="255"/>
      <c r="QM2" s="255"/>
      <c r="QN2" s="255"/>
      <c r="QO2" s="255"/>
      <c r="QP2" s="255"/>
      <c r="QQ2" s="255"/>
      <c r="QR2" s="255"/>
      <c r="QS2" s="255"/>
      <c r="QT2" s="255"/>
      <c r="QU2" s="255"/>
      <c r="QV2" s="255"/>
      <c r="QW2" s="255"/>
      <c r="QX2" s="255"/>
      <c r="QY2" s="255"/>
      <c r="QZ2" s="255"/>
      <c r="RA2" s="255"/>
      <c r="RB2" s="255"/>
      <c r="RC2" s="255"/>
      <c r="RD2" s="255"/>
      <c r="RE2" s="255"/>
      <c r="RF2" s="255"/>
      <c r="RG2" s="255"/>
      <c r="RH2" s="255"/>
      <c r="RI2" s="255"/>
      <c r="RJ2" s="255"/>
      <c r="RK2" s="255"/>
      <c r="RL2" s="255"/>
      <c r="RM2" s="255"/>
      <c r="RN2" s="255"/>
      <c r="RO2" s="255"/>
      <c r="RP2" s="255"/>
      <c r="RQ2" s="255"/>
      <c r="RR2" s="255"/>
      <c r="RS2" s="255"/>
      <c r="RT2" s="255"/>
      <c r="RU2" s="255"/>
      <c r="RV2" s="255"/>
      <c r="RW2" s="255"/>
      <c r="RX2" s="255"/>
      <c r="RY2" s="255"/>
      <c r="RZ2" s="255"/>
      <c r="SA2" s="255"/>
      <c r="SB2" s="255"/>
      <c r="SC2" s="255"/>
      <c r="SD2" s="255"/>
      <c r="SE2" s="255"/>
      <c r="SF2" s="255"/>
      <c r="SG2" s="255"/>
      <c r="SH2" s="255"/>
      <c r="SI2" s="255"/>
      <c r="SJ2" s="255"/>
      <c r="SK2" s="255"/>
      <c r="SL2" s="255"/>
      <c r="SM2" s="255"/>
      <c r="SN2" s="255"/>
      <c r="SO2" s="255"/>
      <c r="SP2" s="255"/>
      <c r="SQ2" s="255"/>
      <c r="SR2" s="255"/>
      <c r="SS2" s="255"/>
      <c r="ST2" s="255"/>
      <c r="SU2" s="255"/>
      <c r="SV2" s="255"/>
      <c r="SW2" s="255"/>
      <c r="SX2" s="255"/>
      <c r="SY2" s="255"/>
      <c r="SZ2" s="255"/>
      <c r="TA2" s="255"/>
      <c r="TB2" s="255"/>
      <c r="TC2" s="255"/>
      <c r="TD2" s="255"/>
      <c r="TE2" s="255"/>
      <c r="TF2" s="255"/>
      <c r="TG2" s="255"/>
      <c r="TH2" s="255"/>
      <c r="TI2" s="255"/>
      <c r="TJ2" s="255"/>
      <c r="TK2" s="255"/>
      <c r="TL2" s="255"/>
      <c r="TM2" s="255"/>
      <c r="TN2" s="255"/>
      <c r="TO2" s="255"/>
      <c r="TP2" s="255"/>
      <c r="TQ2" s="255"/>
      <c r="TR2" s="255"/>
      <c r="TS2" s="255"/>
      <c r="TT2" s="255"/>
      <c r="TU2" s="255"/>
      <c r="TV2" s="255"/>
      <c r="TW2" s="255"/>
      <c r="TX2" s="255"/>
      <c r="TY2" s="255"/>
      <c r="TZ2" s="255"/>
      <c r="UA2" s="255"/>
      <c r="UB2" s="255"/>
      <c r="UC2" s="255"/>
      <c r="UD2" s="255"/>
      <c r="UE2" s="255"/>
      <c r="UF2" s="255"/>
      <c r="UG2" s="255"/>
      <c r="UH2" s="255"/>
      <c r="UI2" s="255"/>
      <c r="UJ2" s="255"/>
      <c r="UK2" s="255"/>
      <c r="UL2" s="255"/>
      <c r="UM2" s="255"/>
      <c r="UN2" s="255"/>
      <c r="UO2" s="255"/>
      <c r="UP2" s="255"/>
      <c r="UQ2" s="255"/>
      <c r="UR2" s="255"/>
      <c r="US2" s="255"/>
      <c r="UT2" s="255"/>
      <c r="UU2" s="255"/>
      <c r="UV2" s="255"/>
      <c r="UW2" s="255"/>
      <c r="UX2" s="255"/>
      <c r="UY2" s="255"/>
    </row>
    <row r="3" spans="1:571" ht="14.45" hidden="1" x14ac:dyDescent="0.3">
      <c r="A3" s="254"/>
      <c r="B3" s="80"/>
      <c r="C3" s="81"/>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1"/>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254"/>
      <c r="IA3" s="254"/>
      <c r="IB3" s="254"/>
      <c r="IC3" s="254"/>
      <c r="ID3" s="254"/>
      <c r="IE3" s="254"/>
      <c r="IF3" s="254"/>
      <c r="IG3" s="254"/>
      <c r="IH3" s="254"/>
      <c r="II3" s="254"/>
      <c r="IJ3" s="254"/>
      <c r="IK3" s="254"/>
      <c r="IL3" s="254"/>
      <c r="IM3" s="254"/>
      <c r="IN3" s="254"/>
      <c r="IO3" s="254"/>
      <c r="IP3" s="254"/>
      <c r="IQ3" s="254"/>
      <c r="IR3" s="254"/>
      <c r="IS3" s="254"/>
      <c r="IT3" s="254"/>
      <c r="IU3" s="254"/>
      <c r="IV3" s="254"/>
      <c r="IW3" s="254"/>
      <c r="IX3" s="254"/>
      <c r="IY3" s="254"/>
      <c r="IZ3" s="254"/>
      <c r="JA3" s="254"/>
      <c r="JB3" s="254"/>
      <c r="JC3" s="254"/>
      <c r="JD3" s="254"/>
      <c r="JE3" s="254"/>
      <c r="JF3" s="254"/>
      <c r="JG3" s="254"/>
      <c r="JH3" s="254"/>
      <c r="JI3" s="254"/>
      <c r="JJ3" s="254"/>
      <c r="JK3" s="254"/>
      <c r="JL3" s="254"/>
      <c r="JM3" s="254"/>
      <c r="JN3" s="254"/>
      <c r="JO3" s="254"/>
      <c r="JP3" s="254"/>
      <c r="JQ3" s="254"/>
      <c r="JR3" s="254"/>
      <c r="JS3" s="254"/>
      <c r="JT3" s="254"/>
      <c r="JU3" s="254"/>
      <c r="JV3" s="254"/>
      <c r="JW3" s="254"/>
      <c r="JX3" s="254"/>
      <c r="JY3" s="254"/>
      <c r="JZ3" s="254"/>
      <c r="KA3" s="254"/>
      <c r="KB3" s="254"/>
      <c r="KC3" s="254"/>
      <c r="KD3" s="254"/>
      <c r="KE3" s="254"/>
      <c r="KF3" s="254"/>
      <c r="KG3" s="254"/>
      <c r="KH3" s="254"/>
      <c r="KI3" s="254"/>
      <c r="KJ3" s="254"/>
      <c r="KK3" s="254"/>
      <c r="KL3" s="254"/>
      <c r="KM3" s="254"/>
      <c r="KN3" s="254"/>
      <c r="KO3" s="254"/>
      <c r="KP3" s="254"/>
      <c r="KQ3" s="254"/>
      <c r="KR3" s="254"/>
      <c r="KS3" s="254"/>
      <c r="KT3" s="254"/>
      <c r="KU3" s="254"/>
      <c r="KV3" s="254"/>
      <c r="KW3" s="254"/>
      <c r="KX3" s="254"/>
      <c r="KY3" s="254"/>
      <c r="KZ3" s="254"/>
      <c r="LA3" s="254"/>
      <c r="LB3" s="254"/>
      <c r="LC3" s="254"/>
      <c r="LD3" s="254"/>
      <c r="LE3" s="254"/>
      <c r="LF3" s="254"/>
      <c r="LG3" s="254"/>
      <c r="LH3" s="254"/>
      <c r="LI3" s="254"/>
      <c r="LJ3" s="254"/>
      <c r="LK3" s="254"/>
      <c r="LL3" s="254"/>
      <c r="LM3" s="254"/>
      <c r="LN3" s="254"/>
      <c r="LO3" s="254"/>
      <c r="LP3" s="254"/>
      <c r="LQ3" s="254"/>
      <c r="LR3" s="254"/>
      <c r="LS3" s="254"/>
      <c r="LT3" s="254"/>
      <c r="LU3" s="254"/>
      <c r="LV3" s="254"/>
      <c r="LW3" s="254"/>
      <c r="LX3" s="254"/>
      <c r="LY3" s="254"/>
      <c r="LZ3" s="254"/>
      <c r="MA3" s="254"/>
      <c r="MB3" s="254"/>
      <c r="MC3" s="254"/>
      <c r="MD3" s="254"/>
      <c r="ME3" s="254"/>
      <c r="MF3" s="254"/>
      <c r="MG3" s="254"/>
      <c r="MH3" s="254"/>
      <c r="MI3" s="254"/>
      <c r="MJ3" s="254"/>
      <c r="MK3" s="254"/>
      <c r="ML3" s="254"/>
      <c r="MM3" s="254"/>
      <c r="MN3" s="254"/>
      <c r="MO3" s="254"/>
      <c r="MP3" s="254"/>
      <c r="MQ3" s="254"/>
      <c r="MR3" s="254"/>
      <c r="MS3" s="254"/>
      <c r="MT3" s="254"/>
      <c r="MU3" s="254"/>
      <c r="MV3" s="254"/>
      <c r="MW3" s="254"/>
      <c r="MX3" s="254"/>
      <c r="MY3" s="254"/>
      <c r="MZ3" s="254"/>
      <c r="NA3" s="254"/>
      <c r="NB3" s="254"/>
      <c r="NC3" s="254"/>
      <c r="ND3" s="254"/>
      <c r="NE3" s="254"/>
      <c r="NF3" s="254"/>
      <c r="NG3" s="254"/>
      <c r="NH3" s="254"/>
      <c r="NI3" s="254"/>
      <c r="NJ3" s="254"/>
      <c r="NK3" s="254"/>
      <c r="NL3" s="254"/>
      <c r="NM3" s="254"/>
      <c r="NN3" s="254"/>
      <c r="NO3" s="254"/>
      <c r="NP3" s="254"/>
      <c r="NQ3" s="254"/>
      <c r="NR3" s="254"/>
      <c r="NS3" s="254"/>
      <c r="NT3" s="254"/>
      <c r="NU3" s="254"/>
      <c r="NV3" s="254"/>
      <c r="NW3" s="254"/>
      <c r="NX3" s="254"/>
      <c r="NY3" s="254"/>
      <c r="NZ3" s="254"/>
      <c r="OA3" s="254"/>
      <c r="OB3" s="254"/>
      <c r="OC3" s="254"/>
      <c r="OD3" s="254"/>
      <c r="OE3" s="254"/>
      <c r="OF3" s="254"/>
      <c r="OG3" s="254"/>
      <c r="OH3" s="254"/>
      <c r="OI3" s="254"/>
      <c r="OJ3" s="254"/>
      <c r="OK3" s="254"/>
      <c r="OL3" s="254"/>
      <c r="OM3" s="254"/>
      <c r="ON3" s="254"/>
      <c r="OO3" s="254"/>
      <c r="OP3" s="254"/>
      <c r="OQ3" s="254"/>
      <c r="OR3" s="254"/>
      <c r="OS3" s="254"/>
      <c r="OT3" s="254"/>
      <c r="OU3" s="254"/>
      <c r="OV3" s="254"/>
      <c r="OW3" s="254"/>
      <c r="OX3" s="254"/>
      <c r="OY3" s="254"/>
      <c r="OZ3" s="254"/>
      <c r="PA3" s="254"/>
      <c r="PB3" s="254"/>
      <c r="PC3" s="254"/>
      <c r="PD3" s="254"/>
      <c r="PE3" s="254"/>
      <c r="PF3" s="254"/>
      <c r="PG3" s="254"/>
      <c r="PH3" s="254"/>
      <c r="PI3" s="254"/>
      <c r="PJ3" s="254"/>
      <c r="PK3" s="254"/>
      <c r="PL3" s="254"/>
      <c r="PM3" s="254"/>
      <c r="PN3" s="254"/>
      <c r="PO3" s="254"/>
      <c r="PP3" s="254"/>
      <c r="PQ3" s="254"/>
      <c r="PR3" s="254"/>
      <c r="PS3" s="254"/>
      <c r="PT3" s="254"/>
      <c r="PU3" s="254"/>
      <c r="PV3" s="254"/>
      <c r="PW3" s="254"/>
      <c r="PX3" s="254"/>
      <c r="PY3" s="254"/>
      <c r="PZ3" s="254"/>
      <c r="QA3" s="254"/>
      <c r="QB3" s="254"/>
      <c r="QC3" s="254"/>
      <c r="QD3" s="254"/>
      <c r="QE3" s="254"/>
      <c r="QF3" s="254"/>
      <c r="QG3" s="254"/>
      <c r="QH3" s="254"/>
      <c r="QI3" s="254"/>
      <c r="QJ3" s="254"/>
      <c r="QK3" s="254"/>
      <c r="QL3" s="254"/>
      <c r="QM3" s="254"/>
      <c r="QN3" s="254"/>
      <c r="QO3" s="254"/>
      <c r="QP3" s="254"/>
      <c r="QQ3" s="254"/>
      <c r="QR3" s="254"/>
      <c r="QS3" s="254"/>
      <c r="QT3" s="254"/>
      <c r="QU3" s="254"/>
      <c r="QV3" s="254"/>
      <c r="QW3" s="254"/>
      <c r="QX3" s="254"/>
      <c r="QY3" s="254"/>
      <c r="QZ3" s="254"/>
      <c r="RA3" s="254"/>
      <c r="RB3" s="254"/>
      <c r="RC3" s="254"/>
      <c r="RD3" s="254"/>
      <c r="RE3" s="254"/>
      <c r="RF3" s="254"/>
      <c r="RG3" s="254"/>
      <c r="RH3" s="254"/>
      <c r="RI3" s="254"/>
      <c r="RJ3" s="254"/>
      <c r="RK3" s="254"/>
      <c r="RL3" s="254"/>
      <c r="RM3" s="254"/>
      <c r="RN3" s="254"/>
      <c r="RO3" s="254"/>
      <c r="RP3" s="254"/>
      <c r="RQ3" s="254"/>
      <c r="RR3" s="254"/>
      <c r="RS3" s="254"/>
      <c r="RT3" s="254"/>
      <c r="RU3" s="254"/>
      <c r="RV3" s="254"/>
      <c r="RW3" s="254"/>
      <c r="RX3" s="254"/>
      <c r="RY3" s="254"/>
      <c r="RZ3" s="254"/>
      <c r="SA3" s="254"/>
      <c r="SB3" s="254"/>
      <c r="SC3" s="254"/>
      <c r="SD3" s="254"/>
      <c r="SE3" s="254"/>
      <c r="SF3" s="254"/>
      <c r="SG3" s="254"/>
      <c r="SH3" s="254"/>
      <c r="SI3" s="254"/>
      <c r="SJ3" s="254"/>
      <c r="SK3" s="254"/>
      <c r="SL3" s="254"/>
      <c r="SM3" s="254"/>
      <c r="SN3" s="254"/>
      <c r="SO3" s="254"/>
      <c r="SP3" s="254"/>
      <c r="SQ3" s="254"/>
      <c r="SR3" s="254"/>
      <c r="SS3" s="254"/>
      <c r="ST3" s="254"/>
      <c r="SU3" s="254"/>
      <c r="SV3" s="254"/>
      <c r="SW3" s="254"/>
      <c r="SX3" s="254"/>
      <c r="SY3" s="254"/>
      <c r="SZ3" s="254"/>
      <c r="TA3" s="254"/>
      <c r="TB3" s="254"/>
      <c r="TC3" s="254"/>
      <c r="TD3" s="254"/>
      <c r="TE3" s="254"/>
      <c r="TF3" s="254"/>
      <c r="TG3" s="254"/>
      <c r="TH3" s="254"/>
      <c r="TI3" s="254"/>
      <c r="TJ3" s="254"/>
      <c r="TK3" s="254"/>
      <c r="TL3" s="254"/>
      <c r="TM3" s="254"/>
      <c r="TN3" s="254"/>
      <c r="TO3" s="254"/>
      <c r="TP3" s="254"/>
      <c r="TQ3" s="254"/>
      <c r="TR3" s="254"/>
      <c r="TS3" s="254"/>
      <c r="TT3" s="254"/>
      <c r="TU3" s="254"/>
      <c r="TV3" s="254"/>
      <c r="TW3" s="254"/>
      <c r="TX3" s="254"/>
      <c r="TY3" s="254"/>
      <c r="TZ3" s="254"/>
      <c r="UA3" s="254"/>
      <c r="UB3" s="254"/>
      <c r="UC3" s="254"/>
      <c r="UD3" s="254"/>
      <c r="UE3" s="254"/>
      <c r="UF3" s="254"/>
      <c r="UG3" s="254"/>
      <c r="UH3" s="254"/>
      <c r="UI3" s="254"/>
      <c r="UJ3" s="254"/>
      <c r="UK3" s="254"/>
      <c r="UL3" s="254"/>
      <c r="UM3" s="254"/>
      <c r="UN3" s="254"/>
      <c r="UO3" s="254"/>
      <c r="UP3" s="254"/>
      <c r="UQ3" s="254"/>
      <c r="UR3" s="254"/>
      <c r="US3" s="254"/>
      <c r="UT3" s="254"/>
      <c r="UU3" s="254"/>
      <c r="UV3" s="254"/>
      <c r="UW3" s="254"/>
      <c r="UX3" s="254"/>
      <c r="UY3" s="254"/>
    </row>
    <row r="4" spans="1:571" ht="14.45" hidden="1" x14ac:dyDescent="0.3">
      <c r="A4" s="254"/>
      <c r="B4" s="80"/>
      <c r="C4" s="8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1"/>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c r="EP4" s="254"/>
      <c r="EQ4" s="254"/>
      <c r="ER4" s="254"/>
      <c r="ES4" s="254"/>
      <c r="ET4" s="254"/>
      <c r="EU4" s="254"/>
      <c r="EV4" s="254"/>
      <c r="EW4" s="254"/>
      <c r="EX4" s="254"/>
      <c r="EY4" s="254"/>
      <c r="EZ4" s="254"/>
      <c r="FA4" s="254"/>
      <c r="FB4" s="254"/>
      <c r="FC4" s="254"/>
      <c r="FD4" s="254"/>
      <c r="FE4" s="254"/>
      <c r="FF4" s="254"/>
      <c r="FG4" s="254"/>
      <c r="FH4" s="254"/>
      <c r="FI4" s="254"/>
      <c r="FJ4" s="254"/>
      <c r="FK4" s="254"/>
      <c r="FL4" s="254"/>
      <c r="FM4" s="254"/>
      <c r="FN4" s="254"/>
      <c r="FO4" s="254"/>
      <c r="FP4" s="254"/>
      <c r="FQ4" s="254"/>
      <c r="FR4" s="254"/>
      <c r="FS4" s="254"/>
      <c r="FT4" s="254"/>
      <c r="FU4" s="254"/>
      <c r="FV4" s="254"/>
      <c r="FW4" s="254"/>
      <c r="FX4" s="254"/>
      <c r="FY4" s="254"/>
      <c r="FZ4" s="254"/>
      <c r="GA4" s="254"/>
      <c r="GB4" s="254"/>
      <c r="GC4" s="254"/>
      <c r="GD4" s="254"/>
      <c r="GE4" s="254"/>
      <c r="GF4" s="254"/>
      <c r="GG4" s="254"/>
      <c r="GH4" s="254"/>
      <c r="GI4" s="254"/>
      <c r="GJ4" s="254"/>
      <c r="GK4" s="254"/>
      <c r="GL4" s="254"/>
      <c r="GM4" s="254"/>
      <c r="GN4" s="254"/>
      <c r="GO4" s="254"/>
      <c r="GP4" s="254"/>
      <c r="GQ4" s="254"/>
      <c r="GR4" s="254"/>
      <c r="GS4" s="254"/>
      <c r="GT4" s="254"/>
      <c r="GU4" s="254"/>
      <c r="GV4" s="254"/>
      <c r="GW4" s="254"/>
      <c r="GX4" s="254"/>
      <c r="GY4" s="254"/>
      <c r="GZ4" s="254"/>
      <c r="HA4" s="254"/>
      <c r="HB4" s="254"/>
      <c r="HC4" s="254"/>
      <c r="HD4" s="254"/>
      <c r="HE4" s="254"/>
      <c r="HF4" s="254"/>
      <c r="HG4" s="254"/>
      <c r="HH4" s="254"/>
      <c r="HI4" s="254"/>
      <c r="HJ4" s="254"/>
      <c r="HK4" s="254"/>
      <c r="HL4" s="254"/>
      <c r="HM4" s="254"/>
      <c r="HN4" s="254"/>
      <c r="HO4" s="254"/>
      <c r="HP4" s="254"/>
      <c r="HQ4" s="254"/>
      <c r="HR4" s="254"/>
      <c r="HS4" s="254"/>
      <c r="HT4" s="254"/>
      <c r="HU4" s="254"/>
      <c r="HV4" s="254"/>
      <c r="HW4" s="254"/>
      <c r="HX4" s="254"/>
      <c r="HY4" s="254"/>
      <c r="HZ4" s="254"/>
      <c r="IA4" s="254"/>
      <c r="IB4" s="254"/>
      <c r="IC4" s="254"/>
      <c r="ID4" s="254"/>
      <c r="IE4" s="254"/>
      <c r="IF4" s="254"/>
      <c r="IG4" s="254"/>
      <c r="IH4" s="254"/>
      <c r="II4" s="254"/>
      <c r="IJ4" s="254"/>
      <c r="IK4" s="254"/>
      <c r="IL4" s="254"/>
      <c r="IM4" s="254"/>
      <c r="IN4" s="254"/>
      <c r="IO4" s="254"/>
      <c r="IP4" s="254"/>
      <c r="IQ4" s="254"/>
      <c r="IR4" s="254"/>
      <c r="IS4" s="254"/>
      <c r="IT4" s="254"/>
      <c r="IU4" s="254"/>
      <c r="IV4" s="254"/>
      <c r="IW4" s="254"/>
      <c r="IX4" s="254"/>
      <c r="IY4" s="254"/>
      <c r="IZ4" s="254"/>
      <c r="JA4" s="254"/>
      <c r="JB4" s="254"/>
      <c r="JC4" s="254"/>
      <c r="JD4" s="254"/>
      <c r="JE4" s="254"/>
      <c r="JF4" s="254"/>
      <c r="JG4" s="254"/>
      <c r="JH4" s="254"/>
      <c r="JI4" s="254"/>
      <c r="JJ4" s="254"/>
      <c r="JK4" s="254"/>
      <c r="JL4" s="254"/>
      <c r="JM4" s="254"/>
      <c r="JN4" s="254"/>
      <c r="JO4" s="254"/>
      <c r="JP4" s="254"/>
      <c r="JQ4" s="254"/>
      <c r="JR4" s="254"/>
      <c r="JS4" s="254"/>
      <c r="JT4" s="254"/>
      <c r="JU4" s="254"/>
      <c r="JV4" s="254"/>
      <c r="JW4" s="254"/>
      <c r="JX4" s="254"/>
      <c r="JY4" s="254"/>
      <c r="JZ4" s="254"/>
      <c r="KA4" s="254"/>
      <c r="KB4" s="254"/>
      <c r="KC4" s="254"/>
      <c r="KD4" s="254"/>
      <c r="KE4" s="254"/>
      <c r="KF4" s="254"/>
      <c r="KG4" s="254"/>
      <c r="KH4" s="254"/>
      <c r="KI4" s="254"/>
      <c r="KJ4" s="254"/>
      <c r="KK4" s="254"/>
      <c r="KL4" s="254"/>
      <c r="KM4" s="254"/>
      <c r="KN4" s="254"/>
      <c r="KO4" s="254"/>
      <c r="KP4" s="254"/>
      <c r="KQ4" s="254"/>
      <c r="KR4" s="254"/>
      <c r="KS4" s="254"/>
      <c r="KT4" s="254"/>
      <c r="KU4" s="254"/>
      <c r="KV4" s="254"/>
      <c r="KW4" s="254"/>
      <c r="KX4" s="254"/>
      <c r="KY4" s="254"/>
      <c r="KZ4" s="254"/>
      <c r="LA4" s="254"/>
      <c r="LB4" s="254"/>
      <c r="LC4" s="254"/>
      <c r="LD4" s="254"/>
      <c r="LE4" s="254"/>
      <c r="LF4" s="254"/>
      <c r="LG4" s="254"/>
      <c r="LH4" s="254"/>
      <c r="LI4" s="254"/>
      <c r="LJ4" s="254"/>
      <c r="LK4" s="254"/>
      <c r="LL4" s="254"/>
      <c r="LM4" s="254"/>
      <c r="LN4" s="254"/>
      <c r="LO4" s="254"/>
      <c r="LP4" s="254"/>
      <c r="LQ4" s="254"/>
      <c r="LR4" s="254"/>
      <c r="LS4" s="254"/>
      <c r="LT4" s="254"/>
      <c r="LU4" s="254"/>
      <c r="LV4" s="254"/>
      <c r="LW4" s="254"/>
      <c r="LX4" s="254"/>
      <c r="LY4" s="254"/>
      <c r="LZ4" s="254"/>
      <c r="MA4" s="254"/>
      <c r="MB4" s="254"/>
      <c r="MC4" s="254"/>
      <c r="MD4" s="254"/>
      <c r="ME4" s="254"/>
      <c r="MF4" s="254"/>
      <c r="MG4" s="254"/>
      <c r="MH4" s="254"/>
      <c r="MI4" s="254"/>
      <c r="MJ4" s="254"/>
      <c r="MK4" s="254"/>
      <c r="ML4" s="254"/>
      <c r="MM4" s="254"/>
      <c r="MN4" s="254"/>
      <c r="MO4" s="254"/>
      <c r="MP4" s="254"/>
      <c r="MQ4" s="254"/>
      <c r="MR4" s="254"/>
      <c r="MS4" s="254"/>
      <c r="MT4" s="254"/>
      <c r="MU4" s="254"/>
      <c r="MV4" s="254"/>
      <c r="MW4" s="254"/>
      <c r="MX4" s="254"/>
      <c r="MY4" s="254"/>
      <c r="MZ4" s="254"/>
      <c r="NA4" s="254"/>
      <c r="NB4" s="254"/>
      <c r="NC4" s="254"/>
      <c r="ND4" s="254"/>
      <c r="NE4" s="254"/>
      <c r="NF4" s="254"/>
      <c r="NG4" s="254"/>
      <c r="NH4" s="254"/>
      <c r="NI4" s="254"/>
      <c r="NJ4" s="254"/>
      <c r="NK4" s="254"/>
      <c r="NL4" s="254"/>
      <c r="NM4" s="254"/>
      <c r="NN4" s="254"/>
      <c r="NO4" s="254"/>
      <c r="NP4" s="254"/>
      <c r="NQ4" s="254"/>
      <c r="NR4" s="254"/>
      <c r="NS4" s="254"/>
      <c r="NT4" s="254"/>
      <c r="NU4" s="254"/>
      <c r="NV4" s="254"/>
      <c r="NW4" s="254"/>
      <c r="NX4" s="254"/>
      <c r="NY4" s="254"/>
      <c r="NZ4" s="254"/>
      <c r="OA4" s="254"/>
      <c r="OB4" s="254"/>
      <c r="OC4" s="254"/>
      <c r="OD4" s="254"/>
      <c r="OE4" s="254"/>
      <c r="OF4" s="254"/>
      <c r="OG4" s="254"/>
      <c r="OH4" s="254"/>
      <c r="OI4" s="254"/>
      <c r="OJ4" s="254"/>
      <c r="OK4" s="254"/>
      <c r="OL4" s="254"/>
      <c r="OM4" s="254"/>
      <c r="ON4" s="254"/>
      <c r="OO4" s="254"/>
      <c r="OP4" s="254"/>
      <c r="OQ4" s="254"/>
      <c r="OR4" s="254"/>
      <c r="OS4" s="254"/>
      <c r="OT4" s="254"/>
      <c r="OU4" s="254"/>
      <c r="OV4" s="254"/>
      <c r="OW4" s="254"/>
      <c r="OX4" s="254"/>
      <c r="OY4" s="254"/>
      <c r="OZ4" s="254"/>
      <c r="PA4" s="254"/>
      <c r="PB4" s="254"/>
      <c r="PC4" s="254"/>
      <c r="PD4" s="254"/>
      <c r="PE4" s="254"/>
      <c r="PF4" s="254"/>
      <c r="PG4" s="254"/>
      <c r="PH4" s="254"/>
      <c r="PI4" s="254"/>
      <c r="PJ4" s="254"/>
      <c r="PK4" s="254"/>
      <c r="PL4" s="254"/>
      <c r="PM4" s="254"/>
      <c r="PN4" s="254"/>
      <c r="PO4" s="254"/>
      <c r="PP4" s="254"/>
      <c r="PQ4" s="254"/>
      <c r="PR4" s="254"/>
      <c r="PS4" s="254"/>
      <c r="PT4" s="254"/>
      <c r="PU4" s="254"/>
      <c r="PV4" s="254"/>
      <c r="PW4" s="254"/>
      <c r="PX4" s="254"/>
      <c r="PY4" s="254"/>
      <c r="PZ4" s="254"/>
      <c r="QA4" s="254"/>
      <c r="QB4" s="254"/>
      <c r="QC4" s="254"/>
      <c r="QD4" s="254"/>
      <c r="QE4" s="254"/>
      <c r="QF4" s="254"/>
      <c r="QG4" s="254"/>
      <c r="QH4" s="254"/>
      <c r="QI4" s="254"/>
      <c r="QJ4" s="254"/>
      <c r="QK4" s="254"/>
      <c r="QL4" s="254"/>
      <c r="QM4" s="254"/>
      <c r="QN4" s="254"/>
      <c r="QO4" s="254"/>
      <c r="QP4" s="254"/>
      <c r="QQ4" s="254"/>
      <c r="QR4" s="254"/>
      <c r="QS4" s="254"/>
      <c r="QT4" s="254"/>
      <c r="QU4" s="254"/>
      <c r="QV4" s="254"/>
      <c r="QW4" s="254"/>
      <c r="QX4" s="254"/>
      <c r="QY4" s="254"/>
      <c r="QZ4" s="254"/>
      <c r="RA4" s="254"/>
      <c r="RB4" s="254"/>
      <c r="RC4" s="254"/>
      <c r="RD4" s="254"/>
      <c r="RE4" s="254"/>
      <c r="RF4" s="254"/>
      <c r="RG4" s="254"/>
      <c r="RH4" s="254"/>
      <c r="RI4" s="254"/>
      <c r="RJ4" s="254"/>
      <c r="RK4" s="254"/>
      <c r="RL4" s="254"/>
      <c r="RM4" s="254"/>
      <c r="RN4" s="254"/>
      <c r="RO4" s="254"/>
      <c r="RP4" s="254"/>
      <c r="RQ4" s="254"/>
      <c r="RR4" s="254"/>
      <c r="RS4" s="254"/>
      <c r="RT4" s="254"/>
      <c r="RU4" s="254"/>
      <c r="RV4" s="254"/>
      <c r="RW4" s="254"/>
      <c r="RX4" s="254"/>
      <c r="RY4" s="254"/>
      <c r="RZ4" s="254"/>
      <c r="SA4" s="254"/>
      <c r="SB4" s="254"/>
      <c r="SC4" s="254"/>
      <c r="SD4" s="254"/>
      <c r="SE4" s="254"/>
      <c r="SF4" s="254"/>
      <c r="SG4" s="254"/>
      <c r="SH4" s="254"/>
      <c r="SI4" s="254"/>
      <c r="SJ4" s="254"/>
      <c r="SK4" s="254"/>
      <c r="SL4" s="254"/>
      <c r="SM4" s="254"/>
      <c r="SN4" s="254"/>
      <c r="SO4" s="254"/>
      <c r="SP4" s="254"/>
      <c r="SQ4" s="254"/>
      <c r="SR4" s="254"/>
      <c r="SS4" s="254"/>
      <c r="ST4" s="254"/>
      <c r="SU4" s="254"/>
      <c r="SV4" s="254"/>
      <c r="SW4" s="254"/>
      <c r="SX4" s="254"/>
      <c r="SY4" s="254"/>
      <c r="SZ4" s="254"/>
      <c r="TA4" s="254"/>
      <c r="TB4" s="254"/>
      <c r="TC4" s="254"/>
      <c r="TD4" s="254"/>
      <c r="TE4" s="254"/>
      <c r="TF4" s="254"/>
      <c r="TG4" s="254"/>
      <c r="TH4" s="254"/>
      <c r="TI4" s="254"/>
      <c r="TJ4" s="254"/>
      <c r="TK4" s="254"/>
      <c r="TL4" s="254"/>
      <c r="TM4" s="254"/>
      <c r="TN4" s="254"/>
      <c r="TO4" s="254"/>
      <c r="TP4" s="254"/>
      <c r="TQ4" s="254"/>
      <c r="TR4" s="254"/>
      <c r="TS4" s="254"/>
      <c r="TT4" s="254"/>
      <c r="TU4" s="254"/>
      <c r="TV4" s="254"/>
      <c r="TW4" s="254"/>
      <c r="TX4" s="254"/>
      <c r="TY4" s="254"/>
      <c r="TZ4" s="254"/>
      <c r="UA4" s="254"/>
      <c r="UB4" s="254"/>
      <c r="UC4" s="254"/>
      <c r="UD4" s="254"/>
      <c r="UE4" s="254"/>
      <c r="UF4" s="254"/>
      <c r="UG4" s="254"/>
      <c r="UH4" s="254"/>
      <c r="UI4" s="254"/>
      <c r="UJ4" s="254"/>
      <c r="UK4" s="254"/>
      <c r="UL4" s="254"/>
      <c r="UM4" s="254"/>
      <c r="UN4" s="254"/>
      <c r="UO4" s="254"/>
      <c r="UP4" s="254"/>
      <c r="UQ4" s="254"/>
      <c r="UR4" s="254"/>
      <c r="US4" s="254"/>
      <c r="UT4" s="254"/>
      <c r="UU4" s="254"/>
      <c r="UV4" s="254"/>
      <c r="UW4" s="254"/>
      <c r="UX4" s="254"/>
      <c r="UY4" s="254"/>
    </row>
    <row r="5" spans="1:571" ht="14.45" x14ac:dyDescent="0.3">
      <c r="A5" s="254"/>
      <c r="B5" s="80"/>
      <c r="C5" s="81"/>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1"/>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c r="DM5" s="254"/>
      <c r="DN5" s="254"/>
      <c r="DO5" s="254"/>
      <c r="DP5" s="254"/>
      <c r="DQ5" s="254"/>
      <c r="DR5" s="254"/>
      <c r="DS5" s="254"/>
      <c r="DT5" s="254"/>
      <c r="DU5" s="254"/>
      <c r="DV5" s="254"/>
      <c r="DW5" s="254"/>
      <c r="DX5" s="254"/>
      <c r="DY5" s="254"/>
      <c r="DZ5" s="254"/>
      <c r="EA5" s="254"/>
      <c r="EB5" s="254"/>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G5" s="254"/>
      <c r="FH5" s="254"/>
      <c r="FI5" s="254"/>
      <c r="FJ5" s="254"/>
      <c r="FK5" s="254"/>
      <c r="FL5" s="254"/>
      <c r="FM5" s="254"/>
      <c r="FN5" s="254"/>
      <c r="FO5" s="254"/>
      <c r="FP5" s="254"/>
      <c r="FQ5" s="254"/>
      <c r="FR5" s="254"/>
      <c r="FS5" s="254"/>
      <c r="FT5" s="254"/>
      <c r="FU5" s="254"/>
      <c r="FV5" s="254"/>
      <c r="FW5" s="254"/>
      <c r="FX5" s="254"/>
      <c r="FY5" s="254"/>
      <c r="FZ5" s="254"/>
      <c r="GA5" s="254"/>
      <c r="GB5" s="254"/>
      <c r="GC5" s="254"/>
      <c r="GD5" s="254"/>
      <c r="GE5" s="254"/>
      <c r="GF5" s="254"/>
      <c r="GG5" s="254"/>
      <c r="GH5" s="254"/>
      <c r="GI5" s="254"/>
      <c r="GJ5" s="254"/>
      <c r="GK5" s="254"/>
      <c r="GL5" s="254"/>
      <c r="GM5" s="254"/>
      <c r="GN5" s="254"/>
      <c r="GO5" s="254"/>
      <c r="GP5" s="254"/>
      <c r="GQ5" s="254"/>
      <c r="GR5" s="254"/>
      <c r="GS5" s="254"/>
      <c r="GT5" s="254"/>
      <c r="GU5" s="254"/>
      <c r="GV5" s="254"/>
      <c r="GW5" s="254"/>
      <c r="GX5" s="254"/>
      <c r="GY5" s="254"/>
      <c r="GZ5" s="254"/>
      <c r="HA5" s="254"/>
      <c r="HB5" s="254"/>
      <c r="HC5" s="254"/>
      <c r="HD5" s="254"/>
      <c r="HE5" s="254"/>
      <c r="HF5" s="254"/>
      <c r="HG5" s="254"/>
      <c r="HH5" s="254"/>
      <c r="HI5" s="254"/>
      <c r="HJ5" s="254"/>
      <c r="HK5" s="254"/>
      <c r="HL5" s="254"/>
      <c r="HM5" s="254"/>
      <c r="HN5" s="254"/>
      <c r="HO5" s="254"/>
      <c r="HP5" s="254"/>
      <c r="HQ5" s="254"/>
      <c r="HR5" s="254"/>
      <c r="HS5" s="254"/>
      <c r="HT5" s="254"/>
      <c r="HU5" s="254"/>
      <c r="HV5" s="254"/>
      <c r="HW5" s="254"/>
      <c r="HX5" s="254"/>
      <c r="HY5" s="254"/>
      <c r="HZ5" s="254"/>
      <c r="IA5" s="254"/>
      <c r="IB5" s="254"/>
      <c r="IC5" s="254"/>
      <c r="ID5" s="254"/>
      <c r="IE5" s="254"/>
      <c r="IF5" s="254"/>
      <c r="IG5" s="254"/>
      <c r="IH5" s="254"/>
      <c r="II5" s="254"/>
      <c r="IJ5" s="254"/>
      <c r="IK5" s="254"/>
      <c r="IL5" s="254"/>
      <c r="IM5" s="254"/>
      <c r="IN5" s="254"/>
      <c r="IO5" s="254"/>
      <c r="IP5" s="254"/>
      <c r="IQ5" s="254"/>
      <c r="IR5" s="254"/>
      <c r="IS5" s="254"/>
      <c r="IT5" s="254"/>
      <c r="IU5" s="254"/>
      <c r="IV5" s="254"/>
      <c r="IW5" s="254"/>
      <c r="IX5" s="254"/>
      <c r="IY5" s="254"/>
      <c r="IZ5" s="254"/>
      <c r="JA5" s="254"/>
      <c r="JB5" s="254"/>
      <c r="JC5" s="254"/>
      <c r="JD5" s="254"/>
      <c r="JE5" s="254"/>
      <c r="JF5" s="254"/>
      <c r="JG5" s="254"/>
      <c r="JH5" s="254"/>
      <c r="JI5" s="254"/>
      <c r="JJ5" s="254"/>
      <c r="JK5" s="254"/>
      <c r="JL5" s="254"/>
      <c r="JM5" s="254"/>
      <c r="JN5" s="254"/>
      <c r="JO5" s="254"/>
      <c r="JP5" s="254"/>
      <c r="JQ5" s="254"/>
      <c r="JR5" s="254"/>
      <c r="JS5" s="254"/>
      <c r="JT5" s="254"/>
      <c r="JU5" s="254"/>
      <c r="JV5" s="254"/>
      <c r="JW5" s="254"/>
      <c r="JX5" s="254"/>
      <c r="JY5" s="254"/>
      <c r="JZ5" s="254"/>
      <c r="KA5" s="254"/>
      <c r="KB5" s="254"/>
      <c r="KC5" s="254"/>
      <c r="KD5" s="254"/>
      <c r="KE5" s="254"/>
      <c r="KF5" s="254"/>
      <c r="KG5" s="254"/>
      <c r="KH5" s="254"/>
      <c r="KI5" s="254"/>
      <c r="KJ5" s="254"/>
      <c r="KK5" s="254"/>
      <c r="KL5" s="254"/>
      <c r="KM5" s="254"/>
      <c r="KN5" s="254"/>
      <c r="KO5" s="254"/>
      <c r="KP5" s="254"/>
      <c r="KQ5" s="254"/>
      <c r="KR5" s="254"/>
      <c r="KS5" s="254"/>
      <c r="KT5" s="254"/>
      <c r="KU5" s="254"/>
      <c r="KV5" s="254"/>
      <c r="KW5" s="254"/>
      <c r="KX5" s="254"/>
      <c r="KY5" s="254"/>
      <c r="KZ5" s="254"/>
      <c r="LA5" s="254"/>
      <c r="LB5" s="254"/>
      <c r="LC5" s="254"/>
      <c r="LD5" s="254"/>
      <c r="LE5" s="254"/>
      <c r="LF5" s="254"/>
      <c r="LG5" s="254"/>
      <c r="LH5" s="254"/>
      <c r="LI5" s="254"/>
      <c r="LJ5" s="254"/>
      <c r="LK5" s="254"/>
      <c r="LL5" s="254"/>
      <c r="LM5" s="254"/>
      <c r="LN5" s="254"/>
      <c r="LO5" s="254"/>
      <c r="LP5" s="254"/>
      <c r="LQ5" s="254"/>
      <c r="LR5" s="254"/>
      <c r="LS5" s="254"/>
      <c r="LT5" s="254"/>
      <c r="LU5" s="254"/>
      <c r="LV5" s="254"/>
      <c r="LW5" s="254"/>
      <c r="LX5" s="254"/>
      <c r="LY5" s="254"/>
      <c r="LZ5" s="254"/>
      <c r="MA5" s="254"/>
      <c r="MB5" s="254"/>
      <c r="MC5" s="254"/>
      <c r="MD5" s="254"/>
      <c r="ME5" s="254"/>
      <c r="MF5" s="254"/>
      <c r="MG5" s="254"/>
      <c r="MH5" s="254"/>
      <c r="MI5" s="254"/>
      <c r="MJ5" s="254"/>
      <c r="MK5" s="254"/>
      <c r="ML5" s="254"/>
      <c r="MM5" s="254"/>
      <c r="MN5" s="254"/>
      <c r="MO5" s="254"/>
      <c r="MP5" s="254"/>
      <c r="MQ5" s="254"/>
      <c r="MR5" s="254"/>
      <c r="MS5" s="254"/>
      <c r="MT5" s="254"/>
      <c r="MU5" s="254"/>
      <c r="MV5" s="254"/>
      <c r="MW5" s="254"/>
      <c r="MX5" s="254"/>
      <c r="MY5" s="254"/>
      <c r="MZ5" s="254"/>
      <c r="NA5" s="254"/>
      <c r="NB5" s="254"/>
      <c r="NC5" s="254"/>
      <c r="ND5" s="254"/>
      <c r="NE5" s="254"/>
      <c r="NF5" s="254"/>
      <c r="NG5" s="254"/>
      <c r="NH5" s="254"/>
      <c r="NI5" s="254"/>
      <c r="NJ5" s="254"/>
      <c r="NK5" s="254"/>
      <c r="NL5" s="254"/>
      <c r="NM5" s="254"/>
      <c r="NN5" s="254"/>
      <c r="NO5" s="254"/>
      <c r="NP5" s="254"/>
      <c r="NQ5" s="254"/>
      <c r="NR5" s="254"/>
      <c r="NS5" s="254"/>
      <c r="NT5" s="254"/>
      <c r="NU5" s="254"/>
      <c r="NV5" s="254"/>
      <c r="NW5" s="254"/>
      <c r="NX5" s="254"/>
      <c r="NY5" s="254"/>
      <c r="NZ5" s="254"/>
      <c r="OA5" s="254"/>
      <c r="OB5" s="254"/>
      <c r="OC5" s="254"/>
      <c r="OD5" s="254"/>
      <c r="OE5" s="254"/>
      <c r="OF5" s="254"/>
      <c r="OG5" s="254"/>
      <c r="OH5" s="254"/>
      <c r="OI5" s="254"/>
      <c r="OJ5" s="254"/>
      <c r="OK5" s="254"/>
      <c r="OL5" s="254"/>
      <c r="OM5" s="254"/>
      <c r="ON5" s="254"/>
      <c r="OO5" s="254"/>
      <c r="OP5" s="254"/>
      <c r="OQ5" s="254"/>
      <c r="OR5" s="254"/>
      <c r="OS5" s="254"/>
      <c r="OT5" s="254"/>
      <c r="OU5" s="254"/>
      <c r="OV5" s="254"/>
      <c r="OW5" s="254"/>
      <c r="OX5" s="254"/>
      <c r="OY5" s="254"/>
      <c r="OZ5" s="254"/>
      <c r="PA5" s="254"/>
      <c r="PB5" s="254"/>
      <c r="PC5" s="254"/>
      <c r="PD5" s="254"/>
      <c r="PE5" s="254"/>
      <c r="PF5" s="254"/>
      <c r="PG5" s="254"/>
      <c r="PH5" s="254"/>
      <c r="PI5" s="254"/>
      <c r="PJ5" s="254"/>
      <c r="PK5" s="254"/>
      <c r="PL5" s="254"/>
      <c r="PM5" s="254"/>
      <c r="PN5" s="254"/>
      <c r="PO5" s="254"/>
      <c r="PP5" s="254"/>
      <c r="PQ5" s="254"/>
      <c r="PR5" s="254"/>
      <c r="PS5" s="254"/>
      <c r="PT5" s="254"/>
      <c r="PU5" s="254"/>
      <c r="PV5" s="254"/>
      <c r="PW5" s="254"/>
      <c r="PX5" s="254"/>
      <c r="PY5" s="254"/>
      <c r="PZ5" s="254"/>
      <c r="QA5" s="254"/>
      <c r="QB5" s="254"/>
      <c r="QC5" s="254"/>
      <c r="QD5" s="254"/>
      <c r="QE5" s="254"/>
      <c r="QF5" s="254"/>
      <c r="QG5" s="254"/>
      <c r="QH5" s="254"/>
      <c r="QI5" s="254"/>
      <c r="QJ5" s="254"/>
      <c r="QK5" s="254"/>
      <c r="QL5" s="254"/>
      <c r="QM5" s="254"/>
      <c r="QN5" s="254"/>
      <c r="QO5" s="254"/>
      <c r="QP5" s="254"/>
      <c r="QQ5" s="254"/>
      <c r="QR5" s="254"/>
      <c r="QS5" s="254"/>
      <c r="QT5" s="254"/>
      <c r="QU5" s="254"/>
      <c r="QV5" s="254"/>
      <c r="QW5" s="254"/>
      <c r="QX5" s="254"/>
      <c r="QY5" s="254"/>
      <c r="QZ5" s="254"/>
      <c r="RA5" s="254"/>
      <c r="RB5" s="254"/>
      <c r="RC5" s="254"/>
      <c r="RD5" s="254"/>
      <c r="RE5" s="254"/>
      <c r="RF5" s="254"/>
      <c r="RG5" s="254"/>
      <c r="RH5" s="254"/>
      <c r="RI5" s="254"/>
      <c r="RJ5" s="254"/>
      <c r="RK5" s="254"/>
      <c r="RL5" s="254"/>
      <c r="RM5" s="254"/>
      <c r="RN5" s="254"/>
      <c r="RO5" s="254"/>
      <c r="RP5" s="254"/>
      <c r="RQ5" s="254"/>
      <c r="RR5" s="254"/>
      <c r="RS5" s="254"/>
      <c r="RT5" s="254"/>
      <c r="RU5" s="254"/>
      <c r="RV5" s="254"/>
      <c r="RW5" s="254"/>
      <c r="RX5" s="254"/>
      <c r="RY5" s="254"/>
      <c r="RZ5" s="254"/>
      <c r="SA5" s="254"/>
      <c r="SB5" s="254"/>
      <c r="SC5" s="254"/>
      <c r="SD5" s="254"/>
      <c r="SE5" s="254"/>
      <c r="SF5" s="254"/>
      <c r="SG5" s="254"/>
      <c r="SH5" s="254"/>
      <c r="SI5" s="254"/>
      <c r="SJ5" s="254"/>
      <c r="SK5" s="254"/>
      <c r="SL5" s="254"/>
      <c r="SM5" s="254"/>
      <c r="SN5" s="254"/>
      <c r="SO5" s="254"/>
      <c r="SP5" s="254"/>
      <c r="SQ5" s="254"/>
      <c r="SR5" s="254"/>
      <c r="SS5" s="254"/>
      <c r="ST5" s="254"/>
      <c r="SU5" s="254"/>
      <c r="SV5" s="254"/>
      <c r="SW5" s="254"/>
      <c r="SX5" s="254"/>
      <c r="SY5" s="254"/>
      <c r="SZ5" s="254"/>
      <c r="TA5" s="254"/>
      <c r="TB5" s="254"/>
      <c r="TC5" s="254"/>
      <c r="TD5" s="254"/>
      <c r="TE5" s="254"/>
      <c r="TF5" s="254"/>
      <c r="TG5" s="254"/>
      <c r="TH5" s="254"/>
      <c r="TI5" s="254"/>
      <c r="TJ5" s="254"/>
      <c r="TK5" s="254"/>
      <c r="TL5" s="254"/>
      <c r="TM5" s="254"/>
      <c r="TN5" s="254"/>
      <c r="TO5" s="254"/>
      <c r="TP5" s="254"/>
      <c r="TQ5" s="254"/>
      <c r="TR5" s="254"/>
      <c r="TS5" s="254"/>
      <c r="TT5" s="254"/>
      <c r="TU5" s="254"/>
      <c r="TV5" s="254"/>
      <c r="TW5" s="254"/>
      <c r="TX5" s="254"/>
      <c r="TY5" s="254"/>
      <c r="TZ5" s="254"/>
      <c r="UA5" s="254"/>
      <c r="UB5" s="254"/>
      <c r="UC5" s="254"/>
      <c r="UD5" s="254"/>
      <c r="UE5" s="254"/>
      <c r="UF5" s="254"/>
      <c r="UG5" s="254"/>
      <c r="UH5" s="254"/>
      <c r="UI5" s="254"/>
      <c r="UJ5" s="254"/>
      <c r="UK5" s="254"/>
      <c r="UL5" s="254"/>
      <c r="UM5" s="254"/>
      <c r="UN5" s="254"/>
      <c r="UO5" s="254"/>
      <c r="UP5" s="254"/>
      <c r="UQ5" s="254"/>
      <c r="UR5" s="254"/>
      <c r="US5" s="254"/>
      <c r="UT5" s="254"/>
      <c r="UU5" s="254"/>
      <c r="UV5" s="254"/>
      <c r="UW5" s="254"/>
      <c r="UX5" s="254"/>
      <c r="UY5" s="254"/>
    </row>
    <row r="6" spans="1:571" ht="14.45" x14ac:dyDescent="0.3">
      <c r="A6" s="254"/>
      <c r="B6" s="80"/>
      <c r="C6" s="81" t="s">
        <v>705</v>
      </c>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1"/>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c r="DM6" s="254"/>
      <c r="DN6" s="254"/>
      <c r="DO6" s="254"/>
      <c r="DP6" s="254"/>
      <c r="DQ6" s="254"/>
      <c r="DR6" s="254"/>
      <c r="DS6" s="254"/>
      <c r="DT6" s="254"/>
      <c r="DU6" s="254"/>
      <c r="DV6" s="254"/>
      <c r="DW6" s="254"/>
      <c r="DX6" s="254"/>
      <c r="DY6" s="254"/>
      <c r="DZ6" s="254"/>
      <c r="EA6" s="254"/>
      <c r="EB6" s="254"/>
      <c r="EC6" s="254"/>
      <c r="ED6" s="254"/>
      <c r="EE6" s="254"/>
      <c r="EF6" s="254"/>
      <c r="EG6" s="254"/>
      <c r="EH6" s="254"/>
      <c r="EI6" s="254"/>
      <c r="EJ6" s="254"/>
      <c r="EK6" s="254"/>
      <c r="EL6" s="254"/>
      <c r="EM6" s="254"/>
      <c r="EN6" s="254"/>
      <c r="EO6" s="254"/>
      <c r="EP6" s="254"/>
      <c r="EQ6" s="254"/>
      <c r="ER6" s="254"/>
      <c r="ES6" s="254"/>
      <c r="ET6" s="254"/>
      <c r="EU6" s="254"/>
      <c r="EV6" s="254"/>
      <c r="EW6" s="254"/>
      <c r="EX6" s="254"/>
      <c r="EY6" s="254"/>
      <c r="EZ6" s="254"/>
      <c r="FA6" s="254"/>
      <c r="FB6" s="254"/>
      <c r="FC6" s="254"/>
      <c r="FD6" s="254"/>
      <c r="FE6" s="254"/>
      <c r="FF6" s="254"/>
      <c r="FG6" s="254"/>
      <c r="FH6" s="254"/>
      <c r="FI6" s="254"/>
      <c r="FJ6" s="254"/>
      <c r="FK6" s="254"/>
      <c r="FL6" s="254"/>
      <c r="FM6" s="254"/>
      <c r="FN6" s="254"/>
      <c r="FO6" s="254"/>
      <c r="FP6" s="254"/>
      <c r="FQ6" s="254"/>
      <c r="FR6" s="254"/>
      <c r="FS6" s="254"/>
      <c r="FT6" s="254"/>
      <c r="FU6" s="254"/>
      <c r="FV6" s="254"/>
      <c r="FW6" s="254"/>
      <c r="FX6" s="254"/>
      <c r="FY6" s="254"/>
      <c r="FZ6" s="254"/>
      <c r="GA6" s="254"/>
      <c r="GB6" s="254"/>
      <c r="GC6" s="254"/>
      <c r="GD6" s="254"/>
      <c r="GE6" s="254"/>
      <c r="GF6" s="254"/>
      <c r="GG6" s="254"/>
      <c r="GH6" s="254"/>
      <c r="GI6" s="254"/>
      <c r="GJ6" s="254"/>
      <c r="GK6" s="254"/>
      <c r="GL6" s="254"/>
      <c r="GM6" s="254"/>
      <c r="GN6" s="254"/>
      <c r="GO6" s="254"/>
      <c r="GP6" s="254"/>
      <c r="GQ6" s="254"/>
      <c r="GR6" s="254"/>
      <c r="GS6" s="254"/>
      <c r="GT6" s="254"/>
      <c r="GU6" s="254"/>
      <c r="GV6" s="254"/>
      <c r="GW6" s="254"/>
      <c r="GX6" s="254"/>
      <c r="GY6" s="254"/>
      <c r="GZ6" s="254"/>
      <c r="HA6" s="254"/>
      <c r="HB6" s="254"/>
      <c r="HC6" s="254"/>
      <c r="HD6" s="254"/>
      <c r="HE6" s="254"/>
      <c r="HF6" s="254"/>
      <c r="HG6" s="254"/>
      <c r="HH6" s="254"/>
      <c r="HI6" s="254"/>
      <c r="HJ6" s="254"/>
      <c r="HK6" s="254"/>
      <c r="HL6" s="254"/>
      <c r="HM6" s="254"/>
      <c r="HN6" s="254"/>
      <c r="HO6" s="254"/>
      <c r="HP6" s="254"/>
      <c r="HQ6" s="254"/>
      <c r="HR6" s="254"/>
      <c r="HS6" s="254"/>
      <c r="HT6" s="254"/>
      <c r="HU6" s="254"/>
      <c r="HV6" s="254"/>
      <c r="HW6" s="254"/>
      <c r="HX6" s="254"/>
      <c r="HY6" s="254"/>
      <c r="HZ6" s="254"/>
      <c r="IA6" s="254"/>
      <c r="IB6" s="254"/>
      <c r="IC6" s="254"/>
      <c r="ID6" s="254"/>
      <c r="IE6" s="254"/>
      <c r="IF6" s="254"/>
      <c r="IG6" s="254"/>
      <c r="IH6" s="254"/>
      <c r="II6" s="254"/>
      <c r="IJ6" s="254"/>
      <c r="IK6" s="254"/>
      <c r="IL6" s="254"/>
      <c r="IM6" s="254"/>
      <c r="IN6" s="254"/>
      <c r="IO6" s="254"/>
      <c r="IP6" s="254"/>
      <c r="IQ6" s="254"/>
      <c r="IR6" s="254"/>
      <c r="IS6" s="254"/>
      <c r="IT6" s="254"/>
      <c r="IU6" s="254"/>
      <c r="IV6" s="254"/>
      <c r="IW6" s="254"/>
      <c r="IX6" s="254"/>
      <c r="IY6" s="254"/>
      <c r="IZ6" s="254"/>
      <c r="JA6" s="254"/>
      <c r="JB6" s="254"/>
      <c r="JC6" s="254"/>
      <c r="JD6" s="254"/>
      <c r="JE6" s="254"/>
      <c r="JF6" s="254"/>
      <c r="JG6" s="254"/>
      <c r="JH6" s="254"/>
      <c r="JI6" s="254"/>
      <c r="JJ6" s="254"/>
      <c r="JK6" s="254"/>
      <c r="JL6" s="254"/>
      <c r="JM6" s="254"/>
      <c r="JN6" s="254"/>
      <c r="JO6" s="254"/>
      <c r="JP6" s="254"/>
      <c r="JQ6" s="254"/>
      <c r="JR6" s="254"/>
      <c r="JS6" s="254"/>
      <c r="JT6" s="254"/>
      <c r="JU6" s="254"/>
      <c r="JV6" s="254"/>
      <c r="JW6" s="254"/>
      <c r="JX6" s="254"/>
      <c r="JY6" s="254"/>
      <c r="JZ6" s="254"/>
      <c r="KA6" s="254"/>
      <c r="KB6" s="254"/>
      <c r="KC6" s="254"/>
      <c r="KD6" s="254"/>
      <c r="KE6" s="254"/>
      <c r="KF6" s="254"/>
      <c r="KG6" s="254"/>
      <c r="KH6" s="254"/>
      <c r="KI6" s="254"/>
      <c r="KJ6" s="254"/>
      <c r="KK6" s="254"/>
      <c r="KL6" s="254"/>
      <c r="KM6" s="254"/>
      <c r="KN6" s="254"/>
      <c r="KO6" s="254"/>
      <c r="KP6" s="254"/>
      <c r="KQ6" s="254"/>
      <c r="KR6" s="254"/>
      <c r="KS6" s="254"/>
      <c r="KT6" s="254"/>
      <c r="KU6" s="254"/>
      <c r="KV6" s="254"/>
      <c r="KW6" s="254"/>
      <c r="KX6" s="254"/>
      <c r="KY6" s="254"/>
      <c r="KZ6" s="254"/>
      <c r="LA6" s="254"/>
      <c r="LB6" s="254"/>
      <c r="LC6" s="254"/>
      <c r="LD6" s="254"/>
      <c r="LE6" s="254"/>
      <c r="LF6" s="254"/>
      <c r="LG6" s="254"/>
      <c r="LH6" s="254"/>
      <c r="LI6" s="254"/>
      <c r="LJ6" s="254"/>
      <c r="LK6" s="254"/>
      <c r="LL6" s="254"/>
      <c r="LM6" s="254"/>
      <c r="LN6" s="254"/>
      <c r="LO6" s="254"/>
      <c r="LP6" s="254"/>
      <c r="LQ6" s="254"/>
      <c r="LR6" s="254"/>
      <c r="LS6" s="254"/>
      <c r="LT6" s="254"/>
      <c r="LU6" s="254"/>
      <c r="LV6" s="254"/>
      <c r="LW6" s="254"/>
      <c r="LX6" s="254"/>
      <c r="LY6" s="254"/>
      <c r="LZ6" s="254"/>
      <c r="MA6" s="254"/>
      <c r="MB6" s="254"/>
      <c r="MC6" s="254"/>
      <c r="MD6" s="254"/>
      <c r="ME6" s="254"/>
      <c r="MF6" s="254"/>
      <c r="MG6" s="254"/>
      <c r="MH6" s="254"/>
      <c r="MI6" s="254"/>
      <c r="MJ6" s="254"/>
      <c r="MK6" s="254"/>
      <c r="ML6" s="254"/>
      <c r="MM6" s="254"/>
      <c r="MN6" s="254"/>
      <c r="MO6" s="254"/>
      <c r="MP6" s="254"/>
      <c r="MQ6" s="254"/>
      <c r="MR6" s="254"/>
      <c r="MS6" s="254"/>
      <c r="MT6" s="254"/>
      <c r="MU6" s="254"/>
      <c r="MV6" s="254"/>
      <c r="MW6" s="254"/>
      <c r="MX6" s="254"/>
      <c r="MY6" s="254"/>
      <c r="MZ6" s="254"/>
      <c r="NA6" s="254"/>
      <c r="NB6" s="254"/>
      <c r="NC6" s="254"/>
      <c r="ND6" s="254"/>
      <c r="NE6" s="254"/>
      <c r="NF6" s="254"/>
      <c r="NG6" s="254"/>
      <c r="NH6" s="254"/>
      <c r="NI6" s="254"/>
      <c r="NJ6" s="254"/>
      <c r="NK6" s="254"/>
      <c r="NL6" s="254"/>
      <c r="NM6" s="254"/>
      <c r="NN6" s="254"/>
      <c r="NO6" s="254"/>
      <c r="NP6" s="254"/>
      <c r="NQ6" s="254"/>
      <c r="NR6" s="254"/>
      <c r="NS6" s="254"/>
      <c r="NT6" s="254"/>
      <c r="NU6" s="254"/>
      <c r="NV6" s="254"/>
      <c r="NW6" s="254"/>
      <c r="NX6" s="254"/>
      <c r="NY6" s="254"/>
      <c r="NZ6" s="254"/>
      <c r="OA6" s="254"/>
      <c r="OB6" s="254"/>
      <c r="OC6" s="254"/>
      <c r="OD6" s="254"/>
      <c r="OE6" s="254"/>
      <c r="OF6" s="254"/>
      <c r="OG6" s="254"/>
      <c r="OH6" s="254"/>
      <c r="OI6" s="254"/>
      <c r="OJ6" s="254"/>
      <c r="OK6" s="254"/>
      <c r="OL6" s="254"/>
      <c r="OM6" s="254"/>
      <c r="ON6" s="254"/>
      <c r="OO6" s="254"/>
      <c r="OP6" s="254"/>
      <c r="OQ6" s="254"/>
      <c r="OR6" s="254"/>
      <c r="OS6" s="254"/>
      <c r="OT6" s="254"/>
      <c r="OU6" s="254"/>
      <c r="OV6" s="254"/>
      <c r="OW6" s="254"/>
      <c r="OX6" s="254"/>
      <c r="OY6" s="254"/>
      <c r="OZ6" s="254"/>
      <c r="PA6" s="254"/>
      <c r="PB6" s="254"/>
      <c r="PC6" s="254"/>
      <c r="PD6" s="254"/>
      <c r="PE6" s="254"/>
      <c r="PF6" s="254"/>
      <c r="PG6" s="254"/>
      <c r="PH6" s="254"/>
      <c r="PI6" s="254"/>
      <c r="PJ6" s="254"/>
      <c r="PK6" s="254"/>
      <c r="PL6" s="254"/>
      <c r="PM6" s="254"/>
      <c r="PN6" s="254"/>
      <c r="PO6" s="254"/>
      <c r="PP6" s="254"/>
      <c r="PQ6" s="254"/>
      <c r="PR6" s="254"/>
      <c r="PS6" s="254"/>
      <c r="PT6" s="254"/>
      <c r="PU6" s="254"/>
      <c r="PV6" s="254"/>
      <c r="PW6" s="254"/>
      <c r="PX6" s="254"/>
      <c r="PY6" s="254"/>
      <c r="PZ6" s="254"/>
      <c r="QA6" s="254"/>
      <c r="QB6" s="254"/>
      <c r="QC6" s="254"/>
      <c r="QD6" s="254"/>
      <c r="QE6" s="254"/>
      <c r="QF6" s="254"/>
      <c r="QG6" s="254"/>
      <c r="QH6" s="254"/>
      <c r="QI6" s="254"/>
      <c r="QJ6" s="254"/>
      <c r="QK6" s="254"/>
      <c r="QL6" s="254"/>
      <c r="QM6" s="254"/>
      <c r="QN6" s="254"/>
      <c r="QO6" s="254"/>
      <c r="QP6" s="254"/>
      <c r="QQ6" s="254"/>
      <c r="QR6" s="254"/>
      <c r="QS6" s="254"/>
      <c r="QT6" s="254"/>
      <c r="QU6" s="254"/>
      <c r="QV6" s="254"/>
      <c r="QW6" s="254"/>
      <c r="QX6" s="254"/>
      <c r="QY6" s="254"/>
      <c r="QZ6" s="254"/>
      <c r="RA6" s="254"/>
      <c r="RB6" s="254"/>
      <c r="RC6" s="254"/>
      <c r="RD6" s="254"/>
      <c r="RE6" s="254"/>
      <c r="RF6" s="254"/>
      <c r="RG6" s="254"/>
      <c r="RH6" s="254"/>
      <c r="RI6" s="254"/>
      <c r="RJ6" s="254"/>
      <c r="RK6" s="254"/>
      <c r="RL6" s="254"/>
      <c r="RM6" s="254"/>
      <c r="RN6" s="254"/>
      <c r="RO6" s="254"/>
      <c r="RP6" s="254"/>
      <c r="RQ6" s="254"/>
      <c r="RR6" s="254"/>
      <c r="RS6" s="254"/>
      <c r="RT6" s="254"/>
      <c r="RU6" s="254"/>
      <c r="RV6" s="254"/>
      <c r="RW6" s="254"/>
      <c r="RX6" s="254"/>
      <c r="RY6" s="254"/>
      <c r="RZ6" s="254"/>
      <c r="SA6" s="254"/>
      <c r="SB6" s="254"/>
      <c r="SC6" s="254"/>
      <c r="SD6" s="254"/>
      <c r="SE6" s="254"/>
      <c r="SF6" s="254"/>
      <c r="SG6" s="254"/>
      <c r="SH6" s="254"/>
      <c r="SI6" s="254"/>
      <c r="SJ6" s="254"/>
      <c r="SK6" s="254"/>
      <c r="SL6" s="254"/>
      <c r="SM6" s="254"/>
      <c r="SN6" s="254"/>
      <c r="SO6" s="254"/>
      <c r="SP6" s="254"/>
      <c r="SQ6" s="254"/>
      <c r="SR6" s="254"/>
      <c r="SS6" s="254"/>
      <c r="ST6" s="254"/>
      <c r="SU6" s="254"/>
      <c r="SV6" s="254"/>
      <c r="SW6" s="254"/>
      <c r="SX6" s="254"/>
      <c r="SY6" s="254"/>
      <c r="SZ6" s="254"/>
      <c r="TA6" s="254"/>
      <c r="TB6" s="254"/>
      <c r="TC6" s="254"/>
      <c r="TD6" s="254"/>
      <c r="TE6" s="254"/>
      <c r="TF6" s="254"/>
      <c r="TG6" s="254"/>
      <c r="TH6" s="254"/>
      <c r="TI6" s="254"/>
      <c r="TJ6" s="254"/>
      <c r="TK6" s="254"/>
      <c r="TL6" s="254"/>
      <c r="TM6" s="254"/>
      <c r="TN6" s="254"/>
      <c r="TO6" s="254"/>
      <c r="TP6" s="254"/>
      <c r="TQ6" s="254"/>
      <c r="TR6" s="254"/>
      <c r="TS6" s="254"/>
      <c r="TT6" s="254"/>
      <c r="TU6" s="254"/>
      <c r="TV6" s="254"/>
      <c r="TW6" s="254"/>
      <c r="TX6" s="254"/>
      <c r="TY6" s="254"/>
      <c r="TZ6" s="254"/>
      <c r="UA6" s="254"/>
      <c r="UB6" s="254"/>
      <c r="UC6" s="254"/>
      <c r="UD6" s="254"/>
      <c r="UE6" s="254"/>
      <c r="UF6" s="254"/>
      <c r="UG6" s="254"/>
      <c r="UH6" s="254"/>
      <c r="UI6" s="254"/>
      <c r="UJ6" s="254"/>
      <c r="UK6" s="254"/>
      <c r="UL6" s="254"/>
      <c r="UM6" s="254"/>
      <c r="UN6" s="254"/>
      <c r="UO6" s="254"/>
      <c r="UP6" s="254"/>
      <c r="UQ6" s="254"/>
      <c r="UR6" s="254"/>
      <c r="US6" s="254"/>
      <c r="UT6" s="254"/>
      <c r="UU6" s="254"/>
      <c r="UV6" s="254"/>
      <c r="UW6" s="254"/>
      <c r="UX6" s="254"/>
      <c r="UY6" s="254"/>
    </row>
    <row r="7" spans="1:571" ht="14.45" x14ac:dyDescent="0.3">
      <c r="A7" s="254"/>
      <c r="B7" s="254"/>
      <c r="C7" s="81" t="s">
        <v>706</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1"/>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c r="FL7" s="254"/>
      <c r="FM7" s="254"/>
      <c r="FN7" s="254"/>
      <c r="FO7" s="254"/>
      <c r="FP7" s="254"/>
      <c r="FQ7" s="254"/>
      <c r="FR7" s="254"/>
      <c r="FS7" s="254"/>
      <c r="FT7" s="254"/>
      <c r="FU7" s="254"/>
      <c r="FV7" s="254"/>
      <c r="FW7" s="254"/>
      <c r="FX7" s="254"/>
      <c r="FY7" s="254"/>
      <c r="FZ7" s="254"/>
      <c r="GA7" s="254"/>
      <c r="GB7" s="254"/>
      <c r="GC7" s="254"/>
      <c r="GD7" s="254"/>
      <c r="GE7" s="254"/>
      <c r="GF7" s="254"/>
      <c r="GG7" s="254"/>
      <c r="GH7" s="254"/>
      <c r="GI7" s="254"/>
      <c r="GJ7" s="254"/>
      <c r="GK7" s="254"/>
      <c r="GL7" s="254"/>
      <c r="GM7" s="254"/>
      <c r="GN7" s="254"/>
      <c r="GO7" s="254"/>
      <c r="GP7" s="254"/>
      <c r="GQ7" s="254"/>
      <c r="GR7" s="254"/>
      <c r="GS7" s="254"/>
      <c r="GT7" s="254"/>
      <c r="GU7" s="254"/>
      <c r="GV7" s="254"/>
      <c r="GW7" s="254"/>
      <c r="GX7" s="254"/>
      <c r="GY7" s="254"/>
      <c r="GZ7" s="254"/>
      <c r="HA7" s="254"/>
      <c r="HB7" s="254"/>
      <c r="HC7" s="254"/>
      <c r="HD7" s="254"/>
      <c r="HE7" s="254"/>
      <c r="HF7" s="254"/>
      <c r="HG7" s="254"/>
      <c r="HH7" s="254"/>
      <c r="HI7" s="254"/>
      <c r="HJ7" s="254"/>
      <c r="HK7" s="254"/>
      <c r="HL7" s="254"/>
      <c r="HM7" s="254"/>
      <c r="HN7" s="254"/>
      <c r="HO7" s="254"/>
      <c r="HP7" s="254"/>
      <c r="HQ7" s="254"/>
      <c r="HR7" s="254"/>
      <c r="HS7" s="254"/>
      <c r="HT7" s="254"/>
      <c r="HU7" s="254"/>
      <c r="HV7" s="254"/>
      <c r="HW7" s="254"/>
      <c r="HX7" s="254"/>
      <c r="HY7" s="254"/>
      <c r="HZ7" s="254"/>
      <c r="IA7" s="254"/>
      <c r="IB7" s="254"/>
      <c r="IC7" s="254"/>
      <c r="ID7" s="254"/>
      <c r="IE7" s="254"/>
      <c r="IF7" s="254"/>
      <c r="IG7" s="254"/>
      <c r="IH7" s="254"/>
      <c r="II7" s="254"/>
      <c r="IJ7" s="254"/>
      <c r="IK7" s="254"/>
      <c r="IL7" s="254"/>
      <c r="IM7" s="254"/>
      <c r="IN7" s="254"/>
      <c r="IO7" s="254"/>
      <c r="IP7" s="254"/>
      <c r="IQ7" s="254"/>
      <c r="IR7" s="254"/>
      <c r="IS7" s="254"/>
      <c r="IT7" s="254"/>
      <c r="IU7" s="254"/>
      <c r="IV7" s="254"/>
      <c r="IW7" s="254"/>
      <c r="IX7" s="254"/>
      <c r="IY7" s="254"/>
      <c r="IZ7" s="254"/>
      <c r="JA7" s="254"/>
      <c r="JB7" s="254"/>
      <c r="JC7" s="254"/>
      <c r="JD7" s="254"/>
      <c r="JE7" s="254"/>
      <c r="JF7" s="254"/>
      <c r="JG7" s="254"/>
      <c r="JH7" s="254"/>
      <c r="JI7" s="254"/>
      <c r="JJ7" s="254"/>
      <c r="JK7" s="254"/>
      <c r="JL7" s="254"/>
      <c r="JM7" s="254"/>
      <c r="JN7" s="254"/>
      <c r="JO7" s="254"/>
      <c r="JP7" s="254"/>
      <c r="JQ7" s="254"/>
      <c r="JR7" s="254"/>
      <c r="JS7" s="254"/>
      <c r="JT7" s="254"/>
      <c r="JU7" s="254"/>
      <c r="JV7" s="254"/>
      <c r="JW7" s="254"/>
      <c r="JX7" s="254"/>
      <c r="JY7" s="254"/>
      <c r="JZ7" s="254"/>
      <c r="KA7" s="254"/>
      <c r="KB7" s="254"/>
      <c r="KC7" s="254"/>
      <c r="KD7" s="254"/>
      <c r="KE7" s="254"/>
      <c r="KF7" s="254"/>
      <c r="KG7" s="254"/>
      <c r="KH7" s="254"/>
      <c r="KI7" s="254"/>
      <c r="KJ7" s="254"/>
      <c r="KK7" s="254"/>
      <c r="KL7" s="254"/>
      <c r="KM7" s="254"/>
      <c r="KN7" s="254"/>
      <c r="KO7" s="254"/>
      <c r="KP7" s="254"/>
      <c r="KQ7" s="254"/>
      <c r="KR7" s="254"/>
      <c r="KS7" s="254"/>
      <c r="KT7" s="254"/>
      <c r="KU7" s="254"/>
      <c r="KV7" s="254"/>
      <c r="KW7" s="254"/>
      <c r="KX7" s="254"/>
      <c r="KY7" s="254"/>
      <c r="KZ7" s="254"/>
      <c r="LA7" s="254"/>
      <c r="LB7" s="254"/>
      <c r="LC7" s="254"/>
      <c r="LD7" s="254"/>
      <c r="LE7" s="254"/>
      <c r="LF7" s="254"/>
      <c r="LG7" s="254"/>
      <c r="LH7" s="254"/>
      <c r="LI7" s="254"/>
      <c r="LJ7" s="254"/>
      <c r="LK7" s="254"/>
      <c r="LL7" s="254"/>
      <c r="LM7" s="254"/>
      <c r="LN7" s="254"/>
      <c r="LO7" s="254"/>
      <c r="LP7" s="254"/>
      <c r="LQ7" s="254"/>
      <c r="LR7" s="254"/>
      <c r="LS7" s="254"/>
      <c r="LT7" s="254"/>
      <c r="LU7" s="254"/>
      <c r="LV7" s="254"/>
      <c r="LW7" s="254"/>
      <c r="LX7" s="254"/>
      <c r="LY7" s="254"/>
      <c r="LZ7" s="254"/>
      <c r="MA7" s="254"/>
      <c r="MB7" s="254"/>
      <c r="MC7" s="254"/>
      <c r="MD7" s="254"/>
      <c r="ME7" s="254"/>
      <c r="MF7" s="254"/>
      <c r="MG7" s="254"/>
      <c r="MH7" s="254"/>
      <c r="MI7" s="254"/>
      <c r="MJ7" s="254"/>
      <c r="MK7" s="254"/>
      <c r="ML7" s="254"/>
      <c r="MM7" s="254"/>
      <c r="MN7" s="254"/>
      <c r="MO7" s="254"/>
      <c r="MP7" s="254"/>
      <c r="MQ7" s="254"/>
      <c r="MR7" s="254"/>
      <c r="MS7" s="254"/>
      <c r="MT7" s="254"/>
      <c r="MU7" s="254"/>
      <c r="MV7" s="254"/>
      <c r="MW7" s="254"/>
      <c r="MX7" s="254"/>
      <c r="MY7" s="254"/>
      <c r="MZ7" s="254"/>
      <c r="NA7" s="254"/>
      <c r="NB7" s="254"/>
      <c r="NC7" s="254"/>
      <c r="ND7" s="254"/>
      <c r="NE7" s="254"/>
      <c r="NF7" s="254"/>
      <c r="NG7" s="254"/>
      <c r="NH7" s="254"/>
      <c r="NI7" s="254"/>
      <c r="NJ7" s="254"/>
      <c r="NK7" s="254"/>
      <c r="NL7" s="254"/>
      <c r="NM7" s="254"/>
      <c r="NN7" s="254"/>
      <c r="NO7" s="254"/>
      <c r="NP7" s="254"/>
      <c r="NQ7" s="254"/>
      <c r="NR7" s="254"/>
      <c r="NS7" s="254"/>
      <c r="NT7" s="254"/>
      <c r="NU7" s="254"/>
      <c r="NV7" s="254"/>
      <c r="NW7" s="254"/>
      <c r="NX7" s="254"/>
      <c r="NY7" s="254"/>
      <c r="NZ7" s="254"/>
      <c r="OA7" s="254"/>
      <c r="OB7" s="254"/>
      <c r="OC7" s="254"/>
      <c r="OD7" s="254"/>
      <c r="OE7" s="254"/>
      <c r="OF7" s="254"/>
      <c r="OG7" s="254"/>
      <c r="OH7" s="254"/>
      <c r="OI7" s="254"/>
      <c r="OJ7" s="254"/>
      <c r="OK7" s="254"/>
      <c r="OL7" s="254"/>
      <c r="OM7" s="254"/>
      <c r="ON7" s="254"/>
      <c r="OO7" s="254"/>
      <c r="OP7" s="254"/>
      <c r="OQ7" s="254"/>
      <c r="OR7" s="254"/>
      <c r="OS7" s="254"/>
      <c r="OT7" s="254"/>
      <c r="OU7" s="254"/>
      <c r="OV7" s="254"/>
      <c r="OW7" s="254"/>
      <c r="OX7" s="254"/>
      <c r="OY7" s="254"/>
      <c r="OZ7" s="254"/>
      <c r="PA7" s="254"/>
      <c r="PB7" s="254"/>
      <c r="PC7" s="254"/>
      <c r="PD7" s="254"/>
      <c r="PE7" s="254"/>
      <c r="PF7" s="254"/>
      <c r="PG7" s="254"/>
      <c r="PH7" s="254"/>
      <c r="PI7" s="254"/>
      <c r="PJ7" s="254"/>
      <c r="PK7" s="254"/>
      <c r="PL7" s="254"/>
      <c r="PM7" s="254"/>
      <c r="PN7" s="254"/>
      <c r="PO7" s="254"/>
      <c r="PP7" s="254"/>
      <c r="PQ7" s="254"/>
      <c r="PR7" s="254"/>
      <c r="PS7" s="254"/>
      <c r="PT7" s="254"/>
      <c r="PU7" s="254"/>
      <c r="PV7" s="254"/>
      <c r="PW7" s="254"/>
      <c r="PX7" s="254"/>
      <c r="PY7" s="254"/>
      <c r="PZ7" s="254"/>
      <c r="QA7" s="254"/>
      <c r="QB7" s="254"/>
      <c r="QC7" s="254"/>
      <c r="QD7" s="254"/>
      <c r="QE7" s="254"/>
      <c r="QF7" s="254"/>
      <c r="QG7" s="254"/>
      <c r="QH7" s="254"/>
      <c r="QI7" s="254"/>
      <c r="QJ7" s="254"/>
      <c r="QK7" s="254"/>
      <c r="QL7" s="254"/>
      <c r="QM7" s="254"/>
      <c r="QN7" s="254"/>
      <c r="QO7" s="254"/>
      <c r="QP7" s="254"/>
      <c r="QQ7" s="254"/>
      <c r="QR7" s="254"/>
      <c r="QS7" s="254"/>
      <c r="QT7" s="254"/>
      <c r="QU7" s="254"/>
      <c r="QV7" s="254"/>
      <c r="QW7" s="254"/>
      <c r="QX7" s="254"/>
      <c r="QY7" s="254"/>
      <c r="QZ7" s="254"/>
      <c r="RA7" s="254"/>
      <c r="RB7" s="254"/>
      <c r="RC7" s="254"/>
      <c r="RD7" s="254"/>
      <c r="RE7" s="254"/>
      <c r="RF7" s="254"/>
      <c r="RG7" s="254"/>
      <c r="RH7" s="254"/>
      <c r="RI7" s="254"/>
      <c r="RJ7" s="254"/>
      <c r="RK7" s="254"/>
      <c r="RL7" s="254"/>
      <c r="RM7" s="254"/>
      <c r="RN7" s="254"/>
      <c r="RO7" s="254"/>
      <c r="RP7" s="254"/>
      <c r="RQ7" s="254"/>
      <c r="RR7" s="254"/>
      <c r="RS7" s="254"/>
      <c r="RT7" s="254"/>
      <c r="RU7" s="254"/>
      <c r="RV7" s="254"/>
      <c r="RW7" s="254"/>
      <c r="RX7" s="254"/>
      <c r="RY7" s="254"/>
      <c r="RZ7" s="254"/>
      <c r="SA7" s="254"/>
      <c r="SB7" s="254"/>
      <c r="SC7" s="254"/>
      <c r="SD7" s="254"/>
      <c r="SE7" s="254"/>
      <c r="SF7" s="254"/>
      <c r="SG7" s="254"/>
      <c r="SH7" s="254"/>
      <c r="SI7" s="254"/>
      <c r="SJ7" s="254"/>
      <c r="SK7" s="254"/>
      <c r="SL7" s="254"/>
      <c r="SM7" s="254"/>
      <c r="SN7" s="254"/>
      <c r="SO7" s="254"/>
      <c r="SP7" s="254"/>
      <c r="SQ7" s="254"/>
      <c r="SR7" s="254"/>
      <c r="SS7" s="254"/>
      <c r="ST7" s="254"/>
      <c r="SU7" s="254"/>
      <c r="SV7" s="254"/>
      <c r="SW7" s="254"/>
      <c r="SX7" s="254"/>
      <c r="SY7" s="254"/>
      <c r="SZ7" s="254"/>
      <c r="TA7" s="254"/>
      <c r="TB7" s="254"/>
      <c r="TC7" s="254"/>
      <c r="TD7" s="254"/>
      <c r="TE7" s="254"/>
      <c r="TF7" s="254"/>
      <c r="TG7" s="254"/>
      <c r="TH7" s="254"/>
      <c r="TI7" s="254"/>
      <c r="TJ7" s="254"/>
      <c r="TK7" s="254"/>
      <c r="TL7" s="254"/>
      <c r="TM7" s="254"/>
      <c r="TN7" s="254"/>
      <c r="TO7" s="254"/>
      <c r="TP7" s="254"/>
      <c r="TQ7" s="254"/>
      <c r="TR7" s="254"/>
      <c r="TS7" s="254"/>
      <c r="TT7" s="254"/>
      <c r="TU7" s="254"/>
      <c r="TV7" s="254"/>
      <c r="TW7" s="254"/>
      <c r="TX7" s="254"/>
      <c r="TY7" s="254"/>
      <c r="TZ7" s="254"/>
      <c r="UA7" s="254"/>
      <c r="UB7" s="254"/>
      <c r="UC7" s="254"/>
      <c r="UD7" s="254"/>
      <c r="UE7" s="254"/>
      <c r="UF7" s="254"/>
      <c r="UG7" s="254"/>
      <c r="UH7" s="254"/>
      <c r="UI7" s="254"/>
      <c r="UJ7" s="254"/>
      <c r="UK7" s="254"/>
      <c r="UL7" s="254"/>
      <c r="UM7" s="254"/>
      <c r="UN7" s="254"/>
      <c r="UO7" s="254"/>
      <c r="UP7" s="254"/>
      <c r="UQ7" s="254"/>
      <c r="UR7" s="254"/>
      <c r="US7" s="254"/>
      <c r="UT7" s="254"/>
      <c r="UU7" s="254"/>
      <c r="UV7" s="254"/>
      <c r="UW7" s="254"/>
      <c r="UX7" s="254"/>
      <c r="UY7" s="254"/>
    </row>
    <row r="8" spans="1:571" ht="14.45" x14ac:dyDescent="0.3">
      <c r="A8" s="254"/>
      <c r="B8" s="83"/>
      <c r="C8" s="81" t="s">
        <v>707</v>
      </c>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1"/>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c r="DM8" s="254"/>
      <c r="DN8" s="254"/>
      <c r="DO8" s="254"/>
      <c r="DP8" s="254"/>
      <c r="DQ8" s="254"/>
      <c r="DR8" s="254"/>
      <c r="DS8" s="254"/>
      <c r="DT8" s="254"/>
      <c r="DU8" s="254"/>
      <c r="DV8" s="254"/>
      <c r="DW8" s="254"/>
      <c r="DX8" s="254"/>
      <c r="DY8" s="254"/>
      <c r="DZ8" s="254"/>
      <c r="EA8" s="254"/>
      <c r="EB8" s="254"/>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G8" s="254"/>
      <c r="FH8" s="254"/>
      <c r="FI8" s="254"/>
      <c r="FJ8" s="254"/>
      <c r="FK8" s="254"/>
      <c r="FL8" s="254"/>
      <c r="FM8" s="254"/>
      <c r="FN8" s="254"/>
      <c r="FO8" s="254"/>
      <c r="FP8" s="254"/>
      <c r="FQ8" s="254"/>
      <c r="FR8" s="254"/>
      <c r="FS8" s="254"/>
      <c r="FT8" s="254"/>
      <c r="FU8" s="254"/>
      <c r="FV8" s="254"/>
      <c r="FW8" s="254"/>
      <c r="FX8" s="254"/>
      <c r="FY8" s="254"/>
      <c r="FZ8" s="254"/>
      <c r="GA8" s="254"/>
      <c r="GB8" s="254"/>
      <c r="GC8" s="254"/>
      <c r="GD8" s="254"/>
      <c r="GE8" s="254"/>
      <c r="GF8" s="254"/>
      <c r="GG8" s="254"/>
      <c r="GH8" s="254"/>
      <c r="GI8" s="254"/>
      <c r="GJ8" s="254"/>
      <c r="GK8" s="254"/>
      <c r="GL8" s="254"/>
      <c r="GM8" s="254"/>
      <c r="GN8" s="254"/>
      <c r="GO8" s="254"/>
      <c r="GP8" s="254"/>
      <c r="GQ8" s="254"/>
      <c r="GR8" s="254"/>
      <c r="GS8" s="254"/>
      <c r="GT8" s="254"/>
      <c r="GU8" s="254"/>
      <c r="GV8" s="254"/>
      <c r="GW8" s="254"/>
      <c r="GX8" s="254"/>
      <c r="GY8" s="254"/>
      <c r="GZ8" s="254"/>
      <c r="HA8" s="254"/>
      <c r="HB8" s="254"/>
      <c r="HC8" s="254"/>
      <c r="HD8" s="254"/>
      <c r="HE8" s="254"/>
      <c r="HF8" s="254"/>
      <c r="HG8" s="254"/>
      <c r="HH8" s="254"/>
      <c r="HI8" s="254"/>
      <c r="HJ8" s="254"/>
      <c r="HK8" s="254"/>
      <c r="HL8" s="254"/>
      <c r="HM8" s="254"/>
      <c r="HN8" s="254"/>
      <c r="HO8" s="254"/>
      <c r="HP8" s="254"/>
      <c r="HQ8" s="254"/>
      <c r="HR8" s="254"/>
      <c r="HS8" s="254"/>
      <c r="HT8" s="254"/>
      <c r="HU8" s="254"/>
      <c r="HV8" s="254"/>
      <c r="HW8" s="254"/>
      <c r="HX8" s="254"/>
      <c r="HY8" s="254"/>
      <c r="HZ8" s="254"/>
      <c r="IA8" s="254"/>
      <c r="IB8" s="254"/>
      <c r="IC8" s="254"/>
      <c r="ID8" s="254"/>
      <c r="IE8" s="254"/>
      <c r="IF8" s="254"/>
      <c r="IG8" s="254"/>
      <c r="IH8" s="254"/>
      <c r="II8" s="254"/>
      <c r="IJ8" s="254"/>
      <c r="IK8" s="254"/>
      <c r="IL8" s="254"/>
      <c r="IM8" s="254"/>
      <c r="IN8" s="254"/>
      <c r="IO8" s="254"/>
      <c r="IP8" s="254"/>
      <c r="IQ8" s="254"/>
      <c r="IR8" s="254"/>
      <c r="IS8" s="254"/>
      <c r="IT8" s="254"/>
      <c r="IU8" s="254"/>
      <c r="IV8" s="254"/>
      <c r="IW8" s="254"/>
      <c r="IX8" s="254"/>
      <c r="IY8" s="254"/>
      <c r="IZ8" s="254"/>
      <c r="JA8" s="254"/>
      <c r="JB8" s="254"/>
      <c r="JC8" s="254"/>
      <c r="JD8" s="254"/>
      <c r="JE8" s="254"/>
      <c r="JF8" s="254"/>
      <c r="JG8" s="254"/>
      <c r="JH8" s="254"/>
      <c r="JI8" s="254"/>
      <c r="JJ8" s="254"/>
      <c r="JK8" s="254"/>
      <c r="JL8" s="254"/>
      <c r="JM8" s="254"/>
      <c r="JN8" s="254"/>
      <c r="JO8" s="254"/>
      <c r="JP8" s="254"/>
      <c r="JQ8" s="254"/>
      <c r="JR8" s="254"/>
      <c r="JS8" s="254"/>
      <c r="JT8" s="254"/>
      <c r="JU8" s="254"/>
      <c r="JV8" s="254"/>
      <c r="JW8" s="254"/>
      <c r="JX8" s="254"/>
      <c r="JY8" s="254"/>
      <c r="JZ8" s="254"/>
      <c r="KA8" s="254"/>
      <c r="KB8" s="254"/>
      <c r="KC8" s="254"/>
      <c r="KD8" s="254"/>
      <c r="KE8" s="254"/>
      <c r="KF8" s="254"/>
      <c r="KG8" s="254"/>
      <c r="KH8" s="254"/>
      <c r="KI8" s="254"/>
      <c r="KJ8" s="254"/>
      <c r="KK8" s="254"/>
      <c r="KL8" s="254"/>
      <c r="KM8" s="254"/>
      <c r="KN8" s="254"/>
      <c r="KO8" s="254"/>
      <c r="KP8" s="254"/>
      <c r="KQ8" s="254"/>
      <c r="KR8" s="254"/>
      <c r="KS8" s="254"/>
      <c r="KT8" s="254"/>
      <c r="KU8" s="254"/>
      <c r="KV8" s="254"/>
      <c r="KW8" s="254"/>
      <c r="KX8" s="254"/>
      <c r="KY8" s="254"/>
      <c r="KZ8" s="254"/>
      <c r="LA8" s="254"/>
      <c r="LB8" s="254"/>
      <c r="LC8" s="254"/>
      <c r="LD8" s="254"/>
      <c r="LE8" s="254"/>
      <c r="LF8" s="254"/>
      <c r="LG8" s="254"/>
      <c r="LH8" s="254"/>
      <c r="LI8" s="254"/>
      <c r="LJ8" s="254"/>
      <c r="LK8" s="254"/>
      <c r="LL8" s="254"/>
      <c r="LM8" s="254"/>
      <c r="LN8" s="254"/>
      <c r="LO8" s="254"/>
      <c r="LP8" s="254"/>
      <c r="LQ8" s="254"/>
      <c r="LR8" s="254"/>
      <c r="LS8" s="254"/>
      <c r="LT8" s="254"/>
      <c r="LU8" s="254"/>
      <c r="LV8" s="254"/>
      <c r="LW8" s="254"/>
      <c r="LX8" s="254"/>
      <c r="LY8" s="254"/>
      <c r="LZ8" s="254"/>
      <c r="MA8" s="254"/>
      <c r="MB8" s="254"/>
      <c r="MC8" s="254"/>
      <c r="MD8" s="254"/>
      <c r="ME8" s="254"/>
      <c r="MF8" s="254"/>
      <c r="MG8" s="254"/>
      <c r="MH8" s="254"/>
      <c r="MI8" s="254"/>
      <c r="MJ8" s="254"/>
      <c r="MK8" s="254"/>
      <c r="ML8" s="254"/>
      <c r="MM8" s="254"/>
      <c r="MN8" s="254"/>
      <c r="MO8" s="254"/>
      <c r="MP8" s="254"/>
      <c r="MQ8" s="254"/>
      <c r="MR8" s="254"/>
      <c r="MS8" s="254"/>
      <c r="MT8" s="254"/>
      <c r="MU8" s="254"/>
      <c r="MV8" s="254"/>
      <c r="MW8" s="254"/>
      <c r="MX8" s="254"/>
      <c r="MY8" s="254"/>
      <c r="MZ8" s="254"/>
      <c r="NA8" s="254"/>
      <c r="NB8" s="254"/>
      <c r="NC8" s="254"/>
      <c r="ND8" s="254"/>
      <c r="NE8" s="254"/>
      <c r="NF8" s="254"/>
      <c r="NG8" s="254"/>
      <c r="NH8" s="254"/>
      <c r="NI8" s="254"/>
      <c r="NJ8" s="254"/>
      <c r="NK8" s="254"/>
      <c r="NL8" s="254"/>
      <c r="NM8" s="254"/>
      <c r="NN8" s="254"/>
      <c r="NO8" s="254"/>
      <c r="NP8" s="254"/>
      <c r="NQ8" s="254"/>
      <c r="NR8" s="254"/>
      <c r="NS8" s="254"/>
      <c r="NT8" s="254"/>
      <c r="NU8" s="254"/>
      <c r="NV8" s="254"/>
      <c r="NW8" s="254"/>
      <c r="NX8" s="254"/>
      <c r="NY8" s="254"/>
      <c r="NZ8" s="254"/>
      <c r="OA8" s="254"/>
      <c r="OB8" s="254"/>
      <c r="OC8" s="254"/>
      <c r="OD8" s="254"/>
      <c r="OE8" s="254"/>
      <c r="OF8" s="254"/>
      <c r="OG8" s="254"/>
      <c r="OH8" s="254"/>
      <c r="OI8" s="254"/>
      <c r="OJ8" s="254"/>
      <c r="OK8" s="254"/>
      <c r="OL8" s="254"/>
      <c r="OM8" s="254"/>
      <c r="ON8" s="254"/>
      <c r="OO8" s="254"/>
      <c r="OP8" s="254"/>
      <c r="OQ8" s="254"/>
      <c r="OR8" s="254"/>
      <c r="OS8" s="254"/>
      <c r="OT8" s="254"/>
      <c r="OU8" s="254"/>
      <c r="OV8" s="254"/>
      <c r="OW8" s="254"/>
      <c r="OX8" s="254"/>
      <c r="OY8" s="254"/>
      <c r="OZ8" s="254"/>
      <c r="PA8" s="254"/>
      <c r="PB8" s="254"/>
      <c r="PC8" s="254"/>
      <c r="PD8" s="254"/>
      <c r="PE8" s="254"/>
      <c r="PF8" s="254"/>
      <c r="PG8" s="254"/>
      <c r="PH8" s="254"/>
      <c r="PI8" s="254"/>
      <c r="PJ8" s="254"/>
      <c r="PK8" s="254"/>
      <c r="PL8" s="254"/>
      <c r="PM8" s="254"/>
      <c r="PN8" s="254"/>
      <c r="PO8" s="254"/>
      <c r="PP8" s="254"/>
      <c r="PQ8" s="254"/>
      <c r="PR8" s="254"/>
      <c r="PS8" s="254"/>
      <c r="PT8" s="254"/>
      <c r="PU8" s="254"/>
      <c r="PV8" s="254"/>
      <c r="PW8" s="254"/>
      <c r="PX8" s="254"/>
      <c r="PY8" s="254"/>
      <c r="PZ8" s="254"/>
      <c r="QA8" s="254"/>
      <c r="QB8" s="254"/>
      <c r="QC8" s="254"/>
      <c r="QD8" s="254"/>
      <c r="QE8" s="254"/>
      <c r="QF8" s="254"/>
      <c r="QG8" s="254"/>
      <c r="QH8" s="254"/>
      <c r="QI8" s="254"/>
      <c r="QJ8" s="254"/>
      <c r="QK8" s="254"/>
      <c r="QL8" s="254"/>
      <c r="QM8" s="254"/>
      <c r="QN8" s="254"/>
      <c r="QO8" s="254"/>
      <c r="QP8" s="254"/>
      <c r="QQ8" s="254"/>
      <c r="QR8" s="254"/>
      <c r="QS8" s="254"/>
      <c r="QT8" s="254"/>
      <c r="QU8" s="254"/>
      <c r="QV8" s="254"/>
      <c r="QW8" s="254"/>
      <c r="QX8" s="254"/>
      <c r="QY8" s="254"/>
      <c r="QZ8" s="254"/>
      <c r="RA8" s="254"/>
      <c r="RB8" s="254"/>
      <c r="RC8" s="254"/>
      <c r="RD8" s="254"/>
      <c r="RE8" s="254"/>
      <c r="RF8" s="254"/>
      <c r="RG8" s="254"/>
      <c r="RH8" s="254"/>
      <c r="RI8" s="254"/>
      <c r="RJ8" s="254"/>
      <c r="RK8" s="254"/>
      <c r="RL8" s="254"/>
      <c r="RM8" s="254"/>
      <c r="RN8" s="254"/>
      <c r="RO8" s="254"/>
      <c r="RP8" s="254"/>
      <c r="RQ8" s="254"/>
      <c r="RR8" s="254"/>
      <c r="RS8" s="254"/>
      <c r="RT8" s="254"/>
      <c r="RU8" s="254"/>
      <c r="RV8" s="254"/>
      <c r="RW8" s="254"/>
      <c r="RX8" s="254"/>
      <c r="RY8" s="254"/>
      <c r="RZ8" s="254"/>
      <c r="SA8" s="254"/>
      <c r="SB8" s="254"/>
      <c r="SC8" s="254"/>
      <c r="SD8" s="254"/>
      <c r="SE8" s="254"/>
      <c r="SF8" s="254"/>
      <c r="SG8" s="254"/>
      <c r="SH8" s="254"/>
      <c r="SI8" s="254"/>
      <c r="SJ8" s="254"/>
      <c r="SK8" s="254"/>
      <c r="SL8" s="254"/>
      <c r="SM8" s="254"/>
      <c r="SN8" s="254"/>
      <c r="SO8" s="254"/>
      <c r="SP8" s="254"/>
      <c r="SQ8" s="254"/>
      <c r="SR8" s="254"/>
      <c r="SS8" s="254"/>
      <c r="ST8" s="254"/>
      <c r="SU8" s="254"/>
      <c r="SV8" s="254"/>
      <c r="SW8" s="254"/>
      <c r="SX8" s="254"/>
      <c r="SY8" s="254"/>
      <c r="SZ8" s="254"/>
      <c r="TA8" s="254"/>
      <c r="TB8" s="254"/>
      <c r="TC8" s="254"/>
      <c r="TD8" s="254"/>
      <c r="TE8" s="254"/>
      <c r="TF8" s="254"/>
      <c r="TG8" s="254"/>
      <c r="TH8" s="254"/>
      <c r="TI8" s="254"/>
      <c r="TJ8" s="254"/>
      <c r="TK8" s="254"/>
      <c r="TL8" s="254"/>
      <c r="TM8" s="254"/>
      <c r="TN8" s="254"/>
      <c r="TO8" s="254"/>
      <c r="TP8" s="254"/>
      <c r="TQ8" s="254"/>
      <c r="TR8" s="254"/>
      <c r="TS8" s="254"/>
      <c r="TT8" s="254"/>
      <c r="TU8" s="254"/>
      <c r="TV8" s="254"/>
      <c r="TW8" s="254"/>
      <c r="TX8" s="254"/>
      <c r="TY8" s="254"/>
      <c r="TZ8" s="254"/>
      <c r="UA8" s="254"/>
      <c r="UB8" s="254"/>
      <c r="UC8" s="254"/>
      <c r="UD8" s="254"/>
      <c r="UE8" s="254"/>
      <c r="UF8" s="254"/>
      <c r="UG8" s="254"/>
      <c r="UH8" s="254"/>
      <c r="UI8" s="254"/>
      <c r="UJ8" s="254"/>
      <c r="UK8" s="254"/>
      <c r="UL8" s="254"/>
      <c r="UM8" s="254"/>
      <c r="UN8" s="254"/>
      <c r="UO8" s="254"/>
      <c r="UP8" s="254"/>
      <c r="UQ8" s="254"/>
      <c r="UR8" s="254"/>
      <c r="US8" s="254"/>
      <c r="UT8" s="254"/>
      <c r="UU8" s="254"/>
      <c r="UV8" s="254"/>
      <c r="UW8" s="254"/>
      <c r="UX8" s="254"/>
      <c r="UY8" s="254"/>
    </row>
    <row r="9" spans="1:571" ht="14.45" x14ac:dyDescent="0.3">
      <c r="A9" s="254"/>
      <c r="B9" s="254"/>
      <c r="C9" s="81" t="s">
        <v>708</v>
      </c>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1"/>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c r="DM9" s="254"/>
      <c r="DN9" s="254"/>
      <c r="DO9" s="254"/>
      <c r="DP9" s="254"/>
      <c r="DQ9" s="254"/>
      <c r="DR9" s="254"/>
      <c r="DS9" s="254"/>
      <c r="DT9" s="254"/>
      <c r="DU9" s="254"/>
      <c r="DV9" s="254"/>
      <c r="DW9" s="254"/>
      <c r="DX9" s="254"/>
      <c r="DY9" s="254"/>
      <c r="DZ9" s="254"/>
      <c r="EA9" s="254"/>
      <c r="EB9" s="254"/>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G9" s="254"/>
      <c r="FH9" s="254"/>
      <c r="FI9" s="254"/>
      <c r="FJ9" s="254"/>
      <c r="FK9" s="254"/>
      <c r="FL9" s="254"/>
      <c r="FM9" s="254"/>
      <c r="FN9" s="254"/>
      <c r="FO9" s="254"/>
      <c r="FP9" s="254"/>
      <c r="FQ9" s="254"/>
      <c r="FR9" s="254"/>
      <c r="FS9" s="254"/>
      <c r="FT9" s="254"/>
      <c r="FU9" s="254"/>
      <c r="FV9" s="254"/>
      <c r="FW9" s="254"/>
      <c r="FX9" s="254"/>
      <c r="FY9" s="254"/>
      <c r="FZ9" s="254"/>
      <c r="GA9" s="254"/>
      <c r="GB9" s="254"/>
      <c r="GC9" s="254"/>
      <c r="GD9" s="254"/>
      <c r="GE9" s="254"/>
      <c r="GF9" s="254"/>
      <c r="GG9" s="254"/>
      <c r="GH9" s="254"/>
      <c r="GI9" s="254"/>
      <c r="GJ9" s="254"/>
      <c r="GK9" s="254"/>
      <c r="GL9" s="254"/>
      <c r="GM9" s="254"/>
      <c r="GN9" s="254"/>
      <c r="GO9" s="254"/>
      <c r="GP9" s="254"/>
      <c r="GQ9" s="254"/>
      <c r="GR9" s="254"/>
      <c r="GS9" s="254"/>
      <c r="GT9" s="254"/>
      <c r="GU9" s="254"/>
      <c r="GV9" s="254"/>
      <c r="GW9" s="254"/>
      <c r="GX9" s="254"/>
      <c r="GY9" s="254"/>
      <c r="GZ9" s="254"/>
      <c r="HA9" s="254"/>
      <c r="HB9" s="254"/>
      <c r="HC9" s="254"/>
      <c r="HD9" s="254"/>
      <c r="HE9" s="254"/>
      <c r="HF9" s="254"/>
      <c r="HG9" s="254"/>
      <c r="HH9" s="254"/>
      <c r="HI9" s="254"/>
      <c r="HJ9" s="254"/>
      <c r="HK9" s="254"/>
      <c r="HL9" s="254"/>
      <c r="HM9" s="254"/>
      <c r="HN9" s="254"/>
      <c r="HO9" s="254"/>
      <c r="HP9" s="254"/>
      <c r="HQ9" s="254"/>
      <c r="HR9" s="254"/>
      <c r="HS9" s="254"/>
      <c r="HT9" s="254"/>
      <c r="HU9" s="254"/>
      <c r="HV9" s="254"/>
      <c r="HW9" s="254"/>
      <c r="HX9" s="254"/>
      <c r="HY9" s="254"/>
      <c r="HZ9" s="254"/>
      <c r="IA9" s="254"/>
      <c r="IB9" s="254"/>
      <c r="IC9" s="254"/>
      <c r="ID9" s="254"/>
      <c r="IE9" s="254"/>
      <c r="IF9" s="254"/>
      <c r="IG9" s="254"/>
      <c r="IH9" s="254"/>
      <c r="II9" s="254"/>
      <c r="IJ9" s="254"/>
      <c r="IK9" s="254"/>
      <c r="IL9" s="254"/>
      <c r="IM9" s="254"/>
      <c r="IN9" s="254"/>
      <c r="IO9" s="254"/>
      <c r="IP9" s="254"/>
      <c r="IQ9" s="254"/>
      <c r="IR9" s="254"/>
      <c r="IS9" s="254"/>
      <c r="IT9" s="254"/>
      <c r="IU9" s="254"/>
      <c r="IV9" s="254"/>
      <c r="IW9" s="254"/>
      <c r="IX9" s="254"/>
      <c r="IY9" s="254"/>
      <c r="IZ9" s="254"/>
      <c r="JA9" s="254"/>
      <c r="JB9" s="254"/>
      <c r="JC9" s="254"/>
      <c r="JD9" s="254"/>
      <c r="JE9" s="254"/>
      <c r="JF9" s="254"/>
      <c r="JG9" s="254"/>
      <c r="JH9" s="254"/>
      <c r="JI9" s="254"/>
      <c r="JJ9" s="254"/>
      <c r="JK9" s="254"/>
      <c r="JL9" s="254"/>
      <c r="JM9" s="254"/>
      <c r="JN9" s="254"/>
      <c r="JO9" s="254"/>
      <c r="JP9" s="254"/>
      <c r="JQ9" s="254"/>
      <c r="JR9" s="254"/>
      <c r="JS9" s="254"/>
      <c r="JT9" s="254"/>
      <c r="JU9" s="254"/>
      <c r="JV9" s="254"/>
      <c r="JW9" s="254"/>
      <c r="JX9" s="254"/>
      <c r="JY9" s="254"/>
      <c r="JZ9" s="254"/>
      <c r="KA9" s="254"/>
      <c r="KB9" s="254"/>
      <c r="KC9" s="254"/>
      <c r="KD9" s="254"/>
      <c r="KE9" s="254"/>
      <c r="KF9" s="254"/>
      <c r="KG9" s="254"/>
      <c r="KH9" s="254"/>
      <c r="KI9" s="254"/>
      <c r="KJ9" s="254"/>
      <c r="KK9" s="254"/>
      <c r="KL9" s="254"/>
      <c r="KM9" s="254"/>
      <c r="KN9" s="254"/>
      <c r="KO9" s="254"/>
      <c r="KP9" s="254"/>
      <c r="KQ9" s="254"/>
      <c r="KR9" s="254"/>
      <c r="KS9" s="254"/>
      <c r="KT9" s="254"/>
      <c r="KU9" s="254"/>
      <c r="KV9" s="254"/>
      <c r="KW9" s="254"/>
      <c r="KX9" s="254"/>
      <c r="KY9" s="254"/>
      <c r="KZ9" s="254"/>
      <c r="LA9" s="254"/>
      <c r="LB9" s="254"/>
      <c r="LC9" s="254"/>
      <c r="LD9" s="254"/>
      <c r="LE9" s="254"/>
      <c r="LF9" s="254"/>
      <c r="LG9" s="254"/>
      <c r="LH9" s="254"/>
      <c r="LI9" s="254"/>
      <c r="LJ9" s="254"/>
      <c r="LK9" s="254"/>
      <c r="LL9" s="254"/>
      <c r="LM9" s="254"/>
      <c r="LN9" s="254"/>
      <c r="LO9" s="254"/>
      <c r="LP9" s="254"/>
      <c r="LQ9" s="254"/>
      <c r="LR9" s="254"/>
      <c r="LS9" s="254"/>
      <c r="LT9" s="254"/>
      <c r="LU9" s="254"/>
      <c r="LV9" s="254"/>
      <c r="LW9" s="254"/>
      <c r="LX9" s="254"/>
      <c r="LY9" s="254"/>
      <c r="LZ9" s="254"/>
      <c r="MA9" s="254"/>
      <c r="MB9" s="254"/>
      <c r="MC9" s="254"/>
      <c r="MD9" s="254"/>
      <c r="ME9" s="254"/>
      <c r="MF9" s="254"/>
      <c r="MG9" s="254"/>
      <c r="MH9" s="254"/>
      <c r="MI9" s="254"/>
      <c r="MJ9" s="254"/>
      <c r="MK9" s="254"/>
      <c r="ML9" s="254"/>
      <c r="MM9" s="254"/>
      <c r="MN9" s="254"/>
      <c r="MO9" s="254"/>
      <c r="MP9" s="254"/>
      <c r="MQ9" s="254"/>
      <c r="MR9" s="254"/>
      <c r="MS9" s="254"/>
      <c r="MT9" s="254"/>
      <c r="MU9" s="254"/>
      <c r="MV9" s="254"/>
      <c r="MW9" s="254"/>
      <c r="MX9" s="254"/>
      <c r="MY9" s="254"/>
      <c r="MZ9" s="254"/>
      <c r="NA9" s="254"/>
      <c r="NB9" s="254"/>
      <c r="NC9" s="254"/>
      <c r="ND9" s="254"/>
      <c r="NE9" s="254"/>
      <c r="NF9" s="254"/>
      <c r="NG9" s="254"/>
      <c r="NH9" s="254"/>
      <c r="NI9" s="254"/>
      <c r="NJ9" s="254"/>
      <c r="NK9" s="254"/>
      <c r="NL9" s="254"/>
      <c r="NM9" s="254"/>
      <c r="NN9" s="254"/>
      <c r="NO9" s="254"/>
      <c r="NP9" s="254"/>
      <c r="NQ9" s="254"/>
      <c r="NR9" s="254"/>
      <c r="NS9" s="254"/>
      <c r="NT9" s="254"/>
      <c r="NU9" s="254"/>
      <c r="NV9" s="254"/>
      <c r="NW9" s="254"/>
      <c r="NX9" s="254"/>
      <c r="NY9" s="254"/>
      <c r="NZ9" s="254"/>
      <c r="OA9" s="254"/>
      <c r="OB9" s="254"/>
      <c r="OC9" s="254"/>
      <c r="OD9" s="254"/>
      <c r="OE9" s="254"/>
      <c r="OF9" s="254"/>
      <c r="OG9" s="254"/>
      <c r="OH9" s="254"/>
      <c r="OI9" s="254"/>
      <c r="OJ9" s="254"/>
      <c r="OK9" s="254"/>
      <c r="OL9" s="254"/>
      <c r="OM9" s="254"/>
      <c r="ON9" s="254"/>
      <c r="OO9" s="254"/>
      <c r="OP9" s="254"/>
      <c r="OQ9" s="254"/>
      <c r="OR9" s="254"/>
      <c r="OS9" s="254"/>
      <c r="OT9" s="254"/>
      <c r="OU9" s="254"/>
      <c r="OV9" s="254"/>
      <c r="OW9" s="254"/>
      <c r="OX9" s="254"/>
      <c r="OY9" s="254"/>
      <c r="OZ9" s="254"/>
      <c r="PA9" s="254"/>
      <c r="PB9" s="254"/>
      <c r="PC9" s="254"/>
      <c r="PD9" s="254"/>
      <c r="PE9" s="254"/>
      <c r="PF9" s="254"/>
      <c r="PG9" s="254"/>
      <c r="PH9" s="254"/>
      <c r="PI9" s="254"/>
      <c r="PJ9" s="254"/>
      <c r="PK9" s="254"/>
      <c r="PL9" s="254"/>
      <c r="PM9" s="254"/>
      <c r="PN9" s="254"/>
      <c r="PO9" s="254"/>
      <c r="PP9" s="254"/>
      <c r="PQ9" s="254"/>
      <c r="PR9" s="254"/>
      <c r="PS9" s="254"/>
      <c r="PT9" s="254"/>
      <c r="PU9" s="254"/>
      <c r="PV9" s="254"/>
      <c r="PW9" s="254"/>
      <c r="PX9" s="254"/>
      <c r="PY9" s="254"/>
      <c r="PZ9" s="254"/>
      <c r="QA9" s="254"/>
      <c r="QB9" s="254"/>
      <c r="QC9" s="254"/>
      <c r="QD9" s="254"/>
      <c r="QE9" s="254"/>
      <c r="QF9" s="254"/>
      <c r="QG9" s="254"/>
      <c r="QH9" s="254"/>
      <c r="QI9" s="254"/>
      <c r="QJ9" s="254"/>
      <c r="QK9" s="254"/>
      <c r="QL9" s="254"/>
      <c r="QM9" s="254"/>
      <c r="QN9" s="254"/>
      <c r="QO9" s="254"/>
      <c r="QP9" s="254"/>
      <c r="QQ9" s="254"/>
      <c r="QR9" s="254"/>
      <c r="QS9" s="254"/>
      <c r="QT9" s="254"/>
      <c r="QU9" s="254"/>
      <c r="QV9" s="254"/>
      <c r="QW9" s="254"/>
      <c r="QX9" s="254"/>
      <c r="QY9" s="254"/>
      <c r="QZ9" s="254"/>
      <c r="RA9" s="254"/>
      <c r="RB9" s="254"/>
      <c r="RC9" s="254"/>
      <c r="RD9" s="254"/>
      <c r="RE9" s="254"/>
      <c r="RF9" s="254"/>
      <c r="RG9" s="254"/>
      <c r="RH9" s="254"/>
      <c r="RI9" s="254"/>
      <c r="RJ9" s="254"/>
      <c r="RK9" s="254"/>
      <c r="RL9" s="254"/>
      <c r="RM9" s="254"/>
      <c r="RN9" s="254"/>
      <c r="RO9" s="254"/>
      <c r="RP9" s="254"/>
      <c r="RQ9" s="254"/>
      <c r="RR9" s="254"/>
      <c r="RS9" s="254"/>
      <c r="RT9" s="254"/>
      <c r="RU9" s="254"/>
      <c r="RV9" s="254"/>
      <c r="RW9" s="254"/>
      <c r="RX9" s="254"/>
      <c r="RY9" s="254"/>
      <c r="RZ9" s="254"/>
      <c r="SA9" s="254"/>
      <c r="SB9" s="254"/>
      <c r="SC9" s="254"/>
      <c r="SD9" s="254"/>
      <c r="SE9" s="254"/>
      <c r="SF9" s="254"/>
      <c r="SG9" s="254"/>
      <c r="SH9" s="254"/>
      <c r="SI9" s="254"/>
      <c r="SJ9" s="254"/>
      <c r="SK9" s="254"/>
      <c r="SL9" s="254"/>
      <c r="SM9" s="254"/>
      <c r="SN9" s="254"/>
      <c r="SO9" s="254"/>
      <c r="SP9" s="254"/>
      <c r="SQ9" s="254"/>
      <c r="SR9" s="254"/>
      <c r="SS9" s="254"/>
      <c r="ST9" s="254"/>
      <c r="SU9" s="254"/>
      <c r="SV9" s="254"/>
      <c r="SW9" s="254"/>
      <c r="SX9" s="254"/>
      <c r="SY9" s="254"/>
      <c r="SZ9" s="254"/>
      <c r="TA9" s="254"/>
      <c r="TB9" s="254"/>
      <c r="TC9" s="254"/>
      <c r="TD9" s="254"/>
      <c r="TE9" s="254"/>
      <c r="TF9" s="254"/>
      <c r="TG9" s="254"/>
      <c r="TH9" s="254"/>
      <c r="TI9" s="254"/>
      <c r="TJ9" s="254"/>
      <c r="TK9" s="254"/>
      <c r="TL9" s="254"/>
      <c r="TM9" s="254"/>
      <c r="TN9" s="254"/>
      <c r="TO9" s="254"/>
      <c r="TP9" s="254"/>
      <c r="TQ9" s="254"/>
      <c r="TR9" s="254"/>
      <c r="TS9" s="254"/>
      <c r="TT9" s="254"/>
      <c r="TU9" s="254"/>
      <c r="TV9" s="254"/>
      <c r="TW9" s="254"/>
      <c r="TX9" s="254"/>
      <c r="TY9" s="254"/>
      <c r="TZ9" s="254"/>
      <c r="UA9" s="254"/>
      <c r="UB9" s="254"/>
      <c r="UC9" s="254"/>
      <c r="UD9" s="254"/>
      <c r="UE9" s="254"/>
      <c r="UF9" s="254"/>
      <c r="UG9" s="254"/>
      <c r="UH9" s="254"/>
      <c r="UI9" s="254"/>
      <c r="UJ9" s="254"/>
      <c r="UK9" s="254"/>
      <c r="UL9" s="254"/>
      <c r="UM9" s="254"/>
      <c r="UN9" s="254"/>
      <c r="UO9" s="254"/>
      <c r="UP9" s="254"/>
      <c r="UQ9" s="254"/>
      <c r="UR9" s="254"/>
      <c r="US9" s="254"/>
      <c r="UT9" s="254"/>
      <c r="UU9" s="254"/>
      <c r="UV9" s="254"/>
      <c r="UW9" s="254"/>
      <c r="UX9" s="254"/>
      <c r="UY9" s="254"/>
    </row>
    <row r="10" spans="1:571" ht="15.75" customHeight="1" thickBot="1" x14ac:dyDescent="0.35">
      <c r="A10" s="254"/>
      <c r="B10" s="243"/>
      <c r="C10" s="254"/>
      <c r="K10" s="622" t="s">
        <v>709</v>
      </c>
      <c r="L10" s="622"/>
      <c r="M10" s="622"/>
      <c r="N10" s="622"/>
      <c r="O10" s="622"/>
      <c r="P10" s="622"/>
      <c r="Q10" s="622"/>
      <c r="R10" s="622"/>
      <c r="S10" s="622"/>
      <c r="T10" s="622"/>
      <c r="U10" s="622"/>
      <c r="V10" s="622"/>
      <c r="W10" s="622"/>
      <c r="X10" s="622"/>
      <c r="Y10" s="622"/>
      <c r="Z10" s="622"/>
      <c r="AA10" s="622"/>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c r="DQ10" s="254"/>
      <c r="DR10" s="254"/>
      <c r="DS10" s="254"/>
      <c r="DT10" s="254"/>
      <c r="DU10" s="254"/>
      <c r="DV10" s="254"/>
      <c r="DW10" s="254"/>
      <c r="DX10" s="254"/>
      <c r="DY10" s="254"/>
      <c r="DZ10" s="254"/>
      <c r="EA10" s="254"/>
      <c r="EB10" s="254"/>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G10" s="254"/>
      <c r="FH10" s="254"/>
      <c r="FI10" s="254"/>
      <c r="FJ10" s="254"/>
      <c r="FK10" s="254"/>
      <c r="FL10" s="254"/>
      <c r="FM10" s="254"/>
      <c r="FN10" s="254"/>
      <c r="FO10" s="254"/>
      <c r="FP10" s="254"/>
      <c r="FQ10" s="254"/>
      <c r="FR10" s="254"/>
      <c r="FS10" s="254"/>
      <c r="FT10" s="254"/>
      <c r="FU10" s="254"/>
      <c r="FV10" s="254"/>
      <c r="FW10" s="254"/>
      <c r="FX10" s="254"/>
      <c r="FY10" s="254"/>
      <c r="FZ10" s="254"/>
      <c r="GA10" s="254"/>
      <c r="GB10" s="254"/>
      <c r="GC10" s="254"/>
      <c r="GD10" s="254"/>
      <c r="GE10" s="254"/>
      <c r="GF10" s="254"/>
      <c r="GG10" s="254"/>
      <c r="GH10" s="254"/>
      <c r="GI10" s="254"/>
      <c r="GJ10" s="254"/>
      <c r="GK10" s="254"/>
      <c r="GL10" s="254"/>
      <c r="GM10" s="254"/>
      <c r="GN10" s="254"/>
      <c r="GO10" s="254"/>
      <c r="GP10" s="254"/>
      <c r="GQ10" s="254"/>
      <c r="GR10" s="254"/>
      <c r="GS10" s="254"/>
      <c r="GT10" s="254"/>
      <c r="GU10" s="254"/>
      <c r="GV10" s="254"/>
      <c r="GW10" s="254"/>
      <c r="GX10" s="254"/>
      <c r="GY10" s="254"/>
      <c r="GZ10" s="254"/>
      <c r="HA10" s="254"/>
      <c r="HB10" s="254"/>
      <c r="HC10" s="254"/>
      <c r="HD10" s="254"/>
      <c r="HE10" s="254"/>
      <c r="HF10" s="254"/>
      <c r="HG10" s="254"/>
      <c r="HH10" s="254"/>
      <c r="HI10" s="254"/>
      <c r="HJ10" s="254"/>
      <c r="HK10" s="254"/>
      <c r="HL10" s="254"/>
      <c r="HM10" s="254"/>
      <c r="HN10" s="254"/>
      <c r="HO10" s="254"/>
      <c r="HP10" s="254"/>
      <c r="HQ10" s="254"/>
      <c r="HR10" s="254"/>
      <c r="HS10" s="254"/>
      <c r="HT10" s="254"/>
      <c r="HU10" s="254"/>
      <c r="HV10" s="254"/>
      <c r="HW10" s="254"/>
      <c r="HX10" s="254"/>
      <c r="HY10" s="254"/>
      <c r="HZ10" s="254"/>
      <c r="IA10" s="254"/>
      <c r="IB10" s="254"/>
      <c r="IC10" s="254"/>
      <c r="ID10" s="254"/>
      <c r="IE10" s="254"/>
      <c r="IF10" s="254"/>
      <c r="IG10" s="254"/>
      <c r="IH10" s="254"/>
      <c r="II10" s="254"/>
      <c r="IJ10" s="254"/>
      <c r="IK10" s="254"/>
      <c r="IL10" s="254"/>
      <c r="IM10" s="254"/>
      <c r="IN10" s="254"/>
      <c r="IO10" s="254"/>
      <c r="IP10" s="254"/>
      <c r="IQ10" s="254"/>
      <c r="IR10" s="254"/>
      <c r="IS10" s="254"/>
      <c r="IT10" s="254"/>
      <c r="IU10" s="254"/>
      <c r="IV10" s="254"/>
      <c r="IW10" s="254"/>
      <c r="IX10" s="254"/>
      <c r="IY10" s="254"/>
      <c r="IZ10" s="254"/>
      <c r="JA10" s="254"/>
      <c r="JB10" s="254"/>
      <c r="JC10" s="254"/>
      <c r="JD10" s="254"/>
      <c r="JE10" s="254"/>
      <c r="JF10" s="254"/>
      <c r="JG10" s="254"/>
      <c r="JH10" s="254"/>
      <c r="JI10" s="254"/>
      <c r="JJ10" s="254"/>
      <c r="JK10" s="254"/>
      <c r="JL10" s="254"/>
      <c r="JM10" s="254"/>
      <c r="JN10" s="254"/>
      <c r="JO10" s="254"/>
      <c r="JP10" s="254"/>
      <c r="JQ10" s="254"/>
      <c r="JR10" s="254"/>
      <c r="JS10" s="254"/>
      <c r="JT10" s="254"/>
      <c r="JU10" s="254"/>
      <c r="JV10" s="254"/>
      <c r="JW10" s="254"/>
      <c r="JX10" s="254"/>
      <c r="JY10" s="254"/>
      <c r="JZ10" s="254"/>
      <c r="KA10" s="254"/>
      <c r="KB10" s="254"/>
      <c r="KC10" s="254"/>
      <c r="KD10" s="254"/>
      <c r="KE10" s="254"/>
      <c r="KF10" s="254"/>
      <c r="KG10" s="254"/>
      <c r="KH10" s="254"/>
      <c r="KI10" s="254"/>
      <c r="KJ10" s="254"/>
      <c r="KK10" s="254"/>
      <c r="KL10" s="254"/>
      <c r="KM10" s="254"/>
      <c r="KN10" s="254"/>
      <c r="KO10" s="254"/>
      <c r="KP10" s="254"/>
      <c r="KQ10" s="254"/>
      <c r="KR10" s="254"/>
      <c r="KS10" s="254"/>
      <c r="KT10" s="254"/>
      <c r="KU10" s="254"/>
      <c r="KV10" s="254"/>
      <c r="KW10" s="254"/>
      <c r="KX10" s="254"/>
      <c r="KY10" s="254"/>
      <c r="KZ10" s="254"/>
      <c r="LA10" s="254"/>
      <c r="LB10" s="254"/>
      <c r="LC10" s="254"/>
      <c r="LD10" s="254"/>
      <c r="LE10" s="254"/>
      <c r="LF10" s="254"/>
      <c r="LG10" s="254"/>
      <c r="LH10" s="254"/>
      <c r="LI10" s="254"/>
      <c r="LJ10" s="254"/>
      <c r="LK10" s="254"/>
      <c r="LL10" s="254"/>
      <c r="LM10" s="254"/>
      <c r="LN10" s="254"/>
      <c r="LO10" s="254"/>
      <c r="LP10" s="254"/>
      <c r="LQ10" s="254"/>
      <c r="LR10" s="254"/>
      <c r="LS10" s="254"/>
      <c r="LT10" s="254"/>
      <c r="LU10" s="254"/>
      <c r="LV10" s="254"/>
      <c r="LW10" s="254"/>
      <c r="LX10" s="254"/>
      <c r="LY10" s="254"/>
      <c r="LZ10" s="254"/>
      <c r="MA10" s="254"/>
      <c r="MB10" s="254"/>
      <c r="MC10" s="254"/>
      <c r="MD10" s="254"/>
      <c r="ME10" s="254"/>
      <c r="MF10" s="254"/>
      <c r="MG10" s="254"/>
      <c r="MH10" s="254"/>
      <c r="MI10" s="254"/>
      <c r="MJ10" s="254"/>
      <c r="MK10" s="254"/>
      <c r="ML10" s="254"/>
      <c r="MM10" s="254"/>
      <c r="MN10" s="254"/>
      <c r="MO10" s="254"/>
      <c r="MP10" s="254"/>
      <c r="MQ10" s="254"/>
      <c r="MR10" s="254"/>
      <c r="MS10" s="254"/>
      <c r="MT10" s="254"/>
      <c r="MU10" s="254"/>
      <c r="MV10" s="254"/>
      <c r="MW10" s="254"/>
      <c r="MX10" s="254"/>
      <c r="MY10" s="254"/>
      <c r="MZ10" s="254"/>
      <c r="NA10" s="254"/>
      <c r="NB10" s="254"/>
      <c r="NC10" s="254"/>
      <c r="ND10" s="254"/>
      <c r="NE10" s="254"/>
      <c r="NF10" s="254"/>
      <c r="NG10" s="254"/>
      <c r="NH10" s="254"/>
      <c r="NI10" s="254"/>
      <c r="NJ10" s="254"/>
      <c r="NK10" s="254"/>
      <c r="NL10" s="254"/>
      <c r="NM10" s="254"/>
      <c r="NN10" s="254"/>
      <c r="NO10" s="254"/>
      <c r="NP10" s="254"/>
      <c r="NQ10" s="254"/>
      <c r="NR10" s="254"/>
      <c r="NS10" s="254"/>
      <c r="NT10" s="254"/>
      <c r="NU10" s="254"/>
      <c r="NV10" s="254"/>
      <c r="NW10" s="254"/>
      <c r="NX10" s="254"/>
      <c r="NY10" s="254"/>
      <c r="NZ10" s="254"/>
      <c r="OA10" s="254"/>
      <c r="OB10" s="254"/>
      <c r="OC10" s="254"/>
      <c r="OD10" s="254"/>
      <c r="OE10" s="254"/>
      <c r="OF10" s="254"/>
      <c r="OG10" s="254"/>
      <c r="OH10" s="254"/>
      <c r="OI10" s="254"/>
      <c r="OJ10" s="254"/>
      <c r="OK10" s="254"/>
      <c r="OL10" s="254"/>
      <c r="OM10" s="254"/>
      <c r="ON10" s="254"/>
      <c r="OO10" s="254"/>
      <c r="OP10" s="254"/>
      <c r="OQ10" s="254"/>
      <c r="OR10" s="254"/>
      <c r="OS10" s="254"/>
      <c r="OT10" s="254"/>
      <c r="OU10" s="254"/>
      <c r="OV10" s="254"/>
      <c r="OW10" s="254"/>
      <c r="OX10" s="254"/>
      <c r="OY10" s="254"/>
      <c r="OZ10" s="254"/>
      <c r="PA10" s="254"/>
      <c r="PB10" s="254"/>
      <c r="PC10" s="254"/>
      <c r="PD10" s="254"/>
      <c r="PE10" s="254"/>
      <c r="PF10" s="254"/>
      <c r="PG10" s="254"/>
      <c r="PH10" s="254"/>
      <c r="PI10" s="254"/>
      <c r="PJ10" s="254"/>
      <c r="PK10" s="254"/>
      <c r="PL10" s="254"/>
      <c r="PM10" s="254"/>
      <c r="PN10" s="254"/>
      <c r="PO10" s="254"/>
      <c r="PP10" s="254"/>
      <c r="PQ10" s="254"/>
      <c r="PR10" s="254"/>
      <c r="PS10" s="254"/>
      <c r="PT10" s="254"/>
      <c r="PU10" s="254"/>
      <c r="PV10" s="254"/>
      <c r="PW10" s="254"/>
      <c r="PX10" s="254"/>
      <c r="PY10" s="254"/>
      <c r="PZ10" s="254"/>
      <c r="QA10" s="254"/>
      <c r="QB10" s="254"/>
      <c r="QC10" s="254"/>
      <c r="QD10" s="254"/>
      <c r="QE10" s="254"/>
      <c r="QF10" s="254"/>
      <c r="QG10" s="254"/>
      <c r="QH10" s="254"/>
      <c r="QI10" s="254"/>
      <c r="QJ10" s="254"/>
      <c r="QK10" s="254"/>
      <c r="QL10" s="254"/>
      <c r="QM10" s="254"/>
      <c r="QN10" s="254"/>
      <c r="QO10" s="254"/>
      <c r="QP10" s="254"/>
      <c r="QQ10" s="254"/>
      <c r="QR10" s="254"/>
      <c r="QS10" s="254"/>
      <c r="QT10" s="254"/>
      <c r="QU10" s="254"/>
      <c r="QV10" s="254"/>
      <c r="QW10" s="254"/>
      <c r="QX10" s="254"/>
      <c r="QY10" s="254"/>
      <c r="QZ10" s="254"/>
      <c r="RA10" s="254"/>
      <c r="RB10" s="254"/>
      <c r="RC10" s="254"/>
      <c r="RD10" s="254"/>
      <c r="RE10" s="254"/>
      <c r="RF10" s="254"/>
      <c r="RG10" s="254"/>
      <c r="RH10" s="254"/>
      <c r="RI10" s="254"/>
      <c r="RJ10" s="254"/>
      <c r="RK10" s="254"/>
      <c r="RL10" s="254"/>
      <c r="RM10" s="254"/>
      <c r="RN10" s="254"/>
      <c r="RO10" s="254"/>
      <c r="RP10" s="254"/>
      <c r="RQ10" s="254"/>
      <c r="RR10" s="254"/>
      <c r="RS10" s="254"/>
      <c r="RT10" s="254"/>
      <c r="RU10" s="254"/>
      <c r="RV10" s="254"/>
      <c r="RW10" s="254"/>
      <c r="RX10" s="254"/>
      <c r="RY10" s="254"/>
      <c r="RZ10" s="254"/>
      <c r="SA10" s="254"/>
      <c r="SB10" s="254"/>
      <c r="SC10" s="254"/>
      <c r="SD10" s="254"/>
      <c r="SE10" s="254"/>
      <c r="SF10" s="254"/>
      <c r="SG10" s="254"/>
      <c r="SH10" s="254"/>
      <c r="SI10" s="254"/>
      <c r="SJ10" s="254"/>
      <c r="SK10" s="254"/>
      <c r="SL10" s="254"/>
      <c r="SM10" s="254"/>
      <c r="SN10" s="254"/>
      <c r="SO10" s="254"/>
      <c r="SP10" s="254"/>
      <c r="SQ10" s="254"/>
      <c r="SR10" s="254"/>
      <c r="SS10" s="254"/>
      <c r="ST10" s="254"/>
      <c r="SU10" s="254"/>
      <c r="SV10" s="254"/>
      <c r="SW10" s="254"/>
      <c r="SX10" s="254"/>
      <c r="SY10" s="254"/>
      <c r="SZ10" s="254"/>
      <c r="TA10" s="254"/>
      <c r="TB10" s="254"/>
      <c r="TC10" s="254"/>
      <c r="TD10" s="254"/>
      <c r="TE10" s="254"/>
      <c r="TF10" s="254"/>
      <c r="TG10" s="254"/>
      <c r="TH10" s="254"/>
      <c r="TI10" s="254"/>
      <c r="TJ10" s="254"/>
      <c r="TK10" s="254"/>
      <c r="TL10" s="254"/>
      <c r="TM10" s="254"/>
      <c r="TN10" s="254"/>
      <c r="TO10" s="254"/>
      <c r="TP10" s="254"/>
      <c r="TQ10" s="254"/>
      <c r="TR10" s="254"/>
      <c r="TS10" s="254"/>
      <c r="TT10" s="254"/>
      <c r="TU10" s="254"/>
      <c r="TV10" s="254"/>
      <c r="TW10" s="254"/>
      <c r="TX10" s="254"/>
      <c r="TY10" s="254"/>
      <c r="TZ10" s="254"/>
      <c r="UA10" s="254"/>
      <c r="UB10" s="254"/>
      <c r="UC10" s="254"/>
      <c r="UD10" s="254"/>
      <c r="UE10" s="254"/>
      <c r="UF10" s="254"/>
      <c r="UG10" s="254"/>
      <c r="UH10" s="254"/>
      <c r="UI10" s="254"/>
      <c r="UJ10" s="254"/>
      <c r="UK10" s="254"/>
      <c r="UL10" s="254"/>
      <c r="UM10" s="254"/>
      <c r="UN10" s="254"/>
      <c r="UO10" s="254"/>
      <c r="UP10" s="254"/>
      <c r="UQ10" s="254"/>
      <c r="UR10" s="254"/>
      <c r="US10" s="254"/>
      <c r="UT10" s="254"/>
      <c r="UU10" s="254"/>
      <c r="UV10" s="254"/>
      <c r="UW10" s="254"/>
      <c r="UX10" s="254"/>
      <c r="UY10" s="254"/>
    </row>
    <row r="11" spans="1:571" ht="79.5" thickBot="1" x14ac:dyDescent="0.3">
      <c r="A11" s="233"/>
      <c r="B11" s="211" t="s">
        <v>710</v>
      </c>
      <c r="C11" s="164" t="s">
        <v>711</v>
      </c>
      <c r="D11" s="165" t="s">
        <v>703</v>
      </c>
      <c r="E11" s="174" t="s">
        <v>712</v>
      </c>
      <c r="F11" s="165" t="s">
        <v>713</v>
      </c>
      <c r="G11" s="165" t="s">
        <v>714</v>
      </c>
      <c r="H11" s="165" t="s">
        <v>715</v>
      </c>
      <c r="I11" s="174" t="s">
        <v>716</v>
      </c>
      <c r="J11" s="165" t="s">
        <v>717</v>
      </c>
      <c r="K11" s="226" t="s">
        <v>49</v>
      </c>
      <c r="L11" s="226" t="s">
        <v>51</v>
      </c>
      <c r="M11" s="226" t="s">
        <v>53</v>
      </c>
      <c r="N11" s="226" t="s">
        <v>57</v>
      </c>
      <c r="O11" s="226" t="s">
        <v>60</v>
      </c>
      <c r="P11" s="226" t="s">
        <v>63</v>
      </c>
      <c r="Q11" s="226" t="s">
        <v>66</v>
      </c>
      <c r="R11" s="226" t="s">
        <v>718</v>
      </c>
      <c r="S11" s="226" t="s">
        <v>69</v>
      </c>
      <c r="T11" s="226" t="s">
        <v>72</v>
      </c>
      <c r="U11" s="226" t="s">
        <v>74</v>
      </c>
      <c r="V11" s="226" t="s">
        <v>75</v>
      </c>
      <c r="W11" s="226" t="s">
        <v>78</v>
      </c>
      <c r="X11" s="226" t="s">
        <v>79</v>
      </c>
      <c r="Y11" s="226" t="s">
        <v>80</v>
      </c>
      <c r="Z11" s="226" t="s">
        <v>81</v>
      </c>
      <c r="AA11" s="226" t="s">
        <v>82</v>
      </c>
      <c r="AB11" s="225" t="s">
        <v>719</v>
      </c>
      <c r="AC11" s="174" t="s">
        <v>720</v>
      </c>
      <c r="AD11" s="174" t="s">
        <v>721</v>
      </c>
      <c r="AE11" s="174" t="s">
        <v>722</v>
      </c>
      <c r="AF11" s="174" t="s">
        <v>723</v>
      </c>
      <c r="AG11" s="174" t="s">
        <v>724</v>
      </c>
      <c r="AH11" s="174" t="s">
        <v>725</v>
      </c>
      <c r="AI11" s="174" t="s">
        <v>726</v>
      </c>
      <c r="AJ11" s="174" t="s">
        <v>727</v>
      </c>
      <c r="AK11" s="174" t="s">
        <v>728</v>
      </c>
      <c r="AL11" s="174" t="s">
        <v>729</v>
      </c>
      <c r="AM11" s="174" t="s">
        <v>730</v>
      </c>
      <c r="AN11" s="174" t="s">
        <v>731</v>
      </c>
      <c r="AO11" s="174" t="s">
        <v>732</v>
      </c>
      <c r="AP11" s="174" t="s">
        <v>733</v>
      </c>
      <c r="AQ11" s="174" t="s">
        <v>734</v>
      </c>
      <c r="AR11" s="174" t="s">
        <v>68</v>
      </c>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4"/>
      <c r="FL11" s="254"/>
      <c r="FM11" s="254"/>
      <c r="FN11" s="254"/>
      <c r="FO11" s="254"/>
      <c r="FP11" s="254"/>
      <c r="FQ11" s="254"/>
      <c r="FR11" s="254"/>
      <c r="FS11" s="254"/>
      <c r="FT11" s="254"/>
      <c r="FU11" s="254"/>
      <c r="FV11" s="254"/>
      <c r="FW11" s="254"/>
      <c r="FX11" s="254"/>
      <c r="FY11" s="254"/>
      <c r="FZ11" s="254"/>
      <c r="GA11" s="254"/>
      <c r="GB11" s="254"/>
      <c r="GC11" s="254"/>
      <c r="GD11" s="254"/>
      <c r="GE11" s="254"/>
      <c r="GF11" s="254"/>
      <c r="GG11" s="254"/>
      <c r="GH11" s="254"/>
      <c r="GI11" s="254"/>
      <c r="GJ11" s="254"/>
      <c r="GK11" s="254"/>
      <c r="GL11" s="254"/>
      <c r="GM11" s="254"/>
      <c r="GN11" s="254"/>
      <c r="GO11" s="254"/>
      <c r="GP11" s="254"/>
      <c r="GQ11" s="254"/>
      <c r="GR11" s="254"/>
      <c r="GS11" s="254"/>
      <c r="GT11" s="254"/>
      <c r="GU11" s="254"/>
      <c r="GV11" s="254"/>
      <c r="GW11" s="254"/>
      <c r="GX11" s="254"/>
      <c r="GY11" s="254"/>
      <c r="GZ11" s="254"/>
      <c r="HA11" s="254"/>
      <c r="HB11" s="254"/>
      <c r="HC11" s="254"/>
      <c r="HD11" s="254"/>
      <c r="HE11" s="254"/>
      <c r="HF11" s="254"/>
      <c r="HG11" s="254"/>
      <c r="HH11" s="254"/>
      <c r="HI11" s="254"/>
      <c r="HJ11" s="254"/>
      <c r="HK11" s="254"/>
      <c r="HL11" s="254"/>
      <c r="HM11" s="254"/>
      <c r="HN11" s="254"/>
      <c r="HO11" s="254"/>
      <c r="HP11" s="254"/>
      <c r="HQ11" s="254"/>
      <c r="HR11" s="254"/>
      <c r="HS11" s="254"/>
      <c r="HT11" s="254"/>
      <c r="HU11" s="254"/>
      <c r="HV11" s="254"/>
      <c r="HW11" s="254"/>
      <c r="HX11" s="254"/>
      <c r="HY11" s="254"/>
      <c r="HZ11" s="254"/>
      <c r="IA11" s="254"/>
      <c r="IB11" s="254"/>
      <c r="IC11" s="254"/>
      <c r="ID11" s="254"/>
      <c r="IE11" s="254"/>
      <c r="IF11" s="254"/>
      <c r="IG11" s="254"/>
      <c r="IH11" s="254"/>
      <c r="II11" s="254"/>
      <c r="IJ11" s="254"/>
      <c r="IK11" s="254"/>
      <c r="IL11" s="254"/>
      <c r="IM11" s="254"/>
      <c r="IN11" s="254"/>
      <c r="IO11" s="254"/>
      <c r="IP11" s="254"/>
      <c r="IQ11" s="254"/>
      <c r="IR11" s="254"/>
      <c r="IS11" s="254"/>
      <c r="IT11" s="254"/>
      <c r="IU11" s="254"/>
      <c r="IV11" s="254"/>
      <c r="IW11" s="254"/>
      <c r="IX11" s="254"/>
      <c r="IY11" s="254"/>
      <c r="IZ11" s="254"/>
      <c r="JA11" s="254"/>
      <c r="JB11" s="254"/>
      <c r="JC11" s="254"/>
      <c r="JD11" s="254"/>
      <c r="JE11" s="254"/>
      <c r="JF11" s="254"/>
      <c r="JG11" s="254"/>
      <c r="JH11" s="254"/>
      <c r="JI11" s="254"/>
      <c r="JJ11" s="254"/>
      <c r="JK11" s="254"/>
      <c r="JL11" s="254"/>
      <c r="JM11" s="254"/>
      <c r="JN11" s="254"/>
      <c r="JO11" s="254"/>
      <c r="JP11" s="254"/>
      <c r="JQ11" s="254"/>
      <c r="JR11" s="254"/>
      <c r="JS11" s="254"/>
      <c r="JT11" s="254"/>
      <c r="JU11" s="254"/>
      <c r="JV11" s="254"/>
      <c r="JW11" s="254"/>
      <c r="JX11" s="254"/>
      <c r="JY11" s="254"/>
      <c r="JZ11" s="254"/>
      <c r="KA11" s="254"/>
      <c r="KB11" s="254"/>
      <c r="KC11" s="254"/>
      <c r="KD11" s="254"/>
      <c r="KE11" s="254"/>
      <c r="KF11" s="254"/>
      <c r="KG11" s="254"/>
      <c r="KH11" s="254"/>
      <c r="KI11" s="254"/>
      <c r="KJ11" s="254"/>
      <c r="KK11" s="254"/>
      <c r="KL11" s="254"/>
      <c r="KM11" s="254"/>
      <c r="KN11" s="254"/>
      <c r="KO11" s="254"/>
      <c r="KP11" s="254"/>
      <c r="KQ11" s="254"/>
      <c r="KR11" s="254"/>
      <c r="KS11" s="254"/>
      <c r="KT11" s="254"/>
      <c r="KU11" s="254"/>
      <c r="KV11" s="254"/>
      <c r="KW11" s="254"/>
      <c r="KX11" s="254"/>
      <c r="KY11" s="254"/>
      <c r="KZ11" s="254"/>
      <c r="LA11" s="254"/>
      <c r="LB11" s="254"/>
      <c r="LC11" s="254"/>
      <c r="LD11" s="254"/>
      <c r="LE11" s="254"/>
      <c r="LF11" s="254"/>
      <c r="LG11" s="254"/>
      <c r="LH11" s="254"/>
      <c r="LI11" s="254"/>
      <c r="LJ11" s="254"/>
      <c r="LK11" s="254"/>
      <c r="LL11" s="254"/>
      <c r="LM11" s="254"/>
      <c r="LN11" s="254"/>
      <c r="LO11" s="254"/>
      <c r="LP11" s="254"/>
      <c r="LQ11" s="254"/>
      <c r="LR11" s="254"/>
      <c r="LS11" s="254"/>
      <c r="LT11" s="254"/>
      <c r="LU11" s="254"/>
      <c r="LV11" s="254"/>
      <c r="LW11" s="254"/>
      <c r="LX11" s="254"/>
      <c r="LY11" s="254"/>
      <c r="LZ11" s="254"/>
      <c r="MA11" s="254"/>
      <c r="MB11" s="254"/>
      <c r="MC11" s="254"/>
      <c r="MD11" s="254"/>
      <c r="ME11" s="254"/>
      <c r="MF11" s="254"/>
      <c r="MG11" s="254"/>
      <c r="MH11" s="254"/>
      <c r="MI11" s="254"/>
      <c r="MJ11" s="254"/>
      <c r="MK11" s="254"/>
      <c r="ML11" s="254"/>
      <c r="MM11" s="254"/>
      <c r="MN11" s="254"/>
      <c r="MO11" s="254"/>
      <c r="MP11" s="254"/>
      <c r="MQ11" s="254"/>
      <c r="MR11" s="254"/>
      <c r="MS11" s="254"/>
      <c r="MT11" s="254"/>
      <c r="MU11" s="254"/>
      <c r="MV11" s="254"/>
      <c r="MW11" s="254"/>
      <c r="MX11" s="254"/>
      <c r="MY11" s="254"/>
      <c r="MZ11" s="254"/>
      <c r="NA11" s="254"/>
      <c r="NB11" s="254"/>
      <c r="NC11" s="254"/>
      <c r="ND11" s="254"/>
      <c r="NE11" s="254"/>
      <c r="NF11" s="254"/>
      <c r="NG11" s="254"/>
      <c r="NH11" s="254"/>
      <c r="NI11" s="254"/>
      <c r="NJ11" s="254"/>
      <c r="NK11" s="254"/>
      <c r="NL11" s="254"/>
      <c r="NM11" s="254"/>
      <c r="NN11" s="254"/>
      <c r="NO11" s="254"/>
      <c r="NP11" s="254"/>
      <c r="NQ11" s="254"/>
      <c r="NR11" s="254"/>
      <c r="NS11" s="254"/>
      <c r="NT11" s="254"/>
      <c r="NU11" s="254"/>
      <c r="NV11" s="254"/>
      <c r="NW11" s="254"/>
      <c r="NX11" s="254"/>
      <c r="NY11" s="254"/>
      <c r="NZ11" s="254"/>
      <c r="OA11" s="254"/>
      <c r="OB11" s="254"/>
      <c r="OC11" s="254"/>
      <c r="OD11" s="254"/>
      <c r="OE11" s="254"/>
      <c r="OF11" s="254"/>
      <c r="OG11" s="254"/>
      <c r="OH11" s="254"/>
      <c r="OI11" s="254"/>
      <c r="OJ11" s="254"/>
      <c r="OK11" s="254"/>
      <c r="OL11" s="254"/>
      <c r="OM11" s="254"/>
      <c r="ON11" s="254"/>
      <c r="OO11" s="254"/>
      <c r="OP11" s="254"/>
      <c r="OQ11" s="254"/>
      <c r="OR11" s="254"/>
      <c r="OS11" s="254"/>
      <c r="OT11" s="254"/>
      <c r="OU11" s="254"/>
      <c r="OV11" s="254"/>
      <c r="OW11" s="254"/>
      <c r="OX11" s="254"/>
      <c r="OY11" s="254"/>
      <c r="OZ11" s="254"/>
      <c r="PA11" s="254"/>
      <c r="PB11" s="254"/>
      <c r="PC11" s="254"/>
      <c r="PD11" s="254"/>
      <c r="PE11" s="254"/>
      <c r="PF11" s="254"/>
      <c r="PG11" s="254"/>
      <c r="PH11" s="254"/>
      <c r="PI11" s="254"/>
      <c r="PJ11" s="254"/>
      <c r="PK11" s="254"/>
      <c r="PL11" s="254"/>
      <c r="PM11" s="254"/>
      <c r="PN11" s="254"/>
      <c r="PO11" s="254"/>
      <c r="PP11" s="254"/>
      <c r="PQ11" s="254"/>
      <c r="PR11" s="254"/>
      <c r="PS11" s="254"/>
      <c r="PT11" s="254"/>
      <c r="PU11" s="254"/>
      <c r="PV11" s="254"/>
      <c r="PW11" s="254"/>
      <c r="PX11" s="254"/>
      <c r="PY11" s="254"/>
      <c r="PZ11" s="254"/>
      <c r="QA11" s="254"/>
      <c r="QB11" s="254"/>
      <c r="QC11" s="254"/>
      <c r="QD11" s="254"/>
      <c r="QE11" s="254"/>
      <c r="QF11" s="254"/>
      <c r="QG11" s="254"/>
      <c r="QH11" s="254"/>
      <c r="QI11" s="254"/>
      <c r="QJ11" s="254"/>
      <c r="QK11" s="254"/>
      <c r="QL11" s="254"/>
      <c r="QM11" s="254"/>
      <c r="QN11" s="254"/>
      <c r="QO11" s="254"/>
      <c r="QP11" s="254"/>
      <c r="QQ11" s="254"/>
      <c r="QR11" s="254"/>
      <c r="QS11" s="254"/>
      <c r="QT11" s="254"/>
      <c r="QU11" s="254"/>
      <c r="QV11" s="254"/>
      <c r="QW11" s="254"/>
      <c r="QX11" s="254"/>
      <c r="QY11" s="254"/>
      <c r="QZ11" s="254"/>
      <c r="RA11" s="254"/>
      <c r="RB11" s="254"/>
      <c r="RC11" s="254"/>
      <c r="RD11" s="254"/>
      <c r="RE11" s="254"/>
      <c r="RF11" s="254"/>
      <c r="RG11" s="254"/>
      <c r="RH11" s="254"/>
      <c r="RI11" s="254"/>
      <c r="RJ11" s="254"/>
      <c r="RK11" s="254"/>
      <c r="RL11" s="254"/>
      <c r="RM11" s="254"/>
      <c r="RN11" s="254"/>
      <c r="RO11" s="254"/>
      <c r="RP11" s="254"/>
      <c r="RQ11" s="254"/>
      <c r="RR11" s="254"/>
      <c r="RS11" s="254"/>
      <c r="RT11" s="254"/>
      <c r="RU11" s="254"/>
      <c r="RV11" s="254"/>
      <c r="RW11" s="254"/>
      <c r="RX11" s="254"/>
      <c r="RY11" s="254"/>
      <c r="RZ11" s="254"/>
      <c r="SA11" s="254"/>
      <c r="SB11" s="254"/>
      <c r="SC11" s="254"/>
      <c r="SD11" s="254"/>
      <c r="SE11" s="254"/>
      <c r="SF11" s="254"/>
      <c r="SG11" s="254"/>
      <c r="SH11" s="254"/>
      <c r="SI11" s="254"/>
      <c r="SJ11" s="254"/>
      <c r="SK11" s="254"/>
      <c r="SL11" s="254"/>
      <c r="SM11" s="254"/>
      <c r="SN11" s="254"/>
      <c r="SO11" s="254"/>
      <c r="SP11" s="254"/>
      <c r="SQ11" s="254"/>
      <c r="SR11" s="254"/>
      <c r="SS11" s="254"/>
      <c r="ST11" s="254"/>
      <c r="SU11" s="254"/>
      <c r="SV11" s="254"/>
      <c r="SW11" s="254"/>
      <c r="SX11" s="254"/>
      <c r="SY11" s="254"/>
      <c r="SZ11" s="254"/>
      <c r="TA11" s="254"/>
      <c r="TB11" s="254"/>
      <c r="TC11" s="254"/>
      <c r="TD11" s="254"/>
      <c r="TE11" s="254"/>
      <c r="TF11" s="254"/>
      <c r="TG11" s="254"/>
      <c r="TH11" s="254"/>
      <c r="TI11" s="254"/>
      <c r="TJ11" s="254"/>
      <c r="TK11" s="254"/>
      <c r="TL11" s="254"/>
      <c r="TM11" s="254"/>
      <c r="TN11" s="254"/>
      <c r="TO11" s="254"/>
      <c r="TP11" s="254"/>
      <c r="TQ11" s="254"/>
      <c r="TR11" s="254"/>
      <c r="TS11" s="254"/>
      <c r="TT11" s="254"/>
      <c r="TU11" s="254"/>
      <c r="TV11" s="254"/>
      <c r="TW11" s="254"/>
      <c r="TX11" s="254"/>
      <c r="TY11" s="254"/>
      <c r="TZ11" s="254"/>
      <c r="UA11" s="254"/>
      <c r="UB11" s="254"/>
      <c r="UC11" s="254"/>
      <c r="UD11" s="254"/>
      <c r="UE11" s="254"/>
      <c r="UF11" s="254"/>
      <c r="UG11" s="254"/>
      <c r="UH11" s="254"/>
      <c r="UI11" s="254"/>
      <c r="UJ11" s="254"/>
      <c r="UK11" s="254"/>
      <c r="UL11" s="254"/>
      <c r="UM11" s="254"/>
      <c r="UN11" s="254"/>
      <c r="UO11" s="254"/>
      <c r="UP11" s="254"/>
      <c r="UQ11" s="254"/>
      <c r="UR11" s="254"/>
      <c r="US11" s="254"/>
      <c r="UT11" s="254"/>
      <c r="UU11" s="254"/>
      <c r="UV11" s="254"/>
      <c r="UW11" s="254"/>
      <c r="UX11" s="254"/>
      <c r="UY11" s="254"/>
    </row>
    <row r="12" spans="1:571" ht="14.45" x14ac:dyDescent="0.3">
      <c r="A12" s="232"/>
      <c r="B12" s="257" t="s">
        <v>148</v>
      </c>
      <c r="C12" s="162" t="s">
        <v>735</v>
      </c>
      <c r="D12" s="163">
        <f ca="1">D13+D47+D83+D89+D96</f>
        <v>138834243</v>
      </c>
      <c r="E12" s="163">
        <f ca="1">E13+E47+E83+E89+E96</f>
        <v>29849804.949999999</v>
      </c>
      <c r="F12" s="163">
        <f t="shared" ref="F12:F106" ca="1" si="0">D12+E12</f>
        <v>168684047.94999999</v>
      </c>
      <c r="G12" s="163">
        <f>G13+G47+G83+G89+G96</f>
        <v>0</v>
      </c>
      <c r="H12" s="163">
        <f ca="1">F12-G12</f>
        <v>168684047.94999999</v>
      </c>
      <c r="I12" s="163">
        <f>I13+I47+I83+I89+I96</f>
        <v>0</v>
      </c>
      <c r="J12" s="163">
        <f ca="1">F12-I12</f>
        <v>168684047.94999999</v>
      </c>
      <c r="K12" s="163">
        <f t="shared" ref="K12:AD12" ca="1" si="1">K13+K47+K83+K89+K96</f>
        <v>0</v>
      </c>
      <c r="L12" s="163">
        <f t="shared" ca="1" si="1"/>
        <v>0</v>
      </c>
      <c r="M12" s="163">
        <f t="shared" ca="1" si="1"/>
        <v>0</v>
      </c>
      <c r="N12" s="163">
        <f t="shared" ca="1" si="1"/>
        <v>0</v>
      </c>
      <c r="O12" s="163">
        <f t="shared" ca="1" si="1"/>
        <v>138834243</v>
      </c>
      <c r="P12" s="163">
        <f t="shared" ca="1" si="1"/>
        <v>0</v>
      </c>
      <c r="Q12" s="163">
        <f t="shared" ca="1" si="1"/>
        <v>0</v>
      </c>
      <c r="R12" s="163">
        <f t="shared" ca="1" si="1"/>
        <v>0</v>
      </c>
      <c r="S12" s="163">
        <f t="shared" ca="1" si="1"/>
        <v>0</v>
      </c>
      <c r="T12" s="163">
        <f t="shared" ref="T12" ca="1" si="2">T13+T47+T83+T89+T96</f>
        <v>850000</v>
      </c>
      <c r="U12" s="163">
        <f t="shared" ca="1" si="1"/>
        <v>0</v>
      </c>
      <c r="V12" s="163">
        <f t="shared" ca="1" si="1"/>
        <v>28999804.949999999</v>
      </c>
      <c r="W12" s="163">
        <f t="shared" ca="1" si="1"/>
        <v>0</v>
      </c>
      <c r="X12" s="163">
        <f t="shared" ca="1" si="1"/>
        <v>0</v>
      </c>
      <c r="Y12" s="163">
        <f t="shared" ref="Y12:Z12" ca="1" si="3">Y13+Y47+Y83+Y89+Y96</f>
        <v>0</v>
      </c>
      <c r="Z12" s="163">
        <f t="shared" ca="1" si="3"/>
        <v>0</v>
      </c>
      <c r="AA12" s="163">
        <f t="shared" ca="1" si="1"/>
        <v>0</v>
      </c>
      <c r="AB12" s="163">
        <f t="shared" ca="1" si="1"/>
        <v>23846562.039999999</v>
      </c>
      <c r="AC12" s="163">
        <f t="shared" ca="1" si="1"/>
        <v>6003242.9100000001</v>
      </c>
      <c r="AD12" s="163">
        <f t="shared" ca="1" si="1"/>
        <v>138834243</v>
      </c>
      <c r="AE12" s="163">
        <f ca="1">AB12+AC12+AD12</f>
        <v>168684047.94999999</v>
      </c>
      <c r="AF12" s="163">
        <f ca="1">AF13+AF47+AF83+AF89+AF96</f>
        <v>0</v>
      </c>
      <c r="AG12" s="163">
        <f ca="1">AG13+AG47+AG83+AG89+AG96</f>
        <v>0</v>
      </c>
      <c r="AH12" s="163">
        <f ca="1">AH13+AH47+AH83+AH89+AH96</f>
        <v>0</v>
      </c>
      <c r="AI12" s="163">
        <f ca="1">AF12+AG12+AH12</f>
        <v>0</v>
      </c>
      <c r="AJ12" s="163">
        <f ca="1">AJ13+AJ47+AJ83+AJ89+AJ96</f>
        <v>0</v>
      </c>
      <c r="AK12" s="163">
        <f ca="1">AK13+AK47+AK83+AK89+AK96</f>
        <v>0</v>
      </c>
      <c r="AL12" s="163">
        <f ca="1">AL13+AL47+AL83+AL89+AL96</f>
        <v>0</v>
      </c>
      <c r="AM12" s="163">
        <f ca="1">AJ12+AK12+AL12</f>
        <v>0</v>
      </c>
      <c r="AN12" s="163">
        <f ca="1">AN13+AN47+AN83+AN89+AN96</f>
        <v>0</v>
      </c>
      <c r="AO12" s="163">
        <f ca="1">AO13+AO47+AO83+AO89+AO96</f>
        <v>0</v>
      </c>
      <c r="AP12" s="163">
        <f ca="1">AP13+AP47+AP83+AP89+AP96</f>
        <v>0</v>
      </c>
      <c r="AQ12" s="163">
        <f ca="1">AN12+AO12+AP12</f>
        <v>0</v>
      </c>
      <c r="AR12" s="163">
        <f ca="1">AE12+AI12+AM12+AQ12</f>
        <v>168684047.94999999</v>
      </c>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c r="DM12" s="254"/>
      <c r="DN12" s="254"/>
      <c r="DO12" s="254"/>
      <c r="DP12" s="254"/>
      <c r="DQ12" s="254"/>
      <c r="DR12" s="254"/>
      <c r="DS12" s="254"/>
      <c r="DT12" s="254"/>
      <c r="DU12" s="254"/>
      <c r="DV12" s="254"/>
      <c r="DW12" s="254"/>
      <c r="DX12" s="254"/>
      <c r="DY12" s="254"/>
      <c r="DZ12" s="254"/>
      <c r="EA12" s="254"/>
      <c r="EB12" s="254"/>
      <c r="EC12" s="254"/>
      <c r="ED12" s="254"/>
      <c r="EE12" s="254"/>
      <c r="EF12" s="254"/>
      <c r="EG12" s="254"/>
      <c r="EH12" s="254"/>
      <c r="EI12" s="254"/>
      <c r="EJ12" s="254"/>
      <c r="EK12" s="254"/>
      <c r="EL12" s="254"/>
      <c r="EM12" s="254"/>
      <c r="EN12" s="254"/>
      <c r="EO12" s="254"/>
      <c r="EP12" s="254"/>
      <c r="EQ12" s="254"/>
      <c r="ER12" s="254"/>
      <c r="ES12" s="254"/>
      <c r="ET12" s="254"/>
      <c r="EU12" s="254"/>
      <c r="EV12" s="254"/>
      <c r="EW12" s="254"/>
      <c r="EX12" s="254"/>
      <c r="EY12" s="254"/>
      <c r="EZ12" s="254"/>
      <c r="FA12" s="254"/>
      <c r="FB12" s="254"/>
      <c r="FC12" s="254"/>
      <c r="FD12" s="254"/>
      <c r="FE12" s="254"/>
      <c r="FF12" s="254"/>
      <c r="FG12" s="254"/>
      <c r="FH12" s="254"/>
      <c r="FI12" s="254"/>
      <c r="FJ12" s="254"/>
      <c r="FK12" s="254"/>
      <c r="FL12" s="254"/>
      <c r="FM12" s="254"/>
      <c r="FN12" s="254"/>
      <c r="FO12" s="254"/>
      <c r="FP12" s="254"/>
      <c r="FQ12" s="254"/>
      <c r="FR12" s="254"/>
      <c r="FS12" s="254"/>
      <c r="FT12" s="254"/>
      <c r="FU12" s="254"/>
      <c r="FV12" s="254"/>
      <c r="FW12" s="254"/>
      <c r="FX12" s="254"/>
      <c r="FY12" s="254"/>
      <c r="FZ12" s="254"/>
      <c r="GA12" s="254"/>
      <c r="GB12" s="254"/>
      <c r="GC12" s="254"/>
      <c r="GD12" s="254"/>
      <c r="GE12" s="254"/>
      <c r="GF12" s="254"/>
      <c r="GG12" s="254"/>
      <c r="GH12" s="254"/>
      <c r="GI12" s="254"/>
      <c r="GJ12" s="254"/>
      <c r="GK12" s="254"/>
      <c r="GL12" s="254"/>
      <c r="GM12" s="254"/>
      <c r="GN12" s="254"/>
      <c r="GO12" s="254"/>
      <c r="GP12" s="254"/>
      <c r="GQ12" s="254"/>
      <c r="GR12" s="254"/>
      <c r="GS12" s="254"/>
      <c r="GT12" s="254"/>
      <c r="GU12" s="254"/>
      <c r="GV12" s="254"/>
      <c r="GW12" s="254"/>
      <c r="GX12" s="254"/>
      <c r="GY12" s="254"/>
      <c r="GZ12" s="254"/>
      <c r="HA12" s="254"/>
      <c r="HB12" s="254"/>
      <c r="HC12" s="254"/>
      <c r="HD12" s="254"/>
      <c r="HE12" s="254"/>
      <c r="HF12" s="254"/>
      <c r="HG12" s="254"/>
      <c r="HH12" s="254"/>
      <c r="HI12" s="254"/>
      <c r="HJ12" s="254"/>
      <c r="HK12" s="254"/>
      <c r="HL12" s="254"/>
      <c r="HM12" s="254"/>
      <c r="HN12" s="254"/>
      <c r="HO12" s="254"/>
      <c r="HP12" s="254"/>
      <c r="HQ12" s="254"/>
      <c r="HR12" s="254"/>
      <c r="HS12" s="254"/>
      <c r="HT12" s="254"/>
      <c r="HU12" s="254"/>
      <c r="HV12" s="254"/>
      <c r="HW12" s="254"/>
      <c r="HX12" s="254"/>
      <c r="HY12" s="254"/>
      <c r="HZ12" s="254"/>
      <c r="IA12" s="254"/>
      <c r="IB12" s="254"/>
      <c r="IC12" s="254"/>
      <c r="ID12" s="254"/>
      <c r="IE12" s="254"/>
      <c r="IF12" s="254"/>
      <c r="IG12" s="254"/>
      <c r="IH12" s="254"/>
      <c r="II12" s="254"/>
      <c r="IJ12" s="254"/>
      <c r="IK12" s="254"/>
      <c r="IL12" s="254"/>
      <c r="IM12" s="254"/>
      <c r="IN12" s="254"/>
      <c r="IO12" s="254"/>
      <c r="IP12" s="254"/>
      <c r="IQ12" s="254"/>
      <c r="IR12" s="254"/>
      <c r="IS12" s="254"/>
      <c r="IT12" s="254"/>
      <c r="IU12" s="254"/>
      <c r="IV12" s="254"/>
      <c r="IW12" s="254"/>
      <c r="IX12" s="254"/>
      <c r="IY12" s="254"/>
      <c r="IZ12" s="254"/>
      <c r="JA12" s="254"/>
      <c r="JB12" s="254"/>
      <c r="JC12" s="254"/>
      <c r="JD12" s="254"/>
      <c r="JE12" s="254"/>
      <c r="JF12" s="254"/>
      <c r="JG12" s="254"/>
      <c r="JH12" s="254"/>
      <c r="JI12" s="254"/>
      <c r="JJ12" s="254"/>
      <c r="JK12" s="254"/>
      <c r="JL12" s="254"/>
      <c r="JM12" s="254"/>
      <c r="JN12" s="254"/>
      <c r="JO12" s="254"/>
      <c r="JP12" s="254"/>
      <c r="JQ12" s="254"/>
      <c r="JR12" s="254"/>
      <c r="JS12" s="254"/>
      <c r="JT12" s="254"/>
      <c r="JU12" s="254"/>
      <c r="JV12" s="254"/>
      <c r="JW12" s="254"/>
      <c r="JX12" s="254"/>
      <c r="JY12" s="254"/>
      <c r="JZ12" s="254"/>
      <c r="KA12" s="254"/>
      <c r="KB12" s="254"/>
      <c r="KC12" s="254"/>
      <c r="KD12" s="254"/>
      <c r="KE12" s="254"/>
      <c r="KF12" s="254"/>
      <c r="KG12" s="254"/>
      <c r="KH12" s="254"/>
      <c r="KI12" s="254"/>
      <c r="KJ12" s="254"/>
      <c r="KK12" s="254"/>
      <c r="KL12" s="254"/>
      <c r="KM12" s="254"/>
      <c r="KN12" s="254"/>
      <c r="KO12" s="254"/>
      <c r="KP12" s="254"/>
      <c r="KQ12" s="254"/>
      <c r="KR12" s="254"/>
      <c r="KS12" s="254"/>
      <c r="KT12" s="254"/>
      <c r="KU12" s="254"/>
      <c r="KV12" s="254"/>
      <c r="KW12" s="254"/>
      <c r="KX12" s="254"/>
      <c r="KY12" s="254"/>
      <c r="KZ12" s="254"/>
      <c r="LA12" s="254"/>
      <c r="LB12" s="254"/>
      <c r="LC12" s="254"/>
      <c r="LD12" s="254"/>
      <c r="LE12" s="254"/>
      <c r="LF12" s="254"/>
      <c r="LG12" s="254"/>
      <c r="LH12" s="254"/>
      <c r="LI12" s="254"/>
      <c r="LJ12" s="254"/>
      <c r="LK12" s="254"/>
      <c r="LL12" s="254"/>
      <c r="LM12" s="254"/>
      <c r="LN12" s="254"/>
      <c r="LO12" s="254"/>
      <c r="LP12" s="254"/>
      <c r="LQ12" s="254"/>
      <c r="LR12" s="254"/>
      <c r="LS12" s="254"/>
      <c r="LT12" s="254"/>
      <c r="LU12" s="254"/>
      <c r="LV12" s="254"/>
      <c r="LW12" s="254"/>
      <c r="LX12" s="254"/>
      <c r="LY12" s="254"/>
      <c r="LZ12" s="254"/>
      <c r="MA12" s="254"/>
      <c r="MB12" s="254"/>
      <c r="MC12" s="254"/>
      <c r="MD12" s="254"/>
      <c r="ME12" s="254"/>
      <c r="MF12" s="254"/>
      <c r="MG12" s="254"/>
      <c r="MH12" s="254"/>
      <c r="MI12" s="254"/>
      <c r="MJ12" s="254"/>
      <c r="MK12" s="254"/>
      <c r="ML12" s="254"/>
      <c r="MM12" s="254"/>
      <c r="MN12" s="254"/>
      <c r="MO12" s="254"/>
      <c r="MP12" s="254"/>
      <c r="MQ12" s="254"/>
      <c r="MR12" s="254"/>
      <c r="MS12" s="254"/>
      <c r="MT12" s="254"/>
      <c r="MU12" s="254"/>
      <c r="MV12" s="254"/>
      <c r="MW12" s="254"/>
      <c r="MX12" s="254"/>
      <c r="MY12" s="254"/>
      <c r="MZ12" s="254"/>
      <c r="NA12" s="254"/>
      <c r="NB12" s="254"/>
      <c r="NC12" s="254"/>
      <c r="ND12" s="254"/>
      <c r="NE12" s="254"/>
      <c r="NF12" s="254"/>
      <c r="NG12" s="254"/>
      <c r="NH12" s="254"/>
      <c r="NI12" s="254"/>
      <c r="NJ12" s="254"/>
      <c r="NK12" s="254"/>
      <c r="NL12" s="254"/>
      <c r="NM12" s="254"/>
      <c r="NN12" s="254"/>
      <c r="NO12" s="254"/>
      <c r="NP12" s="254"/>
      <c r="NQ12" s="254"/>
      <c r="NR12" s="254"/>
      <c r="NS12" s="254"/>
      <c r="NT12" s="254"/>
      <c r="NU12" s="254"/>
      <c r="NV12" s="254"/>
      <c r="NW12" s="254"/>
      <c r="NX12" s="254"/>
      <c r="NY12" s="254"/>
      <c r="NZ12" s="254"/>
      <c r="OA12" s="254"/>
      <c r="OB12" s="254"/>
      <c r="OC12" s="254"/>
      <c r="OD12" s="254"/>
      <c r="OE12" s="254"/>
      <c r="OF12" s="254"/>
      <c r="OG12" s="254"/>
      <c r="OH12" s="254"/>
      <c r="OI12" s="254"/>
      <c r="OJ12" s="254"/>
      <c r="OK12" s="254"/>
      <c r="OL12" s="254"/>
      <c r="OM12" s="254"/>
      <c r="ON12" s="254"/>
      <c r="OO12" s="254"/>
      <c r="OP12" s="254"/>
      <c r="OQ12" s="254"/>
      <c r="OR12" s="254"/>
      <c r="OS12" s="254"/>
      <c r="OT12" s="254"/>
      <c r="OU12" s="254"/>
      <c r="OV12" s="254"/>
      <c r="OW12" s="254"/>
      <c r="OX12" s="254"/>
      <c r="OY12" s="254"/>
      <c r="OZ12" s="254"/>
      <c r="PA12" s="254"/>
      <c r="PB12" s="254"/>
      <c r="PC12" s="254"/>
      <c r="PD12" s="254"/>
      <c r="PE12" s="254"/>
      <c r="PF12" s="254"/>
      <c r="PG12" s="254"/>
      <c r="PH12" s="254"/>
      <c r="PI12" s="254"/>
      <c r="PJ12" s="254"/>
      <c r="PK12" s="254"/>
      <c r="PL12" s="254"/>
      <c r="PM12" s="254"/>
      <c r="PN12" s="254"/>
      <c r="PO12" s="254"/>
      <c r="PP12" s="254"/>
      <c r="PQ12" s="254"/>
      <c r="PR12" s="254"/>
      <c r="PS12" s="254"/>
      <c r="PT12" s="254"/>
      <c r="PU12" s="254"/>
      <c r="PV12" s="254"/>
      <c r="PW12" s="254"/>
      <c r="PX12" s="254"/>
      <c r="PY12" s="254"/>
      <c r="PZ12" s="254"/>
      <c r="QA12" s="254"/>
      <c r="QB12" s="254"/>
      <c r="QC12" s="254"/>
      <c r="QD12" s="254"/>
      <c r="QE12" s="254"/>
      <c r="QF12" s="254"/>
      <c r="QG12" s="254"/>
      <c r="QH12" s="254"/>
      <c r="QI12" s="254"/>
      <c r="QJ12" s="254"/>
      <c r="QK12" s="254"/>
      <c r="QL12" s="254"/>
      <c r="QM12" s="254"/>
      <c r="QN12" s="254"/>
      <c r="QO12" s="254"/>
      <c r="QP12" s="254"/>
      <c r="QQ12" s="254"/>
      <c r="QR12" s="254"/>
      <c r="QS12" s="254"/>
      <c r="QT12" s="254"/>
      <c r="QU12" s="254"/>
      <c r="QV12" s="254"/>
      <c r="QW12" s="254"/>
      <c r="QX12" s="254"/>
      <c r="QY12" s="254"/>
      <c r="QZ12" s="254"/>
      <c r="RA12" s="254"/>
      <c r="RB12" s="254"/>
      <c r="RC12" s="254"/>
      <c r="RD12" s="254"/>
      <c r="RE12" s="254"/>
      <c r="RF12" s="254"/>
      <c r="RG12" s="254"/>
      <c r="RH12" s="254"/>
      <c r="RI12" s="254"/>
      <c r="RJ12" s="254"/>
      <c r="RK12" s="254"/>
      <c r="RL12" s="254"/>
      <c r="RM12" s="254"/>
      <c r="RN12" s="254"/>
      <c r="RO12" s="254"/>
      <c r="RP12" s="254"/>
      <c r="RQ12" s="254"/>
      <c r="RR12" s="254"/>
      <c r="RS12" s="254"/>
      <c r="RT12" s="254"/>
      <c r="RU12" s="254"/>
      <c r="RV12" s="254"/>
      <c r="RW12" s="254"/>
      <c r="RX12" s="254"/>
      <c r="RY12" s="254"/>
      <c r="RZ12" s="254"/>
      <c r="SA12" s="254"/>
      <c r="SB12" s="254"/>
      <c r="SC12" s="254"/>
      <c r="SD12" s="254"/>
      <c r="SE12" s="254"/>
      <c r="SF12" s="254"/>
      <c r="SG12" s="254"/>
      <c r="SH12" s="254"/>
      <c r="SI12" s="254"/>
      <c r="SJ12" s="254"/>
      <c r="SK12" s="254"/>
      <c r="SL12" s="254"/>
      <c r="SM12" s="254"/>
      <c r="SN12" s="254"/>
      <c r="SO12" s="254"/>
      <c r="SP12" s="254"/>
      <c r="SQ12" s="254"/>
      <c r="SR12" s="254"/>
      <c r="SS12" s="254"/>
      <c r="ST12" s="254"/>
      <c r="SU12" s="254"/>
      <c r="SV12" s="254"/>
      <c r="SW12" s="254"/>
      <c r="SX12" s="254"/>
      <c r="SY12" s="254"/>
      <c r="SZ12" s="254"/>
      <c r="TA12" s="254"/>
      <c r="TB12" s="254"/>
      <c r="TC12" s="254"/>
      <c r="TD12" s="254"/>
      <c r="TE12" s="254"/>
      <c r="TF12" s="254"/>
      <c r="TG12" s="254"/>
      <c r="TH12" s="254"/>
      <c r="TI12" s="254"/>
      <c r="TJ12" s="254"/>
      <c r="TK12" s="254"/>
      <c r="TL12" s="254"/>
      <c r="TM12" s="254"/>
      <c r="TN12" s="254"/>
      <c r="TO12" s="254"/>
      <c r="TP12" s="254"/>
      <c r="TQ12" s="254"/>
      <c r="TR12" s="254"/>
      <c r="TS12" s="254"/>
      <c r="TT12" s="254"/>
      <c r="TU12" s="254"/>
      <c r="TV12" s="254"/>
      <c r="TW12" s="254"/>
      <c r="TX12" s="254"/>
      <c r="TY12" s="254"/>
      <c r="TZ12" s="254"/>
      <c r="UA12" s="254"/>
      <c r="UB12" s="254"/>
      <c r="UC12" s="254"/>
      <c r="UD12" s="254"/>
      <c r="UE12" s="254"/>
      <c r="UF12" s="254"/>
      <c r="UG12" s="254"/>
      <c r="UH12" s="254"/>
      <c r="UI12" s="254"/>
      <c r="UJ12" s="254"/>
      <c r="UK12" s="254"/>
      <c r="UL12" s="254"/>
      <c r="UM12" s="254"/>
      <c r="UN12" s="254"/>
      <c r="UO12" s="254"/>
      <c r="UP12" s="254"/>
      <c r="UQ12" s="254"/>
      <c r="UR12" s="254"/>
      <c r="US12" s="254"/>
      <c r="UT12" s="254"/>
      <c r="UU12" s="254"/>
      <c r="UV12" s="254"/>
      <c r="UW12" s="254"/>
      <c r="UX12" s="254"/>
      <c r="UY12" s="254"/>
    </row>
    <row r="13" spans="1:571" ht="14.45" x14ac:dyDescent="0.3">
      <c r="A13" s="254"/>
      <c r="B13" s="405" t="s">
        <v>149</v>
      </c>
      <c r="C13" s="409" t="s">
        <v>736</v>
      </c>
      <c r="D13" s="410">
        <f ca="1">SUM(D14:D46)</f>
        <v>72082143</v>
      </c>
      <c r="E13" s="410">
        <f ca="1">SUM(E14:E46)</f>
        <v>29849804.949999999</v>
      </c>
      <c r="F13" s="410">
        <f t="shared" ca="1" si="0"/>
        <v>101931947.95</v>
      </c>
      <c r="G13" s="410">
        <f>SUM(G14:G46)</f>
        <v>0</v>
      </c>
      <c r="H13" s="410">
        <f t="shared" ref="H13:H220" ca="1" si="4">F13-G13</f>
        <v>101931947.95</v>
      </c>
      <c r="I13" s="410">
        <f>SUM(I14:I46)</f>
        <v>0</v>
      </c>
      <c r="J13" s="410">
        <f t="shared" ref="J13:J220" ca="1" si="5">F13-I13</f>
        <v>101931947.95</v>
      </c>
      <c r="K13" s="410">
        <f t="shared" ref="K13:AD13" ca="1" si="6">SUM(K14:K46)</f>
        <v>0</v>
      </c>
      <c r="L13" s="410">
        <f t="shared" ca="1" si="6"/>
        <v>0</v>
      </c>
      <c r="M13" s="410">
        <f t="shared" ca="1" si="6"/>
        <v>0</v>
      </c>
      <c r="N13" s="410">
        <f t="shared" ca="1" si="6"/>
        <v>0</v>
      </c>
      <c r="O13" s="410">
        <f t="shared" ca="1" si="6"/>
        <v>72082143</v>
      </c>
      <c r="P13" s="410">
        <f t="shared" ca="1" si="6"/>
        <v>0</v>
      </c>
      <c r="Q13" s="410">
        <f t="shared" ca="1" si="6"/>
        <v>0</v>
      </c>
      <c r="R13" s="410">
        <f t="shared" ca="1" si="6"/>
        <v>0</v>
      </c>
      <c r="S13" s="410">
        <f t="shared" ca="1" si="6"/>
        <v>0</v>
      </c>
      <c r="T13" s="410">
        <f t="shared" ref="T13" ca="1" si="7">SUM(T14:T46)</f>
        <v>850000</v>
      </c>
      <c r="U13" s="410">
        <f t="shared" ca="1" si="6"/>
        <v>0</v>
      </c>
      <c r="V13" s="410">
        <f t="shared" ca="1" si="6"/>
        <v>28999804.949999999</v>
      </c>
      <c r="W13" s="410">
        <f t="shared" ca="1" si="6"/>
        <v>0</v>
      </c>
      <c r="X13" s="410">
        <f t="shared" ca="1" si="6"/>
        <v>0</v>
      </c>
      <c r="Y13" s="410">
        <f t="shared" ref="Y13:Z13" ca="1" si="8">SUM(Y14:Y46)</f>
        <v>0</v>
      </c>
      <c r="Z13" s="410">
        <f t="shared" ca="1" si="8"/>
        <v>0</v>
      </c>
      <c r="AA13" s="410">
        <f t="shared" ca="1" si="6"/>
        <v>0</v>
      </c>
      <c r="AB13" s="410">
        <f t="shared" ca="1" si="6"/>
        <v>23846562.039999999</v>
      </c>
      <c r="AC13" s="410">
        <f t="shared" ca="1" si="6"/>
        <v>6003242.9100000001</v>
      </c>
      <c r="AD13" s="410">
        <f t="shared" ca="1" si="6"/>
        <v>72082143</v>
      </c>
      <c r="AE13" s="410">
        <f t="shared" ref="AE13:AE220" ca="1" si="9">AB13+AC13+AD13</f>
        <v>101931947.95</v>
      </c>
      <c r="AF13" s="410">
        <f ca="1">SUM(AF14:AF46)</f>
        <v>0</v>
      </c>
      <c r="AG13" s="410">
        <f ca="1">SUM(AG14:AG46)</f>
        <v>0</v>
      </c>
      <c r="AH13" s="410">
        <f ca="1">SUM(AH14:AH46)</f>
        <v>0</v>
      </c>
      <c r="AI13" s="410">
        <f t="shared" ref="AI13:AI220" ca="1" si="10">AF13+AG13+AH13</f>
        <v>0</v>
      </c>
      <c r="AJ13" s="410">
        <f ca="1">SUM(AJ14:AJ46)</f>
        <v>0</v>
      </c>
      <c r="AK13" s="410">
        <f ca="1">SUM(AK14:AK46)</f>
        <v>0</v>
      </c>
      <c r="AL13" s="410">
        <f ca="1">SUM(AL14:AL46)</f>
        <v>0</v>
      </c>
      <c r="AM13" s="410">
        <f t="shared" ref="AM13:AM220" ca="1" si="11">AJ13+AK13+AL13</f>
        <v>0</v>
      </c>
      <c r="AN13" s="410">
        <f ca="1">SUM(AN14:AN46)</f>
        <v>0</v>
      </c>
      <c r="AO13" s="410">
        <f ca="1">SUM(AO14:AO46)</f>
        <v>0</v>
      </c>
      <c r="AP13" s="410">
        <f ca="1">SUM(AP14:AP46)</f>
        <v>0</v>
      </c>
      <c r="AQ13" s="410">
        <f t="shared" ref="AQ13:AQ220" ca="1" si="12">AN13+AO13+AP13</f>
        <v>0</v>
      </c>
      <c r="AR13" s="410">
        <f t="shared" ref="AR13:AR220" ca="1" si="13">AE13+AI13+AM13+AQ13</f>
        <v>101931947.95</v>
      </c>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c r="IU13" s="254"/>
      <c r="IV13" s="254"/>
      <c r="IW13" s="254"/>
      <c r="IX13" s="254"/>
      <c r="IY13" s="254"/>
      <c r="IZ13" s="254"/>
      <c r="JA13" s="254"/>
      <c r="JB13" s="254"/>
      <c r="JC13" s="254"/>
      <c r="JD13" s="254"/>
      <c r="JE13" s="254"/>
      <c r="JF13" s="254"/>
      <c r="JG13" s="254"/>
      <c r="JH13" s="254"/>
      <c r="JI13" s="254"/>
      <c r="JJ13" s="254"/>
      <c r="JK13" s="254"/>
      <c r="JL13" s="254"/>
      <c r="JM13" s="254"/>
      <c r="JN13" s="254"/>
      <c r="JO13" s="254"/>
      <c r="JP13" s="254"/>
      <c r="JQ13" s="254"/>
      <c r="JR13" s="254"/>
      <c r="JS13" s="254"/>
      <c r="JT13" s="254"/>
      <c r="JU13" s="254"/>
      <c r="JV13" s="254"/>
      <c r="JW13" s="254"/>
      <c r="JX13" s="254"/>
      <c r="JY13" s="254"/>
      <c r="JZ13" s="254"/>
      <c r="KA13" s="254"/>
      <c r="KB13" s="254"/>
      <c r="KC13" s="254"/>
      <c r="KD13" s="254"/>
      <c r="KE13" s="254"/>
      <c r="KF13" s="254"/>
      <c r="KG13" s="254"/>
      <c r="KH13" s="254"/>
      <c r="KI13" s="254"/>
      <c r="KJ13" s="254"/>
      <c r="KK13" s="254"/>
      <c r="KL13" s="254"/>
      <c r="KM13" s="254"/>
      <c r="KN13" s="254"/>
      <c r="KO13" s="254"/>
      <c r="KP13" s="254"/>
      <c r="KQ13" s="254"/>
      <c r="KR13" s="254"/>
      <c r="KS13" s="254"/>
      <c r="KT13" s="254"/>
      <c r="KU13" s="254"/>
      <c r="KV13" s="254"/>
      <c r="KW13" s="254"/>
      <c r="KX13" s="254"/>
      <c r="KY13" s="254"/>
      <c r="KZ13" s="254"/>
      <c r="LA13" s="254"/>
      <c r="LB13" s="254"/>
      <c r="LC13" s="254"/>
      <c r="LD13" s="254"/>
      <c r="LE13" s="254"/>
      <c r="LF13" s="254"/>
      <c r="LG13" s="254"/>
      <c r="LH13" s="254"/>
      <c r="LI13" s="254"/>
      <c r="LJ13" s="254"/>
      <c r="LK13" s="254"/>
      <c r="LL13" s="254"/>
      <c r="LM13" s="254"/>
      <c r="LN13" s="254"/>
      <c r="LO13" s="254"/>
      <c r="LP13" s="254"/>
      <c r="LQ13" s="254"/>
      <c r="LR13" s="254"/>
      <c r="LS13" s="254"/>
      <c r="LT13" s="254"/>
      <c r="LU13" s="254"/>
      <c r="LV13" s="254"/>
      <c r="LW13" s="254"/>
      <c r="LX13" s="254"/>
      <c r="LY13" s="254"/>
      <c r="LZ13" s="254"/>
      <c r="MA13" s="254"/>
      <c r="MB13" s="254"/>
      <c r="MC13" s="254"/>
      <c r="MD13" s="254"/>
      <c r="ME13" s="254"/>
      <c r="MF13" s="254"/>
      <c r="MG13" s="254"/>
      <c r="MH13" s="254"/>
      <c r="MI13" s="254"/>
      <c r="MJ13" s="254"/>
      <c r="MK13" s="254"/>
      <c r="ML13" s="254"/>
      <c r="MM13" s="254"/>
      <c r="MN13" s="254"/>
      <c r="MO13" s="254"/>
      <c r="MP13" s="254"/>
      <c r="MQ13" s="254"/>
      <c r="MR13" s="254"/>
      <c r="MS13" s="254"/>
      <c r="MT13" s="254"/>
      <c r="MU13" s="254"/>
      <c r="MV13" s="254"/>
      <c r="MW13" s="254"/>
      <c r="MX13" s="254"/>
      <c r="MY13" s="254"/>
      <c r="MZ13" s="254"/>
      <c r="NA13" s="254"/>
      <c r="NB13" s="254"/>
      <c r="NC13" s="254"/>
      <c r="ND13" s="254"/>
      <c r="NE13" s="254"/>
      <c r="NF13" s="254"/>
      <c r="NG13" s="254"/>
      <c r="NH13" s="254"/>
      <c r="NI13" s="254"/>
      <c r="NJ13" s="254"/>
      <c r="NK13" s="254"/>
      <c r="NL13" s="254"/>
      <c r="NM13" s="254"/>
      <c r="NN13" s="254"/>
      <c r="NO13" s="254"/>
      <c r="NP13" s="254"/>
      <c r="NQ13" s="254"/>
      <c r="NR13" s="254"/>
      <c r="NS13" s="254"/>
      <c r="NT13" s="254"/>
      <c r="NU13" s="254"/>
      <c r="NV13" s="254"/>
      <c r="NW13" s="254"/>
      <c r="NX13" s="254"/>
      <c r="NY13" s="254"/>
      <c r="NZ13" s="254"/>
      <c r="OA13" s="254"/>
      <c r="OB13" s="254"/>
      <c r="OC13" s="254"/>
      <c r="OD13" s="254"/>
      <c r="OE13" s="254"/>
      <c r="OF13" s="254"/>
      <c r="OG13" s="254"/>
      <c r="OH13" s="254"/>
      <c r="OI13" s="254"/>
      <c r="OJ13" s="254"/>
      <c r="OK13" s="254"/>
      <c r="OL13" s="254"/>
      <c r="OM13" s="254"/>
      <c r="ON13" s="254"/>
      <c r="OO13" s="254"/>
      <c r="OP13" s="254"/>
      <c r="OQ13" s="254"/>
      <c r="OR13" s="254"/>
      <c r="OS13" s="254"/>
      <c r="OT13" s="254"/>
      <c r="OU13" s="254"/>
      <c r="OV13" s="254"/>
      <c r="OW13" s="254"/>
      <c r="OX13" s="254"/>
      <c r="OY13" s="254"/>
      <c r="OZ13" s="254"/>
      <c r="PA13" s="254"/>
      <c r="PB13" s="254"/>
      <c r="PC13" s="254"/>
      <c r="PD13" s="254"/>
      <c r="PE13" s="254"/>
      <c r="PF13" s="254"/>
      <c r="PG13" s="254"/>
      <c r="PH13" s="254"/>
      <c r="PI13" s="254"/>
      <c r="PJ13" s="254"/>
      <c r="PK13" s="254"/>
      <c r="PL13" s="254"/>
      <c r="PM13" s="254"/>
      <c r="PN13" s="254"/>
      <c r="PO13" s="254"/>
      <c r="PP13" s="254"/>
      <c r="PQ13" s="254"/>
      <c r="PR13" s="254"/>
      <c r="PS13" s="254"/>
      <c r="PT13" s="254"/>
      <c r="PU13" s="254"/>
      <c r="PV13" s="254"/>
      <c r="PW13" s="254"/>
      <c r="PX13" s="254"/>
      <c r="PY13" s="254"/>
      <c r="PZ13" s="254"/>
      <c r="QA13" s="254"/>
      <c r="QB13" s="254"/>
      <c r="QC13" s="254"/>
      <c r="QD13" s="254"/>
      <c r="QE13" s="254"/>
      <c r="QF13" s="254"/>
      <c r="QG13" s="254"/>
      <c r="QH13" s="254"/>
      <c r="QI13" s="254"/>
      <c r="QJ13" s="254"/>
      <c r="QK13" s="254"/>
      <c r="QL13" s="254"/>
      <c r="QM13" s="254"/>
      <c r="QN13" s="254"/>
      <c r="QO13" s="254"/>
      <c r="QP13" s="254"/>
      <c r="QQ13" s="254"/>
      <c r="QR13" s="254"/>
      <c r="QS13" s="254"/>
      <c r="QT13" s="254"/>
      <c r="QU13" s="254"/>
      <c r="QV13" s="254"/>
      <c r="QW13" s="254"/>
      <c r="QX13" s="254"/>
      <c r="QY13" s="254"/>
      <c r="QZ13" s="254"/>
      <c r="RA13" s="254"/>
      <c r="RB13" s="254"/>
      <c r="RC13" s="254"/>
      <c r="RD13" s="254"/>
      <c r="RE13" s="254"/>
      <c r="RF13" s="254"/>
      <c r="RG13" s="254"/>
      <c r="RH13" s="254"/>
      <c r="RI13" s="254"/>
      <c r="RJ13" s="254"/>
      <c r="RK13" s="254"/>
      <c r="RL13" s="254"/>
      <c r="RM13" s="254"/>
      <c r="RN13" s="254"/>
      <c r="RO13" s="254"/>
      <c r="RP13" s="254"/>
      <c r="RQ13" s="254"/>
      <c r="RR13" s="254"/>
      <c r="RS13" s="254"/>
      <c r="RT13" s="254"/>
      <c r="RU13" s="254"/>
      <c r="RV13" s="254"/>
      <c r="RW13" s="254"/>
      <c r="RX13" s="254"/>
      <c r="RY13" s="254"/>
      <c r="RZ13" s="254"/>
      <c r="SA13" s="254"/>
      <c r="SB13" s="254"/>
      <c r="SC13" s="254"/>
      <c r="SD13" s="254"/>
      <c r="SE13" s="254"/>
      <c r="SF13" s="254"/>
      <c r="SG13" s="254"/>
      <c r="SH13" s="254"/>
      <c r="SI13" s="254"/>
      <c r="SJ13" s="254"/>
      <c r="SK13" s="254"/>
      <c r="SL13" s="254"/>
      <c r="SM13" s="254"/>
      <c r="SN13" s="254"/>
      <c r="SO13" s="254"/>
      <c r="SP13" s="254"/>
      <c r="SQ13" s="254"/>
      <c r="SR13" s="254"/>
      <c r="SS13" s="254"/>
      <c r="ST13" s="254"/>
      <c r="SU13" s="254"/>
      <c r="SV13" s="254"/>
      <c r="SW13" s="254"/>
      <c r="SX13" s="254"/>
      <c r="SY13" s="254"/>
      <c r="SZ13" s="254"/>
      <c r="TA13" s="254"/>
      <c r="TB13" s="254"/>
      <c r="TC13" s="254"/>
      <c r="TD13" s="254"/>
      <c r="TE13" s="254"/>
      <c r="TF13" s="254"/>
      <c r="TG13" s="254"/>
      <c r="TH13" s="254"/>
      <c r="TI13" s="254"/>
      <c r="TJ13" s="254"/>
      <c r="TK13" s="254"/>
      <c r="TL13" s="254"/>
      <c r="TM13" s="254"/>
      <c r="TN13" s="254"/>
      <c r="TO13" s="254"/>
      <c r="TP13" s="254"/>
      <c r="TQ13" s="254"/>
      <c r="TR13" s="254"/>
      <c r="TS13" s="254"/>
      <c r="TT13" s="254"/>
      <c r="TU13" s="254"/>
      <c r="TV13" s="254"/>
      <c r="TW13" s="254"/>
      <c r="TX13" s="254"/>
      <c r="TY13" s="254"/>
      <c r="TZ13" s="254"/>
      <c r="UA13" s="254"/>
      <c r="UB13" s="254"/>
      <c r="UC13" s="254"/>
      <c r="UD13" s="254"/>
      <c r="UE13" s="254"/>
      <c r="UF13" s="254"/>
      <c r="UG13" s="254"/>
      <c r="UH13" s="254"/>
      <c r="UI13" s="254"/>
      <c r="UJ13" s="254"/>
      <c r="UK13" s="254"/>
      <c r="UL13" s="254"/>
      <c r="UM13" s="254"/>
      <c r="UN13" s="254"/>
      <c r="UO13" s="254"/>
      <c r="UP13" s="254"/>
      <c r="UQ13" s="254"/>
      <c r="UR13" s="254"/>
      <c r="US13" s="254"/>
      <c r="UT13" s="254"/>
      <c r="UU13" s="254"/>
      <c r="UV13" s="254"/>
      <c r="UW13" s="254"/>
      <c r="UX13" s="254"/>
      <c r="UY13" s="254"/>
    </row>
    <row r="14" spans="1:571" ht="14.45" x14ac:dyDescent="0.3">
      <c r="A14" s="254"/>
      <c r="B14" s="406" t="s">
        <v>150</v>
      </c>
      <c r="C14" s="411" t="s">
        <v>737</v>
      </c>
      <c r="D1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412">
        <f t="shared" ca="1" si="0"/>
        <v>0</v>
      </c>
      <c r="G14" s="412"/>
      <c r="H14" s="412">
        <f t="shared" ca="1" si="4"/>
        <v>0</v>
      </c>
      <c r="I14" s="412"/>
      <c r="J14" s="412">
        <f t="shared" ca="1" si="5"/>
        <v>0</v>
      </c>
      <c r="K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412">
        <f t="shared" ca="1" si="9"/>
        <v>0</v>
      </c>
      <c r="AF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412">
        <f t="shared" ca="1" si="10"/>
        <v>0</v>
      </c>
      <c r="AJ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412">
        <f t="shared" ca="1" si="11"/>
        <v>0</v>
      </c>
      <c r="AN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412">
        <f t="shared" ca="1" si="12"/>
        <v>0</v>
      </c>
      <c r="AR14" s="412">
        <f t="shared" ca="1" si="13"/>
        <v>0</v>
      </c>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c r="FK14" s="254"/>
      <c r="FL14" s="254"/>
      <c r="FM14" s="254"/>
      <c r="FN14" s="254"/>
      <c r="FO14" s="254"/>
      <c r="FP14" s="254"/>
      <c r="FQ14" s="254"/>
      <c r="FR14" s="254"/>
      <c r="FS14" s="254"/>
      <c r="FT14" s="254"/>
      <c r="FU14" s="254"/>
      <c r="FV14" s="254"/>
      <c r="FW14" s="254"/>
      <c r="FX14" s="254"/>
      <c r="FY14" s="254"/>
      <c r="FZ14" s="254"/>
      <c r="GA14" s="254"/>
      <c r="GB14" s="254"/>
      <c r="GC14" s="254"/>
      <c r="GD14" s="254"/>
      <c r="GE14" s="254"/>
      <c r="GF14" s="254"/>
      <c r="GG14" s="254"/>
      <c r="GH14" s="254"/>
      <c r="GI14" s="254"/>
      <c r="GJ14" s="254"/>
      <c r="GK14" s="254"/>
      <c r="GL14" s="254"/>
      <c r="GM14" s="254"/>
      <c r="GN14" s="254"/>
      <c r="GO14" s="254"/>
      <c r="GP14" s="254"/>
      <c r="GQ14" s="254"/>
      <c r="GR14" s="254"/>
      <c r="GS14" s="254"/>
      <c r="GT14" s="254"/>
      <c r="GU14" s="254"/>
      <c r="GV14" s="254"/>
      <c r="GW14" s="254"/>
      <c r="GX14" s="254"/>
      <c r="GY14" s="254"/>
      <c r="GZ14" s="254"/>
      <c r="HA14" s="254"/>
      <c r="HB14" s="254"/>
      <c r="HC14" s="254"/>
      <c r="HD14" s="254"/>
      <c r="HE14" s="254"/>
      <c r="HF14" s="254"/>
      <c r="HG14" s="254"/>
      <c r="HH14" s="254"/>
      <c r="HI14" s="254"/>
      <c r="HJ14" s="254"/>
      <c r="HK14" s="254"/>
      <c r="HL14" s="254"/>
      <c r="HM14" s="254"/>
      <c r="HN14" s="254"/>
      <c r="HO14" s="254"/>
      <c r="HP14" s="254"/>
      <c r="HQ14" s="254"/>
      <c r="HR14" s="254"/>
      <c r="HS14" s="254"/>
      <c r="HT14" s="254"/>
      <c r="HU14" s="254"/>
      <c r="HV14" s="254"/>
      <c r="HW14" s="254"/>
      <c r="HX14" s="254"/>
      <c r="HY14" s="254"/>
      <c r="HZ14" s="254"/>
      <c r="IA14" s="254"/>
      <c r="IB14" s="254"/>
      <c r="IC14" s="254"/>
      <c r="ID14" s="254"/>
      <c r="IE14" s="254"/>
      <c r="IF14" s="254"/>
      <c r="IG14" s="254"/>
      <c r="IH14" s="254"/>
      <c r="II14" s="254"/>
      <c r="IJ14" s="254"/>
      <c r="IK14" s="254"/>
      <c r="IL14" s="254"/>
      <c r="IM14" s="254"/>
      <c r="IN14" s="254"/>
      <c r="IO14" s="254"/>
      <c r="IP14" s="254"/>
      <c r="IQ14" s="254"/>
      <c r="IR14" s="254"/>
      <c r="IS14" s="254"/>
      <c r="IT14" s="254"/>
      <c r="IU14" s="254"/>
      <c r="IV14" s="254"/>
      <c r="IW14" s="254"/>
      <c r="IX14" s="254"/>
      <c r="IY14" s="254"/>
      <c r="IZ14" s="254"/>
      <c r="JA14" s="254"/>
      <c r="JB14" s="254"/>
      <c r="JC14" s="254"/>
      <c r="JD14" s="254"/>
      <c r="JE14" s="254"/>
      <c r="JF14" s="254"/>
      <c r="JG14" s="254"/>
      <c r="JH14" s="254"/>
      <c r="JI14" s="254"/>
      <c r="JJ14" s="254"/>
      <c r="JK14" s="254"/>
      <c r="JL14" s="254"/>
      <c r="JM14" s="254"/>
      <c r="JN14" s="254"/>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4"/>
      <c r="OF14" s="254"/>
      <c r="OG14" s="254"/>
      <c r="OH14" s="254"/>
      <c r="OI14" s="254"/>
      <c r="OJ14" s="254"/>
      <c r="OK14" s="254"/>
      <c r="OL14" s="254"/>
      <c r="OM14" s="254"/>
      <c r="ON14" s="254"/>
      <c r="OO14" s="254"/>
      <c r="OP14" s="254"/>
      <c r="OQ14" s="254"/>
      <c r="OR14" s="254"/>
      <c r="OS14" s="254"/>
      <c r="OT14" s="254"/>
      <c r="OU14" s="254"/>
      <c r="OV14" s="254"/>
      <c r="OW14" s="254"/>
      <c r="OX14" s="254"/>
      <c r="OY14" s="254"/>
      <c r="OZ14" s="254"/>
      <c r="PA14" s="254"/>
      <c r="PB14" s="254"/>
      <c r="PC14" s="254"/>
      <c r="PD14" s="254"/>
      <c r="PE14" s="254"/>
      <c r="PF14" s="254"/>
      <c r="PG14" s="254"/>
      <c r="PH14" s="254"/>
      <c r="PI14" s="254"/>
      <c r="PJ14" s="254"/>
      <c r="PK14" s="254"/>
      <c r="PL14" s="254"/>
      <c r="PM14" s="254"/>
      <c r="PN14" s="254"/>
      <c r="PO14" s="254"/>
      <c r="PP14" s="254"/>
      <c r="PQ14" s="254"/>
      <c r="PR14" s="254"/>
      <c r="PS14" s="254"/>
      <c r="PT14" s="254"/>
      <c r="PU14" s="254"/>
      <c r="PV14" s="254"/>
      <c r="PW14" s="254"/>
      <c r="PX14" s="254"/>
      <c r="PY14" s="254"/>
      <c r="PZ14" s="254"/>
      <c r="QA14" s="254"/>
      <c r="QB14" s="254"/>
      <c r="QC14" s="254"/>
      <c r="QD14" s="254"/>
      <c r="QE14" s="254"/>
      <c r="QF14" s="254"/>
      <c r="QG14" s="254"/>
      <c r="QH14" s="254"/>
      <c r="QI14" s="254"/>
      <c r="QJ14" s="254"/>
      <c r="QK14" s="254"/>
      <c r="QL14" s="254"/>
      <c r="QM14" s="254"/>
      <c r="QN14" s="254"/>
      <c r="QO14" s="254"/>
      <c r="QP14" s="254"/>
      <c r="QQ14" s="254"/>
      <c r="QR14" s="254"/>
      <c r="QS14" s="254"/>
      <c r="QT14" s="254"/>
      <c r="QU14" s="254"/>
      <c r="QV14" s="254"/>
      <c r="QW14" s="254"/>
      <c r="QX14" s="254"/>
      <c r="QY14" s="254"/>
      <c r="QZ14" s="254"/>
      <c r="RA14" s="254"/>
      <c r="RB14" s="254"/>
      <c r="RC14" s="254"/>
      <c r="RD14" s="254"/>
      <c r="RE14" s="254"/>
      <c r="RF14" s="254"/>
      <c r="RG14" s="254"/>
      <c r="RH14" s="254"/>
      <c r="RI14" s="254"/>
      <c r="RJ14" s="254"/>
      <c r="RK14" s="254"/>
      <c r="RL14" s="254"/>
      <c r="RM14" s="254"/>
      <c r="RN14" s="254"/>
      <c r="RO14" s="254"/>
      <c r="RP14" s="254"/>
      <c r="RQ14" s="254"/>
      <c r="RR14" s="254"/>
      <c r="RS14" s="254"/>
      <c r="RT14" s="254"/>
      <c r="RU14" s="254"/>
      <c r="RV14" s="254"/>
      <c r="RW14" s="254"/>
      <c r="RX14" s="254"/>
      <c r="RY14" s="254"/>
      <c r="RZ14" s="254"/>
      <c r="SA14" s="254"/>
      <c r="SB14" s="254"/>
      <c r="SC14" s="254"/>
      <c r="SD14" s="254"/>
      <c r="SE14" s="254"/>
      <c r="SF14" s="254"/>
      <c r="SG14" s="254"/>
      <c r="SH14" s="254"/>
      <c r="SI14" s="254"/>
      <c r="SJ14" s="254"/>
      <c r="SK14" s="254"/>
      <c r="SL14" s="254"/>
      <c r="SM14" s="254"/>
      <c r="SN14" s="254"/>
      <c r="SO14" s="254"/>
      <c r="SP14" s="254"/>
      <c r="SQ14" s="254"/>
      <c r="SR14" s="254"/>
      <c r="SS14" s="254"/>
      <c r="ST14" s="254"/>
      <c r="SU14" s="254"/>
      <c r="SV14" s="254"/>
      <c r="SW14" s="254"/>
      <c r="SX14" s="254"/>
      <c r="SY14" s="254"/>
      <c r="SZ14" s="254"/>
      <c r="TA14" s="254"/>
      <c r="TB14" s="254"/>
      <c r="TC14" s="254"/>
      <c r="TD14" s="254"/>
      <c r="TE14" s="254"/>
      <c r="TF14" s="254"/>
      <c r="TG14" s="254"/>
      <c r="TH14" s="254"/>
      <c r="TI14" s="254"/>
      <c r="TJ14" s="254"/>
      <c r="TK14" s="254"/>
      <c r="TL14" s="254"/>
      <c r="TM14" s="254"/>
      <c r="TN14" s="254"/>
      <c r="TO14" s="254"/>
      <c r="TP14" s="254"/>
      <c r="TQ14" s="254"/>
      <c r="TR14" s="254"/>
      <c r="TS14" s="254"/>
      <c r="TT14" s="254"/>
      <c r="TU14" s="254"/>
      <c r="TV14" s="254"/>
      <c r="TW14" s="254"/>
      <c r="TX14" s="254"/>
      <c r="TY14" s="254"/>
      <c r="TZ14" s="254"/>
      <c r="UA14" s="254"/>
      <c r="UB14" s="254"/>
      <c r="UC14" s="254"/>
      <c r="UD14" s="254"/>
      <c r="UE14" s="254"/>
      <c r="UF14" s="254"/>
      <c r="UG14" s="254"/>
      <c r="UH14" s="254"/>
      <c r="UI14" s="254"/>
      <c r="UJ14" s="254"/>
      <c r="UK14" s="254"/>
      <c r="UL14" s="254"/>
      <c r="UM14" s="254"/>
      <c r="UN14" s="254"/>
      <c r="UO14" s="254"/>
      <c r="UP14" s="254"/>
      <c r="UQ14" s="254"/>
      <c r="UR14" s="254"/>
      <c r="US14" s="254"/>
      <c r="UT14" s="254"/>
      <c r="UU14" s="254"/>
      <c r="UV14" s="254"/>
      <c r="UW14" s="254"/>
      <c r="UX14" s="254"/>
      <c r="UY14" s="254"/>
    </row>
    <row r="15" spans="1:571" ht="14.45" x14ac:dyDescent="0.3">
      <c r="A15" s="254"/>
      <c r="B15" s="406" t="s">
        <v>151</v>
      </c>
      <c r="C15" s="411" t="s">
        <v>738</v>
      </c>
      <c r="D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64073016</v>
      </c>
      <c r="E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26593604.399999999</v>
      </c>
      <c r="F15" s="412">
        <f t="shared" ca="1" si="0"/>
        <v>90666620.400000006</v>
      </c>
      <c r="G15" s="412"/>
      <c r="H15" s="412">
        <f t="shared" ca="1" si="4"/>
        <v>90666620.400000006</v>
      </c>
      <c r="I15" s="412"/>
      <c r="J15" s="412">
        <f t="shared" ca="1" si="5"/>
        <v>90666620.400000006</v>
      </c>
      <c r="K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64073016</v>
      </c>
      <c r="P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816000</v>
      </c>
      <c r="U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25777604.399999999</v>
      </c>
      <c r="W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21257388.48</v>
      </c>
      <c r="AC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5336215.92</v>
      </c>
      <c r="AD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64073016</v>
      </c>
      <c r="AE15" s="412">
        <f t="shared" ca="1" si="9"/>
        <v>90666620.400000006</v>
      </c>
      <c r="AF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412">
        <f t="shared" ca="1" si="10"/>
        <v>0</v>
      </c>
      <c r="AJ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412">
        <f t="shared" ca="1" si="11"/>
        <v>0</v>
      </c>
      <c r="AN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412">
        <f t="shared" ca="1" si="12"/>
        <v>0</v>
      </c>
      <c r="AR15" s="412">
        <f t="shared" ca="1" si="13"/>
        <v>90666620.400000006</v>
      </c>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G15" s="254"/>
      <c r="FH15" s="254"/>
      <c r="FI15" s="254"/>
      <c r="FJ15" s="254"/>
      <c r="FK15" s="254"/>
      <c r="FL15" s="254"/>
      <c r="FM15" s="254"/>
      <c r="FN15" s="254"/>
      <c r="FO15" s="254"/>
      <c r="FP15" s="254"/>
      <c r="FQ15" s="254"/>
      <c r="FR15" s="254"/>
      <c r="FS15" s="254"/>
      <c r="FT15" s="254"/>
      <c r="FU15" s="254"/>
      <c r="FV15" s="254"/>
      <c r="FW15" s="254"/>
      <c r="FX15" s="254"/>
      <c r="FY15" s="254"/>
      <c r="FZ15" s="254"/>
      <c r="GA15" s="254"/>
      <c r="GB15" s="254"/>
      <c r="GC15" s="254"/>
      <c r="GD15" s="254"/>
      <c r="GE15" s="254"/>
      <c r="GF15" s="254"/>
      <c r="GG15" s="254"/>
      <c r="GH15" s="254"/>
      <c r="GI15" s="254"/>
      <c r="GJ15" s="254"/>
      <c r="GK15" s="254"/>
      <c r="GL15" s="254"/>
      <c r="GM15" s="254"/>
      <c r="GN15" s="254"/>
      <c r="GO15" s="254"/>
      <c r="GP15" s="254"/>
      <c r="GQ15" s="254"/>
      <c r="GR15" s="254"/>
      <c r="GS15" s="254"/>
      <c r="GT15" s="254"/>
      <c r="GU15" s="254"/>
      <c r="GV15" s="254"/>
      <c r="GW15" s="254"/>
      <c r="GX15" s="254"/>
      <c r="GY15" s="254"/>
      <c r="GZ15" s="254"/>
      <c r="HA15" s="254"/>
      <c r="HB15" s="254"/>
      <c r="HC15" s="254"/>
      <c r="HD15" s="254"/>
      <c r="HE15" s="254"/>
      <c r="HF15" s="254"/>
      <c r="HG15" s="254"/>
      <c r="HH15" s="254"/>
      <c r="HI15" s="254"/>
      <c r="HJ15" s="254"/>
      <c r="HK15" s="254"/>
      <c r="HL15" s="254"/>
      <c r="HM15" s="254"/>
      <c r="HN15" s="254"/>
      <c r="HO15" s="254"/>
      <c r="HP15" s="254"/>
      <c r="HQ15" s="254"/>
      <c r="HR15" s="254"/>
      <c r="HS15" s="254"/>
      <c r="HT15" s="254"/>
      <c r="HU15" s="254"/>
      <c r="HV15" s="254"/>
      <c r="HW15" s="254"/>
      <c r="HX15" s="254"/>
      <c r="HY15" s="254"/>
      <c r="HZ15" s="254"/>
      <c r="IA15" s="254"/>
      <c r="IB15" s="254"/>
      <c r="IC15" s="254"/>
      <c r="ID15" s="254"/>
      <c r="IE15" s="254"/>
      <c r="IF15" s="254"/>
      <c r="IG15" s="254"/>
      <c r="IH15" s="254"/>
      <c r="II15" s="254"/>
      <c r="IJ15" s="254"/>
      <c r="IK15" s="254"/>
      <c r="IL15" s="254"/>
      <c r="IM15" s="254"/>
      <c r="IN15" s="254"/>
      <c r="IO15" s="254"/>
      <c r="IP15" s="254"/>
      <c r="IQ15" s="254"/>
      <c r="IR15" s="254"/>
      <c r="IS15" s="254"/>
      <c r="IT15" s="254"/>
      <c r="IU15" s="254"/>
      <c r="IV15" s="254"/>
      <c r="IW15" s="254"/>
      <c r="IX15" s="254"/>
      <c r="IY15" s="254"/>
      <c r="IZ15" s="254"/>
      <c r="JA15" s="254"/>
      <c r="JB15" s="254"/>
      <c r="JC15" s="254"/>
      <c r="JD15" s="254"/>
      <c r="JE15" s="254"/>
      <c r="JF15" s="254"/>
      <c r="JG15" s="254"/>
      <c r="JH15" s="254"/>
      <c r="JI15" s="254"/>
      <c r="JJ15" s="254"/>
      <c r="JK15" s="254"/>
      <c r="JL15" s="254"/>
      <c r="JM15" s="254"/>
      <c r="JN15" s="254"/>
      <c r="JO15" s="254"/>
      <c r="JP15" s="254"/>
      <c r="JQ15" s="254"/>
      <c r="JR15" s="254"/>
      <c r="JS15" s="254"/>
      <c r="JT15" s="254"/>
      <c r="JU15" s="254"/>
      <c r="JV15" s="254"/>
      <c r="JW15" s="254"/>
      <c r="JX15" s="254"/>
      <c r="JY15" s="254"/>
      <c r="JZ15" s="254"/>
      <c r="KA15" s="254"/>
      <c r="KB15" s="254"/>
      <c r="KC15" s="254"/>
      <c r="KD15" s="254"/>
      <c r="KE15" s="254"/>
      <c r="KF15" s="254"/>
      <c r="KG15" s="254"/>
      <c r="KH15" s="254"/>
      <c r="KI15" s="254"/>
      <c r="KJ15" s="254"/>
      <c r="KK15" s="254"/>
      <c r="KL15" s="254"/>
      <c r="KM15" s="254"/>
      <c r="KN15" s="254"/>
      <c r="KO15" s="254"/>
      <c r="KP15" s="254"/>
      <c r="KQ15" s="254"/>
      <c r="KR15" s="254"/>
      <c r="KS15" s="254"/>
      <c r="KT15" s="254"/>
      <c r="KU15" s="254"/>
      <c r="KV15" s="254"/>
      <c r="KW15" s="254"/>
      <c r="KX15" s="254"/>
      <c r="KY15" s="254"/>
      <c r="KZ15" s="254"/>
      <c r="LA15" s="254"/>
      <c r="LB15" s="254"/>
      <c r="LC15" s="254"/>
      <c r="LD15" s="254"/>
      <c r="LE15" s="254"/>
      <c r="LF15" s="254"/>
      <c r="LG15" s="254"/>
      <c r="LH15" s="254"/>
      <c r="LI15" s="254"/>
      <c r="LJ15" s="254"/>
      <c r="LK15" s="254"/>
      <c r="LL15" s="254"/>
      <c r="LM15" s="254"/>
      <c r="LN15" s="254"/>
      <c r="LO15" s="254"/>
      <c r="LP15" s="254"/>
      <c r="LQ15" s="254"/>
      <c r="LR15" s="254"/>
      <c r="LS15" s="254"/>
      <c r="LT15" s="254"/>
      <c r="LU15" s="254"/>
      <c r="LV15" s="254"/>
      <c r="LW15" s="254"/>
      <c r="LX15" s="254"/>
      <c r="LY15" s="254"/>
      <c r="LZ15" s="254"/>
      <c r="MA15" s="254"/>
      <c r="MB15" s="254"/>
      <c r="MC15" s="254"/>
      <c r="MD15" s="254"/>
      <c r="ME15" s="254"/>
      <c r="MF15" s="254"/>
      <c r="MG15" s="254"/>
      <c r="MH15" s="254"/>
      <c r="MI15" s="254"/>
      <c r="MJ15" s="254"/>
      <c r="MK15" s="254"/>
      <c r="ML15" s="254"/>
      <c r="MM15" s="254"/>
      <c r="MN15" s="254"/>
      <c r="MO15" s="254"/>
      <c r="MP15" s="254"/>
      <c r="MQ15" s="254"/>
      <c r="MR15" s="254"/>
      <c r="MS15" s="254"/>
      <c r="MT15" s="254"/>
      <c r="MU15" s="254"/>
      <c r="MV15" s="254"/>
      <c r="MW15" s="254"/>
      <c r="MX15" s="254"/>
      <c r="MY15" s="254"/>
      <c r="MZ15" s="254"/>
      <c r="NA15" s="254"/>
      <c r="NB15" s="254"/>
      <c r="NC15" s="254"/>
      <c r="ND15" s="254"/>
      <c r="NE15" s="254"/>
      <c r="NF15" s="254"/>
      <c r="NG15" s="254"/>
      <c r="NH15" s="254"/>
      <c r="NI15" s="254"/>
      <c r="NJ15" s="254"/>
      <c r="NK15" s="254"/>
      <c r="NL15" s="254"/>
      <c r="NM15" s="254"/>
      <c r="NN15" s="254"/>
      <c r="NO15" s="254"/>
      <c r="NP15" s="254"/>
      <c r="NQ15" s="254"/>
      <c r="NR15" s="254"/>
      <c r="NS15" s="254"/>
      <c r="NT15" s="254"/>
      <c r="NU15" s="254"/>
      <c r="NV15" s="254"/>
      <c r="NW15" s="254"/>
      <c r="NX15" s="254"/>
      <c r="NY15" s="254"/>
      <c r="NZ15" s="254"/>
      <c r="OA15" s="254"/>
      <c r="OB15" s="254"/>
      <c r="OC15" s="254"/>
      <c r="OD15" s="254"/>
      <c r="OE15" s="254"/>
      <c r="OF15" s="254"/>
      <c r="OG15" s="254"/>
      <c r="OH15" s="254"/>
      <c r="OI15" s="254"/>
      <c r="OJ15" s="254"/>
      <c r="OK15" s="254"/>
      <c r="OL15" s="254"/>
      <c r="OM15" s="254"/>
      <c r="ON15" s="254"/>
      <c r="OO15" s="254"/>
      <c r="OP15" s="254"/>
      <c r="OQ15" s="254"/>
      <c r="OR15" s="254"/>
      <c r="OS15" s="254"/>
      <c r="OT15" s="254"/>
      <c r="OU15" s="254"/>
      <c r="OV15" s="254"/>
      <c r="OW15" s="254"/>
      <c r="OX15" s="254"/>
      <c r="OY15" s="254"/>
      <c r="OZ15" s="254"/>
      <c r="PA15" s="254"/>
      <c r="PB15" s="254"/>
      <c r="PC15" s="254"/>
      <c r="PD15" s="254"/>
      <c r="PE15" s="254"/>
      <c r="PF15" s="254"/>
      <c r="PG15" s="254"/>
      <c r="PH15" s="254"/>
      <c r="PI15" s="254"/>
      <c r="PJ15" s="254"/>
      <c r="PK15" s="254"/>
      <c r="PL15" s="254"/>
      <c r="PM15" s="254"/>
      <c r="PN15" s="254"/>
      <c r="PO15" s="254"/>
      <c r="PP15" s="254"/>
      <c r="PQ15" s="254"/>
      <c r="PR15" s="254"/>
      <c r="PS15" s="254"/>
      <c r="PT15" s="254"/>
      <c r="PU15" s="254"/>
      <c r="PV15" s="254"/>
      <c r="PW15" s="254"/>
      <c r="PX15" s="254"/>
      <c r="PY15" s="254"/>
      <c r="PZ15" s="254"/>
      <c r="QA15" s="254"/>
      <c r="QB15" s="254"/>
      <c r="QC15" s="254"/>
      <c r="QD15" s="254"/>
      <c r="QE15" s="254"/>
      <c r="QF15" s="254"/>
      <c r="QG15" s="254"/>
      <c r="QH15" s="254"/>
      <c r="QI15" s="254"/>
      <c r="QJ15" s="254"/>
      <c r="QK15" s="254"/>
      <c r="QL15" s="254"/>
      <c r="QM15" s="254"/>
      <c r="QN15" s="254"/>
      <c r="QO15" s="254"/>
      <c r="QP15" s="254"/>
      <c r="QQ15" s="254"/>
      <c r="QR15" s="254"/>
      <c r="QS15" s="254"/>
      <c r="QT15" s="254"/>
      <c r="QU15" s="254"/>
      <c r="QV15" s="254"/>
      <c r="QW15" s="254"/>
      <c r="QX15" s="254"/>
      <c r="QY15" s="254"/>
      <c r="QZ15" s="254"/>
      <c r="RA15" s="254"/>
      <c r="RB15" s="254"/>
      <c r="RC15" s="254"/>
      <c r="RD15" s="254"/>
      <c r="RE15" s="254"/>
      <c r="RF15" s="254"/>
      <c r="RG15" s="254"/>
      <c r="RH15" s="254"/>
      <c r="RI15" s="254"/>
      <c r="RJ15" s="254"/>
      <c r="RK15" s="254"/>
      <c r="RL15" s="254"/>
      <c r="RM15" s="254"/>
      <c r="RN15" s="254"/>
      <c r="RO15" s="254"/>
      <c r="RP15" s="254"/>
      <c r="RQ15" s="254"/>
      <c r="RR15" s="254"/>
      <c r="RS15" s="254"/>
      <c r="RT15" s="254"/>
      <c r="RU15" s="254"/>
      <c r="RV15" s="254"/>
      <c r="RW15" s="254"/>
      <c r="RX15" s="254"/>
      <c r="RY15" s="254"/>
      <c r="RZ15" s="254"/>
      <c r="SA15" s="254"/>
      <c r="SB15" s="254"/>
      <c r="SC15" s="254"/>
      <c r="SD15" s="254"/>
      <c r="SE15" s="254"/>
      <c r="SF15" s="254"/>
      <c r="SG15" s="254"/>
      <c r="SH15" s="254"/>
      <c r="SI15" s="254"/>
      <c r="SJ15" s="254"/>
      <c r="SK15" s="254"/>
      <c r="SL15" s="254"/>
      <c r="SM15" s="254"/>
      <c r="SN15" s="254"/>
      <c r="SO15" s="254"/>
      <c r="SP15" s="254"/>
      <c r="SQ15" s="254"/>
      <c r="SR15" s="254"/>
      <c r="SS15" s="254"/>
      <c r="ST15" s="254"/>
      <c r="SU15" s="254"/>
      <c r="SV15" s="254"/>
      <c r="SW15" s="254"/>
      <c r="SX15" s="254"/>
      <c r="SY15" s="254"/>
      <c r="SZ15" s="254"/>
      <c r="TA15" s="254"/>
      <c r="TB15" s="254"/>
      <c r="TC15" s="254"/>
      <c r="TD15" s="254"/>
      <c r="TE15" s="254"/>
      <c r="TF15" s="254"/>
      <c r="TG15" s="254"/>
      <c r="TH15" s="254"/>
      <c r="TI15" s="254"/>
      <c r="TJ15" s="254"/>
      <c r="TK15" s="254"/>
      <c r="TL15" s="254"/>
      <c r="TM15" s="254"/>
      <c r="TN15" s="254"/>
      <c r="TO15" s="254"/>
      <c r="TP15" s="254"/>
      <c r="TQ15" s="254"/>
      <c r="TR15" s="254"/>
      <c r="TS15" s="254"/>
      <c r="TT15" s="254"/>
      <c r="TU15" s="254"/>
      <c r="TV15" s="254"/>
      <c r="TW15" s="254"/>
      <c r="TX15" s="254"/>
      <c r="TY15" s="254"/>
      <c r="TZ15" s="254"/>
      <c r="UA15" s="254"/>
      <c r="UB15" s="254"/>
      <c r="UC15" s="254"/>
      <c r="UD15" s="254"/>
      <c r="UE15" s="254"/>
      <c r="UF15" s="254"/>
      <c r="UG15" s="254"/>
      <c r="UH15" s="254"/>
      <c r="UI15" s="254"/>
      <c r="UJ15" s="254"/>
      <c r="UK15" s="254"/>
      <c r="UL15" s="254"/>
      <c r="UM15" s="254"/>
      <c r="UN15" s="254"/>
      <c r="UO15" s="254"/>
      <c r="UP15" s="254"/>
      <c r="UQ15" s="254"/>
      <c r="UR15" s="254"/>
      <c r="US15" s="254"/>
      <c r="UT15" s="254"/>
      <c r="UU15" s="254"/>
      <c r="UV15" s="254"/>
      <c r="UW15" s="254"/>
      <c r="UX15" s="254"/>
      <c r="UY15" s="254"/>
    </row>
    <row r="16" spans="1:571" ht="14.45" x14ac:dyDescent="0.3">
      <c r="A16" s="254"/>
      <c r="B16" s="406" t="s">
        <v>152</v>
      </c>
      <c r="C16" s="411" t="s">
        <v>739</v>
      </c>
      <c r="D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412">
        <f t="shared" ca="1" si="0"/>
        <v>0</v>
      </c>
      <c r="G16" s="412"/>
      <c r="H16" s="412">
        <f t="shared" ca="1" si="4"/>
        <v>0</v>
      </c>
      <c r="I16" s="412"/>
      <c r="J16" s="412">
        <f t="shared" ca="1" si="5"/>
        <v>0</v>
      </c>
      <c r="K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412">
        <f t="shared" ca="1" si="9"/>
        <v>0</v>
      </c>
      <c r="AF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412">
        <f t="shared" ca="1" si="10"/>
        <v>0</v>
      </c>
      <c r="AJ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412">
        <f t="shared" ca="1" si="11"/>
        <v>0</v>
      </c>
      <c r="AN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412">
        <f t="shared" ca="1" si="12"/>
        <v>0</v>
      </c>
      <c r="AR16" s="412">
        <f t="shared" ca="1" si="13"/>
        <v>0</v>
      </c>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c r="IU16" s="254"/>
      <c r="IV16" s="254"/>
      <c r="IW16" s="254"/>
      <c r="IX16" s="254"/>
      <c r="IY16" s="254"/>
      <c r="IZ16" s="254"/>
      <c r="JA16" s="254"/>
      <c r="JB16" s="254"/>
      <c r="JC16" s="254"/>
      <c r="JD16" s="254"/>
      <c r="JE16" s="254"/>
      <c r="JF16" s="254"/>
      <c r="JG16" s="254"/>
      <c r="JH16" s="254"/>
      <c r="JI16" s="254"/>
      <c r="JJ16" s="254"/>
      <c r="JK16" s="254"/>
      <c r="JL16" s="254"/>
      <c r="JM16" s="254"/>
      <c r="JN16" s="254"/>
      <c r="JO16" s="254"/>
      <c r="JP16" s="254"/>
      <c r="JQ16" s="254"/>
      <c r="JR16" s="254"/>
      <c r="JS16" s="254"/>
      <c r="JT16" s="254"/>
      <c r="JU16" s="254"/>
      <c r="JV16" s="254"/>
      <c r="JW16" s="254"/>
      <c r="JX16" s="254"/>
      <c r="JY16" s="254"/>
      <c r="JZ16" s="254"/>
      <c r="KA16" s="254"/>
      <c r="KB16" s="254"/>
      <c r="KC16" s="254"/>
      <c r="KD16" s="254"/>
      <c r="KE16" s="254"/>
      <c r="KF16" s="254"/>
      <c r="KG16" s="254"/>
      <c r="KH16" s="254"/>
      <c r="KI16" s="254"/>
      <c r="KJ16" s="254"/>
      <c r="KK16" s="254"/>
      <c r="KL16" s="254"/>
      <c r="KM16" s="254"/>
      <c r="KN16" s="254"/>
      <c r="KO16" s="254"/>
      <c r="KP16" s="254"/>
      <c r="KQ16" s="254"/>
      <c r="KR16" s="254"/>
      <c r="KS16" s="254"/>
      <c r="KT16" s="254"/>
      <c r="KU16" s="254"/>
      <c r="KV16" s="254"/>
      <c r="KW16" s="254"/>
      <c r="KX16" s="254"/>
      <c r="KY16" s="254"/>
      <c r="KZ16" s="254"/>
      <c r="LA16" s="254"/>
      <c r="LB16" s="254"/>
      <c r="LC16" s="254"/>
      <c r="LD16" s="254"/>
      <c r="LE16" s="254"/>
      <c r="LF16" s="254"/>
      <c r="LG16" s="254"/>
      <c r="LH16" s="254"/>
      <c r="LI16" s="254"/>
      <c r="LJ16" s="254"/>
      <c r="LK16" s="254"/>
      <c r="LL16" s="254"/>
      <c r="LM16" s="254"/>
      <c r="LN16" s="254"/>
      <c r="LO16" s="254"/>
      <c r="LP16" s="254"/>
      <c r="LQ16" s="254"/>
      <c r="LR16" s="254"/>
      <c r="LS16" s="254"/>
      <c r="LT16" s="254"/>
      <c r="LU16" s="254"/>
      <c r="LV16" s="254"/>
      <c r="LW16" s="254"/>
      <c r="LX16" s="254"/>
      <c r="LY16" s="254"/>
      <c r="LZ16" s="254"/>
      <c r="MA16" s="254"/>
      <c r="MB16" s="254"/>
      <c r="MC16" s="254"/>
      <c r="MD16" s="254"/>
      <c r="ME16" s="254"/>
      <c r="MF16" s="254"/>
      <c r="MG16" s="254"/>
      <c r="MH16" s="254"/>
      <c r="MI16" s="254"/>
      <c r="MJ16" s="254"/>
      <c r="MK16" s="254"/>
      <c r="ML16" s="254"/>
      <c r="MM16" s="254"/>
      <c r="MN16" s="254"/>
      <c r="MO16" s="254"/>
      <c r="MP16" s="254"/>
      <c r="MQ16" s="254"/>
      <c r="MR16" s="254"/>
      <c r="MS16" s="254"/>
      <c r="MT16" s="254"/>
      <c r="MU16" s="254"/>
      <c r="MV16" s="254"/>
      <c r="MW16" s="254"/>
      <c r="MX16" s="254"/>
      <c r="MY16" s="254"/>
      <c r="MZ16" s="254"/>
      <c r="NA16" s="254"/>
      <c r="NB16" s="254"/>
      <c r="NC16" s="254"/>
      <c r="ND16" s="254"/>
      <c r="NE16" s="254"/>
      <c r="NF16" s="254"/>
      <c r="NG16" s="254"/>
      <c r="NH16" s="254"/>
      <c r="NI16" s="254"/>
      <c r="NJ16" s="254"/>
      <c r="NK16" s="254"/>
      <c r="NL16" s="254"/>
      <c r="NM16" s="254"/>
      <c r="NN16" s="254"/>
      <c r="NO16" s="254"/>
      <c r="NP16" s="254"/>
      <c r="NQ16" s="254"/>
      <c r="NR16" s="254"/>
      <c r="NS16" s="254"/>
      <c r="NT16" s="254"/>
      <c r="NU16" s="254"/>
      <c r="NV16" s="254"/>
      <c r="NW16" s="254"/>
      <c r="NX16" s="254"/>
      <c r="NY16" s="254"/>
      <c r="NZ16" s="254"/>
      <c r="OA16" s="254"/>
      <c r="OB16" s="254"/>
      <c r="OC16" s="254"/>
      <c r="OD16" s="254"/>
      <c r="OE16" s="254"/>
      <c r="OF16" s="254"/>
      <c r="OG16" s="254"/>
      <c r="OH16" s="254"/>
      <c r="OI16" s="254"/>
      <c r="OJ16" s="254"/>
      <c r="OK16" s="254"/>
      <c r="OL16" s="254"/>
      <c r="OM16" s="254"/>
      <c r="ON16" s="254"/>
      <c r="OO16" s="254"/>
      <c r="OP16" s="254"/>
      <c r="OQ16" s="254"/>
      <c r="OR16" s="254"/>
      <c r="OS16" s="254"/>
      <c r="OT16" s="254"/>
      <c r="OU16" s="254"/>
      <c r="OV16" s="254"/>
      <c r="OW16" s="254"/>
      <c r="OX16" s="254"/>
      <c r="OY16" s="254"/>
      <c r="OZ16" s="254"/>
      <c r="PA16" s="254"/>
      <c r="PB16" s="254"/>
      <c r="PC16" s="254"/>
      <c r="PD16" s="254"/>
      <c r="PE16" s="254"/>
      <c r="PF16" s="254"/>
      <c r="PG16" s="254"/>
      <c r="PH16" s="254"/>
      <c r="PI16" s="254"/>
      <c r="PJ16" s="254"/>
      <c r="PK16" s="254"/>
      <c r="PL16" s="254"/>
      <c r="PM16" s="254"/>
      <c r="PN16" s="254"/>
      <c r="PO16" s="254"/>
      <c r="PP16" s="254"/>
      <c r="PQ16" s="254"/>
      <c r="PR16" s="254"/>
      <c r="PS16" s="254"/>
      <c r="PT16" s="254"/>
      <c r="PU16" s="254"/>
      <c r="PV16" s="254"/>
      <c r="PW16" s="254"/>
      <c r="PX16" s="254"/>
      <c r="PY16" s="254"/>
      <c r="PZ16" s="254"/>
      <c r="QA16" s="254"/>
      <c r="QB16" s="254"/>
      <c r="QC16" s="254"/>
      <c r="QD16" s="254"/>
      <c r="QE16" s="254"/>
      <c r="QF16" s="254"/>
      <c r="QG16" s="254"/>
      <c r="QH16" s="254"/>
      <c r="QI16" s="254"/>
      <c r="QJ16" s="254"/>
      <c r="QK16" s="254"/>
      <c r="QL16" s="254"/>
      <c r="QM16" s="254"/>
      <c r="QN16" s="254"/>
      <c r="QO16" s="254"/>
      <c r="QP16" s="254"/>
      <c r="QQ16" s="254"/>
      <c r="QR16" s="254"/>
      <c r="QS16" s="254"/>
      <c r="QT16" s="254"/>
      <c r="QU16" s="254"/>
      <c r="QV16" s="254"/>
      <c r="QW16" s="254"/>
      <c r="QX16" s="254"/>
      <c r="QY16" s="254"/>
      <c r="QZ16" s="254"/>
      <c r="RA16" s="254"/>
      <c r="RB16" s="254"/>
      <c r="RC16" s="254"/>
      <c r="RD16" s="254"/>
      <c r="RE16" s="254"/>
      <c r="RF16" s="254"/>
      <c r="RG16" s="254"/>
      <c r="RH16" s="254"/>
      <c r="RI16" s="254"/>
      <c r="RJ16" s="254"/>
      <c r="RK16" s="254"/>
      <c r="RL16" s="254"/>
      <c r="RM16" s="254"/>
      <c r="RN16" s="254"/>
      <c r="RO16" s="254"/>
      <c r="RP16" s="254"/>
      <c r="RQ16" s="254"/>
      <c r="RR16" s="254"/>
      <c r="RS16" s="254"/>
      <c r="RT16" s="254"/>
      <c r="RU16" s="254"/>
      <c r="RV16" s="254"/>
      <c r="RW16" s="254"/>
      <c r="RX16" s="254"/>
      <c r="RY16" s="254"/>
      <c r="RZ16" s="254"/>
      <c r="SA16" s="254"/>
      <c r="SB16" s="254"/>
      <c r="SC16" s="254"/>
      <c r="SD16" s="254"/>
      <c r="SE16" s="254"/>
      <c r="SF16" s="254"/>
      <c r="SG16" s="254"/>
      <c r="SH16" s="254"/>
      <c r="SI16" s="254"/>
      <c r="SJ16" s="254"/>
      <c r="SK16" s="254"/>
      <c r="SL16" s="254"/>
      <c r="SM16" s="254"/>
      <c r="SN16" s="254"/>
      <c r="SO16" s="254"/>
      <c r="SP16" s="254"/>
      <c r="SQ16" s="254"/>
      <c r="SR16" s="254"/>
      <c r="SS16" s="254"/>
      <c r="ST16" s="254"/>
      <c r="SU16" s="254"/>
      <c r="SV16" s="254"/>
      <c r="SW16" s="254"/>
      <c r="SX16" s="254"/>
      <c r="SY16" s="254"/>
      <c r="SZ16" s="254"/>
      <c r="TA16" s="254"/>
      <c r="TB16" s="254"/>
      <c r="TC16" s="254"/>
      <c r="TD16" s="254"/>
      <c r="TE16" s="254"/>
      <c r="TF16" s="254"/>
      <c r="TG16" s="254"/>
      <c r="TH16" s="254"/>
      <c r="TI16" s="254"/>
      <c r="TJ16" s="254"/>
      <c r="TK16" s="254"/>
      <c r="TL16" s="254"/>
      <c r="TM16" s="254"/>
      <c r="TN16" s="254"/>
      <c r="TO16" s="254"/>
      <c r="TP16" s="254"/>
      <c r="TQ16" s="254"/>
      <c r="TR16" s="254"/>
      <c r="TS16" s="254"/>
      <c r="TT16" s="254"/>
      <c r="TU16" s="254"/>
      <c r="TV16" s="254"/>
      <c r="TW16" s="254"/>
      <c r="TX16" s="254"/>
      <c r="TY16" s="254"/>
      <c r="TZ16" s="254"/>
      <c r="UA16" s="254"/>
      <c r="UB16" s="254"/>
      <c r="UC16" s="254"/>
      <c r="UD16" s="254"/>
      <c r="UE16" s="254"/>
      <c r="UF16" s="254"/>
      <c r="UG16" s="254"/>
      <c r="UH16" s="254"/>
      <c r="UI16" s="254"/>
      <c r="UJ16" s="254"/>
      <c r="UK16" s="254"/>
      <c r="UL16" s="254"/>
      <c r="UM16" s="254"/>
      <c r="UN16" s="254"/>
      <c r="UO16" s="254"/>
      <c r="UP16" s="254"/>
      <c r="UQ16" s="254"/>
      <c r="UR16" s="254"/>
      <c r="US16" s="254"/>
      <c r="UT16" s="254"/>
      <c r="UU16" s="254"/>
      <c r="UV16" s="254"/>
      <c r="UW16" s="254"/>
      <c r="UX16" s="254"/>
      <c r="UY16" s="254"/>
    </row>
    <row r="17" spans="2:44" ht="14.45" x14ac:dyDescent="0.3">
      <c r="B17" s="406" t="s">
        <v>153</v>
      </c>
      <c r="C17" s="411" t="s">
        <v>740</v>
      </c>
      <c r="D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412">
        <f t="shared" ca="1" si="0"/>
        <v>0</v>
      </c>
      <c r="G17" s="412"/>
      <c r="H17" s="412">
        <f t="shared" ca="1" si="4"/>
        <v>0</v>
      </c>
      <c r="I17" s="412"/>
      <c r="J17" s="412">
        <f t="shared" ca="1" si="5"/>
        <v>0</v>
      </c>
      <c r="K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412">
        <f t="shared" ca="1" si="9"/>
        <v>0</v>
      </c>
      <c r="AF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412">
        <f t="shared" ca="1" si="10"/>
        <v>0</v>
      </c>
      <c r="AJ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412">
        <f t="shared" ca="1" si="11"/>
        <v>0</v>
      </c>
      <c r="AN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412">
        <f t="shared" ca="1" si="12"/>
        <v>0</v>
      </c>
      <c r="AR17" s="412">
        <f t="shared" ca="1" si="13"/>
        <v>0</v>
      </c>
    </row>
    <row r="18" spans="2:44" ht="14.45" x14ac:dyDescent="0.3">
      <c r="B18" s="406" t="s">
        <v>154</v>
      </c>
      <c r="C18" s="411" t="s">
        <v>741</v>
      </c>
      <c r="D1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412">
        <f t="shared" ca="1" si="0"/>
        <v>0</v>
      </c>
      <c r="G18" s="412"/>
      <c r="H18" s="412">
        <f t="shared" ca="1" si="4"/>
        <v>0</v>
      </c>
      <c r="I18" s="412"/>
      <c r="J18" s="412">
        <f t="shared" ca="1" si="5"/>
        <v>0</v>
      </c>
      <c r="K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412">
        <f t="shared" ca="1" si="9"/>
        <v>0</v>
      </c>
      <c r="AF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412">
        <f t="shared" ca="1" si="10"/>
        <v>0</v>
      </c>
      <c r="AJ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412">
        <f t="shared" ca="1" si="11"/>
        <v>0</v>
      </c>
      <c r="AN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412">
        <f t="shared" ca="1" si="12"/>
        <v>0</v>
      </c>
      <c r="AR18" s="412">
        <f t="shared" ca="1" si="13"/>
        <v>0</v>
      </c>
    </row>
    <row r="19" spans="2:44" ht="14.45" x14ac:dyDescent="0.3">
      <c r="B19" s="406" t="s">
        <v>155</v>
      </c>
      <c r="C19" s="411" t="s">
        <v>742</v>
      </c>
      <c r="D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412">
        <f t="shared" ca="1" si="0"/>
        <v>0</v>
      </c>
      <c r="G19" s="412"/>
      <c r="H19" s="412">
        <f t="shared" ca="1" si="4"/>
        <v>0</v>
      </c>
      <c r="I19" s="412"/>
      <c r="J19" s="412">
        <f t="shared" ca="1" si="5"/>
        <v>0</v>
      </c>
      <c r="K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412">
        <f t="shared" ca="1" si="9"/>
        <v>0</v>
      </c>
      <c r="AF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412">
        <f t="shared" ca="1" si="10"/>
        <v>0</v>
      </c>
      <c r="AJ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412">
        <f t="shared" ca="1" si="11"/>
        <v>0</v>
      </c>
      <c r="AN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412">
        <f t="shared" ca="1" si="12"/>
        <v>0</v>
      </c>
      <c r="AR19" s="412">
        <f t="shared" ca="1" si="13"/>
        <v>0</v>
      </c>
    </row>
    <row r="20" spans="2:44" ht="14.45" x14ac:dyDescent="0.3">
      <c r="B20" s="406" t="s">
        <v>156</v>
      </c>
      <c r="C20" s="411" t="s">
        <v>743</v>
      </c>
      <c r="D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412">
        <f t="shared" ca="1" si="0"/>
        <v>0</v>
      </c>
      <c r="G20" s="412"/>
      <c r="H20" s="412">
        <f t="shared" ca="1" si="4"/>
        <v>0</v>
      </c>
      <c r="I20" s="412"/>
      <c r="J20" s="412">
        <f t="shared" ca="1" si="5"/>
        <v>0</v>
      </c>
      <c r="K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412">
        <f t="shared" ca="1" si="9"/>
        <v>0</v>
      </c>
      <c r="AF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412">
        <f t="shared" ca="1" si="10"/>
        <v>0</v>
      </c>
      <c r="AJ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412">
        <f t="shared" ca="1" si="11"/>
        <v>0</v>
      </c>
      <c r="AN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412">
        <f t="shared" ca="1" si="12"/>
        <v>0</v>
      </c>
      <c r="AR20" s="412">
        <f t="shared" ca="1" si="13"/>
        <v>0</v>
      </c>
    </row>
    <row r="21" spans="2:44" ht="14.45" x14ac:dyDescent="0.3">
      <c r="B21" s="406" t="s">
        <v>157</v>
      </c>
      <c r="C21" s="411" t="s">
        <v>744</v>
      </c>
      <c r="D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412">
        <f t="shared" ref="F21:F46" ca="1" si="14">D21+E21</f>
        <v>0</v>
      </c>
      <c r="G21" s="412"/>
      <c r="H21" s="412">
        <f t="shared" ref="H21:H46" ca="1" si="15">F21-G21</f>
        <v>0</v>
      </c>
      <c r="I21" s="412"/>
      <c r="J21" s="412">
        <f t="shared" ref="J21:J46" ca="1" si="16">F21-I21</f>
        <v>0</v>
      </c>
      <c r="K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412">
        <f t="shared" ref="AE21:AE47" ca="1" si="17">AB21+AC21+AD21</f>
        <v>0</v>
      </c>
      <c r="AF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412">
        <f t="shared" ref="AI21:AI46" ca="1" si="18">AF21+AG21+AH21</f>
        <v>0</v>
      </c>
      <c r="AJ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412">
        <f t="shared" ref="AM21:AM46" ca="1" si="19">AJ21+AK21+AL21</f>
        <v>0</v>
      </c>
      <c r="AN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412">
        <f t="shared" ref="AQ21:AQ46" ca="1" si="20">AN21+AO21+AP21</f>
        <v>0</v>
      </c>
      <c r="AR21" s="412">
        <f t="shared" ref="AR21:AR46" ca="1" si="21">AE21+AI21+AM21+AQ21</f>
        <v>0</v>
      </c>
    </row>
    <row r="22" spans="2:44" ht="14.45" x14ac:dyDescent="0.3">
      <c r="B22" s="406" t="s">
        <v>158</v>
      </c>
      <c r="C22" s="411" t="s">
        <v>745</v>
      </c>
      <c r="D2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412">
        <f t="shared" ref="F22" ca="1" si="22">D22+E22</f>
        <v>0</v>
      </c>
      <c r="G22" s="412"/>
      <c r="H22" s="412">
        <f t="shared" ref="H22" ca="1" si="23">F22-G22</f>
        <v>0</v>
      </c>
      <c r="I22" s="412"/>
      <c r="J22" s="412">
        <f t="shared" ref="J22" ca="1" si="24">F22-I22</f>
        <v>0</v>
      </c>
      <c r="K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412">
        <f t="shared" ref="AE22" ca="1" si="25">AB22+AC22+AD22</f>
        <v>0</v>
      </c>
      <c r="AF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412">
        <f t="shared" ref="AI22" ca="1" si="26">AF22+AG22+AH22</f>
        <v>0</v>
      </c>
      <c r="AJ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412">
        <f t="shared" ref="AM22" ca="1" si="27">AJ22+AK22+AL22</f>
        <v>0</v>
      </c>
      <c r="AN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412">
        <f t="shared" ref="AQ22" ca="1" si="28">AN22+AO22+AP22</f>
        <v>0</v>
      </c>
      <c r="AR22" s="412">
        <f t="shared" ref="AR22" ca="1" si="29">AE22+AI22+AM22+AQ22</f>
        <v>0</v>
      </c>
    </row>
    <row r="23" spans="2:44" ht="14.45" x14ac:dyDescent="0.3">
      <c r="B23" s="406" t="s">
        <v>159</v>
      </c>
      <c r="C23" s="411" t="s">
        <v>746</v>
      </c>
      <c r="D2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412">
        <f t="shared" ca="1" si="14"/>
        <v>0</v>
      </c>
      <c r="G23" s="412"/>
      <c r="H23" s="412">
        <f t="shared" ca="1" si="15"/>
        <v>0</v>
      </c>
      <c r="I23" s="412"/>
      <c r="J23" s="412">
        <f t="shared" ca="1" si="16"/>
        <v>0</v>
      </c>
      <c r="K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412">
        <f t="shared" ca="1" si="17"/>
        <v>0</v>
      </c>
      <c r="AF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412">
        <f t="shared" ca="1" si="18"/>
        <v>0</v>
      </c>
      <c r="AJ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412">
        <f t="shared" ca="1" si="19"/>
        <v>0</v>
      </c>
      <c r="AN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412">
        <f t="shared" ca="1" si="20"/>
        <v>0</v>
      </c>
      <c r="AR23" s="412">
        <f t="shared" ca="1" si="21"/>
        <v>0</v>
      </c>
    </row>
    <row r="24" spans="2:44" ht="14.45" x14ac:dyDescent="0.3">
      <c r="B24" s="406" t="s">
        <v>160</v>
      </c>
      <c r="C24" s="411" t="s">
        <v>747</v>
      </c>
      <c r="D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412">
        <f t="shared" ref="F24:F27" ca="1" si="30">D24+E24</f>
        <v>0</v>
      </c>
      <c r="G24" s="412"/>
      <c r="H24" s="412">
        <f t="shared" ref="H24:H27" ca="1" si="31">F24-G24</f>
        <v>0</v>
      </c>
      <c r="I24" s="412"/>
      <c r="J24" s="412">
        <f t="shared" ref="J24:J27" ca="1" si="32">F24-I24</f>
        <v>0</v>
      </c>
      <c r="K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412">
        <f t="shared" ref="AE24:AE27" ca="1" si="33">AB24+AC24+AD24</f>
        <v>0</v>
      </c>
      <c r="AF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412">
        <f t="shared" ref="AI24:AI27" ca="1" si="34">AF24+AG24+AH24</f>
        <v>0</v>
      </c>
      <c r="AJ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412">
        <f t="shared" ref="AM24:AM27" ca="1" si="35">AJ24+AK24+AL24</f>
        <v>0</v>
      </c>
      <c r="AN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412">
        <f t="shared" ref="AQ24:AQ27" ca="1" si="36">AN24+AO24+AP24</f>
        <v>0</v>
      </c>
      <c r="AR24" s="412">
        <f t="shared" ref="AR24:AR27" ca="1" si="37">AE24+AI24+AM24+AQ24</f>
        <v>0</v>
      </c>
    </row>
    <row r="25" spans="2:44" ht="14.45" x14ac:dyDescent="0.3">
      <c r="B25" s="406" t="s">
        <v>161</v>
      </c>
      <c r="C25" s="411" t="s">
        <v>748</v>
      </c>
      <c r="D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412">
        <f t="shared" ca="1" si="30"/>
        <v>0</v>
      </c>
      <c r="G25" s="412"/>
      <c r="H25" s="412">
        <f t="shared" ca="1" si="31"/>
        <v>0</v>
      </c>
      <c r="I25" s="412"/>
      <c r="J25" s="412">
        <f t="shared" ca="1" si="32"/>
        <v>0</v>
      </c>
      <c r="K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412">
        <f t="shared" ca="1" si="33"/>
        <v>0</v>
      </c>
      <c r="AF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412">
        <f t="shared" ca="1" si="34"/>
        <v>0</v>
      </c>
      <c r="AJ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412">
        <f t="shared" ca="1" si="35"/>
        <v>0</v>
      </c>
      <c r="AN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412">
        <f t="shared" ca="1" si="36"/>
        <v>0</v>
      </c>
      <c r="AR25" s="412">
        <f t="shared" ca="1" si="37"/>
        <v>0</v>
      </c>
    </row>
    <row r="26" spans="2:44" ht="14.45" x14ac:dyDescent="0.3">
      <c r="B26" s="406" t="s">
        <v>162</v>
      </c>
      <c r="C26" s="411" t="s">
        <v>749</v>
      </c>
      <c r="D2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412">
        <f t="shared" ca="1" si="30"/>
        <v>0</v>
      </c>
      <c r="G26" s="412"/>
      <c r="H26" s="412">
        <f t="shared" ca="1" si="31"/>
        <v>0</v>
      </c>
      <c r="I26" s="412"/>
      <c r="J26" s="412">
        <f t="shared" ca="1" si="32"/>
        <v>0</v>
      </c>
      <c r="K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412">
        <f t="shared" ca="1" si="33"/>
        <v>0</v>
      </c>
      <c r="AF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412">
        <f t="shared" ca="1" si="34"/>
        <v>0</v>
      </c>
      <c r="AJ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412">
        <f t="shared" ca="1" si="35"/>
        <v>0</v>
      </c>
      <c r="AN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412">
        <f t="shared" ca="1" si="36"/>
        <v>0</v>
      </c>
      <c r="AR26" s="412">
        <f t="shared" ca="1" si="37"/>
        <v>0</v>
      </c>
    </row>
    <row r="27" spans="2:44" ht="14.45" x14ac:dyDescent="0.3">
      <c r="B27" s="406" t="s">
        <v>163</v>
      </c>
      <c r="C27" s="411" t="s">
        <v>750</v>
      </c>
      <c r="D2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412">
        <f t="shared" ca="1" si="30"/>
        <v>0</v>
      </c>
      <c r="G27" s="412"/>
      <c r="H27" s="412">
        <f t="shared" ca="1" si="31"/>
        <v>0</v>
      </c>
      <c r="I27" s="412"/>
      <c r="J27" s="412">
        <f t="shared" ca="1" si="32"/>
        <v>0</v>
      </c>
      <c r="K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412">
        <f t="shared" ca="1" si="33"/>
        <v>0</v>
      </c>
      <c r="AF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412">
        <f t="shared" ca="1" si="34"/>
        <v>0</v>
      </c>
      <c r="AJ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412">
        <f t="shared" ca="1" si="35"/>
        <v>0</v>
      </c>
      <c r="AN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412">
        <f t="shared" ca="1" si="36"/>
        <v>0</v>
      </c>
      <c r="AR27" s="412">
        <f t="shared" ca="1" si="37"/>
        <v>0</v>
      </c>
    </row>
    <row r="28" spans="2:44" ht="14.45" x14ac:dyDescent="0.3">
      <c r="B28" s="406" t="s">
        <v>164</v>
      </c>
      <c r="C28" s="411" t="s">
        <v>751</v>
      </c>
      <c r="D2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5339418</v>
      </c>
      <c r="E2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2165133.7000000002</v>
      </c>
      <c r="F28" s="412">
        <f t="shared" ca="1" si="14"/>
        <v>7504551.7000000002</v>
      </c>
      <c r="G28" s="412"/>
      <c r="H28" s="412">
        <f t="shared" ca="1" si="15"/>
        <v>7504551.7000000002</v>
      </c>
      <c r="I28" s="412"/>
      <c r="J28" s="412">
        <f t="shared" ca="1" si="16"/>
        <v>7504551.7000000002</v>
      </c>
      <c r="K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5339418</v>
      </c>
      <c r="P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17000</v>
      </c>
      <c r="U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2148133.7000000002</v>
      </c>
      <c r="W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1720449.04</v>
      </c>
      <c r="AC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444684.66000000003</v>
      </c>
      <c r="AD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5339418</v>
      </c>
      <c r="AE28" s="412">
        <f t="shared" ca="1" si="17"/>
        <v>7504551.7000000002</v>
      </c>
      <c r="AF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412">
        <f t="shared" ca="1" si="18"/>
        <v>0</v>
      </c>
      <c r="AJ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412">
        <f t="shared" ca="1" si="19"/>
        <v>0</v>
      </c>
      <c r="AN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412">
        <f t="shared" ca="1" si="20"/>
        <v>0</v>
      </c>
      <c r="AR28" s="412">
        <f t="shared" ca="1" si="21"/>
        <v>7504551.7000000002</v>
      </c>
    </row>
    <row r="29" spans="2:44" ht="14.45" x14ac:dyDescent="0.3">
      <c r="B29" s="406" t="s">
        <v>165</v>
      </c>
      <c r="C29" s="411" t="s">
        <v>752</v>
      </c>
      <c r="D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2669709</v>
      </c>
      <c r="E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1091066.8500000001</v>
      </c>
      <c r="F29" s="412">
        <f t="shared" ref="F29:F30" ca="1" si="38">D29+E29</f>
        <v>3760775.85</v>
      </c>
      <c r="G29" s="412"/>
      <c r="H29" s="412">
        <f t="shared" ref="H29:H30" ca="1" si="39">F29-G29</f>
        <v>3760775.85</v>
      </c>
      <c r="I29" s="412"/>
      <c r="J29" s="412">
        <f t="shared" ref="J29:J30" ca="1" si="40">F29-I29</f>
        <v>3760775.85</v>
      </c>
      <c r="K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2669709</v>
      </c>
      <c r="P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17000</v>
      </c>
      <c r="U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1074066.8500000001</v>
      </c>
      <c r="W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868724.52</v>
      </c>
      <c r="AC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222342.33</v>
      </c>
      <c r="AD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2669709</v>
      </c>
      <c r="AE29" s="412">
        <f t="shared" ref="AE29:AE30" ca="1" si="41">AB29+AC29+AD29</f>
        <v>3760775.85</v>
      </c>
      <c r="AF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412">
        <f t="shared" ref="AI29:AI30" ca="1" si="42">AF29+AG29+AH29</f>
        <v>0</v>
      </c>
      <c r="AJ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412">
        <f t="shared" ref="AM29:AM30" ca="1" si="43">AJ29+AK29+AL29</f>
        <v>0</v>
      </c>
      <c r="AN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412">
        <f t="shared" ref="AQ29:AQ30" ca="1" si="44">AN29+AO29+AP29</f>
        <v>0</v>
      </c>
      <c r="AR29" s="412">
        <f t="shared" ref="AR29:AR30" ca="1" si="45">AE29+AI29+AM29+AQ29</f>
        <v>3760775.85</v>
      </c>
    </row>
    <row r="30" spans="2:44" ht="14.45" x14ac:dyDescent="0.3">
      <c r="B30" s="406" t="s">
        <v>166</v>
      </c>
      <c r="C30" s="411" t="s">
        <v>753</v>
      </c>
      <c r="D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412">
        <f t="shared" ca="1" si="38"/>
        <v>0</v>
      </c>
      <c r="G30" s="412"/>
      <c r="H30" s="412">
        <f t="shared" ca="1" si="39"/>
        <v>0</v>
      </c>
      <c r="I30" s="412"/>
      <c r="J30" s="412">
        <f t="shared" ca="1" si="40"/>
        <v>0</v>
      </c>
      <c r="K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412">
        <f t="shared" ca="1" si="41"/>
        <v>0</v>
      </c>
      <c r="AF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412">
        <f t="shared" ca="1" si="42"/>
        <v>0</v>
      </c>
      <c r="AJ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412">
        <f t="shared" ca="1" si="43"/>
        <v>0</v>
      </c>
      <c r="AN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412">
        <f t="shared" ca="1" si="44"/>
        <v>0</v>
      </c>
      <c r="AR30" s="412">
        <f t="shared" ca="1" si="45"/>
        <v>0</v>
      </c>
    </row>
    <row r="31" spans="2:44" ht="14.45" x14ac:dyDescent="0.3">
      <c r="B31" s="406" t="s">
        <v>167</v>
      </c>
      <c r="C31" s="411" t="s">
        <v>754</v>
      </c>
      <c r="D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412">
        <f t="shared" ca="1" si="14"/>
        <v>0</v>
      </c>
      <c r="G31" s="412"/>
      <c r="H31" s="412">
        <f t="shared" ca="1" si="15"/>
        <v>0</v>
      </c>
      <c r="I31" s="412"/>
      <c r="J31" s="412">
        <f t="shared" ca="1" si="16"/>
        <v>0</v>
      </c>
      <c r="K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412">
        <f t="shared" ca="1" si="17"/>
        <v>0</v>
      </c>
      <c r="AF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412">
        <f t="shared" ca="1" si="18"/>
        <v>0</v>
      </c>
      <c r="AJ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412">
        <f t="shared" ca="1" si="19"/>
        <v>0</v>
      </c>
      <c r="AN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412">
        <f t="shared" ca="1" si="20"/>
        <v>0</v>
      </c>
      <c r="AR31" s="412">
        <f t="shared" ca="1" si="21"/>
        <v>0</v>
      </c>
    </row>
    <row r="32" spans="2:44" ht="14.45" x14ac:dyDescent="0.3">
      <c r="B32" s="406" t="s">
        <v>168</v>
      </c>
      <c r="C32" s="411" t="s">
        <v>755</v>
      </c>
      <c r="D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412">
        <f t="shared" ca="1" si="14"/>
        <v>0</v>
      </c>
      <c r="G32" s="412"/>
      <c r="H32" s="412">
        <f t="shared" ca="1" si="15"/>
        <v>0</v>
      </c>
      <c r="I32" s="412"/>
      <c r="J32" s="412">
        <f t="shared" ca="1" si="16"/>
        <v>0</v>
      </c>
      <c r="K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412">
        <f t="shared" ca="1" si="17"/>
        <v>0</v>
      </c>
      <c r="AF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412">
        <f t="shared" ca="1" si="18"/>
        <v>0</v>
      </c>
      <c r="AJ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412">
        <f t="shared" ca="1" si="19"/>
        <v>0</v>
      </c>
      <c r="AN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412">
        <f t="shared" ca="1" si="20"/>
        <v>0</v>
      </c>
      <c r="AR32" s="412">
        <f t="shared" ca="1" si="21"/>
        <v>0</v>
      </c>
    </row>
    <row r="33" spans="2:44" ht="14.45" x14ac:dyDescent="0.3">
      <c r="B33" s="406" t="s">
        <v>169</v>
      </c>
      <c r="C33" s="411" t="s">
        <v>756</v>
      </c>
      <c r="D3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412">
        <f t="shared" ref="F33:F34" ca="1" si="46">D33+E33</f>
        <v>0</v>
      </c>
      <c r="G33" s="412"/>
      <c r="H33" s="412">
        <f t="shared" ref="H33:H34" ca="1" si="47">F33-G33</f>
        <v>0</v>
      </c>
      <c r="I33" s="412"/>
      <c r="J33" s="412">
        <f t="shared" ref="J33:J34" ca="1" si="48">F33-I33</f>
        <v>0</v>
      </c>
      <c r="K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412">
        <f t="shared" ref="AE33:AE34" ca="1" si="49">AB33+AC33+AD33</f>
        <v>0</v>
      </c>
      <c r="AF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412">
        <f t="shared" ref="AI33:AI34" ca="1" si="50">AF33+AG33+AH33</f>
        <v>0</v>
      </c>
      <c r="AJ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412">
        <f t="shared" ref="AM33:AM34" ca="1" si="51">AJ33+AK33+AL33</f>
        <v>0</v>
      </c>
      <c r="AN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412">
        <f t="shared" ref="AQ33:AQ34" ca="1" si="52">AN33+AO33+AP33</f>
        <v>0</v>
      </c>
      <c r="AR33" s="412">
        <f t="shared" ref="AR33:AR34" ca="1" si="53">AE33+AI33+AM33+AQ33</f>
        <v>0</v>
      </c>
    </row>
    <row r="34" spans="2:44" ht="14.45" x14ac:dyDescent="0.3">
      <c r="B34" s="406" t="s">
        <v>170</v>
      </c>
      <c r="C34" s="411" t="s">
        <v>757</v>
      </c>
      <c r="D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412">
        <f t="shared" ca="1" si="46"/>
        <v>0</v>
      </c>
      <c r="G34" s="412"/>
      <c r="H34" s="412">
        <f t="shared" ca="1" si="47"/>
        <v>0</v>
      </c>
      <c r="I34" s="412"/>
      <c r="J34" s="412">
        <f t="shared" ca="1" si="48"/>
        <v>0</v>
      </c>
      <c r="K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412">
        <f t="shared" ca="1" si="49"/>
        <v>0</v>
      </c>
      <c r="AF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412">
        <f t="shared" ca="1" si="50"/>
        <v>0</v>
      </c>
      <c r="AJ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412">
        <f t="shared" ca="1" si="51"/>
        <v>0</v>
      </c>
      <c r="AN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412">
        <f t="shared" ca="1" si="52"/>
        <v>0</v>
      </c>
      <c r="AR34" s="412">
        <f t="shared" ca="1" si="53"/>
        <v>0</v>
      </c>
    </row>
    <row r="35" spans="2:44" ht="14.45" x14ac:dyDescent="0.3">
      <c r="B35" s="406" t="s">
        <v>171</v>
      </c>
      <c r="C35" s="411" t="s">
        <v>758</v>
      </c>
      <c r="D3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412">
        <f t="shared" ca="1" si="14"/>
        <v>0</v>
      </c>
      <c r="G35" s="412"/>
      <c r="H35" s="412">
        <f t="shared" ca="1" si="15"/>
        <v>0</v>
      </c>
      <c r="I35" s="412"/>
      <c r="J35" s="412">
        <f t="shared" ca="1" si="16"/>
        <v>0</v>
      </c>
      <c r="K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412">
        <f t="shared" ca="1" si="17"/>
        <v>0</v>
      </c>
      <c r="AF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412">
        <f t="shared" ca="1" si="18"/>
        <v>0</v>
      </c>
      <c r="AJ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412">
        <f t="shared" ca="1" si="19"/>
        <v>0</v>
      </c>
      <c r="AN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412">
        <f t="shared" ca="1" si="20"/>
        <v>0</v>
      </c>
      <c r="AR35" s="412">
        <f t="shared" ca="1" si="21"/>
        <v>0</v>
      </c>
    </row>
    <row r="36" spans="2:44" ht="14.45" x14ac:dyDescent="0.3">
      <c r="B36" s="406" t="s">
        <v>172</v>
      </c>
      <c r="C36" s="411" t="s">
        <v>759</v>
      </c>
      <c r="D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412">
        <f t="shared" ref="F36:F44" ca="1" si="54">D36+E36</f>
        <v>0</v>
      </c>
      <c r="G36" s="412"/>
      <c r="H36" s="412">
        <f t="shared" ref="H36:H44" ca="1" si="55">F36-G36</f>
        <v>0</v>
      </c>
      <c r="I36" s="412"/>
      <c r="J36" s="412">
        <f t="shared" ref="J36:J44" ca="1" si="56">F36-I36</f>
        <v>0</v>
      </c>
      <c r="K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412">
        <f t="shared" ref="AE36:AE44" ca="1" si="57">AB36+AC36+AD36</f>
        <v>0</v>
      </c>
      <c r="AF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412">
        <f t="shared" ref="AI36:AI44" ca="1" si="58">AF36+AG36+AH36</f>
        <v>0</v>
      </c>
      <c r="AJ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412">
        <f t="shared" ref="AM36:AM44" ca="1" si="59">AJ36+AK36+AL36</f>
        <v>0</v>
      </c>
      <c r="AN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412">
        <f t="shared" ref="AQ36:AQ44" ca="1" si="60">AN36+AO36+AP36</f>
        <v>0</v>
      </c>
      <c r="AR36" s="412">
        <f t="shared" ref="AR36:AR44" ca="1" si="61">AE36+AI36+AM36+AQ36</f>
        <v>0</v>
      </c>
    </row>
    <row r="37" spans="2:44" ht="14.45" x14ac:dyDescent="0.3">
      <c r="B37" s="406" t="s">
        <v>173</v>
      </c>
      <c r="C37" s="411" t="s">
        <v>760</v>
      </c>
      <c r="D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412">
        <f t="shared" ref="F37" ca="1" si="62">D37+E37</f>
        <v>0</v>
      </c>
      <c r="G37" s="412"/>
      <c r="H37" s="412">
        <f t="shared" ref="H37" ca="1" si="63">F37-G37</f>
        <v>0</v>
      </c>
      <c r="I37" s="412"/>
      <c r="J37" s="412">
        <f t="shared" ref="J37" ca="1" si="64">F37-I37</f>
        <v>0</v>
      </c>
      <c r="K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412">
        <f t="shared" ref="AE37" ca="1" si="65">AB37+AC37+AD37</f>
        <v>0</v>
      </c>
      <c r="AF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412">
        <f t="shared" ref="AI37" ca="1" si="66">AF37+AG37+AH37</f>
        <v>0</v>
      </c>
      <c r="AJ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412">
        <f t="shared" ref="AM37" ca="1" si="67">AJ37+AK37+AL37</f>
        <v>0</v>
      </c>
      <c r="AN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412">
        <f t="shared" ref="AQ37" ca="1" si="68">AN37+AO37+AP37</f>
        <v>0</v>
      </c>
      <c r="AR37" s="412">
        <f t="shared" ref="AR37" ca="1" si="69">AE37+AI37+AM37+AQ37</f>
        <v>0</v>
      </c>
    </row>
    <row r="38" spans="2:44" ht="14.45" x14ac:dyDescent="0.3">
      <c r="B38" s="406" t="s">
        <v>174</v>
      </c>
      <c r="C38" s="411" t="s">
        <v>761</v>
      </c>
      <c r="D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412">
        <f t="shared" ca="1" si="54"/>
        <v>0</v>
      </c>
      <c r="G38" s="412"/>
      <c r="H38" s="412">
        <f t="shared" ca="1" si="55"/>
        <v>0</v>
      </c>
      <c r="I38" s="412"/>
      <c r="J38" s="412">
        <f t="shared" ca="1" si="56"/>
        <v>0</v>
      </c>
      <c r="K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412">
        <f t="shared" ca="1" si="57"/>
        <v>0</v>
      </c>
      <c r="AF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412">
        <f t="shared" ca="1" si="58"/>
        <v>0</v>
      </c>
      <c r="AJ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412">
        <f t="shared" ca="1" si="59"/>
        <v>0</v>
      </c>
      <c r="AN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412">
        <f t="shared" ca="1" si="60"/>
        <v>0</v>
      </c>
      <c r="AR38" s="412">
        <f t="shared" ca="1" si="61"/>
        <v>0</v>
      </c>
    </row>
    <row r="39" spans="2:44" ht="14.45" x14ac:dyDescent="0.3">
      <c r="B39" s="406" t="s">
        <v>175</v>
      </c>
      <c r="C39" s="411" t="s">
        <v>762</v>
      </c>
      <c r="D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412">
        <f t="shared" ref="F39:F43" ca="1" si="70">D39+E39</f>
        <v>0</v>
      </c>
      <c r="G39" s="412"/>
      <c r="H39" s="412">
        <f t="shared" ref="H39:H43" ca="1" si="71">F39-G39</f>
        <v>0</v>
      </c>
      <c r="I39" s="412"/>
      <c r="J39" s="412">
        <f t="shared" ref="J39:J43" ca="1" si="72">F39-I39</f>
        <v>0</v>
      </c>
      <c r="K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412">
        <f t="shared" ref="AE39:AE43" ca="1" si="73">AB39+AC39+AD39</f>
        <v>0</v>
      </c>
      <c r="AF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412">
        <f t="shared" ref="AI39:AI43" ca="1" si="74">AF39+AG39+AH39</f>
        <v>0</v>
      </c>
      <c r="AJ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412">
        <f t="shared" ref="AM39:AM43" ca="1" si="75">AJ39+AK39+AL39</f>
        <v>0</v>
      </c>
      <c r="AN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412">
        <f t="shared" ref="AQ39:AQ43" ca="1" si="76">AN39+AO39+AP39</f>
        <v>0</v>
      </c>
      <c r="AR39" s="412">
        <f t="shared" ref="AR39:AR43" ca="1" si="77">AE39+AI39+AM39+AQ39</f>
        <v>0</v>
      </c>
    </row>
    <row r="40" spans="2:44" ht="14.45" x14ac:dyDescent="0.3">
      <c r="B40" s="406" t="s">
        <v>176</v>
      </c>
      <c r="C40" s="411" t="s">
        <v>763</v>
      </c>
      <c r="D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412">
        <f t="shared" ref="F40" ca="1" si="78">D40+E40</f>
        <v>0</v>
      </c>
      <c r="G40" s="412"/>
      <c r="H40" s="412">
        <f t="shared" ref="H40" ca="1" si="79">F40-G40</f>
        <v>0</v>
      </c>
      <c r="I40" s="412"/>
      <c r="J40" s="412">
        <f t="shared" ref="J40" ca="1" si="80">F40-I40</f>
        <v>0</v>
      </c>
      <c r="K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412">
        <f t="shared" ref="AE40" ca="1" si="81">AB40+AC40+AD40</f>
        <v>0</v>
      </c>
      <c r="AF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412">
        <f t="shared" ref="AI40" ca="1" si="82">AF40+AG40+AH40</f>
        <v>0</v>
      </c>
      <c r="AJ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412">
        <f t="shared" ref="AM40" ca="1" si="83">AJ40+AK40+AL40</f>
        <v>0</v>
      </c>
      <c r="AN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412">
        <f t="shared" ref="AQ40" ca="1" si="84">AN40+AO40+AP40</f>
        <v>0</v>
      </c>
      <c r="AR40" s="412">
        <f t="shared" ref="AR40" ca="1" si="85">AE40+AI40+AM40+AQ40</f>
        <v>0</v>
      </c>
    </row>
    <row r="41" spans="2:44" ht="14.45" x14ac:dyDescent="0.3">
      <c r="B41" s="406" t="s">
        <v>177</v>
      </c>
      <c r="C41" s="411" t="s">
        <v>764</v>
      </c>
      <c r="D4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412">
        <f t="shared" ca="1" si="70"/>
        <v>0</v>
      </c>
      <c r="G41" s="412"/>
      <c r="H41" s="412">
        <f t="shared" ca="1" si="71"/>
        <v>0</v>
      </c>
      <c r="I41" s="412"/>
      <c r="J41" s="412">
        <f t="shared" ca="1" si="72"/>
        <v>0</v>
      </c>
      <c r="K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412">
        <f t="shared" ca="1" si="73"/>
        <v>0</v>
      </c>
      <c r="AF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412">
        <f t="shared" ca="1" si="74"/>
        <v>0</v>
      </c>
      <c r="AJ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412">
        <f t="shared" ca="1" si="75"/>
        <v>0</v>
      </c>
      <c r="AN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412">
        <f t="shared" ca="1" si="76"/>
        <v>0</v>
      </c>
      <c r="AR41" s="412">
        <f t="shared" ca="1" si="77"/>
        <v>0</v>
      </c>
    </row>
    <row r="42" spans="2:44" ht="14.45" x14ac:dyDescent="0.3">
      <c r="B42" s="406" t="s">
        <v>178</v>
      </c>
      <c r="C42" s="411" t="s">
        <v>765</v>
      </c>
      <c r="D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412">
        <f t="shared" ref="F42" ca="1" si="86">D42+E42</f>
        <v>0</v>
      </c>
      <c r="G42" s="412"/>
      <c r="H42" s="412">
        <f t="shared" ref="H42" ca="1" si="87">F42-G42</f>
        <v>0</v>
      </c>
      <c r="I42" s="412"/>
      <c r="J42" s="412">
        <f t="shared" ref="J42" ca="1" si="88">F42-I42</f>
        <v>0</v>
      </c>
      <c r="K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412">
        <f t="shared" ref="AE42" ca="1" si="89">AB42+AC42+AD42</f>
        <v>0</v>
      </c>
      <c r="AF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412">
        <f t="shared" ref="AI42" ca="1" si="90">AF42+AG42+AH42</f>
        <v>0</v>
      </c>
      <c r="AJ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412">
        <f t="shared" ref="AM42" ca="1" si="91">AJ42+AK42+AL42</f>
        <v>0</v>
      </c>
      <c r="AN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412">
        <f t="shared" ref="AQ42" ca="1" si="92">AN42+AO42+AP42</f>
        <v>0</v>
      </c>
      <c r="AR42" s="412">
        <f t="shared" ref="AR42" ca="1" si="93">AE42+AI42+AM42+AQ42</f>
        <v>0</v>
      </c>
    </row>
    <row r="43" spans="2:44" ht="14.45" x14ac:dyDescent="0.3">
      <c r="B43" s="406" t="s">
        <v>179</v>
      </c>
      <c r="C43" s="411" t="s">
        <v>766</v>
      </c>
      <c r="D4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412">
        <f t="shared" ca="1" si="70"/>
        <v>0</v>
      </c>
      <c r="G43" s="412"/>
      <c r="H43" s="412">
        <f t="shared" ca="1" si="71"/>
        <v>0</v>
      </c>
      <c r="I43" s="412"/>
      <c r="J43" s="412">
        <f t="shared" ca="1" si="72"/>
        <v>0</v>
      </c>
      <c r="K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412">
        <f t="shared" ca="1" si="73"/>
        <v>0</v>
      </c>
      <c r="AF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412">
        <f t="shared" ca="1" si="74"/>
        <v>0</v>
      </c>
      <c r="AJ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412">
        <f t="shared" ca="1" si="75"/>
        <v>0</v>
      </c>
      <c r="AN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412">
        <f t="shared" ca="1" si="76"/>
        <v>0</v>
      </c>
      <c r="AR43" s="412">
        <f t="shared" ca="1" si="77"/>
        <v>0</v>
      </c>
    </row>
    <row r="44" spans="2:44" ht="14.45" x14ac:dyDescent="0.3">
      <c r="B44" s="406" t="s">
        <v>180</v>
      </c>
      <c r="C44" s="411" t="s">
        <v>767</v>
      </c>
      <c r="D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412">
        <f t="shared" ca="1" si="54"/>
        <v>0</v>
      </c>
      <c r="G44" s="412"/>
      <c r="H44" s="412">
        <f t="shared" ca="1" si="55"/>
        <v>0</v>
      </c>
      <c r="I44" s="412"/>
      <c r="J44" s="412">
        <f t="shared" ca="1" si="56"/>
        <v>0</v>
      </c>
      <c r="K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412">
        <f t="shared" ca="1" si="57"/>
        <v>0</v>
      </c>
      <c r="AF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412">
        <f t="shared" ca="1" si="58"/>
        <v>0</v>
      </c>
      <c r="AJ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412">
        <f t="shared" ca="1" si="59"/>
        <v>0</v>
      </c>
      <c r="AN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412">
        <f t="shared" ca="1" si="60"/>
        <v>0</v>
      </c>
      <c r="AR44" s="412">
        <f t="shared" ca="1" si="61"/>
        <v>0</v>
      </c>
    </row>
    <row r="45" spans="2:44" ht="14.45" x14ac:dyDescent="0.3">
      <c r="B45" s="406" t="s">
        <v>181</v>
      </c>
      <c r="C45" s="411" t="s">
        <v>768</v>
      </c>
      <c r="D4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412">
        <f t="shared" ref="F45" ca="1" si="94">D45+E45</f>
        <v>0</v>
      </c>
      <c r="G45" s="412"/>
      <c r="H45" s="412">
        <f t="shared" ref="H45" ca="1" si="95">F45-G45</f>
        <v>0</v>
      </c>
      <c r="I45" s="412"/>
      <c r="J45" s="412">
        <f t="shared" ref="J45" ca="1" si="96">F45-I45</f>
        <v>0</v>
      </c>
      <c r="K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412">
        <f t="shared" ref="AE45" ca="1" si="97">AB45+AC45+AD45</f>
        <v>0</v>
      </c>
      <c r="AF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412">
        <f t="shared" ref="AI45" ca="1" si="98">AF45+AG45+AH45</f>
        <v>0</v>
      </c>
      <c r="AJ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412">
        <f t="shared" ref="AM45" ca="1" si="99">AJ45+AK45+AL45</f>
        <v>0</v>
      </c>
      <c r="AN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412">
        <f t="shared" ref="AQ45" ca="1" si="100">AN45+AO45+AP45</f>
        <v>0</v>
      </c>
      <c r="AR45" s="412">
        <f t="shared" ref="AR45" ca="1" si="101">AE45+AI45+AM45+AQ45</f>
        <v>0</v>
      </c>
    </row>
    <row r="46" spans="2:44" ht="14.45" x14ac:dyDescent="0.3">
      <c r="B46" s="406" t="s">
        <v>182</v>
      </c>
      <c r="C46" s="411" t="s">
        <v>769</v>
      </c>
      <c r="D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412">
        <f t="shared" ca="1" si="14"/>
        <v>0</v>
      </c>
      <c r="G46" s="412"/>
      <c r="H46" s="412">
        <f t="shared" ca="1" si="15"/>
        <v>0</v>
      </c>
      <c r="I46" s="412"/>
      <c r="J46" s="412">
        <f t="shared" ca="1" si="16"/>
        <v>0</v>
      </c>
      <c r="K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412">
        <f t="shared" ca="1" si="17"/>
        <v>0</v>
      </c>
      <c r="AF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412">
        <f t="shared" ca="1" si="18"/>
        <v>0</v>
      </c>
      <c r="AJ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412">
        <f t="shared" ca="1" si="19"/>
        <v>0</v>
      </c>
      <c r="AN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412">
        <f t="shared" ca="1" si="20"/>
        <v>0</v>
      </c>
      <c r="AR46" s="412">
        <f t="shared" ca="1" si="21"/>
        <v>0</v>
      </c>
    </row>
    <row r="47" spans="2:44" ht="14.45" x14ac:dyDescent="0.3">
      <c r="B47" s="405" t="s">
        <v>183</v>
      </c>
      <c r="C47" s="409" t="s">
        <v>770</v>
      </c>
      <c r="D47" s="410">
        <f ca="1">SUM(D48:D82)</f>
        <v>66752100</v>
      </c>
      <c r="E47" s="410">
        <f ca="1">SUM(E48:E82)</f>
        <v>0</v>
      </c>
      <c r="F47" s="410">
        <f t="shared" ca="1" si="0"/>
        <v>66752100</v>
      </c>
      <c r="G47" s="410">
        <f>SUM(G48:G82)</f>
        <v>0</v>
      </c>
      <c r="H47" s="410">
        <f t="shared" ca="1" si="4"/>
        <v>66752100</v>
      </c>
      <c r="I47" s="410">
        <f t="shared" ref="I47:AD47" si="102">SUM(I48:I82)</f>
        <v>0</v>
      </c>
      <c r="J47" s="410">
        <f t="shared" ca="1" si="102"/>
        <v>66752100</v>
      </c>
      <c r="K47" s="410">
        <f t="shared" ca="1" si="102"/>
        <v>0</v>
      </c>
      <c r="L47" s="410">
        <f t="shared" ca="1" si="102"/>
        <v>0</v>
      </c>
      <c r="M47" s="410">
        <f t="shared" ca="1" si="102"/>
        <v>0</v>
      </c>
      <c r="N47" s="410">
        <f t="shared" ca="1" si="102"/>
        <v>0</v>
      </c>
      <c r="O47" s="410">
        <f t="shared" ca="1" si="102"/>
        <v>66752100</v>
      </c>
      <c r="P47" s="410">
        <f t="shared" ca="1" si="102"/>
        <v>0</v>
      </c>
      <c r="Q47" s="410">
        <f t="shared" ca="1" si="102"/>
        <v>0</v>
      </c>
      <c r="R47" s="410">
        <f t="shared" ca="1" si="102"/>
        <v>0</v>
      </c>
      <c r="S47" s="410">
        <f t="shared" ca="1" si="102"/>
        <v>0</v>
      </c>
      <c r="T47" s="410">
        <f t="shared" ref="T47" ca="1" si="103">SUM(T48:T82)</f>
        <v>0</v>
      </c>
      <c r="U47" s="410">
        <f t="shared" ca="1" si="102"/>
        <v>0</v>
      </c>
      <c r="V47" s="410">
        <f t="shared" ca="1" si="102"/>
        <v>0</v>
      </c>
      <c r="W47" s="410">
        <f t="shared" ca="1" si="102"/>
        <v>0</v>
      </c>
      <c r="X47" s="410">
        <f t="shared" ca="1" si="102"/>
        <v>0</v>
      </c>
      <c r="Y47" s="410">
        <f t="shared" ref="Y47:Z47" ca="1" si="104">SUM(Y48:Y82)</f>
        <v>0</v>
      </c>
      <c r="Z47" s="410">
        <f t="shared" ca="1" si="104"/>
        <v>0</v>
      </c>
      <c r="AA47" s="410">
        <f t="shared" ca="1" si="102"/>
        <v>0</v>
      </c>
      <c r="AB47" s="410">
        <f t="shared" ca="1" si="102"/>
        <v>0</v>
      </c>
      <c r="AC47" s="410">
        <f t="shared" ca="1" si="102"/>
        <v>0</v>
      </c>
      <c r="AD47" s="410">
        <f t="shared" ca="1" si="102"/>
        <v>66752100</v>
      </c>
      <c r="AE47" s="410">
        <f t="shared" ca="1" si="17"/>
        <v>66752100</v>
      </c>
      <c r="AF47" s="410">
        <f ca="1">SUM(AF48:AF82)</f>
        <v>0</v>
      </c>
      <c r="AG47" s="410">
        <f ca="1">SUM(AG48:AG82)</f>
        <v>0</v>
      </c>
      <c r="AH47" s="410">
        <f ca="1">SUM(AH48:AH82)</f>
        <v>0</v>
      </c>
      <c r="AI47" s="410">
        <f t="shared" ca="1" si="10"/>
        <v>0</v>
      </c>
      <c r="AJ47" s="410">
        <f ca="1">SUM(AJ48:AJ82)</f>
        <v>0</v>
      </c>
      <c r="AK47" s="410">
        <f ca="1">SUM(AK48:AK82)</f>
        <v>0</v>
      </c>
      <c r="AL47" s="410">
        <f ca="1">SUM(AL48:AL82)</f>
        <v>0</v>
      </c>
      <c r="AM47" s="410">
        <f t="shared" ca="1" si="11"/>
        <v>0</v>
      </c>
      <c r="AN47" s="410">
        <f ca="1">SUM(AN48:AN82)</f>
        <v>0</v>
      </c>
      <c r="AO47" s="410">
        <f ca="1">SUM(AO48:AO82)</f>
        <v>0</v>
      </c>
      <c r="AP47" s="410">
        <f ca="1">SUM(AP48:AP82)</f>
        <v>0</v>
      </c>
      <c r="AQ47" s="410">
        <f t="shared" ca="1" si="12"/>
        <v>0</v>
      </c>
      <c r="AR47" s="410">
        <f t="shared" ca="1" si="13"/>
        <v>66752100</v>
      </c>
    </row>
    <row r="48" spans="2:44" ht="14.45" x14ac:dyDescent="0.3">
      <c r="B48" s="406" t="s">
        <v>184</v>
      </c>
      <c r="C48" s="411" t="s">
        <v>771</v>
      </c>
      <c r="D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412">
        <f t="shared" ref="F48" ca="1" si="105">D48+E48</f>
        <v>0</v>
      </c>
      <c r="G48" s="412"/>
      <c r="H48" s="412">
        <f t="shared" ref="H48" ca="1" si="106">F48-G48</f>
        <v>0</v>
      </c>
      <c r="I48" s="412"/>
      <c r="J48" s="412">
        <f t="shared" ref="J48" ca="1" si="107">F48-I48</f>
        <v>0</v>
      </c>
      <c r="K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412">
        <f t="shared" ref="AE48" ca="1" si="108">AB48+AC48+AD48</f>
        <v>0</v>
      </c>
      <c r="AF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412">
        <f t="shared" ref="AI48" ca="1" si="109">AF48+AG48+AH48</f>
        <v>0</v>
      </c>
      <c r="AJ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412">
        <f t="shared" ref="AM48" ca="1" si="110">AJ48+AK48+AL48</f>
        <v>0</v>
      </c>
      <c r="AN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412">
        <f t="shared" ref="AQ48" ca="1" si="111">AN48+AO48+AP48</f>
        <v>0</v>
      </c>
      <c r="AR48" s="412">
        <f t="shared" ref="AR48" ca="1" si="112">AE48+AI48+AM48+AQ48</f>
        <v>0</v>
      </c>
    </row>
    <row r="49" spans="2:44" ht="14.45" x14ac:dyDescent="0.3">
      <c r="B49" s="406" t="s">
        <v>185</v>
      </c>
      <c r="C49" s="411" t="s">
        <v>772</v>
      </c>
      <c r="D4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412">
        <f t="shared" ca="1" si="0"/>
        <v>0</v>
      </c>
      <c r="G49" s="412"/>
      <c r="H49" s="412">
        <f t="shared" ca="1" si="4"/>
        <v>0</v>
      </c>
      <c r="I49" s="412"/>
      <c r="J49" s="412">
        <f t="shared" ca="1" si="5"/>
        <v>0</v>
      </c>
      <c r="K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412">
        <f t="shared" ca="1" si="9"/>
        <v>0</v>
      </c>
      <c r="AF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412">
        <f t="shared" ca="1" si="10"/>
        <v>0</v>
      </c>
      <c r="AJ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412">
        <f t="shared" ca="1" si="11"/>
        <v>0</v>
      </c>
      <c r="AN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412">
        <f t="shared" ca="1" si="12"/>
        <v>0</v>
      </c>
      <c r="AR49" s="412">
        <f t="shared" ca="1" si="13"/>
        <v>0</v>
      </c>
    </row>
    <row r="50" spans="2:44" ht="14.45" x14ac:dyDescent="0.3">
      <c r="B50" s="406" t="s">
        <v>186</v>
      </c>
      <c r="C50" s="411" t="s">
        <v>773</v>
      </c>
      <c r="D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412">
        <f t="shared" ca="1" si="0"/>
        <v>0</v>
      </c>
      <c r="G50" s="412"/>
      <c r="H50" s="412">
        <f t="shared" ca="1" si="4"/>
        <v>0</v>
      </c>
      <c r="I50" s="412"/>
      <c r="J50" s="412">
        <f t="shared" ca="1" si="5"/>
        <v>0</v>
      </c>
      <c r="K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412">
        <f t="shared" ca="1" si="9"/>
        <v>0</v>
      </c>
      <c r="AF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412">
        <f t="shared" ca="1" si="10"/>
        <v>0</v>
      </c>
      <c r="AJ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412">
        <f t="shared" ca="1" si="11"/>
        <v>0</v>
      </c>
      <c r="AN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412">
        <f t="shared" ca="1" si="12"/>
        <v>0</v>
      </c>
      <c r="AR50" s="412">
        <f t="shared" ca="1" si="13"/>
        <v>0</v>
      </c>
    </row>
    <row r="51" spans="2:44" ht="14.45" x14ac:dyDescent="0.3">
      <c r="B51" s="406" t="s">
        <v>187</v>
      </c>
      <c r="C51" s="411" t="s">
        <v>774</v>
      </c>
      <c r="D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412">
        <f t="shared" ref="F51:F69" ca="1" si="113">D51+E51</f>
        <v>0</v>
      </c>
      <c r="G51" s="412"/>
      <c r="H51" s="412">
        <f t="shared" ref="H51:H69" ca="1" si="114">F51-G51</f>
        <v>0</v>
      </c>
      <c r="I51" s="412"/>
      <c r="J51" s="412">
        <f t="shared" ref="J51:J69" ca="1" si="115">F51-I51</f>
        <v>0</v>
      </c>
      <c r="K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412">
        <f t="shared" ref="AE51:AE69" ca="1" si="116">AB51+AC51+AD51</f>
        <v>0</v>
      </c>
      <c r="AF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412">
        <f t="shared" ref="AI51:AI69" ca="1" si="117">AF51+AG51+AH51</f>
        <v>0</v>
      </c>
      <c r="AJ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412">
        <f t="shared" ref="AM51:AM69" ca="1" si="118">AJ51+AK51+AL51</f>
        <v>0</v>
      </c>
      <c r="AN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412">
        <f t="shared" ref="AQ51:AQ69" ca="1" si="119">AN51+AO51+AP51</f>
        <v>0</v>
      </c>
      <c r="AR51" s="412">
        <f t="shared" ref="AR51:AR69" ca="1" si="120">AE51+AI51+AM51+AQ51</f>
        <v>0</v>
      </c>
    </row>
    <row r="52" spans="2:44" ht="14.45" x14ac:dyDescent="0.3">
      <c r="B52" s="406" t="s">
        <v>188</v>
      </c>
      <c r="C52" s="411" t="s">
        <v>775</v>
      </c>
      <c r="D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412">
        <f t="shared" ca="1" si="113"/>
        <v>0</v>
      </c>
      <c r="G52" s="412"/>
      <c r="H52" s="412">
        <f t="shared" ca="1" si="114"/>
        <v>0</v>
      </c>
      <c r="I52" s="412"/>
      <c r="J52" s="412">
        <f t="shared" ca="1" si="115"/>
        <v>0</v>
      </c>
      <c r="K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412">
        <f t="shared" ca="1" si="116"/>
        <v>0</v>
      </c>
      <c r="AF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412">
        <f t="shared" ca="1" si="117"/>
        <v>0</v>
      </c>
      <c r="AJ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412">
        <f t="shared" ca="1" si="118"/>
        <v>0</v>
      </c>
      <c r="AN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412">
        <f t="shared" ca="1" si="119"/>
        <v>0</v>
      </c>
      <c r="AR52" s="412">
        <f t="shared" ca="1" si="120"/>
        <v>0</v>
      </c>
    </row>
    <row r="53" spans="2:44" ht="14.45" x14ac:dyDescent="0.3">
      <c r="B53" s="406" t="s">
        <v>189</v>
      </c>
      <c r="C53" s="411" t="s">
        <v>776</v>
      </c>
      <c r="D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412">
        <f t="shared" ref="F53" ca="1" si="121">D53+E53</f>
        <v>0</v>
      </c>
      <c r="G53" s="412"/>
      <c r="H53" s="412">
        <f t="shared" ref="H53" ca="1" si="122">F53-G53</f>
        <v>0</v>
      </c>
      <c r="I53" s="412"/>
      <c r="J53" s="412">
        <f t="shared" ref="J53" ca="1" si="123">F53-I53</f>
        <v>0</v>
      </c>
      <c r="K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412">
        <f t="shared" ref="AE53" ca="1" si="124">AB53+AC53+AD53</f>
        <v>0</v>
      </c>
      <c r="AF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412">
        <f t="shared" ref="AI53" ca="1" si="125">AF53+AG53+AH53</f>
        <v>0</v>
      </c>
      <c r="AJ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412">
        <f t="shared" ref="AM53" ca="1" si="126">AJ53+AK53+AL53</f>
        <v>0</v>
      </c>
      <c r="AN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412">
        <f t="shared" ref="AQ53" ca="1" si="127">AN53+AO53+AP53</f>
        <v>0</v>
      </c>
      <c r="AR53" s="412">
        <f t="shared" ref="AR53" ca="1" si="128">AE53+AI53+AM53+AQ53</f>
        <v>0</v>
      </c>
    </row>
    <row r="54" spans="2:44" ht="14.45" x14ac:dyDescent="0.3">
      <c r="B54" s="406" t="s">
        <v>190</v>
      </c>
      <c r="C54" s="411" t="s">
        <v>752</v>
      </c>
      <c r="D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412">
        <f t="shared" ca="1" si="113"/>
        <v>0</v>
      </c>
      <c r="G54" s="412"/>
      <c r="H54" s="412">
        <f t="shared" ca="1" si="114"/>
        <v>0</v>
      </c>
      <c r="I54" s="412"/>
      <c r="J54" s="412">
        <f t="shared" ca="1" si="115"/>
        <v>0</v>
      </c>
      <c r="K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412">
        <f t="shared" ca="1" si="116"/>
        <v>0</v>
      </c>
      <c r="AF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412">
        <f t="shared" ca="1" si="117"/>
        <v>0</v>
      </c>
      <c r="AJ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412">
        <f t="shared" ca="1" si="118"/>
        <v>0</v>
      </c>
      <c r="AN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412">
        <f t="shared" ca="1" si="119"/>
        <v>0</v>
      </c>
      <c r="AR54" s="412">
        <f t="shared" ca="1" si="120"/>
        <v>0</v>
      </c>
    </row>
    <row r="55" spans="2:44" ht="14.45" x14ac:dyDescent="0.3">
      <c r="B55" s="406" t="s">
        <v>191</v>
      </c>
      <c r="C55" s="411" t="s">
        <v>777</v>
      </c>
      <c r="D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412">
        <f t="shared" ref="F55" ca="1" si="129">D55+E55</f>
        <v>0</v>
      </c>
      <c r="G55" s="412"/>
      <c r="H55" s="412">
        <f t="shared" ref="H55" ca="1" si="130">F55-G55</f>
        <v>0</v>
      </c>
      <c r="I55" s="412"/>
      <c r="J55" s="412">
        <f t="shared" ref="J55" ca="1" si="131">F55-I55</f>
        <v>0</v>
      </c>
      <c r="K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412">
        <f t="shared" ref="AE55" ca="1" si="132">AB55+AC55+AD55</f>
        <v>0</v>
      </c>
      <c r="AF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412">
        <f t="shared" ref="AI55" ca="1" si="133">AF55+AG55+AH55</f>
        <v>0</v>
      </c>
      <c r="AJ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412">
        <f t="shared" ref="AM55" ca="1" si="134">AJ55+AK55+AL55</f>
        <v>0</v>
      </c>
      <c r="AN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412">
        <f t="shared" ref="AQ55" ca="1" si="135">AN55+AO55+AP55</f>
        <v>0</v>
      </c>
      <c r="AR55" s="412">
        <f t="shared" ref="AR55" ca="1" si="136">AE55+AI55+AM55+AQ55</f>
        <v>0</v>
      </c>
    </row>
    <row r="56" spans="2:44" ht="14.45" x14ac:dyDescent="0.3">
      <c r="B56" s="406" t="s">
        <v>192</v>
      </c>
      <c r="C56" s="411" t="s">
        <v>778</v>
      </c>
      <c r="D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412">
        <f t="shared" ca="1" si="113"/>
        <v>0</v>
      </c>
      <c r="G56" s="412"/>
      <c r="H56" s="412">
        <f t="shared" ca="1" si="114"/>
        <v>0</v>
      </c>
      <c r="I56" s="412"/>
      <c r="J56" s="412">
        <f t="shared" ca="1" si="115"/>
        <v>0</v>
      </c>
      <c r="K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412">
        <f t="shared" ca="1" si="116"/>
        <v>0</v>
      </c>
      <c r="AF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412">
        <f t="shared" ca="1" si="117"/>
        <v>0</v>
      </c>
      <c r="AJ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412">
        <f t="shared" ca="1" si="118"/>
        <v>0</v>
      </c>
      <c r="AN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412">
        <f t="shared" ca="1" si="119"/>
        <v>0</v>
      </c>
      <c r="AR56" s="412">
        <f t="shared" ca="1" si="120"/>
        <v>0</v>
      </c>
    </row>
    <row r="57" spans="2:44" ht="14.45" x14ac:dyDescent="0.3">
      <c r="B57" s="406" t="s">
        <v>193</v>
      </c>
      <c r="C57" s="411" t="s">
        <v>757</v>
      </c>
      <c r="D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412">
        <f t="shared" ref="F57" ca="1" si="137">D57+E57</f>
        <v>0</v>
      </c>
      <c r="G57" s="412"/>
      <c r="H57" s="412">
        <f t="shared" ref="H57" ca="1" si="138">F57-G57</f>
        <v>0</v>
      </c>
      <c r="I57" s="412"/>
      <c r="J57" s="412">
        <f t="shared" ref="J57" ca="1" si="139">F57-I57</f>
        <v>0</v>
      </c>
      <c r="K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412">
        <f t="shared" ref="AE57" ca="1" si="140">AB57+AC57+AD57</f>
        <v>0</v>
      </c>
      <c r="AF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412">
        <f t="shared" ref="AI57" ca="1" si="141">AF57+AG57+AH57</f>
        <v>0</v>
      </c>
      <c r="AJ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412">
        <f t="shared" ref="AM57" ca="1" si="142">AJ57+AK57+AL57</f>
        <v>0</v>
      </c>
      <c r="AN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412">
        <f t="shared" ref="AQ57" ca="1" si="143">AN57+AO57+AP57</f>
        <v>0</v>
      </c>
      <c r="AR57" s="412">
        <f t="shared" ref="AR57" ca="1" si="144">AE57+AI57+AM57+AQ57</f>
        <v>0</v>
      </c>
    </row>
    <row r="58" spans="2:44" ht="14.45" x14ac:dyDescent="0.3">
      <c r="B58" s="406" t="s">
        <v>194</v>
      </c>
      <c r="C58" s="411" t="s">
        <v>758</v>
      </c>
      <c r="D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412">
        <f t="shared" ca="1" si="113"/>
        <v>0</v>
      </c>
      <c r="G58" s="412"/>
      <c r="H58" s="412">
        <f t="shared" ca="1" si="114"/>
        <v>0</v>
      </c>
      <c r="I58" s="412"/>
      <c r="J58" s="412">
        <f t="shared" ca="1" si="115"/>
        <v>0</v>
      </c>
      <c r="K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412">
        <f t="shared" ca="1" si="116"/>
        <v>0</v>
      </c>
      <c r="AF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412">
        <f t="shared" ca="1" si="117"/>
        <v>0</v>
      </c>
      <c r="AJ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412">
        <f t="shared" ca="1" si="118"/>
        <v>0</v>
      </c>
      <c r="AN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412">
        <f t="shared" ca="1" si="119"/>
        <v>0</v>
      </c>
      <c r="AR58" s="412">
        <f t="shared" ca="1" si="120"/>
        <v>0</v>
      </c>
    </row>
    <row r="59" spans="2:44" ht="14.45" x14ac:dyDescent="0.3">
      <c r="B59" s="406" t="s">
        <v>195</v>
      </c>
      <c r="C59" s="411" t="s">
        <v>779</v>
      </c>
      <c r="D5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412">
        <f t="shared" ref="F59" ca="1" si="145">D59+E59</f>
        <v>0</v>
      </c>
      <c r="G59" s="412"/>
      <c r="H59" s="412">
        <f t="shared" ref="H59" ca="1" si="146">F59-G59</f>
        <v>0</v>
      </c>
      <c r="I59" s="412"/>
      <c r="J59" s="412">
        <f t="shared" ref="J59" ca="1" si="147">F59-I59</f>
        <v>0</v>
      </c>
      <c r="K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412">
        <f t="shared" ref="AE59" ca="1" si="148">AB59+AC59+AD59</f>
        <v>0</v>
      </c>
      <c r="AF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412">
        <f t="shared" ref="AI59" ca="1" si="149">AF59+AG59+AH59</f>
        <v>0</v>
      </c>
      <c r="AJ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412">
        <f t="shared" ref="AM59" ca="1" si="150">AJ59+AK59+AL59</f>
        <v>0</v>
      </c>
      <c r="AN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412">
        <f t="shared" ref="AQ59" ca="1" si="151">AN59+AO59+AP59</f>
        <v>0</v>
      </c>
      <c r="AR59" s="412">
        <f t="shared" ref="AR59" ca="1" si="152">AE59+AI59+AM59+AQ59</f>
        <v>0</v>
      </c>
    </row>
    <row r="60" spans="2:44" ht="14.45" x14ac:dyDescent="0.3">
      <c r="B60" s="406" t="s">
        <v>196</v>
      </c>
      <c r="C60" s="411" t="s">
        <v>780</v>
      </c>
      <c r="D6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412">
        <f t="shared" ca="1" si="113"/>
        <v>0</v>
      </c>
      <c r="G60" s="412"/>
      <c r="H60" s="412">
        <f t="shared" ca="1" si="114"/>
        <v>0</v>
      </c>
      <c r="I60" s="412"/>
      <c r="J60" s="412">
        <f t="shared" ca="1" si="115"/>
        <v>0</v>
      </c>
      <c r="K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412">
        <f t="shared" ca="1" si="116"/>
        <v>0</v>
      </c>
      <c r="AF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412">
        <f t="shared" ca="1" si="117"/>
        <v>0</v>
      </c>
      <c r="AJ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412">
        <f t="shared" ca="1" si="118"/>
        <v>0</v>
      </c>
      <c r="AN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412">
        <f t="shared" ca="1" si="119"/>
        <v>0</v>
      </c>
      <c r="AR60" s="412">
        <f t="shared" ca="1" si="120"/>
        <v>0</v>
      </c>
    </row>
    <row r="61" spans="2:44" ht="14.45" x14ac:dyDescent="0.3">
      <c r="B61" s="406" t="s">
        <v>197</v>
      </c>
      <c r="C61" s="411" t="s">
        <v>762</v>
      </c>
      <c r="D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412">
        <f t="shared" ref="F61" ca="1" si="153">D61+E61</f>
        <v>0</v>
      </c>
      <c r="G61" s="412"/>
      <c r="H61" s="412">
        <f t="shared" ref="H61" ca="1" si="154">F61-G61</f>
        <v>0</v>
      </c>
      <c r="I61" s="412"/>
      <c r="J61" s="412">
        <f t="shared" ref="J61" ca="1" si="155">F61-I61</f>
        <v>0</v>
      </c>
      <c r="K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412">
        <f t="shared" ref="AE61" ca="1" si="156">AB61+AC61+AD61</f>
        <v>0</v>
      </c>
      <c r="AF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412">
        <f t="shared" ref="AI61" ca="1" si="157">AF61+AG61+AH61</f>
        <v>0</v>
      </c>
      <c r="AJ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412">
        <f t="shared" ref="AM61" ca="1" si="158">AJ61+AK61+AL61</f>
        <v>0</v>
      </c>
      <c r="AN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412">
        <f t="shared" ref="AQ61" ca="1" si="159">AN61+AO61+AP61</f>
        <v>0</v>
      </c>
      <c r="AR61" s="412">
        <f t="shared" ref="AR61" ca="1" si="160">AE61+AI61+AM61+AQ61</f>
        <v>0</v>
      </c>
    </row>
    <row r="62" spans="2:44" ht="14.45" x14ac:dyDescent="0.3">
      <c r="B62" s="406" t="s">
        <v>198</v>
      </c>
      <c r="C62" s="411" t="s">
        <v>781</v>
      </c>
      <c r="D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412">
        <f t="shared" ca="1" si="113"/>
        <v>0</v>
      </c>
      <c r="G62" s="412"/>
      <c r="H62" s="412">
        <f t="shared" ca="1" si="114"/>
        <v>0</v>
      </c>
      <c r="I62" s="412"/>
      <c r="J62" s="412">
        <f t="shared" ca="1" si="115"/>
        <v>0</v>
      </c>
      <c r="K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412">
        <f t="shared" ca="1" si="116"/>
        <v>0</v>
      </c>
      <c r="AF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412">
        <f t="shared" ca="1" si="117"/>
        <v>0</v>
      </c>
      <c r="AJ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412">
        <f t="shared" ca="1" si="118"/>
        <v>0</v>
      </c>
      <c r="AN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412">
        <f t="shared" ca="1" si="119"/>
        <v>0</v>
      </c>
      <c r="AR62" s="412">
        <f t="shared" ca="1" si="120"/>
        <v>0</v>
      </c>
    </row>
    <row r="63" spans="2:44" ht="14.45" x14ac:dyDescent="0.3">
      <c r="B63" s="406" t="s">
        <v>199</v>
      </c>
      <c r="C63" s="411" t="s">
        <v>782</v>
      </c>
      <c r="D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412">
        <f t="shared" ca="1" si="113"/>
        <v>0</v>
      </c>
      <c r="G63" s="412"/>
      <c r="H63" s="412">
        <f t="shared" ca="1" si="114"/>
        <v>0</v>
      </c>
      <c r="I63" s="412"/>
      <c r="J63" s="412">
        <f t="shared" ca="1" si="115"/>
        <v>0</v>
      </c>
      <c r="K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412">
        <f t="shared" ca="1" si="116"/>
        <v>0</v>
      </c>
      <c r="AF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412">
        <f t="shared" ca="1" si="117"/>
        <v>0</v>
      </c>
      <c r="AJ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412">
        <f t="shared" ca="1" si="118"/>
        <v>0</v>
      </c>
      <c r="AN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412">
        <f t="shared" ca="1" si="119"/>
        <v>0</v>
      </c>
      <c r="AR63" s="412">
        <f t="shared" ca="1" si="120"/>
        <v>0</v>
      </c>
    </row>
    <row r="64" spans="2:44" ht="14.45" x14ac:dyDescent="0.3">
      <c r="B64" s="406" t="s">
        <v>200</v>
      </c>
      <c r="C64" s="411" t="s">
        <v>783</v>
      </c>
      <c r="D6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66752100</v>
      </c>
      <c r="E6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412">
        <f t="shared" ref="F64" ca="1" si="161">D64+E64</f>
        <v>66752100</v>
      </c>
      <c r="G64" s="412"/>
      <c r="H64" s="412">
        <f t="shared" ref="H64" ca="1" si="162">F64-G64</f>
        <v>66752100</v>
      </c>
      <c r="I64" s="412"/>
      <c r="J64" s="412">
        <f t="shared" ref="J64" ca="1" si="163">F64-I64</f>
        <v>66752100</v>
      </c>
      <c r="K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66752100</v>
      </c>
      <c r="P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66752100</v>
      </c>
      <c r="AE64" s="412">
        <f t="shared" ref="AE64" ca="1" si="164">AB64+AC64+AD64</f>
        <v>66752100</v>
      </c>
      <c r="AF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412">
        <f t="shared" ref="AI64" ca="1" si="165">AF64+AG64+AH64</f>
        <v>0</v>
      </c>
      <c r="AJ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412">
        <f t="shared" ref="AM64" ca="1" si="166">AJ64+AK64+AL64</f>
        <v>0</v>
      </c>
      <c r="AN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412">
        <f t="shared" ref="AQ64" ca="1" si="167">AN64+AO64+AP64</f>
        <v>0</v>
      </c>
      <c r="AR64" s="412">
        <f t="shared" ref="AR64" ca="1" si="168">AE64+AI64+AM64+AQ64</f>
        <v>66752100</v>
      </c>
    </row>
    <row r="65" spans="2:44" ht="14.45" x14ac:dyDescent="0.3">
      <c r="B65" s="406" t="s">
        <v>201</v>
      </c>
      <c r="C65" s="411" t="s">
        <v>784</v>
      </c>
      <c r="D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412">
        <f t="shared" ca="1" si="113"/>
        <v>0</v>
      </c>
      <c r="G65" s="412"/>
      <c r="H65" s="412">
        <f t="shared" ca="1" si="114"/>
        <v>0</v>
      </c>
      <c r="I65" s="412"/>
      <c r="J65" s="412">
        <f t="shared" ca="1" si="115"/>
        <v>0</v>
      </c>
      <c r="K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412">
        <f t="shared" ca="1" si="116"/>
        <v>0</v>
      </c>
      <c r="AF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412">
        <f t="shared" ca="1" si="117"/>
        <v>0</v>
      </c>
      <c r="AJ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412">
        <f t="shared" ca="1" si="118"/>
        <v>0</v>
      </c>
      <c r="AN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412">
        <f t="shared" ca="1" si="119"/>
        <v>0</v>
      </c>
      <c r="AR65" s="412">
        <f t="shared" ca="1" si="120"/>
        <v>0</v>
      </c>
    </row>
    <row r="66" spans="2:44" x14ac:dyDescent="0.25">
      <c r="B66" s="406" t="s">
        <v>202</v>
      </c>
      <c r="C66" s="411" t="s">
        <v>785</v>
      </c>
      <c r="D6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412">
        <f t="shared" ref="F66" ca="1" si="169">D66+E66</f>
        <v>0</v>
      </c>
      <c r="G66" s="412"/>
      <c r="H66" s="412">
        <f t="shared" ref="H66" ca="1" si="170">F66-G66</f>
        <v>0</v>
      </c>
      <c r="I66" s="412"/>
      <c r="J66" s="412">
        <f t="shared" ref="J66" ca="1" si="171">F66-I66</f>
        <v>0</v>
      </c>
      <c r="K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412">
        <f t="shared" ref="AE66" ca="1" si="172">AB66+AC66+AD66</f>
        <v>0</v>
      </c>
      <c r="AF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412">
        <f t="shared" ref="AI66" ca="1" si="173">AF66+AG66+AH66</f>
        <v>0</v>
      </c>
      <c r="AJ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412">
        <f t="shared" ref="AM66" ca="1" si="174">AJ66+AK66+AL66</f>
        <v>0</v>
      </c>
      <c r="AN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412">
        <f t="shared" ref="AQ66" ca="1" si="175">AN66+AO66+AP66</f>
        <v>0</v>
      </c>
      <c r="AR66" s="412">
        <f t="shared" ref="AR66" ca="1" si="176">AE66+AI66+AM66+AQ66</f>
        <v>0</v>
      </c>
    </row>
    <row r="67" spans="2:44" ht="14.45" x14ac:dyDescent="0.3">
      <c r="B67" s="406" t="s">
        <v>203</v>
      </c>
      <c r="C67" s="411" t="s">
        <v>786</v>
      </c>
      <c r="D6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412">
        <f t="shared" ca="1" si="113"/>
        <v>0</v>
      </c>
      <c r="G67" s="412"/>
      <c r="H67" s="412">
        <f t="shared" ca="1" si="114"/>
        <v>0</v>
      </c>
      <c r="I67" s="412"/>
      <c r="J67" s="412">
        <f t="shared" ca="1" si="115"/>
        <v>0</v>
      </c>
      <c r="K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412">
        <f t="shared" ca="1" si="116"/>
        <v>0</v>
      </c>
      <c r="AF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412">
        <f t="shared" ca="1" si="117"/>
        <v>0</v>
      </c>
      <c r="AJ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412">
        <f t="shared" ca="1" si="118"/>
        <v>0</v>
      </c>
      <c r="AN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412">
        <f t="shared" ca="1" si="119"/>
        <v>0</v>
      </c>
      <c r="AR67" s="412">
        <f t="shared" ca="1" si="120"/>
        <v>0</v>
      </c>
    </row>
    <row r="68" spans="2:44" ht="14.45" x14ac:dyDescent="0.3">
      <c r="B68" s="406" t="s">
        <v>204</v>
      </c>
      <c r="C68" s="411" t="s">
        <v>787</v>
      </c>
      <c r="D6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412">
        <f t="shared" ref="F68" ca="1" si="177">D68+E68</f>
        <v>0</v>
      </c>
      <c r="G68" s="412"/>
      <c r="H68" s="412">
        <f t="shared" ref="H68" ca="1" si="178">F68-G68</f>
        <v>0</v>
      </c>
      <c r="I68" s="412"/>
      <c r="J68" s="412">
        <f t="shared" ref="J68" ca="1" si="179">F68-I68</f>
        <v>0</v>
      </c>
      <c r="K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412">
        <f t="shared" ref="AE68" ca="1" si="180">AB68+AC68+AD68</f>
        <v>0</v>
      </c>
      <c r="AF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412">
        <f t="shared" ref="AI68" ca="1" si="181">AF68+AG68+AH68</f>
        <v>0</v>
      </c>
      <c r="AJ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412">
        <f t="shared" ref="AM68" ca="1" si="182">AJ68+AK68+AL68</f>
        <v>0</v>
      </c>
      <c r="AN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412">
        <f t="shared" ref="AQ68" ca="1" si="183">AN68+AO68+AP68</f>
        <v>0</v>
      </c>
      <c r="AR68" s="412">
        <f t="shared" ref="AR68" ca="1" si="184">AE68+AI68+AM68+AQ68</f>
        <v>0</v>
      </c>
    </row>
    <row r="69" spans="2:44" ht="14.45" x14ac:dyDescent="0.3">
      <c r="B69" s="406" t="s">
        <v>205</v>
      </c>
      <c r="C69" s="411" t="s">
        <v>788</v>
      </c>
      <c r="D6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412">
        <f t="shared" ca="1" si="113"/>
        <v>0</v>
      </c>
      <c r="G69" s="412"/>
      <c r="H69" s="412">
        <f t="shared" ca="1" si="114"/>
        <v>0</v>
      </c>
      <c r="I69" s="412"/>
      <c r="J69" s="412">
        <f t="shared" ca="1" si="115"/>
        <v>0</v>
      </c>
      <c r="K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412">
        <f t="shared" ca="1" si="116"/>
        <v>0</v>
      </c>
      <c r="AF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412">
        <f t="shared" ca="1" si="117"/>
        <v>0</v>
      </c>
      <c r="AJ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412">
        <f t="shared" ca="1" si="118"/>
        <v>0</v>
      </c>
      <c r="AN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412">
        <f t="shared" ca="1" si="119"/>
        <v>0</v>
      </c>
      <c r="AR69" s="412">
        <f t="shared" ca="1" si="120"/>
        <v>0</v>
      </c>
    </row>
    <row r="70" spans="2:44" ht="14.45" x14ac:dyDescent="0.3">
      <c r="B70" s="406" t="s">
        <v>206</v>
      </c>
      <c r="C70" s="411" t="s">
        <v>789</v>
      </c>
      <c r="D7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412">
        <f t="shared" ref="F70" ca="1" si="185">D70+E70</f>
        <v>0</v>
      </c>
      <c r="G70" s="412"/>
      <c r="H70" s="412">
        <f t="shared" ref="H70" ca="1" si="186">F70-G70</f>
        <v>0</v>
      </c>
      <c r="I70" s="412"/>
      <c r="J70" s="412">
        <f t="shared" ref="J70" ca="1" si="187">F70-I70</f>
        <v>0</v>
      </c>
      <c r="K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412">
        <f t="shared" ref="AE70" ca="1" si="188">AB70+AC70+AD70</f>
        <v>0</v>
      </c>
      <c r="AF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412">
        <f t="shared" ref="AI70" ca="1" si="189">AF70+AG70+AH70</f>
        <v>0</v>
      </c>
      <c r="AJ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412">
        <f t="shared" ref="AM70" ca="1" si="190">AJ70+AK70+AL70</f>
        <v>0</v>
      </c>
      <c r="AN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412">
        <f t="shared" ref="AQ70" ca="1" si="191">AN70+AO70+AP70</f>
        <v>0</v>
      </c>
      <c r="AR70" s="412">
        <f t="shared" ref="AR70" ca="1" si="192">AE70+AI70+AM70+AQ70</f>
        <v>0</v>
      </c>
    </row>
    <row r="71" spans="2:44" ht="14.45" x14ac:dyDescent="0.3">
      <c r="B71" s="406" t="s">
        <v>207</v>
      </c>
      <c r="C71" s="411" t="s">
        <v>790</v>
      </c>
      <c r="D7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412">
        <f t="shared" ref="F71:F82" ca="1" si="193">D71+E71</f>
        <v>0</v>
      </c>
      <c r="G71" s="412"/>
      <c r="H71" s="412">
        <f t="shared" ref="H71:H82" ca="1" si="194">F71-G71</f>
        <v>0</v>
      </c>
      <c r="I71" s="412"/>
      <c r="J71" s="412">
        <f t="shared" ref="J71:J82" ca="1" si="195">F71-I71</f>
        <v>0</v>
      </c>
      <c r="K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412">
        <f t="shared" ref="AE71:AE82" ca="1" si="196">AB71+AC71+AD71</f>
        <v>0</v>
      </c>
      <c r="AF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412">
        <f t="shared" ref="AI71:AI82" ca="1" si="197">AF71+AG71+AH71</f>
        <v>0</v>
      </c>
      <c r="AJ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412">
        <f t="shared" ref="AM71:AM82" ca="1" si="198">AJ71+AK71+AL71</f>
        <v>0</v>
      </c>
      <c r="AN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412">
        <f t="shared" ref="AQ71:AQ82" ca="1" si="199">AN71+AO71+AP71</f>
        <v>0</v>
      </c>
      <c r="AR71" s="412">
        <f t="shared" ref="AR71:AR82" ca="1" si="200">AE71+AI71+AM71+AQ71</f>
        <v>0</v>
      </c>
    </row>
    <row r="72" spans="2:44" ht="14.45" x14ac:dyDescent="0.3">
      <c r="B72" s="406" t="s">
        <v>208</v>
      </c>
      <c r="C72" s="411" t="s">
        <v>791</v>
      </c>
      <c r="D7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412">
        <f t="shared" ca="1" si="193"/>
        <v>0</v>
      </c>
      <c r="G72" s="412"/>
      <c r="H72" s="412">
        <f t="shared" ca="1" si="194"/>
        <v>0</v>
      </c>
      <c r="I72" s="412"/>
      <c r="J72" s="412">
        <f t="shared" ca="1" si="195"/>
        <v>0</v>
      </c>
      <c r="K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412">
        <f t="shared" ca="1" si="196"/>
        <v>0</v>
      </c>
      <c r="AF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412">
        <f t="shared" ca="1" si="197"/>
        <v>0</v>
      </c>
      <c r="AJ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412">
        <f t="shared" ca="1" si="198"/>
        <v>0</v>
      </c>
      <c r="AN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412">
        <f t="shared" ca="1" si="199"/>
        <v>0</v>
      </c>
      <c r="AR72" s="412">
        <f t="shared" ca="1" si="200"/>
        <v>0</v>
      </c>
    </row>
    <row r="73" spans="2:44" ht="14.45" x14ac:dyDescent="0.3">
      <c r="B73" s="406" t="s">
        <v>209</v>
      </c>
      <c r="C73" s="411" t="s">
        <v>792</v>
      </c>
      <c r="D7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412">
        <f t="shared" ca="1" si="193"/>
        <v>0</v>
      </c>
      <c r="G73" s="412"/>
      <c r="H73" s="412">
        <f t="shared" ca="1" si="194"/>
        <v>0</v>
      </c>
      <c r="I73" s="412"/>
      <c r="J73" s="412">
        <f t="shared" ca="1" si="195"/>
        <v>0</v>
      </c>
      <c r="K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412">
        <f t="shared" ca="1" si="196"/>
        <v>0</v>
      </c>
      <c r="AF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412">
        <f t="shared" ca="1" si="197"/>
        <v>0</v>
      </c>
      <c r="AJ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412">
        <f t="shared" ca="1" si="198"/>
        <v>0</v>
      </c>
      <c r="AN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412">
        <f t="shared" ca="1" si="199"/>
        <v>0</v>
      </c>
      <c r="AR73" s="412">
        <f t="shared" ca="1" si="200"/>
        <v>0</v>
      </c>
    </row>
    <row r="74" spans="2:44" ht="14.45" x14ac:dyDescent="0.3">
      <c r="B74" s="406" t="s">
        <v>210</v>
      </c>
      <c r="C74" s="411" t="s">
        <v>793</v>
      </c>
      <c r="D7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412">
        <f t="shared" ca="1" si="193"/>
        <v>0</v>
      </c>
      <c r="G74" s="412"/>
      <c r="H74" s="412">
        <f t="shared" ca="1" si="194"/>
        <v>0</v>
      </c>
      <c r="I74" s="412"/>
      <c r="J74" s="412">
        <f t="shared" ca="1" si="195"/>
        <v>0</v>
      </c>
      <c r="K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412">
        <f t="shared" ca="1" si="196"/>
        <v>0</v>
      </c>
      <c r="AF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412">
        <f t="shared" ca="1" si="197"/>
        <v>0</v>
      </c>
      <c r="AJ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412">
        <f t="shared" ca="1" si="198"/>
        <v>0</v>
      </c>
      <c r="AN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412">
        <f t="shared" ca="1" si="199"/>
        <v>0</v>
      </c>
      <c r="AR74" s="412">
        <f t="shared" ca="1" si="200"/>
        <v>0</v>
      </c>
    </row>
    <row r="75" spans="2:44" ht="14.45" x14ac:dyDescent="0.3">
      <c r="B75" s="406" t="s">
        <v>211</v>
      </c>
      <c r="C75" s="411" t="s">
        <v>794</v>
      </c>
      <c r="D7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412">
        <f t="shared" ca="1" si="193"/>
        <v>0</v>
      </c>
      <c r="G75" s="412"/>
      <c r="H75" s="412">
        <f t="shared" ca="1" si="194"/>
        <v>0</v>
      </c>
      <c r="I75" s="412"/>
      <c r="J75" s="412">
        <f t="shared" ca="1" si="195"/>
        <v>0</v>
      </c>
      <c r="K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412">
        <f t="shared" ca="1" si="196"/>
        <v>0</v>
      </c>
      <c r="AF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412">
        <f t="shared" ca="1" si="197"/>
        <v>0</v>
      </c>
      <c r="AJ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412">
        <f t="shared" ca="1" si="198"/>
        <v>0</v>
      </c>
      <c r="AN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412">
        <f t="shared" ca="1" si="199"/>
        <v>0</v>
      </c>
      <c r="AR75" s="412">
        <f t="shared" ca="1" si="200"/>
        <v>0</v>
      </c>
    </row>
    <row r="76" spans="2:44" ht="14.45" x14ac:dyDescent="0.3">
      <c r="B76" s="406" t="s">
        <v>212</v>
      </c>
      <c r="C76" s="411" t="s">
        <v>795</v>
      </c>
      <c r="D7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412">
        <f t="shared" ca="1" si="193"/>
        <v>0</v>
      </c>
      <c r="G76" s="412"/>
      <c r="H76" s="412">
        <f t="shared" ca="1" si="194"/>
        <v>0</v>
      </c>
      <c r="I76" s="412"/>
      <c r="J76" s="412">
        <f t="shared" ca="1" si="195"/>
        <v>0</v>
      </c>
      <c r="K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412">
        <f t="shared" ca="1" si="196"/>
        <v>0</v>
      </c>
      <c r="AF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412">
        <f t="shared" ca="1" si="197"/>
        <v>0</v>
      </c>
      <c r="AJ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412">
        <f t="shared" ca="1" si="198"/>
        <v>0</v>
      </c>
      <c r="AN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412">
        <f t="shared" ca="1" si="199"/>
        <v>0</v>
      </c>
      <c r="AR76" s="412">
        <f t="shared" ca="1" si="200"/>
        <v>0</v>
      </c>
    </row>
    <row r="77" spans="2:44" ht="14.45" x14ac:dyDescent="0.3">
      <c r="B77" s="406" t="s">
        <v>213</v>
      </c>
      <c r="C77" s="411" t="s">
        <v>796</v>
      </c>
      <c r="D7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412">
        <f t="shared" ca="1" si="193"/>
        <v>0</v>
      </c>
      <c r="G77" s="412"/>
      <c r="H77" s="412">
        <f t="shared" ca="1" si="194"/>
        <v>0</v>
      </c>
      <c r="I77" s="412"/>
      <c r="J77" s="412">
        <f t="shared" ca="1" si="195"/>
        <v>0</v>
      </c>
      <c r="K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412">
        <f t="shared" ca="1" si="196"/>
        <v>0</v>
      </c>
      <c r="AF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412">
        <f t="shared" ca="1" si="197"/>
        <v>0</v>
      </c>
      <c r="AJ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412">
        <f t="shared" ca="1" si="198"/>
        <v>0</v>
      </c>
      <c r="AN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412">
        <f t="shared" ca="1" si="199"/>
        <v>0</v>
      </c>
      <c r="AR77" s="412">
        <f t="shared" ca="1" si="200"/>
        <v>0</v>
      </c>
    </row>
    <row r="78" spans="2:44" ht="14.45" x14ac:dyDescent="0.3">
      <c r="B78" s="406" t="s">
        <v>214</v>
      </c>
      <c r="C78" s="411" t="s">
        <v>797</v>
      </c>
      <c r="D7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412">
        <f t="shared" ca="1" si="193"/>
        <v>0</v>
      </c>
      <c r="G78" s="412"/>
      <c r="H78" s="412">
        <f t="shared" ca="1" si="194"/>
        <v>0</v>
      </c>
      <c r="I78" s="412"/>
      <c r="J78" s="412">
        <f t="shared" ca="1" si="195"/>
        <v>0</v>
      </c>
      <c r="K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412">
        <f t="shared" ca="1" si="196"/>
        <v>0</v>
      </c>
      <c r="AF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412">
        <f t="shared" ca="1" si="197"/>
        <v>0</v>
      </c>
      <c r="AJ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412">
        <f t="shared" ca="1" si="198"/>
        <v>0</v>
      </c>
      <c r="AN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412">
        <f t="shared" ca="1" si="199"/>
        <v>0</v>
      </c>
      <c r="AR78" s="412">
        <f t="shared" ca="1" si="200"/>
        <v>0</v>
      </c>
    </row>
    <row r="79" spans="2:44" x14ac:dyDescent="0.25">
      <c r="B79" s="406" t="s">
        <v>215</v>
      </c>
      <c r="C79" s="411" t="s">
        <v>798</v>
      </c>
      <c r="D7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412">
        <f t="shared" ca="1" si="193"/>
        <v>0</v>
      </c>
      <c r="G79" s="412"/>
      <c r="H79" s="412">
        <f t="shared" ca="1" si="194"/>
        <v>0</v>
      </c>
      <c r="I79" s="412"/>
      <c r="J79" s="412">
        <f t="shared" ca="1" si="195"/>
        <v>0</v>
      </c>
      <c r="K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412">
        <f t="shared" ca="1" si="196"/>
        <v>0</v>
      </c>
      <c r="AF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412">
        <f t="shared" ca="1" si="197"/>
        <v>0</v>
      </c>
      <c r="AJ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412">
        <f t="shared" ca="1" si="198"/>
        <v>0</v>
      </c>
      <c r="AN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412">
        <f t="shared" ca="1" si="199"/>
        <v>0</v>
      </c>
      <c r="AR79" s="412">
        <f t="shared" ca="1" si="200"/>
        <v>0</v>
      </c>
    </row>
    <row r="80" spans="2:44" ht="14.45" x14ac:dyDescent="0.3">
      <c r="B80" s="406" t="s">
        <v>216</v>
      </c>
      <c r="C80" s="411" t="s">
        <v>799</v>
      </c>
      <c r="D8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412">
        <f t="shared" ca="1" si="193"/>
        <v>0</v>
      </c>
      <c r="G80" s="412"/>
      <c r="H80" s="412">
        <f t="shared" ca="1" si="194"/>
        <v>0</v>
      </c>
      <c r="I80" s="412"/>
      <c r="J80" s="412">
        <f t="shared" ca="1" si="195"/>
        <v>0</v>
      </c>
      <c r="K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412">
        <f t="shared" ca="1" si="196"/>
        <v>0</v>
      </c>
      <c r="AF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412">
        <f t="shared" ca="1" si="197"/>
        <v>0</v>
      </c>
      <c r="AJ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412">
        <f t="shared" ca="1" si="198"/>
        <v>0</v>
      </c>
      <c r="AN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412">
        <f t="shared" ca="1" si="199"/>
        <v>0</v>
      </c>
      <c r="AR80" s="412">
        <f t="shared" ca="1" si="200"/>
        <v>0</v>
      </c>
    </row>
    <row r="81" spans="2:44" ht="14.45" x14ac:dyDescent="0.3">
      <c r="B81" s="406" t="s">
        <v>217</v>
      </c>
      <c r="C81" s="411" t="s">
        <v>800</v>
      </c>
      <c r="D8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412">
        <f t="shared" ca="1" si="193"/>
        <v>0</v>
      </c>
      <c r="G81" s="412"/>
      <c r="H81" s="412">
        <f t="shared" ca="1" si="194"/>
        <v>0</v>
      </c>
      <c r="I81" s="412"/>
      <c r="J81" s="412">
        <f t="shared" ca="1" si="195"/>
        <v>0</v>
      </c>
      <c r="K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412">
        <f t="shared" ca="1" si="196"/>
        <v>0</v>
      </c>
      <c r="AF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412">
        <f t="shared" ca="1" si="197"/>
        <v>0</v>
      </c>
      <c r="AJ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412">
        <f t="shared" ca="1" si="198"/>
        <v>0</v>
      </c>
      <c r="AN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412">
        <f t="shared" ca="1" si="199"/>
        <v>0</v>
      </c>
      <c r="AR81" s="412">
        <f t="shared" ca="1" si="200"/>
        <v>0</v>
      </c>
    </row>
    <row r="82" spans="2:44" ht="14.45" x14ac:dyDescent="0.3">
      <c r="B82" s="406" t="s">
        <v>218</v>
      </c>
      <c r="C82" s="411" t="s">
        <v>801</v>
      </c>
      <c r="D8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412">
        <f t="shared" ca="1" si="193"/>
        <v>0</v>
      </c>
      <c r="G82" s="412"/>
      <c r="H82" s="412">
        <f t="shared" ca="1" si="194"/>
        <v>0</v>
      </c>
      <c r="I82" s="412"/>
      <c r="J82" s="412">
        <f t="shared" ca="1" si="195"/>
        <v>0</v>
      </c>
      <c r="K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412">
        <f t="shared" ca="1" si="196"/>
        <v>0</v>
      </c>
      <c r="AF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412">
        <f t="shared" ca="1" si="197"/>
        <v>0</v>
      </c>
      <c r="AJ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412">
        <f t="shared" ca="1" si="198"/>
        <v>0</v>
      </c>
      <c r="AN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412">
        <f t="shared" ca="1" si="199"/>
        <v>0</v>
      </c>
      <c r="AR82" s="412">
        <f t="shared" ca="1" si="200"/>
        <v>0</v>
      </c>
    </row>
    <row r="83" spans="2:44" ht="14.45" x14ac:dyDescent="0.3">
      <c r="B83" s="405" t="s">
        <v>219</v>
      </c>
      <c r="C83" s="409" t="s">
        <v>802</v>
      </c>
      <c r="D83" s="410">
        <f ca="1">SUM(D84:D88)</f>
        <v>0</v>
      </c>
      <c r="E83" s="410">
        <f ca="1">SUM(E84:E88)</f>
        <v>0</v>
      </c>
      <c r="F83" s="410">
        <f t="shared" ca="1" si="0"/>
        <v>0</v>
      </c>
      <c r="G83" s="410">
        <f>SUM(G84:G88)</f>
        <v>0</v>
      </c>
      <c r="H83" s="410">
        <f t="shared" ca="1" si="4"/>
        <v>0</v>
      </c>
      <c r="I83" s="410">
        <f>SUM(I84:I88)</f>
        <v>0</v>
      </c>
      <c r="J83" s="410">
        <f t="shared" ca="1" si="5"/>
        <v>0</v>
      </c>
      <c r="K83" s="410">
        <f t="shared" ref="K83:AD83" ca="1" si="201">SUM(K84:K88)</f>
        <v>0</v>
      </c>
      <c r="L83" s="410">
        <f t="shared" ca="1" si="201"/>
        <v>0</v>
      </c>
      <c r="M83" s="410">
        <f t="shared" ca="1" si="201"/>
        <v>0</v>
      </c>
      <c r="N83" s="410">
        <f t="shared" ca="1" si="201"/>
        <v>0</v>
      </c>
      <c r="O83" s="410">
        <f t="shared" ca="1" si="201"/>
        <v>0</v>
      </c>
      <c r="P83" s="410">
        <f t="shared" ref="P83:Q83" ca="1" si="202">SUM(P84:P88)</f>
        <v>0</v>
      </c>
      <c r="Q83" s="410">
        <f t="shared" ca="1" si="202"/>
        <v>0</v>
      </c>
      <c r="R83" s="410">
        <f t="shared" ca="1" si="201"/>
        <v>0</v>
      </c>
      <c r="S83" s="410">
        <f t="shared" ca="1" si="201"/>
        <v>0</v>
      </c>
      <c r="T83" s="410">
        <f t="shared" ref="T83" ca="1" si="203">SUM(T84:T88)</f>
        <v>0</v>
      </c>
      <c r="U83" s="410">
        <f t="shared" ca="1" si="201"/>
        <v>0</v>
      </c>
      <c r="V83" s="410">
        <f t="shared" ca="1" si="201"/>
        <v>0</v>
      </c>
      <c r="W83" s="410">
        <f t="shared" ref="W83" ca="1" si="204">SUM(W84:W88)</f>
        <v>0</v>
      </c>
      <c r="X83" s="410">
        <f t="shared" ca="1" si="201"/>
        <v>0</v>
      </c>
      <c r="Y83" s="410">
        <f t="shared" ref="Y83:Z83" ca="1" si="205">SUM(Y84:Y88)</f>
        <v>0</v>
      </c>
      <c r="Z83" s="410">
        <f t="shared" ca="1" si="205"/>
        <v>0</v>
      </c>
      <c r="AA83" s="410">
        <f t="shared" ca="1" si="201"/>
        <v>0</v>
      </c>
      <c r="AB83" s="410">
        <f t="shared" ca="1" si="201"/>
        <v>0</v>
      </c>
      <c r="AC83" s="410">
        <f t="shared" ca="1" si="201"/>
        <v>0</v>
      </c>
      <c r="AD83" s="410">
        <f t="shared" ca="1" si="201"/>
        <v>0</v>
      </c>
      <c r="AE83" s="410">
        <f t="shared" ca="1" si="9"/>
        <v>0</v>
      </c>
      <c r="AF83" s="410">
        <f ca="1">SUM(AF84:AF88)</f>
        <v>0</v>
      </c>
      <c r="AG83" s="410">
        <f ca="1">SUM(AG84:AG88)</f>
        <v>0</v>
      </c>
      <c r="AH83" s="410">
        <f ca="1">SUM(AH84:AH88)</f>
        <v>0</v>
      </c>
      <c r="AI83" s="410">
        <f t="shared" ca="1" si="10"/>
        <v>0</v>
      </c>
      <c r="AJ83" s="410">
        <f ca="1">SUM(AJ84:AJ88)</f>
        <v>0</v>
      </c>
      <c r="AK83" s="410">
        <f ca="1">SUM(AK84:AK88)</f>
        <v>0</v>
      </c>
      <c r="AL83" s="410">
        <f ca="1">SUM(AL84:AL88)</f>
        <v>0</v>
      </c>
      <c r="AM83" s="410">
        <f t="shared" ca="1" si="11"/>
        <v>0</v>
      </c>
      <c r="AN83" s="410">
        <f ca="1">SUM(AN84:AN88)</f>
        <v>0</v>
      </c>
      <c r="AO83" s="410">
        <f ca="1">SUM(AO84:AO88)</f>
        <v>0</v>
      </c>
      <c r="AP83" s="410">
        <f ca="1">SUM(AP84:AP88)</f>
        <v>0</v>
      </c>
      <c r="AQ83" s="410">
        <f t="shared" ca="1" si="12"/>
        <v>0</v>
      </c>
      <c r="AR83" s="410">
        <f t="shared" ca="1" si="13"/>
        <v>0</v>
      </c>
    </row>
    <row r="84" spans="2:44" ht="14.45" x14ac:dyDescent="0.3">
      <c r="B84" s="406" t="s">
        <v>220</v>
      </c>
      <c r="C84" s="411" t="s">
        <v>803</v>
      </c>
      <c r="D8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412">
        <f t="shared" ca="1" si="0"/>
        <v>0</v>
      </c>
      <c r="G84" s="412"/>
      <c r="H84" s="412">
        <f t="shared" ca="1" si="4"/>
        <v>0</v>
      </c>
      <c r="I84" s="412"/>
      <c r="J84" s="412">
        <f t="shared" ca="1" si="5"/>
        <v>0</v>
      </c>
      <c r="K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412">
        <f t="shared" ca="1" si="9"/>
        <v>0</v>
      </c>
      <c r="AF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412">
        <f t="shared" ca="1" si="10"/>
        <v>0</v>
      </c>
      <c r="AJ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412">
        <f t="shared" ca="1" si="11"/>
        <v>0</v>
      </c>
      <c r="AN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412">
        <f t="shared" ca="1" si="12"/>
        <v>0</v>
      </c>
      <c r="AR84" s="412">
        <f t="shared" ca="1" si="13"/>
        <v>0</v>
      </c>
    </row>
    <row r="85" spans="2:44" ht="14.45" x14ac:dyDescent="0.3">
      <c r="B85" s="406" t="s">
        <v>221</v>
      </c>
      <c r="C85" s="411" t="s">
        <v>804</v>
      </c>
      <c r="D8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412">
        <f t="shared" ref="F85:F88" ca="1" si="206">D85+E85</f>
        <v>0</v>
      </c>
      <c r="G85" s="412"/>
      <c r="H85" s="412">
        <f t="shared" ref="H85:H88" ca="1" si="207">F85-G85</f>
        <v>0</v>
      </c>
      <c r="I85" s="412"/>
      <c r="J85" s="412">
        <f t="shared" ref="J85:J88" ca="1" si="208">F85-I85</f>
        <v>0</v>
      </c>
      <c r="K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412">
        <f t="shared" ref="AE85:AE88" ca="1" si="209">AB85+AC85+AD85</f>
        <v>0</v>
      </c>
      <c r="AF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412">
        <f t="shared" ref="AI85:AI88" ca="1" si="210">AF85+AG85+AH85</f>
        <v>0</v>
      </c>
      <c r="AJ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412">
        <f t="shared" ref="AM85:AM88" ca="1" si="211">AJ85+AK85+AL85</f>
        <v>0</v>
      </c>
      <c r="AN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412">
        <f t="shared" ref="AQ85:AQ88" ca="1" si="212">AN85+AO85+AP85</f>
        <v>0</v>
      </c>
      <c r="AR85" s="412">
        <f t="shared" ref="AR85:AR88" ca="1" si="213">AE85+AI85+AM85+AQ85</f>
        <v>0</v>
      </c>
    </row>
    <row r="86" spans="2:44" ht="14.45" x14ac:dyDescent="0.3">
      <c r="B86" s="406" t="s">
        <v>222</v>
      </c>
      <c r="C86" s="411" t="s">
        <v>805</v>
      </c>
      <c r="D8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412">
        <f t="shared" ca="1" si="206"/>
        <v>0</v>
      </c>
      <c r="G86" s="412"/>
      <c r="H86" s="412">
        <f t="shared" ca="1" si="207"/>
        <v>0</v>
      </c>
      <c r="I86" s="412"/>
      <c r="J86" s="412">
        <f t="shared" ca="1" si="208"/>
        <v>0</v>
      </c>
      <c r="K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412">
        <f t="shared" ca="1" si="209"/>
        <v>0</v>
      </c>
      <c r="AF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412">
        <f t="shared" ca="1" si="210"/>
        <v>0</v>
      </c>
      <c r="AJ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412">
        <f t="shared" ca="1" si="211"/>
        <v>0</v>
      </c>
      <c r="AN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412">
        <f t="shared" ca="1" si="212"/>
        <v>0</v>
      </c>
      <c r="AR86" s="412">
        <f t="shared" ca="1" si="213"/>
        <v>0</v>
      </c>
    </row>
    <row r="87" spans="2:44" ht="14.45" x14ac:dyDescent="0.3">
      <c r="B87" s="406" t="s">
        <v>223</v>
      </c>
      <c r="C87" s="411" t="s">
        <v>806</v>
      </c>
      <c r="D8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412">
        <f t="shared" ref="F87" ca="1" si="214">D87+E87</f>
        <v>0</v>
      </c>
      <c r="G87" s="412"/>
      <c r="H87" s="412">
        <f t="shared" ref="H87" ca="1" si="215">F87-G87</f>
        <v>0</v>
      </c>
      <c r="I87" s="412"/>
      <c r="J87" s="412">
        <f t="shared" ref="J87" ca="1" si="216">F87-I87</f>
        <v>0</v>
      </c>
      <c r="K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412">
        <f t="shared" ref="AE87" ca="1" si="217">AB87+AC87+AD87</f>
        <v>0</v>
      </c>
      <c r="AF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412">
        <f t="shared" ref="AI87" ca="1" si="218">AF87+AG87+AH87</f>
        <v>0</v>
      </c>
      <c r="AJ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412">
        <f t="shared" ref="AM87" ca="1" si="219">AJ87+AK87+AL87</f>
        <v>0</v>
      </c>
      <c r="AN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412">
        <f t="shared" ref="AQ87" ca="1" si="220">AN87+AO87+AP87</f>
        <v>0</v>
      </c>
      <c r="AR87" s="412">
        <f t="shared" ref="AR87" ca="1" si="221">AE87+AI87+AM87+AQ87</f>
        <v>0</v>
      </c>
    </row>
    <row r="88" spans="2:44" ht="14.45" x14ac:dyDescent="0.3">
      <c r="B88" s="406" t="s">
        <v>224</v>
      </c>
      <c r="C88" s="411" t="s">
        <v>807</v>
      </c>
      <c r="D8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412">
        <f t="shared" ca="1" si="206"/>
        <v>0</v>
      </c>
      <c r="G88" s="412"/>
      <c r="H88" s="412">
        <f t="shared" ca="1" si="207"/>
        <v>0</v>
      </c>
      <c r="I88" s="412"/>
      <c r="J88" s="412">
        <f t="shared" ca="1" si="208"/>
        <v>0</v>
      </c>
      <c r="K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412">
        <f t="shared" ca="1" si="209"/>
        <v>0</v>
      </c>
      <c r="AF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412">
        <f t="shared" ca="1" si="210"/>
        <v>0</v>
      </c>
      <c r="AJ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412">
        <f t="shared" ca="1" si="211"/>
        <v>0</v>
      </c>
      <c r="AN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412">
        <f t="shared" ca="1" si="212"/>
        <v>0</v>
      </c>
      <c r="AR88" s="412">
        <f t="shared" ca="1" si="213"/>
        <v>0</v>
      </c>
    </row>
    <row r="89" spans="2:44" ht="14.45" x14ac:dyDescent="0.3">
      <c r="B89" s="405" t="s">
        <v>225</v>
      </c>
      <c r="C89" s="409" t="s">
        <v>808</v>
      </c>
      <c r="D89" s="410">
        <f ca="1">SUM(D90:D95)</f>
        <v>0</v>
      </c>
      <c r="E89" s="410">
        <f ca="1">SUM(E90:E95)</f>
        <v>0</v>
      </c>
      <c r="F89" s="410">
        <f t="shared" ca="1" si="0"/>
        <v>0</v>
      </c>
      <c r="G89" s="410">
        <f t="shared" ref="G89:I89" si="222">SUM(G90:G95)</f>
        <v>0</v>
      </c>
      <c r="H89" s="410">
        <f t="shared" ca="1" si="4"/>
        <v>0</v>
      </c>
      <c r="I89" s="410">
        <f t="shared" si="222"/>
        <v>0</v>
      </c>
      <c r="J89" s="410">
        <f t="shared" ca="1" si="5"/>
        <v>0</v>
      </c>
      <c r="K89" s="410">
        <f t="shared" ref="K89:AP89" ca="1" si="223">SUM(K90:K95)</f>
        <v>0</v>
      </c>
      <c r="L89" s="410">
        <f t="shared" ca="1" si="223"/>
        <v>0</v>
      </c>
      <c r="M89" s="410">
        <f t="shared" ca="1" si="223"/>
        <v>0</v>
      </c>
      <c r="N89" s="410">
        <f t="shared" ca="1" si="223"/>
        <v>0</v>
      </c>
      <c r="O89" s="410">
        <f t="shared" ca="1" si="223"/>
        <v>0</v>
      </c>
      <c r="P89" s="410">
        <f t="shared" ref="P89:Q89" ca="1" si="224">SUM(P90:P95)</f>
        <v>0</v>
      </c>
      <c r="Q89" s="410">
        <f t="shared" ca="1" si="224"/>
        <v>0</v>
      </c>
      <c r="R89" s="410">
        <f t="shared" ca="1" si="223"/>
        <v>0</v>
      </c>
      <c r="S89" s="410">
        <f t="shared" ca="1" si="223"/>
        <v>0</v>
      </c>
      <c r="T89" s="410">
        <f t="shared" ref="T89" ca="1" si="225">SUM(T90:T95)</f>
        <v>0</v>
      </c>
      <c r="U89" s="410">
        <f t="shared" ca="1" si="223"/>
        <v>0</v>
      </c>
      <c r="V89" s="410">
        <f t="shared" ca="1" si="223"/>
        <v>0</v>
      </c>
      <c r="W89" s="410">
        <f t="shared" ref="W89" ca="1" si="226">SUM(W90:W95)</f>
        <v>0</v>
      </c>
      <c r="X89" s="410">
        <f t="shared" ca="1" si="223"/>
        <v>0</v>
      </c>
      <c r="Y89" s="410">
        <f t="shared" ref="Y89:Z89" ca="1" si="227">SUM(Y90:Y95)</f>
        <v>0</v>
      </c>
      <c r="Z89" s="410">
        <f t="shared" ca="1" si="227"/>
        <v>0</v>
      </c>
      <c r="AA89" s="410">
        <f t="shared" ca="1" si="223"/>
        <v>0</v>
      </c>
      <c r="AB89" s="410">
        <f t="shared" ca="1" si="223"/>
        <v>0</v>
      </c>
      <c r="AC89" s="410">
        <f t="shared" ca="1" si="223"/>
        <v>0</v>
      </c>
      <c r="AD89" s="410">
        <f t="shared" ca="1" si="223"/>
        <v>0</v>
      </c>
      <c r="AE89" s="410">
        <f t="shared" ca="1" si="9"/>
        <v>0</v>
      </c>
      <c r="AF89" s="410">
        <f t="shared" ca="1" si="223"/>
        <v>0</v>
      </c>
      <c r="AG89" s="410">
        <f t="shared" ca="1" si="223"/>
        <v>0</v>
      </c>
      <c r="AH89" s="410">
        <f t="shared" ca="1" si="223"/>
        <v>0</v>
      </c>
      <c r="AI89" s="410">
        <f t="shared" ca="1" si="10"/>
        <v>0</v>
      </c>
      <c r="AJ89" s="410">
        <f t="shared" ca="1" si="223"/>
        <v>0</v>
      </c>
      <c r="AK89" s="410">
        <f t="shared" ca="1" si="223"/>
        <v>0</v>
      </c>
      <c r="AL89" s="410">
        <f t="shared" ca="1" si="223"/>
        <v>0</v>
      </c>
      <c r="AM89" s="410">
        <f t="shared" ca="1" si="11"/>
        <v>0</v>
      </c>
      <c r="AN89" s="410">
        <f t="shared" ca="1" si="223"/>
        <v>0</v>
      </c>
      <c r="AO89" s="410">
        <f t="shared" ca="1" si="223"/>
        <v>0</v>
      </c>
      <c r="AP89" s="410">
        <f t="shared" ca="1" si="223"/>
        <v>0</v>
      </c>
      <c r="AQ89" s="410">
        <f t="shared" ca="1" si="12"/>
        <v>0</v>
      </c>
      <c r="AR89" s="410">
        <f t="shared" ca="1" si="13"/>
        <v>0</v>
      </c>
    </row>
    <row r="90" spans="2:44" ht="14.45" x14ac:dyDescent="0.3">
      <c r="B90" s="406" t="s">
        <v>226</v>
      </c>
      <c r="C90" s="411" t="s">
        <v>809</v>
      </c>
      <c r="D9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412">
        <f t="shared" ref="F90:F95" ca="1" si="228">D90+E90</f>
        <v>0</v>
      </c>
      <c r="G90" s="412"/>
      <c r="H90" s="412">
        <f t="shared" ref="H90:H95" ca="1" si="229">F90-G90</f>
        <v>0</v>
      </c>
      <c r="I90" s="412"/>
      <c r="J90" s="412">
        <f t="shared" ref="J90:J95" ca="1" si="230">F90-I90</f>
        <v>0</v>
      </c>
      <c r="K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412">
        <f t="shared" ref="AE90:AE95" ca="1" si="231">AB90+AC90+AD90</f>
        <v>0</v>
      </c>
      <c r="AF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412">
        <f t="shared" ref="AI90:AI95" ca="1" si="232">AF90+AG90+AH90</f>
        <v>0</v>
      </c>
      <c r="AJ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412">
        <f t="shared" ref="AM90:AM95" ca="1" si="233">AJ90+AK90+AL90</f>
        <v>0</v>
      </c>
      <c r="AN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412">
        <f t="shared" ref="AQ90:AQ95" ca="1" si="234">AN90+AO90+AP90</f>
        <v>0</v>
      </c>
      <c r="AR90" s="412">
        <f t="shared" ref="AR90:AR95" ca="1" si="235">AE90+AI90+AM90+AQ90</f>
        <v>0</v>
      </c>
    </row>
    <row r="91" spans="2:44" ht="14.45" x14ac:dyDescent="0.3">
      <c r="B91" s="406" t="s">
        <v>227</v>
      </c>
      <c r="C91" s="411" t="s">
        <v>810</v>
      </c>
      <c r="D9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412">
        <f t="shared" ca="1" si="228"/>
        <v>0</v>
      </c>
      <c r="G91" s="412"/>
      <c r="H91" s="412">
        <f t="shared" ca="1" si="229"/>
        <v>0</v>
      </c>
      <c r="I91" s="412"/>
      <c r="J91" s="412">
        <f t="shared" ca="1" si="230"/>
        <v>0</v>
      </c>
      <c r="K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412">
        <f t="shared" ca="1" si="231"/>
        <v>0</v>
      </c>
      <c r="AF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412">
        <f t="shared" ca="1" si="232"/>
        <v>0</v>
      </c>
      <c r="AJ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412">
        <f t="shared" ca="1" si="233"/>
        <v>0</v>
      </c>
      <c r="AN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412">
        <f t="shared" ca="1" si="234"/>
        <v>0</v>
      </c>
      <c r="AR91" s="412">
        <f t="shared" ca="1" si="235"/>
        <v>0</v>
      </c>
    </row>
    <row r="92" spans="2:44" ht="14.45" x14ac:dyDescent="0.3">
      <c r="B92" s="406" t="s">
        <v>228</v>
      </c>
      <c r="C92" s="411" t="s">
        <v>811</v>
      </c>
      <c r="D9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412">
        <f t="shared" ref="F92:F93" ca="1" si="236">D92+E92</f>
        <v>0</v>
      </c>
      <c r="G92" s="412"/>
      <c r="H92" s="412">
        <f t="shared" ref="H92:H93" ca="1" si="237">F92-G92</f>
        <v>0</v>
      </c>
      <c r="I92" s="412"/>
      <c r="J92" s="412">
        <f t="shared" ref="J92:J93" ca="1" si="238">F92-I92</f>
        <v>0</v>
      </c>
      <c r="K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412">
        <f t="shared" ref="AE92:AE93" ca="1" si="239">AB92+AC92+AD92</f>
        <v>0</v>
      </c>
      <c r="AF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412">
        <f t="shared" ref="AI92:AI93" ca="1" si="240">AF92+AG92+AH92</f>
        <v>0</v>
      </c>
      <c r="AJ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412">
        <f t="shared" ref="AM92:AM93" ca="1" si="241">AJ92+AK92+AL92</f>
        <v>0</v>
      </c>
      <c r="AN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412">
        <f t="shared" ref="AQ92:AQ93" ca="1" si="242">AN92+AO92+AP92</f>
        <v>0</v>
      </c>
      <c r="AR92" s="412">
        <f t="shared" ref="AR92:AR93" ca="1" si="243">AE92+AI92+AM92+AQ92</f>
        <v>0</v>
      </c>
    </row>
    <row r="93" spans="2:44" x14ac:dyDescent="0.25">
      <c r="B93" s="406" t="s">
        <v>229</v>
      </c>
      <c r="C93" s="411" t="s">
        <v>812</v>
      </c>
      <c r="D9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412">
        <f t="shared" ca="1" si="236"/>
        <v>0</v>
      </c>
      <c r="G93" s="412"/>
      <c r="H93" s="412">
        <f t="shared" ca="1" si="237"/>
        <v>0</v>
      </c>
      <c r="I93" s="412"/>
      <c r="J93" s="412">
        <f t="shared" ca="1" si="238"/>
        <v>0</v>
      </c>
      <c r="K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412">
        <f t="shared" ca="1" si="239"/>
        <v>0</v>
      </c>
      <c r="AF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412">
        <f t="shared" ca="1" si="240"/>
        <v>0</v>
      </c>
      <c r="AJ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412">
        <f t="shared" ca="1" si="241"/>
        <v>0</v>
      </c>
      <c r="AN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412">
        <f t="shared" ca="1" si="242"/>
        <v>0</v>
      </c>
      <c r="AR93" s="412">
        <f t="shared" ca="1" si="243"/>
        <v>0</v>
      </c>
    </row>
    <row r="94" spans="2:44" ht="14.45" x14ac:dyDescent="0.3">
      <c r="B94" s="406" t="s">
        <v>230</v>
      </c>
      <c r="C94" s="411" t="s">
        <v>813</v>
      </c>
      <c r="D9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412">
        <f t="shared" ref="F94" ca="1" si="244">D94+E94</f>
        <v>0</v>
      </c>
      <c r="G94" s="412"/>
      <c r="H94" s="412">
        <f t="shared" ref="H94" ca="1" si="245">F94-G94</f>
        <v>0</v>
      </c>
      <c r="I94" s="412"/>
      <c r="J94" s="412">
        <f t="shared" ref="J94" ca="1" si="246">F94-I94</f>
        <v>0</v>
      </c>
      <c r="K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412">
        <f t="shared" ref="AE94" ca="1" si="247">AB94+AC94+AD94</f>
        <v>0</v>
      </c>
      <c r="AF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412">
        <f t="shared" ref="AI94" ca="1" si="248">AF94+AG94+AH94</f>
        <v>0</v>
      </c>
      <c r="AJ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412">
        <f t="shared" ref="AM94" ca="1" si="249">AJ94+AK94+AL94</f>
        <v>0</v>
      </c>
      <c r="AN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412">
        <f t="shared" ref="AQ94" ca="1" si="250">AN94+AO94+AP94</f>
        <v>0</v>
      </c>
      <c r="AR94" s="412">
        <f t="shared" ref="AR94" ca="1" si="251">AE94+AI94+AM94+AQ94</f>
        <v>0</v>
      </c>
    </row>
    <row r="95" spans="2:44" ht="14.45" x14ac:dyDescent="0.3">
      <c r="B95" s="406" t="s">
        <v>231</v>
      </c>
      <c r="C95" s="411" t="s">
        <v>814</v>
      </c>
      <c r="D9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412">
        <f t="shared" ca="1" si="228"/>
        <v>0</v>
      </c>
      <c r="G95" s="412"/>
      <c r="H95" s="412">
        <f t="shared" ca="1" si="229"/>
        <v>0</v>
      </c>
      <c r="I95" s="412"/>
      <c r="J95" s="412">
        <f t="shared" ca="1" si="230"/>
        <v>0</v>
      </c>
      <c r="K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412">
        <f t="shared" ca="1" si="231"/>
        <v>0</v>
      </c>
      <c r="AF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412">
        <f t="shared" ca="1" si="232"/>
        <v>0</v>
      </c>
      <c r="AJ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412">
        <f t="shared" ca="1" si="233"/>
        <v>0</v>
      </c>
      <c r="AN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412">
        <f t="shared" ca="1" si="234"/>
        <v>0</v>
      </c>
      <c r="AR95" s="412">
        <f t="shared" ca="1" si="235"/>
        <v>0</v>
      </c>
    </row>
    <row r="96" spans="2:44" ht="14.45" x14ac:dyDescent="0.3">
      <c r="B96" s="405" t="s">
        <v>232</v>
      </c>
      <c r="C96" s="409" t="s">
        <v>815</v>
      </c>
      <c r="D96" s="410">
        <f ca="1">SUM(D97:D105)</f>
        <v>0</v>
      </c>
      <c r="E96" s="410">
        <f ca="1">SUM(E97:E105)</f>
        <v>0</v>
      </c>
      <c r="F96" s="410">
        <f t="shared" ca="1" si="0"/>
        <v>0</v>
      </c>
      <c r="G96" s="410">
        <f>SUM(G97:G105)</f>
        <v>0</v>
      </c>
      <c r="H96" s="410">
        <f t="shared" ca="1" si="4"/>
        <v>0</v>
      </c>
      <c r="I96" s="410">
        <f>SUM(I97:I105)</f>
        <v>0</v>
      </c>
      <c r="J96" s="410">
        <f t="shared" ca="1" si="5"/>
        <v>0</v>
      </c>
      <c r="K96" s="410">
        <f t="shared" ref="K96:AD96" ca="1" si="252">SUM(K97:K105)</f>
        <v>0</v>
      </c>
      <c r="L96" s="410">
        <f t="shared" ca="1" si="252"/>
        <v>0</v>
      </c>
      <c r="M96" s="410">
        <f t="shared" ca="1" si="252"/>
        <v>0</v>
      </c>
      <c r="N96" s="410">
        <f t="shared" ca="1" si="252"/>
        <v>0</v>
      </c>
      <c r="O96" s="410">
        <f t="shared" ca="1" si="252"/>
        <v>0</v>
      </c>
      <c r="P96" s="410">
        <f t="shared" ref="P96:Q96" ca="1" si="253">SUM(P97:P105)</f>
        <v>0</v>
      </c>
      <c r="Q96" s="410">
        <f t="shared" ca="1" si="253"/>
        <v>0</v>
      </c>
      <c r="R96" s="410">
        <f t="shared" ca="1" si="252"/>
        <v>0</v>
      </c>
      <c r="S96" s="410">
        <f t="shared" ca="1" si="252"/>
        <v>0</v>
      </c>
      <c r="T96" s="410">
        <f t="shared" ref="T96" ca="1" si="254">SUM(T97:T105)</f>
        <v>0</v>
      </c>
      <c r="U96" s="410">
        <f t="shared" ca="1" si="252"/>
        <v>0</v>
      </c>
      <c r="V96" s="410">
        <f t="shared" ca="1" si="252"/>
        <v>0</v>
      </c>
      <c r="W96" s="410">
        <f t="shared" ref="W96" ca="1" si="255">SUM(W97:W105)</f>
        <v>0</v>
      </c>
      <c r="X96" s="410">
        <f t="shared" ca="1" si="252"/>
        <v>0</v>
      </c>
      <c r="Y96" s="410">
        <f t="shared" ref="Y96:Z96" ca="1" si="256">SUM(Y97:Y105)</f>
        <v>0</v>
      </c>
      <c r="Z96" s="410">
        <f t="shared" ca="1" si="256"/>
        <v>0</v>
      </c>
      <c r="AA96" s="410">
        <f t="shared" ca="1" si="252"/>
        <v>0</v>
      </c>
      <c r="AB96" s="410">
        <f t="shared" ca="1" si="252"/>
        <v>0</v>
      </c>
      <c r="AC96" s="410">
        <f t="shared" ca="1" si="252"/>
        <v>0</v>
      </c>
      <c r="AD96" s="410">
        <f t="shared" ca="1" si="252"/>
        <v>0</v>
      </c>
      <c r="AE96" s="410">
        <f t="shared" ca="1" si="9"/>
        <v>0</v>
      </c>
      <c r="AF96" s="410">
        <f ca="1">SUM(AF97:AF105)</f>
        <v>0</v>
      </c>
      <c r="AG96" s="410">
        <f ca="1">SUM(AG97:AG105)</f>
        <v>0</v>
      </c>
      <c r="AH96" s="410">
        <f ca="1">SUM(AH97:AH105)</f>
        <v>0</v>
      </c>
      <c r="AI96" s="410">
        <f t="shared" ca="1" si="10"/>
        <v>0</v>
      </c>
      <c r="AJ96" s="410">
        <f ca="1">SUM(AJ97:AJ105)</f>
        <v>0</v>
      </c>
      <c r="AK96" s="410">
        <f ca="1">SUM(AK97:AK105)</f>
        <v>0</v>
      </c>
      <c r="AL96" s="410">
        <f ca="1">SUM(AL97:AL105)</f>
        <v>0</v>
      </c>
      <c r="AM96" s="410">
        <f t="shared" ca="1" si="11"/>
        <v>0</v>
      </c>
      <c r="AN96" s="410">
        <f ca="1">SUM(AN97:AN105)</f>
        <v>0</v>
      </c>
      <c r="AO96" s="410">
        <f ca="1">SUM(AO97:AO105)</f>
        <v>0</v>
      </c>
      <c r="AP96" s="410">
        <f ca="1">SUM(AP97:AP105)</f>
        <v>0</v>
      </c>
      <c r="AQ96" s="410">
        <f t="shared" ca="1" si="12"/>
        <v>0</v>
      </c>
      <c r="AR96" s="410">
        <f t="shared" ca="1" si="13"/>
        <v>0</v>
      </c>
    </row>
    <row r="97" spans="2:44" ht="14.45" x14ac:dyDescent="0.3">
      <c r="B97" s="406" t="s">
        <v>233</v>
      </c>
      <c r="C97" s="411" t="s">
        <v>816</v>
      </c>
      <c r="D9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412">
        <f ca="1">D97+E97</f>
        <v>0</v>
      </c>
      <c r="G97" s="412"/>
      <c r="H97" s="412">
        <f ca="1">F97-G97</f>
        <v>0</v>
      </c>
      <c r="I97" s="412"/>
      <c r="J97" s="412">
        <f ca="1">F97-I97</f>
        <v>0</v>
      </c>
      <c r="K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412">
        <f ca="1">AB97+AC97+AD97</f>
        <v>0</v>
      </c>
      <c r="AF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412">
        <f ca="1">AF97+AG97+AH97</f>
        <v>0</v>
      </c>
      <c r="AJ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412">
        <f ca="1">AJ97+AK97+AL97</f>
        <v>0</v>
      </c>
      <c r="AN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412">
        <f ca="1">AN97+AO97+AP97</f>
        <v>0</v>
      </c>
      <c r="AR97" s="412">
        <f ca="1">AE97+AI97+AM97+AQ97</f>
        <v>0</v>
      </c>
    </row>
    <row r="98" spans="2:44" ht="14.45" x14ac:dyDescent="0.3">
      <c r="B98" s="406" t="s">
        <v>234</v>
      </c>
      <c r="C98" s="411" t="s">
        <v>817</v>
      </c>
      <c r="D9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412">
        <f t="shared" ref="F98" ca="1" si="257">D98+E98</f>
        <v>0</v>
      </c>
      <c r="G98" s="412"/>
      <c r="H98" s="412">
        <f t="shared" ref="H98" ca="1" si="258">F98-G98</f>
        <v>0</v>
      </c>
      <c r="I98" s="412"/>
      <c r="J98" s="412">
        <f t="shared" ref="J98" ca="1" si="259">F98-I98</f>
        <v>0</v>
      </c>
      <c r="K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412">
        <f t="shared" ref="AE98" ca="1" si="260">AB98+AC98+AD98</f>
        <v>0</v>
      </c>
      <c r="AF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412">
        <f t="shared" ref="AI98" ca="1" si="261">AF98+AG98+AH98</f>
        <v>0</v>
      </c>
      <c r="AJ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412">
        <f t="shared" ref="AM98" ca="1" si="262">AJ98+AK98+AL98</f>
        <v>0</v>
      </c>
      <c r="AN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412">
        <f t="shared" ref="AQ98" ca="1" si="263">AN98+AO98+AP98</f>
        <v>0</v>
      </c>
      <c r="AR98" s="412">
        <f t="shared" ref="AR98" ca="1" si="264">AE98+AI98+AM98+AQ98</f>
        <v>0</v>
      </c>
    </row>
    <row r="99" spans="2:44" ht="14.45" x14ac:dyDescent="0.3">
      <c r="B99" s="406" t="s">
        <v>235</v>
      </c>
      <c r="C99" s="411" t="s">
        <v>818</v>
      </c>
      <c r="D9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412">
        <f t="shared" ref="F99" ca="1" si="265">D99+E99</f>
        <v>0</v>
      </c>
      <c r="G99" s="412"/>
      <c r="H99" s="412">
        <f t="shared" ref="H99" ca="1" si="266">F99-G99</f>
        <v>0</v>
      </c>
      <c r="I99" s="412"/>
      <c r="J99" s="412">
        <f t="shared" ref="J99" ca="1" si="267">F99-I99</f>
        <v>0</v>
      </c>
      <c r="K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412">
        <f t="shared" ref="AE99" ca="1" si="268">AB99+AC99+AD99</f>
        <v>0</v>
      </c>
      <c r="AF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412">
        <f t="shared" ref="AI99" ca="1" si="269">AF99+AG99+AH99</f>
        <v>0</v>
      </c>
      <c r="AJ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412">
        <f t="shared" ref="AM99" ca="1" si="270">AJ99+AK99+AL99</f>
        <v>0</v>
      </c>
      <c r="AN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412">
        <f t="shared" ref="AQ99" ca="1" si="271">AN99+AO99+AP99</f>
        <v>0</v>
      </c>
      <c r="AR99" s="412">
        <f t="shared" ref="AR99" ca="1" si="272">AE99+AI99+AM99+AQ99</f>
        <v>0</v>
      </c>
    </row>
    <row r="100" spans="2:44" ht="14.45" x14ac:dyDescent="0.3">
      <c r="B100" s="406" t="s">
        <v>236</v>
      </c>
      <c r="C100" s="411" t="s">
        <v>819</v>
      </c>
      <c r="D10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412">
        <f t="shared" ref="F100:F105" ca="1" si="273">D100+E100</f>
        <v>0</v>
      </c>
      <c r="G100" s="412"/>
      <c r="H100" s="412">
        <f t="shared" ref="H100:H105" ca="1" si="274">F100-G100</f>
        <v>0</v>
      </c>
      <c r="I100" s="412"/>
      <c r="J100" s="412">
        <f t="shared" ref="J100:J105" ca="1" si="275">F100-I100</f>
        <v>0</v>
      </c>
      <c r="K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412">
        <f t="shared" ref="AE100:AE105" ca="1" si="276">AB100+AC100+AD100</f>
        <v>0</v>
      </c>
      <c r="AF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412">
        <f t="shared" ref="AI100:AI105" ca="1" si="277">AF100+AG100+AH100</f>
        <v>0</v>
      </c>
      <c r="AJ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412">
        <f t="shared" ref="AM100:AM105" ca="1" si="278">AJ100+AK100+AL100</f>
        <v>0</v>
      </c>
      <c r="AN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412">
        <f t="shared" ref="AQ100:AQ105" ca="1" si="279">AN100+AO100+AP100</f>
        <v>0</v>
      </c>
      <c r="AR100" s="412">
        <f t="shared" ref="AR100:AR105" ca="1" si="280">AE100+AI100+AM100+AQ100</f>
        <v>0</v>
      </c>
    </row>
    <row r="101" spans="2:44" ht="14.45" x14ac:dyDescent="0.3">
      <c r="B101" s="406" t="s">
        <v>237</v>
      </c>
      <c r="C101" s="411" t="s">
        <v>820</v>
      </c>
      <c r="D10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412">
        <f t="shared" ref="F101:F102" ca="1" si="281">D101+E101</f>
        <v>0</v>
      </c>
      <c r="G101" s="412"/>
      <c r="H101" s="412">
        <f t="shared" ref="H101:H102" ca="1" si="282">F101-G101</f>
        <v>0</v>
      </c>
      <c r="I101" s="412"/>
      <c r="J101" s="412">
        <f t="shared" ref="J101:J102" ca="1" si="283">F101-I101</f>
        <v>0</v>
      </c>
      <c r="K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412">
        <f t="shared" ref="AE101:AE102" ca="1" si="284">AB101+AC101+AD101</f>
        <v>0</v>
      </c>
      <c r="AF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412">
        <f t="shared" ref="AI101:AI102" ca="1" si="285">AF101+AG101+AH101</f>
        <v>0</v>
      </c>
      <c r="AJ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412">
        <f t="shared" ref="AM101:AM102" ca="1" si="286">AJ101+AK101+AL101</f>
        <v>0</v>
      </c>
      <c r="AN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412">
        <f t="shared" ref="AQ101:AQ102" ca="1" si="287">AN101+AO101+AP101</f>
        <v>0</v>
      </c>
      <c r="AR101" s="412">
        <f t="shared" ref="AR101:AR102" ca="1" si="288">AE101+AI101+AM101+AQ101</f>
        <v>0</v>
      </c>
    </row>
    <row r="102" spans="2:44" ht="14.45" x14ac:dyDescent="0.3">
      <c r="B102" s="406" t="s">
        <v>238</v>
      </c>
      <c r="C102" s="411" t="s">
        <v>821</v>
      </c>
      <c r="D10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412">
        <f t="shared" ca="1" si="281"/>
        <v>0</v>
      </c>
      <c r="G102" s="412"/>
      <c r="H102" s="412">
        <f t="shared" ca="1" si="282"/>
        <v>0</v>
      </c>
      <c r="I102" s="412"/>
      <c r="J102" s="412">
        <f t="shared" ca="1" si="283"/>
        <v>0</v>
      </c>
      <c r="K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412">
        <f t="shared" ca="1" si="284"/>
        <v>0</v>
      </c>
      <c r="AF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412">
        <f t="shared" ca="1" si="285"/>
        <v>0</v>
      </c>
      <c r="AJ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412">
        <f t="shared" ca="1" si="286"/>
        <v>0</v>
      </c>
      <c r="AN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412">
        <f t="shared" ca="1" si="287"/>
        <v>0</v>
      </c>
      <c r="AR102" s="412">
        <f t="shared" ca="1" si="288"/>
        <v>0</v>
      </c>
    </row>
    <row r="103" spans="2:44" ht="14.45" x14ac:dyDescent="0.3">
      <c r="B103" s="406" t="s">
        <v>239</v>
      </c>
      <c r="C103" s="411" t="s">
        <v>816</v>
      </c>
      <c r="D10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412">
        <f ca="1">D103+E103</f>
        <v>0</v>
      </c>
      <c r="G103" s="412"/>
      <c r="H103" s="412">
        <f ca="1">F103-G103</f>
        <v>0</v>
      </c>
      <c r="I103" s="412"/>
      <c r="J103" s="412">
        <f ca="1">F103-I103</f>
        <v>0</v>
      </c>
      <c r="K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412">
        <f ca="1">AB103+AC103+AD103</f>
        <v>0</v>
      </c>
      <c r="AF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412">
        <f ca="1">AF103+AG103+AH103</f>
        <v>0</v>
      </c>
      <c r="AJ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412">
        <f ca="1">AJ103+AK103+AL103</f>
        <v>0</v>
      </c>
      <c r="AN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412">
        <f ca="1">AN103+AO103+AP103</f>
        <v>0</v>
      </c>
      <c r="AR103" s="412">
        <f ca="1">AE103+AI103+AM103+AQ103</f>
        <v>0</v>
      </c>
    </row>
    <row r="104" spans="2:44" ht="14.45" x14ac:dyDescent="0.3">
      <c r="B104" s="406" t="s">
        <v>240</v>
      </c>
      <c r="C104" s="411" t="s">
        <v>822</v>
      </c>
      <c r="D10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412">
        <f t="shared" ref="F104" ca="1" si="289">D104+E104</f>
        <v>0</v>
      </c>
      <c r="G104" s="412"/>
      <c r="H104" s="412">
        <f t="shared" ref="H104" ca="1" si="290">F104-G104</f>
        <v>0</v>
      </c>
      <c r="I104" s="412"/>
      <c r="J104" s="412">
        <f t="shared" ref="J104" ca="1" si="291">F104-I104</f>
        <v>0</v>
      </c>
      <c r="K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412">
        <f t="shared" ref="AE104" ca="1" si="292">AB104+AC104+AD104</f>
        <v>0</v>
      </c>
      <c r="AF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412">
        <f t="shared" ref="AI104" ca="1" si="293">AF104+AG104+AH104</f>
        <v>0</v>
      </c>
      <c r="AJ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412">
        <f t="shared" ref="AM104" ca="1" si="294">AJ104+AK104+AL104</f>
        <v>0</v>
      </c>
      <c r="AN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412">
        <f t="shared" ref="AQ104" ca="1" si="295">AN104+AO104+AP104</f>
        <v>0</v>
      </c>
      <c r="AR104" s="412">
        <f t="shared" ref="AR104" ca="1" si="296">AE104+AI104+AM104+AQ104</f>
        <v>0</v>
      </c>
    </row>
    <row r="105" spans="2:44" ht="14.45" x14ac:dyDescent="0.3">
      <c r="B105" s="406" t="s">
        <v>241</v>
      </c>
      <c r="C105" s="411" t="s">
        <v>817</v>
      </c>
      <c r="D10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412">
        <f t="shared" ca="1" si="273"/>
        <v>0</v>
      </c>
      <c r="G105" s="412"/>
      <c r="H105" s="412">
        <f t="shared" ca="1" si="274"/>
        <v>0</v>
      </c>
      <c r="I105" s="412"/>
      <c r="J105" s="412">
        <f t="shared" ca="1" si="275"/>
        <v>0</v>
      </c>
      <c r="K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412">
        <f t="shared" ca="1" si="276"/>
        <v>0</v>
      </c>
      <c r="AF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412">
        <f t="shared" ca="1" si="277"/>
        <v>0</v>
      </c>
      <c r="AJ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412">
        <f t="shared" ca="1" si="278"/>
        <v>0</v>
      </c>
      <c r="AN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412">
        <f t="shared" ca="1" si="279"/>
        <v>0</v>
      </c>
      <c r="AR105" s="412">
        <f t="shared" ca="1" si="280"/>
        <v>0</v>
      </c>
    </row>
    <row r="106" spans="2:44" ht="14.45" x14ac:dyDescent="0.3">
      <c r="B106" s="407" t="s">
        <v>242</v>
      </c>
      <c r="C106" s="413" t="s">
        <v>823</v>
      </c>
      <c r="D106" s="414">
        <f ca="1">D107+D118+D133+D149+D164+D190+D207+D214</f>
        <v>8568417.5390000008</v>
      </c>
      <c r="E106" s="414">
        <f ca="1">E107+E118+E133+E149+E164+E190+E207+E214</f>
        <v>102944455</v>
      </c>
      <c r="F106" s="414">
        <f t="shared" ca="1" si="0"/>
        <v>111512872.539</v>
      </c>
      <c r="G106" s="414">
        <f>G107+G118+G133+G149+G164+G190+G207+G214</f>
        <v>0</v>
      </c>
      <c r="H106" s="414">
        <f t="shared" ca="1" si="4"/>
        <v>111512872.539</v>
      </c>
      <c r="I106" s="414">
        <f>I107+I118+I133+I149+I164+I190+I207+I214</f>
        <v>0</v>
      </c>
      <c r="J106" s="414">
        <f t="shared" ca="1" si="5"/>
        <v>111512872.539</v>
      </c>
      <c r="K106" s="414">
        <f t="shared" ref="K106:AD106" ca="1" si="297">K107+K118+K133+K149+K164+K190+K207+K214</f>
        <v>1517500</v>
      </c>
      <c r="L106" s="414">
        <f t="shared" ca="1" si="297"/>
        <v>563301.38749999995</v>
      </c>
      <c r="M106" s="414">
        <f t="shared" ca="1" si="297"/>
        <v>0</v>
      </c>
      <c r="N106" s="414">
        <f t="shared" ca="1" si="297"/>
        <v>546700.79649999994</v>
      </c>
      <c r="O106" s="414">
        <f t="shared" ca="1" si="297"/>
        <v>5221750</v>
      </c>
      <c r="P106" s="414">
        <f t="shared" ca="1" si="297"/>
        <v>726630</v>
      </c>
      <c r="Q106" s="414">
        <f t="shared" ca="1" si="297"/>
        <v>1498090.355</v>
      </c>
      <c r="R106" s="414">
        <f t="shared" ca="1" si="297"/>
        <v>0</v>
      </c>
      <c r="S106" s="414">
        <f t="shared" ca="1" si="297"/>
        <v>0</v>
      </c>
      <c r="T106" s="414">
        <f t="shared" ref="T106" ca="1" si="298">T107+T118+T133+T149+T164+T190+T207+T214</f>
        <v>136750</v>
      </c>
      <c r="U106" s="414">
        <f t="shared" ca="1" si="297"/>
        <v>101227000</v>
      </c>
      <c r="V106" s="414">
        <f t="shared" ca="1" si="297"/>
        <v>45150</v>
      </c>
      <c r="W106" s="414">
        <f t="shared" ca="1" si="297"/>
        <v>0</v>
      </c>
      <c r="X106" s="414">
        <f t="shared" ca="1" si="297"/>
        <v>0</v>
      </c>
      <c r="Y106" s="414">
        <f t="shared" ref="Y106:Z106" ca="1" si="299">Y107+Y118+Y133+Y149+Y164+Y190+Y207+Y214</f>
        <v>0</v>
      </c>
      <c r="Z106" s="414">
        <f t="shared" ca="1" si="299"/>
        <v>30000</v>
      </c>
      <c r="AA106" s="414">
        <f t="shared" ca="1" si="297"/>
        <v>0</v>
      </c>
      <c r="AB106" s="414">
        <f t="shared" ca="1" si="297"/>
        <v>100000000</v>
      </c>
      <c r="AC106" s="414">
        <f t="shared" ca="1" si="297"/>
        <v>2219500</v>
      </c>
      <c r="AD106" s="414">
        <f t="shared" ca="1" si="297"/>
        <v>5386828.3885000004</v>
      </c>
      <c r="AE106" s="414">
        <f t="shared" ca="1" si="9"/>
        <v>107606328.38850001</v>
      </c>
      <c r="AF106" s="414">
        <f ca="1">AF107+AF118+AF133+AF149+AF164+AF190+AF207+AF214</f>
        <v>1175447.1230000001</v>
      </c>
      <c r="AG106" s="414">
        <f ca="1">AG107+AG118+AG133+AG149+AG164+AG190+AG207+AG214</f>
        <v>180902.25599999999</v>
      </c>
      <c r="AH106" s="414">
        <f ca="1">AH107+AH118+AH133+AH149+AH164+AH190+AH207+AH214</f>
        <v>605028.64350000001</v>
      </c>
      <c r="AI106" s="414">
        <f t="shared" ca="1" si="10"/>
        <v>1961378.0225000002</v>
      </c>
      <c r="AJ106" s="414">
        <f ca="1">AJ107+AJ118+AJ133+AJ149+AJ164+AJ190+AJ207+AJ214</f>
        <v>102255</v>
      </c>
      <c r="AK106" s="414">
        <f ca="1">AK107+AK118+AK133+AK149+AK164+AK190+AK207+AK214</f>
        <v>741750</v>
      </c>
      <c r="AL106" s="414">
        <f ca="1">AL107+AL118+AL133+AL149+AL164+AL190+AL207+AL214</f>
        <v>794891.12800000003</v>
      </c>
      <c r="AM106" s="414">
        <f t="shared" ca="1" si="11"/>
        <v>1638896.128</v>
      </c>
      <c r="AN106" s="414">
        <f ca="1">AN107+AN118+AN133+AN149+AN164+AN190+AN207+AN214</f>
        <v>149180</v>
      </c>
      <c r="AO106" s="414">
        <f ca="1">AO107+AO118+AO133+AO149+AO164+AO190+AO207+AO214</f>
        <v>110190</v>
      </c>
      <c r="AP106" s="414">
        <f ca="1">AP107+AP118+AP133+AP149+AP164+AP190+AP207+AP214</f>
        <v>46900</v>
      </c>
      <c r="AQ106" s="414">
        <f t="shared" ca="1" si="12"/>
        <v>306270</v>
      </c>
      <c r="AR106" s="414">
        <f t="shared" ca="1" si="13"/>
        <v>111512872.539</v>
      </c>
    </row>
    <row r="107" spans="2:44" ht="14.45" x14ac:dyDescent="0.3">
      <c r="B107" s="405" t="s">
        <v>243</v>
      </c>
      <c r="C107" s="409" t="s">
        <v>824</v>
      </c>
      <c r="D107" s="410">
        <f ca="1">SUM(D108:D117)</f>
        <v>0</v>
      </c>
      <c r="E107" s="410">
        <f ca="1">SUM(E108:E117)</f>
        <v>0</v>
      </c>
      <c r="F107" s="410">
        <f t="shared" ref="F107:F221" ca="1" si="300">D107+E107</f>
        <v>0</v>
      </c>
      <c r="G107" s="410">
        <f>SUM(G108:G117)</f>
        <v>0</v>
      </c>
      <c r="H107" s="410">
        <f t="shared" ca="1" si="4"/>
        <v>0</v>
      </c>
      <c r="I107" s="410">
        <f>SUM(I108:I117)</f>
        <v>0</v>
      </c>
      <c r="J107" s="410">
        <f t="shared" ca="1" si="5"/>
        <v>0</v>
      </c>
      <c r="K107" s="410">
        <f t="shared" ref="K107:AD107" ca="1" si="301">SUM(K108:K117)</f>
        <v>0</v>
      </c>
      <c r="L107" s="410">
        <f t="shared" ca="1" si="301"/>
        <v>0</v>
      </c>
      <c r="M107" s="410">
        <f t="shared" ca="1" si="301"/>
        <v>0</v>
      </c>
      <c r="N107" s="410">
        <f t="shared" ca="1" si="301"/>
        <v>0</v>
      </c>
      <c r="O107" s="410">
        <f t="shared" ca="1" si="301"/>
        <v>0</v>
      </c>
      <c r="P107" s="410">
        <f t="shared" ref="P107:Q107" ca="1" si="302">SUM(P108:P117)</f>
        <v>0</v>
      </c>
      <c r="Q107" s="410">
        <f t="shared" ca="1" si="302"/>
        <v>0</v>
      </c>
      <c r="R107" s="410">
        <f t="shared" ca="1" si="301"/>
        <v>0</v>
      </c>
      <c r="S107" s="410">
        <f t="shared" ca="1" si="301"/>
        <v>0</v>
      </c>
      <c r="T107" s="410">
        <f t="shared" ref="T107" ca="1" si="303">SUM(T108:T117)</f>
        <v>0</v>
      </c>
      <c r="U107" s="410">
        <f t="shared" ca="1" si="301"/>
        <v>0</v>
      </c>
      <c r="V107" s="410">
        <f t="shared" ca="1" si="301"/>
        <v>0</v>
      </c>
      <c r="W107" s="410">
        <f t="shared" ref="W107" ca="1" si="304">SUM(W108:W117)</f>
        <v>0</v>
      </c>
      <c r="X107" s="410">
        <f t="shared" ca="1" si="301"/>
        <v>0</v>
      </c>
      <c r="Y107" s="410">
        <f t="shared" ref="Y107:Z107" ca="1" si="305">SUM(Y108:Y117)</f>
        <v>0</v>
      </c>
      <c r="Z107" s="410">
        <f t="shared" ca="1" si="305"/>
        <v>0</v>
      </c>
      <c r="AA107" s="410">
        <f t="shared" ca="1" si="301"/>
        <v>0</v>
      </c>
      <c r="AB107" s="410">
        <f t="shared" ca="1" si="301"/>
        <v>0</v>
      </c>
      <c r="AC107" s="410">
        <f t="shared" ca="1" si="301"/>
        <v>0</v>
      </c>
      <c r="AD107" s="410">
        <f t="shared" ca="1" si="301"/>
        <v>0</v>
      </c>
      <c r="AE107" s="410">
        <f t="shared" ca="1" si="9"/>
        <v>0</v>
      </c>
      <c r="AF107" s="410">
        <f ca="1">SUM(AF108:AF117)</f>
        <v>0</v>
      </c>
      <c r="AG107" s="410">
        <f ca="1">SUM(AG108:AG117)</f>
        <v>0</v>
      </c>
      <c r="AH107" s="410">
        <f ca="1">SUM(AH108:AH117)</f>
        <v>0</v>
      </c>
      <c r="AI107" s="410">
        <f t="shared" ca="1" si="10"/>
        <v>0</v>
      </c>
      <c r="AJ107" s="410">
        <f ca="1">SUM(AJ108:AJ117)</f>
        <v>0</v>
      </c>
      <c r="AK107" s="410">
        <f ca="1">SUM(AK108:AK117)</f>
        <v>0</v>
      </c>
      <c r="AL107" s="410">
        <f ca="1">SUM(AL108:AL117)</f>
        <v>0</v>
      </c>
      <c r="AM107" s="410">
        <f t="shared" ca="1" si="11"/>
        <v>0</v>
      </c>
      <c r="AN107" s="410">
        <f ca="1">SUM(AN108:AN117)</f>
        <v>0</v>
      </c>
      <c r="AO107" s="410">
        <f ca="1">SUM(AO108:AO117)</f>
        <v>0</v>
      </c>
      <c r="AP107" s="410">
        <f ca="1">SUM(AP108:AP117)</f>
        <v>0</v>
      </c>
      <c r="AQ107" s="410">
        <f t="shared" ca="1" si="12"/>
        <v>0</v>
      </c>
      <c r="AR107" s="410">
        <f t="shared" ca="1" si="13"/>
        <v>0</v>
      </c>
    </row>
    <row r="108" spans="2:44" ht="14.45" x14ac:dyDescent="0.3">
      <c r="B108" s="406" t="s">
        <v>244</v>
      </c>
      <c r="C108" s="411" t="s">
        <v>825</v>
      </c>
      <c r="D10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412">
        <f t="shared" ca="1" si="300"/>
        <v>0</v>
      </c>
      <c r="G108" s="412"/>
      <c r="H108" s="412">
        <f t="shared" ref="H108:H115" ca="1" si="306">F108-G108</f>
        <v>0</v>
      </c>
      <c r="I108" s="412"/>
      <c r="J108" s="412">
        <f t="shared" ref="J108:J115" ca="1" si="307">F108-I108</f>
        <v>0</v>
      </c>
      <c r="K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412">
        <f t="shared" ref="AE108:AE115" ca="1" si="308">AB108+AC108+AD108</f>
        <v>0</v>
      </c>
      <c r="AF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412">
        <f t="shared" ref="AI108:AI115" ca="1" si="309">AF108+AG108+AH108</f>
        <v>0</v>
      </c>
      <c r="AJ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412">
        <f t="shared" ref="AM108:AM115" ca="1" si="310">AJ108+AK108+AL108</f>
        <v>0</v>
      </c>
      <c r="AN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412">
        <f t="shared" ref="AQ108:AQ115" ca="1" si="311">AN108+AO108+AP108</f>
        <v>0</v>
      </c>
      <c r="AR108" s="412">
        <f t="shared" ref="AR108:AR115" ca="1" si="312">AE108+AI108+AM108+AQ108</f>
        <v>0</v>
      </c>
    </row>
    <row r="109" spans="2:44" ht="14.45" x14ac:dyDescent="0.3">
      <c r="B109" s="406" t="s">
        <v>245</v>
      </c>
      <c r="C109" s="411" t="s">
        <v>826</v>
      </c>
      <c r="D10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412">
        <f t="shared" ref="F109:F112" ca="1" si="313">D109+E109</f>
        <v>0</v>
      </c>
      <c r="G109" s="412"/>
      <c r="H109" s="412">
        <f t="shared" ca="1" si="306"/>
        <v>0</v>
      </c>
      <c r="I109" s="412"/>
      <c r="J109" s="412">
        <f t="shared" ca="1" si="307"/>
        <v>0</v>
      </c>
      <c r="K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412">
        <f t="shared" ca="1" si="308"/>
        <v>0</v>
      </c>
      <c r="AF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412">
        <f t="shared" ca="1" si="309"/>
        <v>0</v>
      </c>
      <c r="AJ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412">
        <f t="shared" ca="1" si="310"/>
        <v>0</v>
      </c>
      <c r="AN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412">
        <f t="shared" ca="1" si="311"/>
        <v>0</v>
      </c>
      <c r="AR109" s="412">
        <f t="shared" ca="1" si="312"/>
        <v>0</v>
      </c>
    </row>
    <row r="110" spans="2:44" ht="14.45" x14ac:dyDescent="0.3">
      <c r="B110" s="406" t="s">
        <v>246</v>
      </c>
      <c r="C110" s="411" t="s">
        <v>827</v>
      </c>
      <c r="D11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412">
        <f t="shared" ca="1" si="313"/>
        <v>0</v>
      </c>
      <c r="G110" s="412"/>
      <c r="H110" s="412">
        <f t="shared" ca="1" si="306"/>
        <v>0</v>
      </c>
      <c r="I110" s="412"/>
      <c r="J110" s="412">
        <f t="shared" ca="1" si="307"/>
        <v>0</v>
      </c>
      <c r="K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412">
        <f t="shared" ca="1" si="308"/>
        <v>0</v>
      </c>
      <c r="AF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412">
        <f t="shared" ca="1" si="309"/>
        <v>0</v>
      </c>
      <c r="AJ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412">
        <f t="shared" ca="1" si="310"/>
        <v>0</v>
      </c>
      <c r="AN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412">
        <f t="shared" ca="1" si="311"/>
        <v>0</v>
      </c>
      <c r="AR110" s="412">
        <f t="shared" ca="1" si="312"/>
        <v>0</v>
      </c>
    </row>
    <row r="111" spans="2:44" ht="14.45" x14ac:dyDescent="0.3">
      <c r="B111" s="406" t="s">
        <v>247</v>
      </c>
      <c r="C111" s="411" t="s">
        <v>828</v>
      </c>
      <c r="D11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412">
        <f t="shared" ca="1" si="313"/>
        <v>0</v>
      </c>
      <c r="G111" s="412"/>
      <c r="H111" s="412">
        <f t="shared" ref="H111:H112" ca="1" si="314">F111-G111</f>
        <v>0</v>
      </c>
      <c r="I111" s="412"/>
      <c r="J111" s="412">
        <f t="shared" ref="J111:J112" ca="1" si="315">F111-I111</f>
        <v>0</v>
      </c>
      <c r="K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412">
        <f t="shared" ref="AE111:AE112" ca="1" si="316">AB111+AC111+AD111</f>
        <v>0</v>
      </c>
      <c r="AF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412">
        <f t="shared" ref="AI111:AI112" ca="1" si="317">AF111+AG111+AH111</f>
        <v>0</v>
      </c>
      <c r="AJ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412">
        <f t="shared" ref="AM111:AM112" ca="1" si="318">AJ111+AK111+AL111</f>
        <v>0</v>
      </c>
      <c r="AN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412">
        <f t="shared" ref="AQ111:AQ112" ca="1" si="319">AN111+AO111+AP111</f>
        <v>0</v>
      </c>
      <c r="AR111" s="412">
        <f t="shared" ref="AR111:AR112" ca="1" si="320">AE111+AI111+AM111+AQ111</f>
        <v>0</v>
      </c>
    </row>
    <row r="112" spans="2:44" ht="14.45" x14ac:dyDescent="0.3">
      <c r="B112" s="406" t="s">
        <v>248</v>
      </c>
      <c r="C112" s="411" t="s">
        <v>829</v>
      </c>
      <c r="D11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412">
        <f t="shared" ca="1" si="313"/>
        <v>0</v>
      </c>
      <c r="G112" s="412"/>
      <c r="H112" s="412">
        <f t="shared" ca="1" si="314"/>
        <v>0</v>
      </c>
      <c r="I112" s="412"/>
      <c r="J112" s="412">
        <f t="shared" ca="1" si="315"/>
        <v>0</v>
      </c>
      <c r="K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412">
        <f t="shared" ca="1" si="316"/>
        <v>0</v>
      </c>
      <c r="AF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412">
        <f t="shared" ca="1" si="317"/>
        <v>0</v>
      </c>
      <c r="AJ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412">
        <f t="shared" ca="1" si="318"/>
        <v>0</v>
      </c>
      <c r="AN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412">
        <f t="shared" ca="1" si="319"/>
        <v>0</v>
      </c>
      <c r="AR112" s="412">
        <f t="shared" ca="1" si="320"/>
        <v>0</v>
      </c>
    </row>
    <row r="113" spans="2:44" ht="14.45" x14ac:dyDescent="0.3">
      <c r="B113" s="406" t="s">
        <v>249</v>
      </c>
      <c r="C113" s="411" t="s">
        <v>830</v>
      </c>
      <c r="D11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412">
        <f t="shared" ca="1" si="300"/>
        <v>0</v>
      </c>
      <c r="G113" s="412"/>
      <c r="H113" s="412">
        <f t="shared" ref="H113:H114" ca="1" si="321">F113-G113</f>
        <v>0</v>
      </c>
      <c r="I113" s="412"/>
      <c r="J113" s="412">
        <f t="shared" ref="J113:J114" ca="1" si="322">F113-I113</f>
        <v>0</v>
      </c>
      <c r="K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412">
        <f t="shared" ref="AE113:AE114" ca="1" si="323">AB113+AC113+AD113</f>
        <v>0</v>
      </c>
      <c r="AF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412">
        <f t="shared" ref="AI113:AI114" ca="1" si="324">AF113+AG113+AH113</f>
        <v>0</v>
      </c>
      <c r="AJ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412">
        <f t="shared" ref="AM113:AM114" ca="1" si="325">AJ113+AK113+AL113</f>
        <v>0</v>
      </c>
      <c r="AN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412">
        <f t="shared" ref="AQ113:AQ114" ca="1" si="326">AN113+AO113+AP113</f>
        <v>0</v>
      </c>
      <c r="AR113" s="412">
        <f t="shared" ref="AR113:AR114" ca="1" si="327">AE113+AI113+AM113+AQ113</f>
        <v>0</v>
      </c>
    </row>
    <row r="114" spans="2:44" ht="14.45" x14ac:dyDescent="0.3">
      <c r="B114" s="406" t="s">
        <v>250</v>
      </c>
      <c r="C114" s="411" t="s">
        <v>831</v>
      </c>
      <c r="D11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412">
        <f t="shared" ca="1" si="300"/>
        <v>0</v>
      </c>
      <c r="G114" s="412"/>
      <c r="H114" s="412">
        <f t="shared" ca="1" si="321"/>
        <v>0</v>
      </c>
      <c r="I114" s="412"/>
      <c r="J114" s="412">
        <f t="shared" ca="1" si="322"/>
        <v>0</v>
      </c>
      <c r="K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412">
        <f t="shared" ca="1" si="323"/>
        <v>0</v>
      </c>
      <c r="AF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412">
        <f t="shared" ca="1" si="324"/>
        <v>0</v>
      </c>
      <c r="AJ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412">
        <f t="shared" ca="1" si="325"/>
        <v>0</v>
      </c>
      <c r="AN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412">
        <f t="shared" ca="1" si="326"/>
        <v>0</v>
      </c>
      <c r="AR114" s="412">
        <f t="shared" ca="1" si="327"/>
        <v>0</v>
      </c>
    </row>
    <row r="115" spans="2:44" ht="14.45" x14ac:dyDescent="0.3">
      <c r="B115" s="406" t="s">
        <v>251</v>
      </c>
      <c r="C115" s="411" t="s">
        <v>832</v>
      </c>
      <c r="D1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412">
        <f t="shared" ref="F115" ca="1" si="328">D115+E115</f>
        <v>0</v>
      </c>
      <c r="G115" s="412"/>
      <c r="H115" s="412">
        <f t="shared" ca="1" si="306"/>
        <v>0</v>
      </c>
      <c r="I115" s="412"/>
      <c r="J115" s="412">
        <f t="shared" ca="1" si="307"/>
        <v>0</v>
      </c>
      <c r="K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412">
        <f t="shared" ca="1" si="308"/>
        <v>0</v>
      </c>
      <c r="AF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412">
        <f t="shared" ca="1" si="309"/>
        <v>0</v>
      </c>
      <c r="AJ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412">
        <f t="shared" ca="1" si="310"/>
        <v>0</v>
      </c>
      <c r="AN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412">
        <f t="shared" ca="1" si="311"/>
        <v>0</v>
      </c>
      <c r="AR115" s="412">
        <f t="shared" ca="1" si="312"/>
        <v>0</v>
      </c>
    </row>
    <row r="116" spans="2:44" ht="14.45" x14ac:dyDescent="0.3">
      <c r="B116" s="406" t="s">
        <v>252</v>
      </c>
      <c r="C116" s="411" t="s">
        <v>833</v>
      </c>
      <c r="D1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412">
        <f t="shared" ref="F116" ca="1" si="329">D116+E116</f>
        <v>0</v>
      </c>
      <c r="G116" s="412"/>
      <c r="H116" s="412">
        <f t="shared" ca="1" si="4"/>
        <v>0</v>
      </c>
      <c r="I116" s="412"/>
      <c r="J116" s="412">
        <f t="shared" ca="1" si="5"/>
        <v>0</v>
      </c>
      <c r="K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412">
        <f t="shared" ca="1" si="9"/>
        <v>0</v>
      </c>
      <c r="AF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412">
        <f t="shared" ca="1" si="10"/>
        <v>0</v>
      </c>
      <c r="AJ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412">
        <f t="shared" ca="1" si="11"/>
        <v>0</v>
      </c>
      <c r="AN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412">
        <f t="shared" ca="1" si="12"/>
        <v>0</v>
      </c>
      <c r="AR116" s="412">
        <f t="shared" ca="1" si="13"/>
        <v>0</v>
      </c>
    </row>
    <row r="117" spans="2:44" ht="14.45" x14ac:dyDescent="0.3">
      <c r="B117" s="406" t="s">
        <v>253</v>
      </c>
      <c r="C117" s="411" t="s">
        <v>834</v>
      </c>
      <c r="D1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412">
        <f t="shared" ca="1" si="300"/>
        <v>0</v>
      </c>
      <c r="G117" s="412"/>
      <c r="H117" s="412">
        <f t="shared" ref="H117" ca="1" si="330">F117-G117</f>
        <v>0</v>
      </c>
      <c r="I117" s="412"/>
      <c r="J117" s="412">
        <f t="shared" ref="J117" ca="1" si="331">F117-I117</f>
        <v>0</v>
      </c>
      <c r="K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412">
        <f t="shared" ref="AE117" ca="1" si="332">AB117+AC117+AD117</f>
        <v>0</v>
      </c>
      <c r="AF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412">
        <f t="shared" ref="AI117" ca="1" si="333">AF117+AG117+AH117</f>
        <v>0</v>
      </c>
      <c r="AJ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412">
        <f t="shared" ref="AM117" ca="1" si="334">AJ117+AK117+AL117</f>
        <v>0</v>
      </c>
      <c r="AN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412">
        <f t="shared" ref="AQ117" ca="1" si="335">AN117+AO117+AP117</f>
        <v>0</v>
      </c>
      <c r="AR117" s="412">
        <f t="shared" ref="AR117" ca="1" si="336">AE117+AI117+AM117+AQ117</f>
        <v>0</v>
      </c>
    </row>
    <row r="118" spans="2:44" ht="14.45" x14ac:dyDescent="0.3">
      <c r="B118" s="405" t="s">
        <v>254</v>
      </c>
      <c r="C118" s="409" t="s">
        <v>835</v>
      </c>
      <c r="D118" s="410">
        <f ca="1">SUM(D119:D132)</f>
        <v>48725</v>
      </c>
      <c r="E118" s="410">
        <f ca="1">SUM(E119:E132)</f>
        <v>0</v>
      </c>
      <c r="F118" s="410">
        <f t="shared" ca="1" si="300"/>
        <v>48725</v>
      </c>
      <c r="G118" s="410">
        <f t="shared" ref="G118:I118" si="337">SUM(G119:G132)</f>
        <v>0</v>
      </c>
      <c r="H118" s="410">
        <f t="shared" ca="1" si="4"/>
        <v>48725</v>
      </c>
      <c r="I118" s="410">
        <f t="shared" si="337"/>
        <v>0</v>
      </c>
      <c r="J118" s="410">
        <f t="shared" ca="1" si="5"/>
        <v>48725</v>
      </c>
      <c r="K118" s="410">
        <f t="shared" ref="K118:AP118" ca="1" si="338">SUM(K119:K132)</f>
        <v>0</v>
      </c>
      <c r="L118" s="410">
        <f t="shared" ca="1" si="338"/>
        <v>0</v>
      </c>
      <c r="M118" s="410">
        <f t="shared" ca="1" si="338"/>
        <v>0</v>
      </c>
      <c r="N118" s="410">
        <f t="shared" ca="1" si="338"/>
        <v>0</v>
      </c>
      <c r="O118" s="410">
        <f t="shared" ca="1" si="338"/>
        <v>0</v>
      </c>
      <c r="P118" s="410">
        <f t="shared" ref="P118:Q118" ca="1" si="339">SUM(P119:P132)</f>
        <v>0</v>
      </c>
      <c r="Q118" s="410">
        <f t="shared" ca="1" si="339"/>
        <v>45575</v>
      </c>
      <c r="R118" s="410">
        <f t="shared" ca="1" si="338"/>
        <v>0</v>
      </c>
      <c r="S118" s="410">
        <f t="shared" ca="1" si="338"/>
        <v>0</v>
      </c>
      <c r="T118" s="410">
        <f t="shared" ref="T118" ca="1" si="340">SUM(T119:T132)</f>
        <v>0</v>
      </c>
      <c r="U118" s="410">
        <f t="shared" ca="1" si="338"/>
        <v>0</v>
      </c>
      <c r="V118" s="410">
        <f t="shared" ca="1" si="338"/>
        <v>3150</v>
      </c>
      <c r="W118" s="410">
        <f t="shared" ref="W118" ca="1" si="341">SUM(W119:W132)</f>
        <v>0</v>
      </c>
      <c r="X118" s="410">
        <f t="shared" ca="1" si="338"/>
        <v>0</v>
      </c>
      <c r="Y118" s="410">
        <f t="shared" ref="Y118:Z118" ca="1" si="342">SUM(Y119:Y132)</f>
        <v>0</v>
      </c>
      <c r="Z118" s="410">
        <f t="shared" ca="1" si="342"/>
        <v>0</v>
      </c>
      <c r="AA118" s="410">
        <f t="shared" ca="1" si="338"/>
        <v>0</v>
      </c>
      <c r="AB118" s="410">
        <f t="shared" ca="1" si="338"/>
        <v>0</v>
      </c>
      <c r="AC118" s="410">
        <f t="shared" ca="1" si="338"/>
        <v>0</v>
      </c>
      <c r="AD118" s="410">
        <f t="shared" ca="1" si="338"/>
        <v>500</v>
      </c>
      <c r="AE118" s="410">
        <f t="shared" ca="1" si="9"/>
        <v>500</v>
      </c>
      <c r="AF118" s="410">
        <f t="shared" ca="1" si="338"/>
        <v>30000</v>
      </c>
      <c r="AG118" s="410">
        <f t="shared" ca="1" si="338"/>
        <v>10000</v>
      </c>
      <c r="AH118" s="410">
        <f t="shared" ca="1" si="338"/>
        <v>0</v>
      </c>
      <c r="AI118" s="410">
        <f t="shared" ca="1" si="10"/>
        <v>40000</v>
      </c>
      <c r="AJ118" s="410">
        <f t="shared" ca="1" si="338"/>
        <v>500</v>
      </c>
      <c r="AK118" s="410">
        <f t="shared" ca="1" si="338"/>
        <v>0</v>
      </c>
      <c r="AL118" s="410">
        <f t="shared" ca="1" si="338"/>
        <v>2500</v>
      </c>
      <c r="AM118" s="410">
        <f t="shared" ca="1" si="11"/>
        <v>3000</v>
      </c>
      <c r="AN118" s="410">
        <f t="shared" ca="1" si="338"/>
        <v>2075</v>
      </c>
      <c r="AO118" s="410">
        <f t="shared" ca="1" si="338"/>
        <v>0</v>
      </c>
      <c r="AP118" s="410">
        <f t="shared" ca="1" si="338"/>
        <v>3150</v>
      </c>
      <c r="AQ118" s="410">
        <f t="shared" ca="1" si="12"/>
        <v>5225</v>
      </c>
      <c r="AR118" s="410">
        <f t="shared" ca="1" si="13"/>
        <v>48725</v>
      </c>
    </row>
    <row r="119" spans="2:44" ht="14.45" x14ac:dyDescent="0.3">
      <c r="B119" s="406" t="s">
        <v>255</v>
      </c>
      <c r="C119" s="411" t="s">
        <v>836</v>
      </c>
      <c r="D1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412">
        <f t="shared" ca="1" si="300"/>
        <v>0</v>
      </c>
      <c r="G119" s="412"/>
      <c r="H119" s="412">
        <f t="shared" ref="H119:H132" ca="1" si="343">F119-G119</f>
        <v>0</v>
      </c>
      <c r="I119" s="412"/>
      <c r="J119" s="412">
        <f t="shared" ref="J119:J132" ca="1" si="344">F119-I119</f>
        <v>0</v>
      </c>
      <c r="K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412">
        <f t="shared" ref="AE119:AE132" ca="1" si="345">AB119+AC119+AD119</f>
        <v>0</v>
      </c>
      <c r="AF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412">
        <f t="shared" ref="AI119:AI132" ca="1" si="346">AF119+AG119+AH119</f>
        <v>0</v>
      </c>
      <c r="AJ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412">
        <f t="shared" ref="AM119:AM132" ca="1" si="347">AJ119+AK119+AL119</f>
        <v>0</v>
      </c>
      <c r="AN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412">
        <f t="shared" ref="AQ119:AQ132" ca="1" si="348">AN119+AO119+AP119</f>
        <v>0</v>
      </c>
      <c r="AR119" s="412">
        <f t="shared" ref="AR119:AR132" ca="1" si="349">AE119+AI119+AM119+AQ119</f>
        <v>0</v>
      </c>
    </row>
    <row r="120" spans="2:44" ht="14.45" x14ac:dyDescent="0.3">
      <c r="B120" s="406" t="s">
        <v>256</v>
      </c>
      <c r="C120" s="411" t="s">
        <v>837</v>
      </c>
      <c r="D1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412">
        <f t="shared" ref="F120:F125" ca="1" si="350">D120+E120</f>
        <v>0</v>
      </c>
      <c r="G120" s="412"/>
      <c r="H120" s="412">
        <f t="shared" ref="H120:H125" ca="1" si="351">F120-G120</f>
        <v>0</v>
      </c>
      <c r="I120" s="412"/>
      <c r="J120" s="412">
        <f t="shared" ref="J120:J125" ca="1" si="352">F120-I120</f>
        <v>0</v>
      </c>
      <c r="K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412">
        <f t="shared" ref="AE120:AE125" ca="1" si="353">AB120+AC120+AD120</f>
        <v>0</v>
      </c>
      <c r="AF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412">
        <f t="shared" ref="AI120:AI125" ca="1" si="354">AF120+AG120+AH120</f>
        <v>0</v>
      </c>
      <c r="AJ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412">
        <f t="shared" ref="AM120:AM125" ca="1" si="355">AJ120+AK120+AL120</f>
        <v>0</v>
      </c>
      <c r="AN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412">
        <f t="shared" ref="AQ120:AQ125" ca="1" si="356">AN120+AO120+AP120</f>
        <v>0</v>
      </c>
      <c r="AR120" s="412">
        <f t="shared" ref="AR120:AR125" ca="1" si="357">AE120+AI120+AM120+AQ120</f>
        <v>0</v>
      </c>
    </row>
    <row r="121" spans="2:44" ht="14.45" x14ac:dyDescent="0.3">
      <c r="B121" s="406" t="s">
        <v>257</v>
      </c>
      <c r="C121" s="411" t="s">
        <v>838</v>
      </c>
      <c r="D1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412">
        <f t="shared" ca="1" si="350"/>
        <v>0</v>
      </c>
      <c r="G121" s="412"/>
      <c r="H121" s="412">
        <f t="shared" ca="1" si="351"/>
        <v>0</v>
      </c>
      <c r="I121" s="412"/>
      <c r="J121" s="412">
        <f t="shared" ca="1" si="352"/>
        <v>0</v>
      </c>
      <c r="K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412">
        <f t="shared" ca="1" si="353"/>
        <v>0</v>
      </c>
      <c r="AF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412">
        <f t="shared" ca="1" si="354"/>
        <v>0</v>
      </c>
      <c r="AJ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412">
        <f t="shared" ca="1" si="355"/>
        <v>0</v>
      </c>
      <c r="AN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412">
        <f t="shared" ca="1" si="356"/>
        <v>0</v>
      </c>
      <c r="AR121" s="412">
        <f t="shared" ca="1" si="357"/>
        <v>0</v>
      </c>
    </row>
    <row r="122" spans="2:44" ht="14.45" x14ac:dyDescent="0.3">
      <c r="B122" s="406" t="s">
        <v>258</v>
      </c>
      <c r="C122" s="411" t="s">
        <v>839</v>
      </c>
      <c r="D12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412">
        <f t="shared" ca="1" si="350"/>
        <v>0</v>
      </c>
      <c r="G122" s="412"/>
      <c r="H122" s="412">
        <f t="shared" ca="1" si="351"/>
        <v>0</v>
      </c>
      <c r="I122" s="412"/>
      <c r="J122" s="412">
        <f t="shared" ca="1" si="352"/>
        <v>0</v>
      </c>
      <c r="K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412">
        <f t="shared" ca="1" si="353"/>
        <v>0</v>
      </c>
      <c r="AF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412">
        <f t="shared" ca="1" si="354"/>
        <v>0</v>
      </c>
      <c r="AJ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412">
        <f t="shared" ca="1" si="355"/>
        <v>0</v>
      </c>
      <c r="AN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412">
        <f t="shared" ca="1" si="356"/>
        <v>0</v>
      </c>
      <c r="AR122" s="412">
        <f t="shared" ca="1" si="357"/>
        <v>0</v>
      </c>
    </row>
    <row r="123" spans="2:44" ht="14.45" x14ac:dyDescent="0.3">
      <c r="B123" s="406" t="s">
        <v>259</v>
      </c>
      <c r="C123" s="411" t="s">
        <v>840</v>
      </c>
      <c r="D12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412">
        <f t="shared" ca="1" si="350"/>
        <v>0</v>
      </c>
      <c r="G123" s="412"/>
      <c r="H123" s="412">
        <f t="shared" ca="1" si="351"/>
        <v>0</v>
      </c>
      <c r="I123" s="412"/>
      <c r="J123" s="412">
        <f t="shared" ca="1" si="352"/>
        <v>0</v>
      </c>
      <c r="K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412">
        <f t="shared" ca="1" si="353"/>
        <v>0</v>
      </c>
      <c r="AF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412">
        <f t="shared" ca="1" si="354"/>
        <v>0</v>
      </c>
      <c r="AJ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412">
        <f t="shared" ca="1" si="355"/>
        <v>0</v>
      </c>
      <c r="AN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412">
        <f t="shared" ca="1" si="356"/>
        <v>0</v>
      </c>
      <c r="AR123" s="412">
        <f t="shared" ca="1" si="357"/>
        <v>0</v>
      </c>
    </row>
    <row r="124" spans="2:44" ht="14.45" x14ac:dyDescent="0.3">
      <c r="B124" s="406" t="s">
        <v>260</v>
      </c>
      <c r="C124" s="411" t="s">
        <v>841</v>
      </c>
      <c r="D1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412">
        <f t="shared" ca="1" si="350"/>
        <v>0</v>
      </c>
      <c r="G124" s="412"/>
      <c r="H124" s="412">
        <f t="shared" ca="1" si="351"/>
        <v>0</v>
      </c>
      <c r="I124" s="412"/>
      <c r="J124" s="412">
        <f t="shared" ca="1" si="352"/>
        <v>0</v>
      </c>
      <c r="K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412">
        <f t="shared" ca="1" si="353"/>
        <v>0</v>
      </c>
      <c r="AF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412">
        <f t="shared" ca="1" si="354"/>
        <v>0</v>
      </c>
      <c r="AJ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412">
        <f t="shared" ca="1" si="355"/>
        <v>0</v>
      </c>
      <c r="AN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412">
        <f t="shared" ca="1" si="356"/>
        <v>0</v>
      </c>
      <c r="AR124" s="412">
        <f t="shared" ca="1" si="357"/>
        <v>0</v>
      </c>
    </row>
    <row r="125" spans="2:44" ht="14.45" x14ac:dyDescent="0.3">
      <c r="B125" s="406" t="s">
        <v>261</v>
      </c>
      <c r="C125" s="411" t="s">
        <v>842</v>
      </c>
      <c r="D1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412">
        <f t="shared" ca="1" si="350"/>
        <v>0</v>
      </c>
      <c r="G125" s="412"/>
      <c r="H125" s="412">
        <f t="shared" ca="1" si="351"/>
        <v>0</v>
      </c>
      <c r="I125" s="412"/>
      <c r="J125" s="412">
        <f t="shared" ca="1" si="352"/>
        <v>0</v>
      </c>
      <c r="K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412">
        <f t="shared" ca="1" si="353"/>
        <v>0</v>
      </c>
      <c r="AF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412">
        <f t="shared" ca="1" si="354"/>
        <v>0</v>
      </c>
      <c r="AJ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412">
        <f t="shared" ca="1" si="355"/>
        <v>0</v>
      </c>
      <c r="AN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412">
        <f t="shared" ca="1" si="356"/>
        <v>0</v>
      </c>
      <c r="AR125" s="412">
        <f t="shared" ca="1" si="357"/>
        <v>0</v>
      </c>
    </row>
    <row r="126" spans="2:44" ht="14.45" x14ac:dyDescent="0.3">
      <c r="B126" s="406" t="s">
        <v>262</v>
      </c>
      <c r="C126" s="411" t="s">
        <v>843</v>
      </c>
      <c r="D12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412">
        <f t="shared" ca="1" si="300"/>
        <v>0</v>
      </c>
      <c r="G126" s="412"/>
      <c r="H126" s="412">
        <f t="shared" ca="1" si="343"/>
        <v>0</v>
      </c>
      <c r="I126" s="412"/>
      <c r="J126" s="412">
        <f t="shared" ca="1" si="344"/>
        <v>0</v>
      </c>
      <c r="K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412">
        <f t="shared" ca="1" si="345"/>
        <v>0</v>
      </c>
      <c r="AF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412">
        <f t="shared" ca="1" si="346"/>
        <v>0</v>
      </c>
      <c r="AJ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412">
        <f t="shared" ca="1" si="347"/>
        <v>0</v>
      </c>
      <c r="AN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412">
        <f t="shared" ca="1" si="348"/>
        <v>0</v>
      </c>
      <c r="AR126" s="412">
        <f t="shared" ca="1" si="349"/>
        <v>0</v>
      </c>
    </row>
    <row r="127" spans="2:44" ht="14.45" x14ac:dyDescent="0.3">
      <c r="B127" s="406" t="s">
        <v>263</v>
      </c>
      <c r="C127" s="411" t="s">
        <v>844</v>
      </c>
      <c r="D12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412">
        <f t="shared" ca="1" si="300"/>
        <v>0</v>
      </c>
      <c r="G127" s="412"/>
      <c r="H127" s="412">
        <f t="shared" ca="1" si="343"/>
        <v>0</v>
      </c>
      <c r="I127" s="412"/>
      <c r="J127" s="412">
        <f t="shared" ca="1" si="344"/>
        <v>0</v>
      </c>
      <c r="K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412">
        <f t="shared" ca="1" si="345"/>
        <v>0</v>
      </c>
      <c r="AF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412">
        <f t="shared" ca="1" si="346"/>
        <v>0</v>
      </c>
      <c r="AJ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412">
        <f t="shared" ca="1" si="347"/>
        <v>0</v>
      </c>
      <c r="AN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412">
        <f t="shared" ca="1" si="348"/>
        <v>0</v>
      </c>
      <c r="AR127" s="412">
        <f t="shared" ca="1" si="349"/>
        <v>0</v>
      </c>
    </row>
    <row r="128" spans="2:44" ht="14.45" x14ac:dyDescent="0.3">
      <c r="B128" s="406" t="s">
        <v>264</v>
      </c>
      <c r="C128" s="411" t="s">
        <v>845</v>
      </c>
      <c r="D12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412">
        <f t="shared" ref="F128" ca="1" si="358">D128+E128</f>
        <v>0</v>
      </c>
      <c r="G128" s="412"/>
      <c r="H128" s="412">
        <f t="shared" ref="H128" ca="1" si="359">F128-G128</f>
        <v>0</v>
      </c>
      <c r="I128" s="412"/>
      <c r="J128" s="412">
        <f t="shared" ref="J128" ca="1" si="360">F128-I128</f>
        <v>0</v>
      </c>
      <c r="K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412">
        <f t="shared" ref="AE128" ca="1" si="361">AB128+AC128+AD128</f>
        <v>0</v>
      </c>
      <c r="AF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412">
        <f t="shared" ref="AI128" ca="1" si="362">AF128+AG128+AH128</f>
        <v>0</v>
      </c>
      <c r="AJ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412">
        <f t="shared" ref="AM128" ca="1" si="363">AJ128+AK128+AL128</f>
        <v>0</v>
      </c>
      <c r="AN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412">
        <f t="shared" ref="AQ128" ca="1" si="364">AN128+AO128+AP128</f>
        <v>0</v>
      </c>
      <c r="AR128" s="412">
        <f t="shared" ref="AR128" ca="1" si="365">AE128+AI128+AM128+AQ128</f>
        <v>0</v>
      </c>
    </row>
    <row r="129" spans="2:44" ht="14.45" x14ac:dyDescent="0.3">
      <c r="B129" s="406" t="s">
        <v>265</v>
      </c>
      <c r="C129" s="411" t="s">
        <v>846</v>
      </c>
      <c r="D1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412">
        <f t="shared" ref="F129:F130" ca="1" si="366">D129+E129</f>
        <v>0</v>
      </c>
      <c r="G129" s="412"/>
      <c r="H129" s="412">
        <f t="shared" ref="H129:H130" ca="1" si="367">F129-G129</f>
        <v>0</v>
      </c>
      <c r="I129" s="412"/>
      <c r="J129" s="412">
        <f t="shared" ref="J129:J130" ca="1" si="368">F129-I129</f>
        <v>0</v>
      </c>
      <c r="K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412">
        <f t="shared" ref="AE129:AE130" ca="1" si="369">AB129+AC129+AD129</f>
        <v>0</v>
      </c>
      <c r="AF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412">
        <f t="shared" ref="AI129:AI130" ca="1" si="370">AF129+AG129+AH129</f>
        <v>0</v>
      </c>
      <c r="AJ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412">
        <f t="shared" ref="AM129:AM130" ca="1" si="371">AJ129+AK129+AL129</f>
        <v>0</v>
      </c>
      <c r="AN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412">
        <f t="shared" ref="AQ129:AQ130" ca="1" si="372">AN129+AO129+AP129</f>
        <v>0</v>
      </c>
      <c r="AR129" s="412">
        <f t="shared" ref="AR129:AR130" ca="1" si="373">AE129+AI129+AM129+AQ129</f>
        <v>0</v>
      </c>
    </row>
    <row r="130" spans="2:44" ht="14.45" x14ac:dyDescent="0.3">
      <c r="B130" s="406" t="s">
        <v>266</v>
      </c>
      <c r="C130" s="411" t="s">
        <v>847</v>
      </c>
      <c r="D1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412">
        <f t="shared" ca="1" si="366"/>
        <v>0</v>
      </c>
      <c r="G130" s="412"/>
      <c r="H130" s="412">
        <f t="shared" ca="1" si="367"/>
        <v>0</v>
      </c>
      <c r="I130" s="412"/>
      <c r="J130" s="412">
        <f t="shared" ca="1" si="368"/>
        <v>0</v>
      </c>
      <c r="K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412">
        <f t="shared" ca="1" si="369"/>
        <v>0</v>
      </c>
      <c r="AF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412">
        <f t="shared" ca="1" si="370"/>
        <v>0</v>
      </c>
      <c r="AJ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412">
        <f t="shared" ca="1" si="371"/>
        <v>0</v>
      </c>
      <c r="AN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412">
        <f t="shared" ca="1" si="372"/>
        <v>0</v>
      </c>
      <c r="AR130" s="412">
        <f t="shared" ca="1" si="373"/>
        <v>0</v>
      </c>
    </row>
    <row r="131" spans="2:44" ht="14.45" x14ac:dyDescent="0.3">
      <c r="B131" s="406" t="s">
        <v>267</v>
      </c>
      <c r="C131" s="411" t="s">
        <v>848</v>
      </c>
      <c r="D1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412">
        <f t="shared" ca="1" si="300"/>
        <v>0</v>
      </c>
      <c r="G131" s="412"/>
      <c r="H131" s="412">
        <f t="shared" ca="1" si="343"/>
        <v>0</v>
      </c>
      <c r="I131" s="412"/>
      <c r="J131" s="412">
        <f t="shared" ca="1" si="344"/>
        <v>0</v>
      </c>
      <c r="K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412">
        <f t="shared" ca="1" si="345"/>
        <v>0</v>
      </c>
      <c r="AF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412">
        <f t="shared" ca="1" si="346"/>
        <v>0</v>
      </c>
      <c r="AJ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412">
        <f t="shared" ca="1" si="347"/>
        <v>0</v>
      </c>
      <c r="AN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412">
        <f t="shared" ca="1" si="348"/>
        <v>0</v>
      </c>
      <c r="AR131" s="412">
        <f t="shared" ca="1" si="349"/>
        <v>0</v>
      </c>
    </row>
    <row r="132" spans="2:44" ht="14.45" x14ac:dyDescent="0.3">
      <c r="B132" s="406" t="s">
        <v>268</v>
      </c>
      <c r="C132" s="411" t="s">
        <v>849</v>
      </c>
      <c r="D1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48725</v>
      </c>
      <c r="E1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412">
        <f t="shared" ca="1" si="300"/>
        <v>48725</v>
      </c>
      <c r="G132" s="412"/>
      <c r="H132" s="412">
        <f t="shared" ca="1" si="343"/>
        <v>48725</v>
      </c>
      <c r="I132" s="412"/>
      <c r="J132" s="412">
        <f t="shared" ca="1" si="344"/>
        <v>48725</v>
      </c>
      <c r="K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45575</v>
      </c>
      <c r="R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3150</v>
      </c>
      <c r="W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E132" s="412">
        <f t="shared" ca="1" si="345"/>
        <v>500</v>
      </c>
      <c r="AF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G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H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412">
        <f t="shared" ca="1" si="346"/>
        <v>40000</v>
      </c>
      <c r="AJ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K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M132" s="412">
        <f t="shared" ca="1" si="347"/>
        <v>3000</v>
      </c>
      <c r="AN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2075</v>
      </c>
      <c r="AO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3150</v>
      </c>
      <c r="AQ132" s="412">
        <f t="shared" ca="1" si="348"/>
        <v>5225</v>
      </c>
      <c r="AR132" s="412">
        <f t="shared" ca="1" si="349"/>
        <v>48725</v>
      </c>
    </row>
    <row r="133" spans="2:44" ht="14.45" x14ac:dyDescent="0.3">
      <c r="B133" s="405" t="s">
        <v>269</v>
      </c>
      <c r="C133" s="409" t="s">
        <v>850</v>
      </c>
      <c r="D133" s="410">
        <f ca="1">SUM(D134:D148)</f>
        <v>0</v>
      </c>
      <c r="E133" s="410">
        <f ca="1">SUM(E134:E148)</f>
        <v>1295000</v>
      </c>
      <c r="F133" s="410">
        <f t="shared" ca="1" si="300"/>
        <v>1295000</v>
      </c>
      <c r="G133" s="410">
        <f t="shared" ref="G133:I133" si="374">SUM(G134:G148)</f>
        <v>0</v>
      </c>
      <c r="H133" s="410">
        <f t="shared" ca="1" si="4"/>
        <v>1295000</v>
      </c>
      <c r="I133" s="410">
        <f t="shared" si="374"/>
        <v>0</v>
      </c>
      <c r="J133" s="410">
        <f t="shared" ca="1" si="5"/>
        <v>1295000</v>
      </c>
      <c r="K133" s="410">
        <f t="shared" ref="K133:AP133" ca="1" si="375">SUM(K134:K148)</f>
        <v>0</v>
      </c>
      <c r="L133" s="410">
        <f t="shared" ca="1" si="375"/>
        <v>0</v>
      </c>
      <c r="M133" s="410">
        <f t="shared" ca="1" si="375"/>
        <v>0</v>
      </c>
      <c r="N133" s="410">
        <f t="shared" ca="1" si="375"/>
        <v>0</v>
      </c>
      <c r="O133" s="410">
        <f t="shared" ca="1" si="375"/>
        <v>0</v>
      </c>
      <c r="P133" s="410">
        <f t="shared" ref="P133:Q133" ca="1" si="376">SUM(P134:P148)</f>
        <v>0</v>
      </c>
      <c r="Q133" s="410">
        <f t="shared" ca="1" si="376"/>
        <v>0</v>
      </c>
      <c r="R133" s="410">
        <f t="shared" ca="1" si="375"/>
        <v>0</v>
      </c>
      <c r="S133" s="410">
        <f t="shared" ca="1" si="375"/>
        <v>0</v>
      </c>
      <c r="T133" s="410">
        <f t="shared" ref="T133" ca="1" si="377">SUM(T134:T148)</f>
        <v>70000</v>
      </c>
      <c r="U133" s="410">
        <f t="shared" ca="1" si="375"/>
        <v>1225000</v>
      </c>
      <c r="V133" s="410">
        <f t="shared" ca="1" si="375"/>
        <v>0</v>
      </c>
      <c r="W133" s="410">
        <f t="shared" ref="W133" ca="1" si="378">SUM(W134:W148)</f>
        <v>0</v>
      </c>
      <c r="X133" s="410">
        <f t="shared" ca="1" si="375"/>
        <v>0</v>
      </c>
      <c r="Y133" s="410">
        <f t="shared" ref="Y133:Z133" ca="1" si="379">SUM(Y134:Y148)</f>
        <v>0</v>
      </c>
      <c r="Z133" s="410">
        <f t="shared" ca="1" si="379"/>
        <v>0</v>
      </c>
      <c r="AA133" s="410">
        <f t="shared" ca="1" si="375"/>
        <v>0</v>
      </c>
      <c r="AB133" s="410">
        <f t="shared" ca="1" si="375"/>
        <v>0</v>
      </c>
      <c r="AC133" s="410">
        <f t="shared" ca="1" si="375"/>
        <v>700000</v>
      </c>
      <c r="AD133" s="410">
        <f t="shared" ca="1" si="375"/>
        <v>70000</v>
      </c>
      <c r="AE133" s="410">
        <f t="shared" ca="1" si="9"/>
        <v>770000</v>
      </c>
      <c r="AF133" s="410">
        <f t="shared" ca="1" si="375"/>
        <v>475000</v>
      </c>
      <c r="AG133" s="410">
        <f t="shared" ca="1" si="375"/>
        <v>0</v>
      </c>
      <c r="AH133" s="410">
        <f t="shared" ca="1" si="375"/>
        <v>0</v>
      </c>
      <c r="AI133" s="410">
        <f t="shared" ca="1" si="10"/>
        <v>475000</v>
      </c>
      <c r="AJ133" s="410">
        <f t="shared" ca="1" si="375"/>
        <v>0</v>
      </c>
      <c r="AK133" s="410">
        <f t="shared" ca="1" si="375"/>
        <v>0</v>
      </c>
      <c r="AL133" s="410">
        <f t="shared" ca="1" si="375"/>
        <v>50000</v>
      </c>
      <c r="AM133" s="410">
        <f t="shared" ca="1" si="11"/>
        <v>50000</v>
      </c>
      <c r="AN133" s="410">
        <f t="shared" ca="1" si="375"/>
        <v>0</v>
      </c>
      <c r="AO133" s="410">
        <f t="shared" ca="1" si="375"/>
        <v>0</v>
      </c>
      <c r="AP133" s="410">
        <f t="shared" ca="1" si="375"/>
        <v>0</v>
      </c>
      <c r="AQ133" s="410">
        <f t="shared" ca="1" si="12"/>
        <v>0</v>
      </c>
      <c r="AR133" s="410">
        <f t="shared" ca="1" si="13"/>
        <v>1295000</v>
      </c>
    </row>
    <row r="134" spans="2:44" ht="14.45" x14ac:dyDescent="0.3">
      <c r="B134" s="406" t="s">
        <v>270</v>
      </c>
      <c r="C134" s="411" t="s">
        <v>851</v>
      </c>
      <c r="D1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1295000</v>
      </c>
      <c r="F134" s="412">
        <f t="shared" ca="1" si="300"/>
        <v>1295000</v>
      </c>
      <c r="G134" s="412"/>
      <c r="H134" s="412">
        <f t="shared" ref="H134:H148" ca="1" si="380">F134-G134</f>
        <v>1295000</v>
      </c>
      <c r="I134" s="412"/>
      <c r="J134" s="412">
        <f t="shared" ref="J134:J148" ca="1" si="381">F134-I134</f>
        <v>1295000</v>
      </c>
      <c r="K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70000</v>
      </c>
      <c r="U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1225000</v>
      </c>
      <c r="V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700000</v>
      </c>
      <c r="AD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E134" s="412">
        <f t="shared" ref="AE134:AE148" ca="1" si="382">AB134+AC134+AD134</f>
        <v>770000</v>
      </c>
      <c r="AF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475000</v>
      </c>
      <c r="AG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412">
        <f t="shared" ref="AI134:AI148" ca="1" si="383">AF134+AG134+AH134</f>
        <v>475000</v>
      </c>
      <c r="AJ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M134" s="412">
        <f t="shared" ref="AM134:AM148" ca="1" si="384">AJ134+AK134+AL134</f>
        <v>50000</v>
      </c>
      <c r="AN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412">
        <f t="shared" ref="AQ134:AQ148" ca="1" si="385">AN134+AO134+AP134</f>
        <v>0</v>
      </c>
      <c r="AR134" s="412">
        <f t="shared" ref="AR134:AR148" ca="1" si="386">AE134+AI134+AM134+AQ134</f>
        <v>1295000</v>
      </c>
    </row>
    <row r="135" spans="2:44" ht="14.45" x14ac:dyDescent="0.3">
      <c r="B135" s="406" t="s">
        <v>271</v>
      </c>
      <c r="C135" s="411" t="s">
        <v>852</v>
      </c>
      <c r="D13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412">
        <f t="shared" ca="1" si="300"/>
        <v>0</v>
      </c>
      <c r="G135" s="412"/>
      <c r="H135" s="412">
        <f t="shared" ca="1" si="380"/>
        <v>0</v>
      </c>
      <c r="I135" s="412"/>
      <c r="J135" s="412">
        <f t="shared" ca="1" si="381"/>
        <v>0</v>
      </c>
      <c r="K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412">
        <f t="shared" ca="1" si="382"/>
        <v>0</v>
      </c>
      <c r="AF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412">
        <f t="shared" ca="1" si="383"/>
        <v>0</v>
      </c>
      <c r="AJ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412">
        <f t="shared" ca="1" si="384"/>
        <v>0</v>
      </c>
      <c r="AN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412">
        <f t="shared" ca="1" si="385"/>
        <v>0</v>
      </c>
      <c r="AR135" s="412">
        <f t="shared" ca="1" si="386"/>
        <v>0</v>
      </c>
    </row>
    <row r="136" spans="2:44" ht="14.45" x14ac:dyDescent="0.3">
      <c r="B136" s="406" t="s">
        <v>272</v>
      </c>
      <c r="C136" s="411" t="s">
        <v>853</v>
      </c>
      <c r="D1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412">
        <f t="shared" ca="1" si="300"/>
        <v>0</v>
      </c>
      <c r="G136" s="412"/>
      <c r="H136" s="412">
        <f t="shared" ca="1" si="380"/>
        <v>0</v>
      </c>
      <c r="I136" s="412"/>
      <c r="J136" s="412">
        <f t="shared" ca="1" si="381"/>
        <v>0</v>
      </c>
      <c r="K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412">
        <f t="shared" ca="1" si="382"/>
        <v>0</v>
      </c>
      <c r="AF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412">
        <f t="shared" ca="1" si="383"/>
        <v>0</v>
      </c>
      <c r="AJ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412">
        <f t="shared" ca="1" si="384"/>
        <v>0</v>
      </c>
      <c r="AN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412">
        <f t="shared" ca="1" si="385"/>
        <v>0</v>
      </c>
      <c r="AR136" s="412">
        <f t="shared" ca="1" si="386"/>
        <v>0</v>
      </c>
    </row>
    <row r="137" spans="2:44" ht="14.45" x14ac:dyDescent="0.3">
      <c r="B137" s="406" t="s">
        <v>273</v>
      </c>
      <c r="C137" s="411" t="s">
        <v>854</v>
      </c>
      <c r="D1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412">
        <f t="shared" ca="1" si="300"/>
        <v>0</v>
      </c>
      <c r="G137" s="412"/>
      <c r="H137" s="412">
        <f t="shared" ca="1" si="380"/>
        <v>0</v>
      </c>
      <c r="I137" s="412"/>
      <c r="J137" s="412">
        <f t="shared" ca="1" si="381"/>
        <v>0</v>
      </c>
      <c r="K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412">
        <f t="shared" ca="1" si="382"/>
        <v>0</v>
      </c>
      <c r="AF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412">
        <f t="shared" ca="1" si="383"/>
        <v>0</v>
      </c>
      <c r="AJ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412">
        <f t="shared" ca="1" si="384"/>
        <v>0</v>
      </c>
      <c r="AN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412">
        <f t="shared" ca="1" si="385"/>
        <v>0</v>
      </c>
      <c r="AR137" s="412">
        <f t="shared" ca="1" si="386"/>
        <v>0</v>
      </c>
    </row>
    <row r="138" spans="2:44" ht="14.45" x14ac:dyDescent="0.3">
      <c r="B138" s="406" t="s">
        <v>274</v>
      </c>
      <c r="C138" s="411" t="s">
        <v>855</v>
      </c>
      <c r="D1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412">
        <f t="shared" ref="F138:F143" ca="1" si="387">D138+E138</f>
        <v>0</v>
      </c>
      <c r="G138" s="412"/>
      <c r="H138" s="412">
        <f t="shared" ref="H138:H143" ca="1" si="388">F138-G138</f>
        <v>0</v>
      </c>
      <c r="I138" s="412"/>
      <c r="J138" s="412">
        <f t="shared" ref="J138:J143" ca="1" si="389">F138-I138</f>
        <v>0</v>
      </c>
      <c r="K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412">
        <f t="shared" ref="AE138:AE143" ca="1" si="390">AB138+AC138+AD138</f>
        <v>0</v>
      </c>
      <c r="AF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412">
        <f t="shared" ref="AI138:AI143" ca="1" si="391">AF138+AG138+AH138</f>
        <v>0</v>
      </c>
      <c r="AJ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412">
        <f t="shared" ref="AM138:AM143" ca="1" si="392">AJ138+AK138+AL138</f>
        <v>0</v>
      </c>
      <c r="AN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412">
        <f t="shared" ref="AQ138:AQ143" ca="1" si="393">AN138+AO138+AP138</f>
        <v>0</v>
      </c>
      <c r="AR138" s="412">
        <f t="shared" ref="AR138:AR143" ca="1" si="394">AE138+AI138+AM138+AQ138</f>
        <v>0</v>
      </c>
    </row>
    <row r="139" spans="2:44" ht="14.45" x14ac:dyDescent="0.3">
      <c r="B139" s="406" t="s">
        <v>275</v>
      </c>
      <c r="C139" s="411" t="s">
        <v>856</v>
      </c>
      <c r="D1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412">
        <f t="shared" ref="F139:F140" ca="1" si="395">D139+E139</f>
        <v>0</v>
      </c>
      <c r="G139" s="412"/>
      <c r="H139" s="412">
        <f t="shared" ref="H139:H140" ca="1" si="396">F139-G139</f>
        <v>0</v>
      </c>
      <c r="I139" s="412"/>
      <c r="J139" s="412">
        <f t="shared" ref="J139:J140" ca="1" si="397">F139-I139</f>
        <v>0</v>
      </c>
      <c r="K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412">
        <f t="shared" ref="AE139:AE140" ca="1" si="398">AB139+AC139+AD139</f>
        <v>0</v>
      </c>
      <c r="AF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412">
        <f t="shared" ref="AI139:AI140" ca="1" si="399">AF139+AG139+AH139</f>
        <v>0</v>
      </c>
      <c r="AJ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412">
        <f t="shared" ref="AM139:AM140" ca="1" si="400">AJ139+AK139+AL139</f>
        <v>0</v>
      </c>
      <c r="AN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412">
        <f t="shared" ref="AQ139:AQ140" ca="1" si="401">AN139+AO139+AP139</f>
        <v>0</v>
      </c>
      <c r="AR139" s="412">
        <f t="shared" ref="AR139:AR140" ca="1" si="402">AE139+AI139+AM139+AQ139</f>
        <v>0</v>
      </c>
    </row>
    <row r="140" spans="2:44" ht="14.45" x14ac:dyDescent="0.3">
      <c r="B140" s="406" t="s">
        <v>276</v>
      </c>
      <c r="C140" s="411" t="s">
        <v>857</v>
      </c>
      <c r="D1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412">
        <f t="shared" ca="1" si="395"/>
        <v>0</v>
      </c>
      <c r="G140" s="412"/>
      <c r="H140" s="412">
        <f t="shared" ca="1" si="396"/>
        <v>0</v>
      </c>
      <c r="I140" s="412"/>
      <c r="J140" s="412">
        <f t="shared" ca="1" si="397"/>
        <v>0</v>
      </c>
      <c r="K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412">
        <f t="shared" ca="1" si="398"/>
        <v>0</v>
      </c>
      <c r="AF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412">
        <f t="shared" ca="1" si="399"/>
        <v>0</v>
      </c>
      <c r="AJ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412">
        <f t="shared" ca="1" si="400"/>
        <v>0</v>
      </c>
      <c r="AN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412">
        <f t="shared" ca="1" si="401"/>
        <v>0</v>
      </c>
      <c r="AR140" s="412">
        <f t="shared" ca="1" si="402"/>
        <v>0</v>
      </c>
    </row>
    <row r="141" spans="2:44" ht="14.45" x14ac:dyDescent="0.3">
      <c r="B141" s="406" t="s">
        <v>277</v>
      </c>
      <c r="C141" s="411" t="s">
        <v>858</v>
      </c>
      <c r="D14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412">
        <f t="shared" ca="1" si="387"/>
        <v>0</v>
      </c>
      <c r="G141" s="412"/>
      <c r="H141" s="412">
        <f t="shared" ca="1" si="388"/>
        <v>0</v>
      </c>
      <c r="I141" s="412"/>
      <c r="J141" s="412">
        <f t="shared" ca="1" si="389"/>
        <v>0</v>
      </c>
      <c r="K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412">
        <f t="shared" ca="1" si="390"/>
        <v>0</v>
      </c>
      <c r="AF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412">
        <f t="shared" ca="1" si="391"/>
        <v>0</v>
      </c>
      <c r="AJ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412">
        <f t="shared" ca="1" si="392"/>
        <v>0</v>
      </c>
      <c r="AN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412">
        <f t="shared" ca="1" si="393"/>
        <v>0</v>
      </c>
      <c r="AR141" s="412">
        <f t="shared" ca="1" si="394"/>
        <v>0</v>
      </c>
    </row>
    <row r="142" spans="2:44" ht="14.45" x14ac:dyDescent="0.3">
      <c r="B142" s="406" t="s">
        <v>278</v>
      </c>
      <c r="C142" s="411" t="s">
        <v>859</v>
      </c>
      <c r="D1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412">
        <f t="shared" ca="1" si="387"/>
        <v>0</v>
      </c>
      <c r="G142" s="412"/>
      <c r="H142" s="412">
        <f t="shared" ca="1" si="388"/>
        <v>0</v>
      </c>
      <c r="I142" s="412"/>
      <c r="J142" s="412">
        <f t="shared" ca="1" si="389"/>
        <v>0</v>
      </c>
      <c r="K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412">
        <f t="shared" ca="1" si="390"/>
        <v>0</v>
      </c>
      <c r="AF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412">
        <f t="shared" ca="1" si="391"/>
        <v>0</v>
      </c>
      <c r="AJ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412">
        <f t="shared" ca="1" si="392"/>
        <v>0</v>
      </c>
      <c r="AN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412">
        <f t="shared" ca="1" si="393"/>
        <v>0</v>
      </c>
      <c r="AR142" s="412">
        <f t="shared" ca="1" si="394"/>
        <v>0</v>
      </c>
    </row>
    <row r="143" spans="2:44" ht="14.45" x14ac:dyDescent="0.3">
      <c r="B143" s="406" t="s">
        <v>279</v>
      </c>
      <c r="C143" s="411" t="s">
        <v>860</v>
      </c>
      <c r="D14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412">
        <f t="shared" ca="1" si="387"/>
        <v>0</v>
      </c>
      <c r="G143" s="412"/>
      <c r="H143" s="412">
        <f t="shared" ca="1" si="388"/>
        <v>0</v>
      </c>
      <c r="I143" s="412"/>
      <c r="J143" s="412">
        <f t="shared" ca="1" si="389"/>
        <v>0</v>
      </c>
      <c r="K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412">
        <f t="shared" ca="1" si="390"/>
        <v>0</v>
      </c>
      <c r="AF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412">
        <f t="shared" ca="1" si="391"/>
        <v>0</v>
      </c>
      <c r="AJ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412">
        <f t="shared" ca="1" si="392"/>
        <v>0</v>
      </c>
      <c r="AN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412">
        <f t="shared" ca="1" si="393"/>
        <v>0</v>
      </c>
      <c r="AR143" s="412">
        <f t="shared" ca="1" si="394"/>
        <v>0</v>
      </c>
    </row>
    <row r="144" spans="2:44" x14ac:dyDescent="0.25">
      <c r="B144" s="406" t="s">
        <v>280</v>
      </c>
      <c r="C144" s="411" t="s">
        <v>861</v>
      </c>
      <c r="D1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412">
        <f t="shared" ca="1" si="300"/>
        <v>0</v>
      </c>
      <c r="G144" s="412"/>
      <c r="H144" s="412">
        <f t="shared" ca="1" si="380"/>
        <v>0</v>
      </c>
      <c r="I144" s="412"/>
      <c r="J144" s="412">
        <f t="shared" ca="1" si="381"/>
        <v>0</v>
      </c>
      <c r="K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412">
        <f t="shared" ca="1" si="382"/>
        <v>0</v>
      </c>
      <c r="AF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412">
        <f t="shared" ca="1" si="383"/>
        <v>0</v>
      </c>
      <c r="AJ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412">
        <f t="shared" ca="1" si="384"/>
        <v>0</v>
      </c>
      <c r="AN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412">
        <f t="shared" ca="1" si="385"/>
        <v>0</v>
      </c>
      <c r="AR144" s="412">
        <f t="shared" ca="1" si="386"/>
        <v>0</v>
      </c>
    </row>
    <row r="145" spans="2:44" ht="14.45" x14ac:dyDescent="0.3">
      <c r="B145" s="406" t="s">
        <v>281</v>
      </c>
      <c r="C145" s="411" t="s">
        <v>862</v>
      </c>
      <c r="D14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412">
        <f t="shared" ca="1" si="300"/>
        <v>0</v>
      </c>
      <c r="G145" s="412"/>
      <c r="H145" s="412">
        <f t="shared" ca="1" si="380"/>
        <v>0</v>
      </c>
      <c r="I145" s="412"/>
      <c r="J145" s="412">
        <f t="shared" ca="1" si="381"/>
        <v>0</v>
      </c>
      <c r="K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412">
        <f t="shared" ca="1" si="382"/>
        <v>0</v>
      </c>
      <c r="AF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412">
        <f t="shared" ca="1" si="383"/>
        <v>0</v>
      </c>
      <c r="AJ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412">
        <f t="shared" ca="1" si="384"/>
        <v>0</v>
      </c>
      <c r="AN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412">
        <f t="shared" ca="1" si="385"/>
        <v>0</v>
      </c>
      <c r="AR145" s="412">
        <f t="shared" ca="1" si="386"/>
        <v>0</v>
      </c>
    </row>
    <row r="146" spans="2:44" ht="14.45" x14ac:dyDescent="0.3">
      <c r="B146" s="406" t="s">
        <v>282</v>
      </c>
      <c r="C146" s="411" t="s">
        <v>863</v>
      </c>
      <c r="D1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412">
        <f t="shared" ref="F146" ca="1" si="403">D146+E146</f>
        <v>0</v>
      </c>
      <c r="G146" s="412"/>
      <c r="H146" s="412">
        <f t="shared" ref="H146" ca="1" si="404">F146-G146</f>
        <v>0</v>
      </c>
      <c r="I146" s="412"/>
      <c r="J146" s="412">
        <f t="shared" ref="J146" ca="1" si="405">F146-I146</f>
        <v>0</v>
      </c>
      <c r="K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412">
        <f t="shared" ref="AE146" ca="1" si="406">AB146+AC146+AD146</f>
        <v>0</v>
      </c>
      <c r="AF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412">
        <f t="shared" ref="AI146" ca="1" si="407">AF146+AG146+AH146</f>
        <v>0</v>
      </c>
      <c r="AJ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412">
        <f t="shared" ref="AM146" ca="1" si="408">AJ146+AK146+AL146</f>
        <v>0</v>
      </c>
      <c r="AN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412">
        <f t="shared" ref="AQ146" ca="1" si="409">AN146+AO146+AP146</f>
        <v>0</v>
      </c>
      <c r="AR146" s="412">
        <f t="shared" ref="AR146" ca="1" si="410">AE146+AI146+AM146+AQ146</f>
        <v>0</v>
      </c>
    </row>
    <row r="147" spans="2:44" ht="14.45" x14ac:dyDescent="0.3">
      <c r="B147" s="406" t="s">
        <v>283</v>
      </c>
      <c r="C147" s="411" t="s">
        <v>864</v>
      </c>
      <c r="D14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412">
        <f t="shared" ref="F147" ca="1" si="411">D147+E147</f>
        <v>0</v>
      </c>
      <c r="G147" s="412"/>
      <c r="H147" s="412">
        <f t="shared" ref="H147" ca="1" si="412">F147-G147</f>
        <v>0</v>
      </c>
      <c r="I147" s="412"/>
      <c r="J147" s="412">
        <f t="shared" ref="J147" ca="1" si="413">F147-I147</f>
        <v>0</v>
      </c>
      <c r="K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412">
        <f t="shared" ref="AE147" ca="1" si="414">AB147+AC147+AD147</f>
        <v>0</v>
      </c>
      <c r="AF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412">
        <f t="shared" ref="AI147" ca="1" si="415">AF147+AG147+AH147</f>
        <v>0</v>
      </c>
      <c r="AJ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412">
        <f t="shared" ref="AM147" ca="1" si="416">AJ147+AK147+AL147</f>
        <v>0</v>
      </c>
      <c r="AN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412">
        <f t="shared" ref="AQ147" ca="1" si="417">AN147+AO147+AP147</f>
        <v>0</v>
      </c>
      <c r="AR147" s="412">
        <f t="shared" ref="AR147" ca="1" si="418">AE147+AI147+AM147+AQ147</f>
        <v>0</v>
      </c>
    </row>
    <row r="148" spans="2:44" ht="14.45" x14ac:dyDescent="0.3">
      <c r="B148" s="406" t="s">
        <v>284</v>
      </c>
      <c r="C148" s="411" t="s">
        <v>865</v>
      </c>
      <c r="D1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412">
        <f t="shared" ca="1" si="300"/>
        <v>0</v>
      </c>
      <c r="G148" s="412"/>
      <c r="H148" s="412">
        <f t="shared" ca="1" si="380"/>
        <v>0</v>
      </c>
      <c r="I148" s="412"/>
      <c r="J148" s="412">
        <f t="shared" ca="1" si="381"/>
        <v>0</v>
      </c>
      <c r="K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412">
        <f t="shared" ca="1" si="382"/>
        <v>0</v>
      </c>
      <c r="AF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412">
        <f t="shared" ca="1" si="383"/>
        <v>0</v>
      </c>
      <c r="AJ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412">
        <f t="shared" ca="1" si="384"/>
        <v>0</v>
      </c>
      <c r="AN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412">
        <f t="shared" ca="1" si="385"/>
        <v>0</v>
      </c>
      <c r="AR148" s="412">
        <f t="shared" ca="1" si="386"/>
        <v>0</v>
      </c>
    </row>
    <row r="149" spans="2:44" ht="14.45" x14ac:dyDescent="0.3">
      <c r="B149" s="405" t="s">
        <v>285</v>
      </c>
      <c r="C149" s="409" t="s">
        <v>866</v>
      </c>
      <c r="D149" s="410">
        <f ca="1">SUM(D150:D163)</f>
        <v>0</v>
      </c>
      <c r="E149" s="410">
        <f ca="1">SUM(E150:E163)</f>
        <v>0</v>
      </c>
      <c r="F149" s="410">
        <f t="shared" ca="1" si="300"/>
        <v>0</v>
      </c>
      <c r="G149" s="410">
        <f>SUM(G150:G163)</f>
        <v>0</v>
      </c>
      <c r="H149" s="410">
        <f t="shared" ca="1" si="4"/>
        <v>0</v>
      </c>
      <c r="I149" s="410">
        <f>SUM(I150:I163)</f>
        <v>0</v>
      </c>
      <c r="J149" s="410">
        <f t="shared" ca="1" si="5"/>
        <v>0</v>
      </c>
      <c r="K149" s="410">
        <f t="shared" ref="K149:AD149" ca="1" si="419">SUM(K150:K163)</f>
        <v>0</v>
      </c>
      <c r="L149" s="410">
        <f t="shared" ca="1" si="419"/>
        <v>0</v>
      </c>
      <c r="M149" s="410">
        <f t="shared" ca="1" si="419"/>
        <v>0</v>
      </c>
      <c r="N149" s="410">
        <f t="shared" ca="1" si="419"/>
        <v>0</v>
      </c>
      <c r="O149" s="410">
        <f t="shared" ca="1" si="419"/>
        <v>0</v>
      </c>
      <c r="P149" s="410">
        <f t="shared" ref="P149:Q149" ca="1" si="420">SUM(P150:P163)</f>
        <v>0</v>
      </c>
      <c r="Q149" s="410">
        <f t="shared" ca="1" si="420"/>
        <v>0</v>
      </c>
      <c r="R149" s="410">
        <f t="shared" ca="1" si="419"/>
        <v>0</v>
      </c>
      <c r="S149" s="410">
        <f t="shared" ca="1" si="419"/>
        <v>0</v>
      </c>
      <c r="T149" s="410">
        <f t="shared" ref="T149" ca="1" si="421">SUM(T150:T163)</f>
        <v>0</v>
      </c>
      <c r="U149" s="410">
        <f t="shared" ca="1" si="419"/>
        <v>0</v>
      </c>
      <c r="V149" s="410">
        <f t="shared" ca="1" si="419"/>
        <v>0</v>
      </c>
      <c r="W149" s="410">
        <f t="shared" ref="W149" ca="1" si="422">SUM(W150:W163)</f>
        <v>0</v>
      </c>
      <c r="X149" s="410">
        <f t="shared" ca="1" si="419"/>
        <v>0</v>
      </c>
      <c r="Y149" s="410">
        <f t="shared" ref="Y149:Z149" ca="1" si="423">SUM(Y150:Y163)</f>
        <v>0</v>
      </c>
      <c r="Z149" s="410">
        <f t="shared" ca="1" si="423"/>
        <v>0</v>
      </c>
      <c r="AA149" s="410">
        <f t="shared" ca="1" si="419"/>
        <v>0</v>
      </c>
      <c r="AB149" s="410">
        <f t="shared" ca="1" si="419"/>
        <v>0</v>
      </c>
      <c r="AC149" s="410">
        <f t="shared" ca="1" si="419"/>
        <v>0</v>
      </c>
      <c r="AD149" s="410">
        <f t="shared" ca="1" si="419"/>
        <v>0</v>
      </c>
      <c r="AE149" s="410">
        <f t="shared" ca="1" si="9"/>
        <v>0</v>
      </c>
      <c r="AF149" s="410">
        <f ca="1">SUM(AF150:AF163)</f>
        <v>0</v>
      </c>
      <c r="AG149" s="410">
        <f ca="1">SUM(AG150:AG163)</f>
        <v>0</v>
      </c>
      <c r="AH149" s="410">
        <f ca="1">SUM(AH150:AH163)</f>
        <v>0</v>
      </c>
      <c r="AI149" s="410">
        <f t="shared" ca="1" si="10"/>
        <v>0</v>
      </c>
      <c r="AJ149" s="410">
        <f ca="1">SUM(AJ150:AJ163)</f>
        <v>0</v>
      </c>
      <c r="AK149" s="410">
        <f ca="1">SUM(AK150:AK163)</f>
        <v>0</v>
      </c>
      <c r="AL149" s="410">
        <f ca="1">SUM(AL150:AL163)</f>
        <v>0</v>
      </c>
      <c r="AM149" s="410">
        <f t="shared" ca="1" si="11"/>
        <v>0</v>
      </c>
      <c r="AN149" s="410">
        <f ca="1">SUM(AN150:AN163)</f>
        <v>0</v>
      </c>
      <c r="AO149" s="410">
        <f ca="1">SUM(AO150:AO163)</f>
        <v>0</v>
      </c>
      <c r="AP149" s="410">
        <f ca="1">SUM(AP150:AP163)</f>
        <v>0</v>
      </c>
      <c r="AQ149" s="410">
        <f t="shared" ca="1" si="12"/>
        <v>0</v>
      </c>
      <c r="AR149" s="410">
        <f t="shared" ca="1" si="13"/>
        <v>0</v>
      </c>
    </row>
    <row r="150" spans="2:44" ht="14.45" x14ac:dyDescent="0.3">
      <c r="B150" s="406" t="s">
        <v>286</v>
      </c>
      <c r="C150" s="411" t="s">
        <v>867</v>
      </c>
      <c r="D1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412">
        <f t="shared" ca="1" si="300"/>
        <v>0</v>
      </c>
      <c r="G150" s="412"/>
      <c r="H150" s="412">
        <f t="shared" ref="H150:H163" ca="1" si="424">F150-G150</f>
        <v>0</v>
      </c>
      <c r="I150" s="412"/>
      <c r="J150" s="412">
        <f t="shared" ref="J150:J163" ca="1" si="425">F150-I150</f>
        <v>0</v>
      </c>
      <c r="K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412">
        <f t="shared" ref="AE150:AE163" ca="1" si="426">AB150+AC150+AD150</f>
        <v>0</v>
      </c>
      <c r="AF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412">
        <f t="shared" ref="AI150:AI163" ca="1" si="427">AF150+AG150+AH150</f>
        <v>0</v>
      </c>
      <c r="AJ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412">
        <f t="shared" ref="AM150:AM163" ca="1" si="428">AJ150+AK150+AL150</f>
        <v>0</v>
      </c>
      <c r="AN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412">
        <f t="shared" ref="AQ150:AQ163" ca="1" si="429">AN150+AO150+AP150</f>
        <v>0</v>
      </c>
      <c r="AR150" s="412">
        <f t="shared" ref="AR150:AR163" ca="1" si="430">AE150+AI150+AM150+AQ150</f>
        <v>0</v>
      </c>
    </row>
    <row r="151" spans="2:44" ht="14.45" x14ac:dyDescent="0.3">
      <c r="B151" s="406" t="s">
        <v>287</v>
      </c>
      <c r="C151" s="411" t="s">
        <v>868</v>
      </c>
      <c r="D1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412">
        <f t="shared" ca="1" si="300"/>
        <v>0</v>
      </c>
      <c r="G151" s="412"/>
      <c r="H151" s="412">
        <f t="shared" ca="1" si="424"/>
        <v>0</v>
      </c>
      <c r="I151" s="412"/>
      <c r="J151" s="412">
        <f t="shared" ca="1" si="425"/>
        <v>0</v>
      </c>
      <c r="K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412">
        <f t="shared" ca="1" si="426"/>
        <v>0</v>
      </c>
      <c r="AF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412">
        <f t="shared" ca="1" si="427"/>
        <v>0</v>
      </c>
      <c r="AJ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412">
        <f t="shared" ca="1" si="428"/>
        <v>0</v>
      </c>
      <c r="AN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412">
        <f t="shared" ca="1" si="429"/>
        <v>0</v>
      </c>
      <c r="AR151" s="412">
        <f t="shared" ca="1" si="430"/>
        <v>0</v>
      </c>
    </row>
    <row r="152" spans="2:44" x14ac:dyDescent="0.25">
      <c r="B152" s="406" t="s">
        <v>288</v>
      </c>
      <c r="C152" s="411" t="s">
        <v>869</v>
      </c>
      <c r="D1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412">
        <f t="shared" ca="1" si="300"/>
        <v>0</v>
      </c>
      <c r="G152" s="412"/>
      <c r="H152" s="412">
        <f t="shared" ca="1" si="424"/>
        <v>0</v>
      </c>
      <c r="I152" s="412"/>
      <c r="J152" s="412">
        <f t="shared" ca="1" si="425"/>
        <v>0</v>
      </c>
      <c r="K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412">
        <f t="shared" ca="1" si="426"/>
        <v>0</v>
      </c>
      <c r="AF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412">
        <f t="shared" ca="1" si="427"/>
        <v>0</v>
      </c>
      <c r="AJ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412">
        <f t="shared" ca="1" si="428"/>
        <v>0</v>
      </c>
      <c r="AN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412">
        <f t="shared" ca="1" si="429"/>
        <v>0</v>
      </c>
      <c r="AR152" s="412">
        <f t="shared" ca="1" si="430"/>
        <v>0</v>
      </c>
    </row>
    <row r="153" spans="2:44" ht="14.45" x14ac:dyDescent="0.3">
      <c r="B153" s="406" t="s">
        <v>289</v>
      </c>
      <c r="C153" s="411" t="s">
        <v>870</v>
      </c>
      <c r="D1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412">
        <f t="shared" ca="1" si="300"/>
        <v>0</v>
      </c>
      <c r="G153" s="412"/>
      <c r="H153" s="412">
        <f t="shared" ca="1" si="424"/>
        <v>0</v>
      </c>
      <c r="I153" s="412"/>
      <c r="J153" s="412">
        <f t="shared" ca="1" si="425"/>
        <v>0</v>
      </c>
      <c r="K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412">
        <f t="shared" ca="1" si="426"/>
        <v>0</v>
      </c>
      <c r="AF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412">
        <f t="shared" ca="1" si="427"/>
        <v>0</v>
      </c>
      <c r="AJ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412">
        <f t="shared" ca="1" si="428"/>
        <v>0</v>
      </c>
      <c r="AN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412">
        <f t="shared" ca="1" si="429"/>
        <v>0</v>
      </c>
      <c r="AR153" s="412">
        <f t="shared" ca="1" si="430"/>
        <v>0</v>
      </c>
    </row>
    <row r="154" spans="2:44" ht="14.45" x14ac:dyDescent="0.3">
      <c r="B154" s="406" t="s">
        <v>290</v>
      </c>
      <c r="C154" s="411" t="s">
        <v>871</v>
      </c>
      <c r="D1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412">
        <f t="shared" ref="F154:F158" ca="1" si="431">D154+E154</f>
        <v>0</v>
      </c>
      <c r="G154" s="412"/>
      <c r="H154" s="412">
        <f t="shared" ref="H154:H158" ca="1" si="432">F154-G154</f>
        <v>0</v>
      </c>
      <c r="I154" s="412"/>
      <c r="J154" s="412">
        <f t="shared" ref="J154:J158" ca="1" si="433">F154-I154</f>
        <v>0</v>
      </c>
      <c r="K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412">
        <f t="shared" ref="AE154:AE158" ca="1" si="434">AB154+AC154+AD154</f>
        <v>0</v>
      </c>
      <c r="AF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412">
        <f t="shared" ref="AI154:AI158" ca="1" si="435">AF154+AG154+AH154</f>
        <v>0</v>
      </c>
      <c r="AJ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412">
        <f t="shared" ref="AM154:AM158" ca="1" si="436">AJ154+AK154+AL154</f>
        <v>0</v>
      </c>
      <c r="AN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412">
        <f t="shared" ref="AQ154:AQ158" ca="1" si="437">AN154+AO154+AP154</f>
        <v>0</v>
      </c>
      <c r="AR154" s="412">
        <f t="shared" ref="AR154:AR158" ca="1" si="438">AE154+AI154+AM154+AQ154</f>
        <v>0</v>
      </c>
    </row>
    <row r="155" spans="2:44" ht="14.45" x14ac:dyDescent="0.3">
      <c r="B155" s="406" t="s">
        <v>291</v>
      </c>
      <c r="C155" s="411" t="s">
        <v>872</v>
      </c>
      <c r="D1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412">
        <f t="shared" ca="1" si="431"/>
        <v>0</v>
      </c>
      <c r="G155" s="412"/>
      <c r="H155" s="412">
        <f t="shared" ca="1" si="432"/>
        <v>0</v>
      </c>
      <c r="I155" s="412"/>
      <c r="J155" s="412">
        <f t="shared" ca="1" si="433"/>
        <v>0</v>
      </c>
      <c r="K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412">
        <f t="shared" ca="1" si="434"/>
        <v>0</v>
      </c>
      <c r="AF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412">
        <f t="shared" ca="1" si="435"/>
        <v>0</v>
      </c>
      <c r="AJ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412">
        <f t="shared" ca="1" si="436"/>
        <v>0</v>
      </c>
      <c r="AN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412">
        <f t="shared" ca="1" si="437"/>
        <v>0</v>
      </c>
      <c r="AR155" s="412">
        <f t="shared" ca="1" si="438"/>
        <v>0</v>
      </c>
    </row>
    <row r="156" spans="2:44" ht="14.45" x14ac:dyDescent="0.3">
      <c r="B156" s="406" t="s">
        <v>292</v>
      </c>
      <c r="C156" s="411" t="s">
        <v>873</v>
      </c>
      <c r="D1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412">
        <f t="shared" ca="1" si="431"/>
        <v>0</v>
      </c>
      <c r="G156" s="412"/>
      <c r="H156" s="412">
        <f t="shared" ca="1" si="432"/>
        <v>0</v>
      </c>
      <c r="I156" s="412"/>
      <c r="J156" s="412">
        <f t="shared" ca="1" si="433"/>
        <v>0</v>
      </c>
      <c r="K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412">
        <f t="shared" ca="1" si="434"/>
        <v>0</v>
      </c>
      <c r="AF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412">
        <f t="shared" ca="1" si="435"/>
        <v>0</v>
      </c>
      <c r="AJ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412">
        <f t="shared" ca="1" si="436"/>
        <v>0</v>
      </c>
      <c r="AN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412">
        <f t="shared" ca="1" si="437"/>
        <v>0</v>
      </c>
      <c r="AR156" s="412">
        <f t="shared" ca="1" si="438"/>
        <v>0</v>
      </c>
    </row>
    <row r="157" spans="2:44" ht="14.45" x14ac:dyDescent="0.3">
      <c r="B157" s="406" t="s">
        <v>293</v>
      </c>
      <c r="C157" s="411" t="s">
        <v>874</v>
      </c>
      <c r="D1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412">
        <f t="shared" ca="1" si="431"/>
        <v>0</v>
      </c>
      <c r="G157" s="412"/>
      <c r="H157" s="412">
        <f t="shared" ca="1" si="432"/>
        <v>0</v>
      </c>
      <c r="I157" s="412"/>
      <c r="J157" s="412">
        <f t="shared" ca="1" si="433"/>
        <v>0</v>
      </c>
      <c r="K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412">
        <f t="shared" ca="1" si="434"/>
        <v>0</v>
      </c>
      <c r="AF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412">
        <f t="shared" ca="1" si="435"/>
        <v>0</v>
      </c>
      <c r="AJ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412">
        <f t="shared" ca="1" si="436"/>
        <v>0</v>
      </c>
      <c r="AN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412">
        <f t="shared" ca="1" si="437"/>
        <v>0</v>
      </c>
      <c r="AR157" s="412">
        <f t="shared" ca="1" si="438"/>
        <v>0</v>
      </c>
    </row>
    <row r="158" spans="2:44" ht="14.45" x14ac:dyDescent="0.3">
      <c r="B158" s="406" t="s">
        <v>294</v>
      </c>
      <c r="C158" s="411" t="s">
        <v>875</v>
      </c>
      <c r="D1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412">
        <f t="shared" ca="1" si="431"/>
        <v>0</v>
      </c>
      <c r="G158" s="412"/>
      <c r="H158" s="412">
        <f t="shared" ca="1" si="432"/>
        <v>0</v>
      </c>
      <c r="I158" s="412"/>
      <c r="J158" s="412">
        <f t="shared" ca="1" si="433"/>
        <v>0</v>
      </c>
      <c r="K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412">
        <f t="shared" ca="1" si="434"/>
        <v>0</v>
      </c>
      <c r="AF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412">
        <f t="shared" ca="1" si="435"/>
        <v>0</v>
      </c>
      <c r="AJ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412">
        <f t="shared" ca="1" si="436"/>
        <v>0</v>
      </c>
      <c r="AN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412">
        <f t="shared" ca="1" si="437"/>
        <v>0</v>
      </c>
      <c r="AR158" s="412">
        <f t="shared" ca="1" si="438"/>
        <v>0</v>
      </c>
    </row>
    <row r="159" spans="2:44" ht="14.45" x14ac:dyDescent="0.3">
      <c r="B159" s="406" t="s">
        <v>295</v>
      </c>
      <c r="C159" s="411" t="s">
        <v>876</v>
      </c>
      <c r="D15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412">
        <f t="shared" ref="F159:F161" ca="1" si="439">D159+E159</f>
        <v>0</v>
      </c>
      <c r="G159" s="412"/>
      <c r="H159" s="412">
        <f t="shared" ref="H159:H161" ca="1" si="440">F159-G159</f>
        <v>0</v>
      </c>
      <c r="I159" s="412"/>
      <c r="J159" s="412">
        <f t="shared" ref="J159:J161" ca="1" si="441">F159-I159</f>
        <v>0</v>
      </c>
      <c r="K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412">
        <f t="shared" ref="AE159:AE161" ca="1" si="442">AB159+AC159+AD159</f>
        <v>0</v>
      </c>
      <c r="AF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412">
        <f t="shared" ref="AI159:AI161" ca="1" si="443">AF159+AG159+AH159</f>
        <v>0</v>
      </c>
      <c r="AJ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412">
        <f t="shared" ref="AM159:AM161" ca="1" si="444">AJ159+AK159+AL159</f>
        <v>0</v>
      </c>
      <c r="AN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412">
        <f t="shared" ref="AQ159:AQ161" ca="1" si="445">AN159+AO159+AP159</f>
        <v>0</v>
      </c>
      <c r="AR159" s="412">
        <f t="shared" ref="AR159:AR161" ca="1" si="446">AE159+AI159+AM159+AQ159</f>
        <v>0</v>
      </c>
    </row>
    <row r="160" spans="2:44" ht="14.45" x14ac:dyDescent="0.3">
      <c r="B160" s="406" t="s">
        <v>296</v>
      </c>
      <c r="C160" s="411" t="s">
        <v>877</v>
      </c>
      <c r="D16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412">
        <f t="shared" ca="1" si="439"/>
        <v>0</v>
      </c>
      <c r="G160" s="412"/>
      <c r="H160" s="412">
        <f t="shared" ca="1" si="440"/>
        <v>0</v>
      </c>
      <c r="I160" s="412"/>
      <c r="J160" s="412">
        <f t="shared" ca="1" si="441"/>
        <v>0</v>
      </c>
      <c r="K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412">
        <f t="shared" ca="1" si="442"/>
        <v>0</v>
      </c>
      <c r="AF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412">
        <f t="shared" ca="1" si="443"/>
        <v>0</v>
      </c>
      <c r="AJ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412">
        <f t="shared" ca="1" si="444"/>
        <v>0</v>
      </c>
      <c r="AN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412">
        <f t="shared" ca="1" si="445"/>
        <v>0</v>
      </c>
      <c r="AR160" s="412">
        <f t="shared" ca="1" si="446"/>
        <v>0</v>
      </c>
    </row>
    <row r="161" spans="2:44" ht="14.45" x14ac:dyDescent="0.3">
      <c r="B161" s="406" t="s">
        <v>297</v>
      </c>
      <c r="C161" s="411" t="s">
        <v>878</v>
      </c>
      <c r="D1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412">
        <f t="shared" ca="1" si="439"/>
        <v>0</v>
      </c>
      <c r="G161" s="412"/>
      <c r="H161" s="412">
        <f t="shared" ca="1" si="440"/>
        <v>0</v>
      </c>
      <c r="I161" s="412"/>
      <c r="J161" s="412">
        <f t="shared" ca="1" si="441"/>
        <v>0</v>
      </c>
      <c r="K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412">
        <f t="shared" ca="1" si="442"/>
        <v>0</v>
      </c>
      <c r="AF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412">
        <f t="shared" ca="1" si="443"/>
        <v>0</v>
      </c>
      <c r="AJ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412">
        <f t="shared" ca="1" si="444"/>
        <v>0</v>
      </c>
      <c r="AN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412">
        <f t="shared" ca="1" si="445"/>
        <v>0</v>
      </c>
      <c r="AR161" s="412">
        <f t="shared" ca="1" si="446"/>
        <v>0</v>
      </c>
    </row>
    <row r="162" spans="2:44" ht="14.45" x14ac:dyDescent="0.3">
      <c r="B162" s="406" t="s">
        <v>298</v>
      </c>
      <c r="C162" s="411" t="s">
        <v>879</v>
      </c>
      <c r="D1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412">
        <f t="shared" ca="1" si="300"/>
        <v>0</v>
      </c>
      <c r="G162" s="412"/>
      <c r="H162" s="412">
        <f t="shared" ca="1" si="424"/>
        <v>0</v>
      </c>
      <c r="I162" s="412"/>
      <c r="J162" s="412">
        <f t="shared" ca="1" si="425"/>
        <v>0</v>
      </c>
      <c r="K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412">
        <f t="shared" ca="1" si="426"/>
        <v>0</v>
      </c>
      <c r="AF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412">
        <f t="shared" ca="1" si="427"/>
        <v>0</v>
      </c>
      <c r="AJ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412">
        <f t="shared" ca="1" si="428"/>
        <v>0</v>
      </c>
      <c r="AN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412">
        <f t="shared" ca="1" si="429"/>
        <v>0</v>
      </c>
      <c r="AR162" s="412">
        <f t="shared" ca="1" si="430"/>
        <v>0</v>
      </c>
    </row>
    <row r="163" spans="2:44" ht="14.45" x14ac:dyDescent="0.3">
      <c r="B163" s="406" t="s">
        <v>299</v>
      </c>
      <c r="C163" s="411" t="s">
        <v>880</v>
      </c>
      <c r="D1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412">
        <f t="shared" ca="1" si="300"/>
        <v>0</v>
      </c>
      <c r="G163" s="412"/>
      <c r="H163" s="412">
        <f t="shared" ca="1" si="424"/>
        <v>0</v>
      </c>
      <c r="I163" s="412"/>
      <c r="J163" s="412">
        <f t="shared" ca="1" si="425"/>
        <v>0</v>
      </c>
      <c r="K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412">
        <f t="shared" ca="1" si="426"/>
        <v>0</v>
      </c>
      <c r="AF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412">
        <f t="shared" ca="1" si="427"/>
        <v>0</v>
      </c>
      <c r="AJ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412">
        <f t="shared" ca="1" si="428"/>
        <v>0</v>
      </c>
      <c r="AN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412">
        <f t="shared" ca="1" si="429"/>
        <v>0</v>
      </c>
      <c r="AR163" s="412">
        <f t="shared" ca="1" si="430"/>
        <v>0</v>
      </c>
    </row>
    <row r="164" spans="2:44" ht="14.45" x14ac:dyDescent="0.3">
      <c r="B164" s="405" t="s">
        <v>300</v>
      </c>
      <c r="C164" s="409" t="s">
        <v>881</v>
      </c>
      <c r="D164" s="410">
        <f ca="1">SUM(D165:D189)</f>
        <v>772389.8</v>
      </c>
      <c r="E164" s="410">
        <f ca="1">SUM(E165:E189)</f>
        <v>101582705</v>
      </c>
      <c r="F164" s="410">
        <f t="shared" ca="1" si="300"/>
        <v>102355094.8</v>
      </c>
      <c r="G164" s="410">
        <f>SUM(G165:G189)</f>
        <v>0</v>
      </c>
      <c r="H164" s="410">
        <f t="shared" ca="1" si="4"/>
        <v>102355094.8</v>
      </c>
      <c r="I164" s="410">
        <f>SUM(I165:I189)</f>
        <v>0</v>
      </c>
      <c r="J164" s="410">
        <f t="shared" ca="1" si="5"/>
        <v>102355094.8</v>
      </c>
      <c r="K164" s="410">
        <f t="shared" ref="K164:AD164" ca="1" si="447">SUM(K165:K189)</f>
        <v>1517500</v>
      </c>
      <c r="L164" s="410">
        <f t="shared" ca="1" si="447"/>
        <v>235600</v>
      </c>
      <c r="M164" s="410">
        <f t="shared" ca="1" si="447"/>
        <v>0</v>
      </c>
      <c r="N164" s="410">
        <f t="shared" ca="1" si="447"/>
        <v>27500</v>
      </c>
      <c r="O164" s="410">
        <f t="shared" ca="1" si="447"/>
        <v>1750</v>
      </c>
      <c r="P164" s="410">
        <f t="shared" ref="P164:Q164" ca="1" si="448">SUM(P165:P189)</f>
        <v>116630</v>
      </c>
      <c r="Q164" s="410">
        <f t="shared" ca="1" si="448"/>
        <v>414114.8</v>
      </c>
      <c r="R164" s="410">
        <f t="shared" ca="1" si="447"/>
        <v>0</v>
      </c>
      <c r="S164" s="410">
        <f t="shared" ca="1" si="447"/>
        <v>0</v>
      </c>
      <c r="T164" s="410">
        <f t="shared" ref="T164" ca="1" si="449">SUM(T165:T189)</f>
        <v>0</v>
      </c>
      <c r="U164" s="410">
        <f t="shared" ca="1" si="447"/>
        <v>100002000</v>
      </c>
      <c r="V164" s="410">
        <f t="shared" ca="1" si="447"/>
        <v>40000</v>
      </c>
      <c r="W164" s="410">
        <f t="shared" ref="W164" ca="1" si="450">SUM(W165:W189)</f>
        <v>0</v>
      </c>
      <c r="X164" s="410">
        <f t="shared" ca="1" si="447"/>
        <v>0</v>
      </c>
      <c r="Y164" s="410">
        <f t="shared" ref="Y164:Z164" ca="1" si="451">SUM(Y165:Y189)</f>
        <v>0</v>
      </c>
      <c r="Z164" s="410">
        <f t="shared" ca="1" si="451"/>
        <v>0</v>
      </c>
      <c r="AA164" s="410">
        <f t="shared" ca="1" si="447"/>
        <v>0</v>
      </c>
      <c r="AB164" s="410">
        <f t="shared" ca="1" si="447"/>
        <v>100000000</v>
      </c>
      <c r="AC164" s="410">
        <f t="shared" ca="1" si="447"/>
        <v>1519500</v>
      </c>
      <c r="AD164" s="410">
        <f t="shared" ca="1" si="447"/>
        <v>7800</v>
      </c>
      <c r="AE164" s="410">
        <f t="shared" ca="1" si="9"/>
        <v>101527300</v>
      </c>
      <c r="AF164" s="410">
        <f ca="1">SUM(AF165:AF189)</f>
        <v>242839.8</v>
      </c>
      <c r="AG164" s="410">
        <f ca="1">SUM(AG165:AG189)</f>
        <v>43380</v>
      </c>
      <c r="AH164" s="410">
        <f ca="1">SUM(AH165:AH189)</f>
        <v>148055</v>
      </c>
      <c r="AI164" s="410">
        <f t="shared" ca="1" si="10"/>
        <v>434274.8</v>
      </c>
      <c r="AJ164" s="410">
        <f ca="1">SUM(AJ165:AJ189)</f>
        <v>24755</v>
      </c>
      <c r="AK164" s="410">
        <f ca="1">SUM(AK165:AK189)</f>
        <v>241750</v>
      </c>
      <c r="AL164" s="410">
        <f ca="1">SUM(AL165:AL189)</f>
        <v>50970</v>
      </c>
      <c r="AM164" s="410">
        <f t="shared" ca="1" si="11"/>
        <v>317475</v>
      </c>
      <c r="AN164" s="410">
        <f ca="1">SUM(AN165:AN189)</f>
        <v>24105</v>
      </c>
      <c r="AO164" s="410">
        <f ca="1">SUM(AO165:AO189)</f>
        <v>10190</v>
      </c>
      <c r="AP164" s="410">
        <f ca="1">SUM(AP165:AP189)</f>
        <v>41750</v>
      </c>
      <c r="AQ164" s="410">
        <f t="shared" ca="1" si="12"/>
        <v>76045</v>
      </c>
      <c r="AR164" s="410">
        <f t="shared" ca="1" si="13"/>
        <v>102355094.8</v>
      </c>
    </row>
    <row r="165" spans="2:44" ht="14.45" x14ac:dyDescent="0.3">
      <c r="B165" s="406" t="s">
        <v>301</v>
      </c>
      <c r="C165" s="411" t="s">
        <v>882</v>
      </c>
      <c r="D1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412">
        <f t="shared" ca="1" si="300"/>
        <v>0</v>
      </c>
      <c r="G165" s="412"/>
      <c r="H165" s="412">
        <f t="shared" ref="H165:H168" ca="1" si="452">F165-G165</f>
        <v>0</v>
      </c>
      <c r="I165" s="412"/>
      <c r="J165" s="412">
        <f t="shared" ref="J165:J168" ca="1" si="453">F165-I165</f>
        <v>0</v>
      </c>
      <c r="K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412">
        <f t="shared" ref="AE165:AE168" ca="1" si="454">AB165+AC165+AD165</f>
        <v>0</v>
      </c>
      <c r="AF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412">
        <f t="shared" ref="AI165:AI168" ca="1" si="455">AF165+AG165+AH165</f>
        <v>0</v>
      </c>
      <c r="AJ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412">
        <f t="shared" ref="AM165:AM168" ca="1" si="456">AJ165+AK165+AL165</f>
        <v>0</v>
      </c>
      <c r="AN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412">
        <f t="shared" ref="AQ165:AQ168" ca="1" si="457">AN165+AO165+AP165</f>
        <v>0</v>
      </c>
      <c r="AR165" s="412">
        <f t="shared" ref="AR165:AR168" ca="1" si="458">AE165+AI165+AM165+AQ165</f>
        <v>0</v>
      </c>
    </row>
    <row r="166" spans="2:44" ht="14.45" x14ac:dyDescent="0.3">
      <c r="B166" s="406" t="s">
        <v>302</v>
      </c>
      <c r="C166" s="411" t="s">
        <v>883</v>
      </c>
      <c r="D16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412">
        <f t="shared" ca="1" si="300"/>
        <v>0</v>
      </c>
      <c r="G166" s="412"/>
      <c r="H166" s="412">
        <f t="shared" ca="1" si="452"/>
        <v>0</v>
      </c>
      <c r="I166" s="412"/>
      <c r="J166" s="412">
        <f t="shared" ca="1" si="453"/>
        <v>0</v>
      </c>
      <c r="K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412">
        <f t="shared" ca="1" si="454"/>
        <v>0</v>
      </c>
      <c r="AF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412">
        <f t="shared" ca="1" si="455"/>
        <v>0</v>
      </c>
      <c r="AJ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412">
        <f t="shared" ca="1" si="456"/>
        <v>0</v>
      </c>
      <c r="AN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412">
        <f t="shared" ca="1" si="457"/>
        <v>0</v>
      </c>
      <c r="AR166" s="412">
        <f t="shared" ca="1" si="458"/>
        <v>0</v>
      </c>
    </row>
    <row r="167" spans="2:44" ht="14.45" x14ac:dyDescent="0.3">
      <c r="B167" s="406" t="s">
        <v>303</v>
      </c>
      <c r="C167" s="411" t="s">
        <v>884</v>
      </c>
      <c r="D16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412">
        <f t="shared" ref="F167" ca="1" si="459">D167+E167</f>
        <v>0</v>
      </c>
      <c r="G167" s="412"/>
      <c r="H167" s="412">
        <f t="shared" ref="H167" ca="1" si="460">F167-G167</f>
        <v>0</v>
      </c>
      <c r="I167" s="412"/>
      <c r="J167" s="412">
        <f t="shared" ref="J167" ca="1" si="461">F167-I167</f>
        <v>0</v>
      </c>
      <c r="K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412">
        <f t="shared" ref="AE167" ca="1" si="462">AB167+AC167+AD167</f>
        <v>0</v>
      </c>
      <c r="AF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412">
        <f t="shared" ref="AI167" ca="1" si="463">AF167+AG167+AH167</f>
        <v>0</v>
      </c>
      <c r="AJ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412">
        <f t="shared" ref="AM167" ca="1" si="464">AJ167+AK167+AL167</f>
        <v>0</v>
      </c>
      <c r="AN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412">
        <f t="shared" ref="AQ167" ca="1" si="465">AN167+AO167+AP167</f>
        <v>0</v>
      </c>
      <c r="AR167" s="412">
        <f t="shared" ref="AR167" ca="1" si="466">AE167+AI167+AM167+AQ167</f>
        <v>0</v>
      </c>
    </row>
    <row r="168" spans="2:44" ht="14.45" x14ac:dyDescent="0.3">
      <c r="B168" s="406" t="s">
        <v>304</v>
      </c>
      <c r="C168" s="411" t="s">
        <v>885</v>
      </c>
      <c r="D16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412">
        <f t="shared" ca="1" si="300"/>
        <v>0</v>
      </c>
      <c r="G168" s="412"/>
      <c r="H168" s="412">
        <f t="shared" ca="1" si="452"/>
        <v>0</v>
      </c>
      <c r="I168" s="412"/>
      <c r="J168" s="412">
        <f t="shared" ca="1" si="453"/>
        <v>0</v>
      </c>
      <c r="K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412">
        <f t="shared" ca="1" si="454"/>
        <v>0</v>
      </c>
      <c r="AF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412">
        <f t="shared" ca="1" si="455"/>
        <v>0</v>
      </c>
      <c r="AJ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412">
        <f t="shared" ca="1" si="456"/>
        <v>0</v>
      </c>
      <c r="AN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412">
        <f t="shared" ca="1" si="457"/>
        <v>0</v>
      </c>
      <c r="AR168" s="412">
        <f t="shared" ca="1" si="458"/>
        <v>0</v>
      </c>
    </row>
    <row r="169" spans="2:44" ht="14.45" x14ac:dyDescent="0.3">
      <c r="B169" s="406" t="s">
        <v>305</v>
      </c>
      <c r="C169" s="411" t="s">
        <v>886</v>
      </c>
      <c r="D16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412">
        <f t="shared" ref="F169:F177" ca="1" si="467">D169+E169</f>
        <v>0</v>
      </c>
      <c r="G169" s="412"/>
      <c r="H169" s="412">
        <f t="shared" ref="H169:H177" ca="1" si="468">F169-G169</f>
        <v>0</v>
      </c>
      <c r="I169" s="412"/>
      <c r="J169" s="412">
        <f t="shared" ref="J169:J177" ca="1" si="469">F169-I169</f>
        <v>0</v>
      </c>
      <c r="K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412">
        <f t="shared" ref="AE169:AE177" ca="1" si="470">AB169+AC169+AD169</f>
        <v>0</v>
      </c>
      <c r="AF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412">
        <f t="shared" ref="AI169:AI177" ca="1" si="471">AF169+AG169+AH169</f>
        <v>0</v>
      </c>
      <c r="AJ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412">
        <f t="shared" ref="AM169:AM177" ca="1" si="472">AJ169+AK169+AL169</f>
        <v>0</v>
      </c>
      <c r="AN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412">
        <f t="shared" ref="AQ169:AQ177" ca="1" si="473">AN169+AO169+AP169</f>
        <v>0</v>
      </c>
      <c r="AR169" s="412">
        <f t="shared" ref="AR169:AR177" ca="1" si="474">AE169+AI169+AM169+AQ169</f>
        <v>0</v>
      </c>
    </row>
    <row r="170" spans="2:44" ht="14.45" x14ac:dyDescent="0.3">
      <c r="B170" s="406" t="s">
        <v>306</v>
      </c>
      <c r="C170" s="411" t="s">
        <v>887</v>
      </c>
      <c r="D17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412">
        <f t="shared" ca="1" si="467"/>
        <v>0</v>
      </c>
      <c r="G170" s="412"/>
      <c r="H170" s="412">
        <f t="shared" ca="1" si="468"/>
        <v>0</v>
      </c>
      <c r="I170" s="412"/>
      <c r="J170" s="412">
        <f t="shared" ca="1" si="469"/>
        <v>0</v>
      </c>
      <c r="K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412">
        <f t="shared" ca="1" si="470"/>
        <v>0</v>
      </c>
      <c r="AF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412">
        <f t="shared" ca="1" si="471"/>
        <v>0</v>
      </c>
      <c r="AJ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412">
        <f t="shared" ca="1" si="472"/>
        <v>0</v>
      </c>
      <c r="AN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412">
        <f t="shared" ca="1" si="473"/>
        <v>0</v>
      </c>
      <c r="AR170" s="412">
        <f t="shared" ca="1" si="474"/>
        <v>0</v>
      </c>
    </row>
    <row r="171" spans="2:44" ht="14.45" x14ac:dyDescent="0.3">
      <c r="B171" s="406" t="s">
        <v>307</v>
      </c>
      <c r="C171" s="411" t="s">
        <v>888</v>
      </c>
      <c r="D17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203975</v>
      </c>
      <c r="E17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17500</v>
      </c>
      <c r="F171" s="412">
        <f t="shared" ca="1" si="467"/>
        <v>221475</v>
      </c>
      <c r="G171" s="412"/>
      <c r="H171" s="412">
        <f t="shared" ca="1" si="468"/>
        <v>221475</v>
      </c>
      <c r="I171" s="412"/>
      <c r="J171" s="412">
        <f t="shared" ca="1" si="469"/>
        <v>221475</v>
      </c>
      <c r="K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17500</v>
      </c>
      <c r="L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163000</v>
      </c>
      <c r="M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1750</v>
      </c>
      <c r="P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17500</v>
      </c>
      <c r="Q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19725</v>
      </c>
      <c r="R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V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19500</v>
      </c>
      <c r="AD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v>
      </c>
      <c r="AE171" s="412">
        <f t="shared" ca="1" si="470"/>
        <v>20750</v>
      </c>
      <c r="AF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G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14500</v>
      </c>
      <c r="AH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5250</v>
      </c>
      <c r="AI171" s="412">
        <f t="shared" ca="1" si="471"/>
        <v>22250</v>
      </c>
      <c r="AJ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161250</v>
      </c>
      <c r="AL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11750</v>
      </c>
      <c r="AM171" s="412">
        <f t="shared" ca="1" si="472"/>
        <v>173000</v>
      </c>
      <c r="AN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3725</v>
      </c>
      <c r="AO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v>
      </c>
      <c r="AQ171" s="412">
        <f t="shared" ca="1" si="473"/>
        <v>5475</v>
      </c>
      <c r="AR171" s="412">
        <f t="shared" ca="1" si="474"/>
        <v>221475</v>
      </c>
    </row>
    <row r="172" spans="2:44" ht="14.45" x14ac:dyDescent="0.3">
      <c r="B172" s="406" t="s">
        <v>308</v>
      </c>
      <c r="C172" s="411" t="s">
        <v>889</v>
      </c>
      <c r="D17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28050</v>
      </c>
      <c r="E17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412">
        <f t="shared" ca="1" si="467"/>
        <v>28050</v>
      </c>
      <c r="G172" s="412"/>
      <c r="H172" s="412">
        <f t="shared" ca="1" si="468"/>
        <v>28050</v>
      </c>
      <c r="I172" s="412"/>
      <c r="J172" s="412">
        <f t="shared" ca="1" si="469"/>
        <v>28050</v>
      </c>
      <c r="K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25550</v>
      </c>
      <c r="R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v>
      </c>
      <c r="W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6550</v>
      </c>
      <c r="AE172" s="412">
        <f t="shared" ca="1" si="470"/>
        <v>6550</v>
      </c>
      <c r="AF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G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5250</v>
      </c>
      <c r="AH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412">
        <f t="shared" ca="1" si="471"/>
        <v>10250</v>
      </c>
      <c r="AJ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6125</v>
      </c>
      <c r="AK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412">
        <f t="shared" ca="1" si="472"/>
        <v>6125</v>
      </c>
      <c r="AN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v>
      </c>
      <c r="AO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875</v>
      </c>
      <c r="AP1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Q172" s="412">
        <f t="shared" ca="1" si="473"/>
        <v>5125</v>
      </c>
      <c r="AR172" s="412">
        <f t="shared" ca="1" si="474"/>
        <v>28050</v>
      </c>
    </row>
    <row r="173" spans="2:44" ht="14.45" x14ac:dyDescent="0.3">
      <c r="B173" s="406" t="s">
        <v>309</v>
      </c>
      <c r="C173" s="411" t="s">
        <v>890</v>
      </c>
      <c r="D17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412">
        <f t="shared" ca="1" si="467"/>
        <v>0</v>
      </c>
      <c r="G173" s="412"/>
      <c r="H173" s="412">
        <f t="shared" ca="1" si="468"/>
        <v>0</v>
      </c>
      <c r="I173" s="412"/>
      <c r="J173" s="412">
        <f t="shared" ca="1" si="469"/>
        <v>0</v>
      </c>
      <c r="K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412">
        <f t="shared" ca="1" si="470"/>
        <v>0</v>
      </c>
      <c r="AF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412">
        <f t="shared" ca="1" si="471"/>
        <v>0</v>
      </c>
      <c r="AJ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412">
        <f t="shared" ca="1" si="472"/>
        <v>0</v>
      </c>
      <c r="AN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412">
        <f t="shared" ca="1" si="473"/>
        <v>0</v>
      </c>
      <c r="AR173" s="412">
        <f t="shared" ca="1" si="474"/>
        <v>0</v>
      </c>
    </row>
    <row r="174" spans="2:44" ht="14.45" x14ac:dyDescent="0.3">
      <c r="B174" s="406" t="s">
        <v>310</v>
      </c>
      <c r="C174" s="411" t="s">
        <v>891</v>
      </c>
      <c r="D17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412">
        <f t="shared" ca="1" si="467"/>
        <v>0</v>
      </c>
      <c r="G174" s="412"/>
      <c r="H174" s="412">
        <f t="shared" ca="1" si="468"/>
        <v>0</v>
      </c>
      <c r="I174" s="412"/>
      <c r="J174" s="412">
        <f t="shared" ca="1" si="469"/>
        <v>0</v>
      </c>
      <c r="K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412">
        <f t="shared" ca="1" si="470"/>
        <v>0</v>
      </c>
      <c r="AF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412">
        <f t="shared" ca="1" si="471"/>
        <v>0</v>
      </c>
      <c r="AJ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412">
        <f t="shared" ca="1" si="472"/>
        <v>0</v>
      </c>
      <c r="AN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412">
        <f t="shared" ca="1" si="473"/>
        <v>0</v>
      </c>
      <c r="AR174" s="412">
        <f t="shared" ca="1" si="474"/>
        <v>0</v>
      </c>
    </row>
    <row r="175" spans="2:44" ht="14.45" x14ac:dyDescent="0.3">
      <c r="B175" s="406" t="s">
        <v>311</v>
      </c>
      <c r="C175" s="411" t="s">
        <v>892</v>
      </c>
      <c r="D17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412">
        <f t="shared" ca="1" si="467"/>
        <v>0</v>
      </c>
      <c r="G175" s="412"/>
      <c r="H175" s="412">
        <f t="shared" ca="1" si="468"/>
        <v>0</v>
      </c>
      <c r="I175" s="412"/>
      <c r="J175" s="412">
        <f t="shared" ca="1" si="469"/>
        <v>0</v>
      </c>
      <c r="K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412">
        <f t="shared" ca="1" si="470"/>
        <v>0</v>
      </c>
      <c r="AF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412">
        <f t="shared" ca="1" si="471"/>
        <v>0</v>
      </c>
      <c r="AJ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412">
        <f t="shared" ca="1" si="472"/>
        <v>0</v>
      </c>
      <c r="AN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412">
        <f t="shared" ca="1" si="473"/>
        <v>0</v>
      </c>
      <c r="AR175" s="412">
        <f t="shared" ca="1" si="474"/>
        <v>0</v>
      </c>
    </row>
    <row r="176" spans="2:44" ht="14.45" x14ac:dyDescent="0.3">
      <c r="B176" s="406" t="s">
        <v>312</v>
      </c>
      <c r="C176" s="411" t="s">
        <v>893</v>
      </c>
      <c r="D17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412">
        <f t="shared" ca="1" si="467"/>
        <v>0</v>
      </c>
      <c r="G176" s="412"/>
      <c r="H176" s="412">
        <f t="shared" ca="1" si="468"/>
        <v>0</v>
      </c>
      <c r="I176" s="412"/>
      <c r="J176" s="412">
        <f t="shared" ca="1" si="469"/>
        <v>0</v>
      </c>
      <c r="K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412">
        <f t="shared" ca="1" si="470"/>
        <v>0</v>
      </c>
      <c r="AF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412">
        <f t="shared" ca="1" si="471"/>
        <v>0</v>
      </c>
      <c r="AJ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412">
        <f t="shared" ca="1" si="472"/>
        <v>0</v>
      </c>
      <c r="AN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412">
        <f t="shared" ca="1" si="473"/>
        <v>0</v>
      </c>
      <c r="AR176" s="412">
        <f t="shared" ca="1" si="474"/>
        <v>0</v>
      </c>
    </row>
    <row r="177" spans="2:44" ht="14.45" x14ac:dyDescent="0.3">
      <c r="B177" s="406" t="s">
        <v>313</v>
      </c>
      <c r="C177" s="411" t="s">
        <v>894</v>
      </c>
      <c r="D17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412">
        <f t="shared" ca="1" si="467"/>
        <v>0</v>
      </c>
      <c r="G177" s="412"/>
      <c r="H177" s="412">
        <f t="shared" ca="1" si="468"/>
        <v>0</v>
      </c>
      <c r="I177" s="412"/>
      <c r="J177" s="412">
        <f t="shared" ca="1" si="469"/>
        <v>0</v>
      </c>
      <c r="K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412">
        <f t="shared" ca="1" si="470"/>
        <v>0</v>
      </c>
      <c r="AF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412">
        <f t="shared" ca="1" si="471"/>
        <v>0</v>
      </c>
      <c r="AJ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412">
        <f t="shared" ca="1" si="472"/>
        <v>0</v>
      </c>
      <c r="AN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412">
        <f t="shared" ca="1" si="473"/>
        <v>0</v>
      </c>
      <c r="AR177" s="412">
        <f t="shared" ca="1" si="474"/>
        <v>0</v>
      </c>
    </row>
    <row r="178" spans="2:44" ht="14.45" x14ac:dyDescent="0.3">
      <c r="B178" s="406" t="s">
        <v>314</v>
      </c>
      <c r="C178" s="411" t="s">
        <v>895</v>
      </c>
      <c r="D17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412">
        <f t="shared" ref="F178:F185" ca="1" si="475">D178+E178</f>
        <v>0</v>
      </c>
      <c r="G178" s="412"/>
      <c r="H178" s="412">
        <f t="shared" ref="H178:H185" ca="1" si="476">F178-G178</f>
        <v>0</v>
      </c>
      <c r="I178" s="412"/>
      <c r="J178" s="412">
        <f t="shared" ref="J178:J185" ca="1" si="477">F178-I178</f>
        <v>0</v>
      </c>
      <c r="K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412">
        <f t="shared" ref="AE178:AE185" ca="1" si="478">AB178+AC178+AD178</f>
        <v>0</v>
      </c>
      <c r="AF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412">
        <f t="shared" ref="AI178:AI185" ca="1" si="479">AF178+AG178+AH178</f>
        <v>0</v>
      </c>
      <c r="AJ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412">
        <f t="shared" ref="AM178:AM185" ca="1" si="480">AJ178+AK178+AL178</f>
        <v>0</v>
      </c>
      <c r="AN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412">
        <f t="shared" ref="AQ178:AQ185" ca="1" si="481">AN178+AO178+AP178</f>
        <v>0</v>
      </c>
      <c r="AR178" s="412">
        <f t="shared" ref="AR178:AR185" ca="1" si="482">AE178+AI178+AM178+AQ178</f>
        <v>0</v>
      </c>
    </row>
    <row r="179" spans="2:44" ht="14.45" x14ac:dyDescent="0.3">
      <c r="B179" s="406" t="s">
        <v>315</v>
      </c>
      <c r="C179" s="411" t="s">
        <v>895</v>
      </c>
      <c r="D17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412">
        <f t="shared" ca="1" si="475"/>
        <v>0</v>
      </c>
      <c r="G179" s="412"/>
      <c r="H179" s="412">
        <f t="shared" ca="1" si="476"/>
        <v>0</v>
      </c>
      <c r="I179" s="412"/>
      <c r="J179" s="412">
        <f t="shared" ca="1" si="477"/>
        <v>0</v>
      </c>
      <c r="K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412">
        <f t="shared" ca="1" si="478"/>
        <v>0</v>
      </c>
      <c r="AF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412">
        <f t="shared" ca="1" si="479"/>
        <v>0</v>
      </c>
      <c r="AJ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412">
        <f t="shared" ca="1" si="480"/>
        <v>0</v>
      </c>
      <c r="AN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412">
        <f t="shared" ca="1" si="481"/>
        <v>0</v>
      </c>
      <c r="AR179" s="412">
        <f t="shared" ca="1" si="482"/>
        <v>0</v>
      </c>
    </row>
    <row r="180" spans="2:44" ht="14.45" x14ac:dyDescent="0.3">
      <c r="B180" s="406" t="s">
        <v>316</v>
      </c>
      <c r="C180" s="411" t="s">
        <v>896</v>
      </c>
      <c r="D18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412">
        <f t="shared" ca="1" si="475"/>
        <v>0</v>
      </c>
      <c r="G180" s="412"/>
      <c r="H180" s="412">
        <f t="shared" ca="1" si="476"/>
        <v>0</v>
      </c>
      <c r="I180" s="412"/>
      <c r="J180" s="412">
        <f t="shared" ca="1" si="477"/>
        <v>0</v>
      </c>
      <c r="K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412">
        <f t="shared" ca="1" si="478"/>
        <v>0</v>
      </c>
      <c r="AF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412">
        <f t="shared" ca="1" si="479"/>
        <v>0</v>
      </c>
      <c r="AJ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412">
        <f t="shared" ca="1" si="480"/>
        <v>0</v>
      </c>
      <c r="AN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412">
        <f t="shared" ca="1" si="481"/>
        <v>0</v>
      </c>
      <c r="AR180" s="412">
        <f t="shared" ca="1" si="482"/>
        <v>0</v>
      </c>
    </row>
    <row r="181" spans="2:44" ht="14.45" x14ac:dyDescent="0.3">
      <c r="B181" s="406" t="s">
        <v>317</v>
      </c>
      <c r="C181" s="411" t="s">
        <v>897</v>
      </c>
      <c r="D18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412">
        <f t="shared" ca="1" si="475"/>
        <v>0</v>
      </c>
      <c r="G181" s="412"/>
      <c r="H181" s="412">
        <f t="shared" ca="1" si="476"/>
        <v>0</v>
      </c>
      <c r="I181" s="412"/>
      <c r="J181" s="412">
        <f t="shared" ca="1" si="477"/>
        <v>0</v>
      </c>
      <c r="K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412">
        <f t="shared" ca="1" si="478"/>
        <v>0</v>
      </c>
      <c r="AF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412">
        <f t="shared" ca="1" si="479"/>
        <v>0</v>
      </c>
      <c r="AJ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412">
        <f t="shared" ca="1" si="480"/>
        <v>0</v>
      </c>
      <c r="AN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412">
        <f t="shared" ca="1" si="481"/>
        <v>0</v>
      </c>
      <c r="AR181" s="412">
        <f t="shared" ca="1" si="482"/>
        <v>0</v>
      </c>
    </row>
    <row r="182" spans="2:44" ht="14.45" x14ac:dyDescent="0.3">
      <c r="B182" s="406" t="s">
        <v>318</v>
      </c>
      <c r="C182" s="411" t="s">
        <v>898</v>
      </c>
      <c r="D18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412">
        <f t="shared" ca="1" si="475"/>
        <v>0</v>
      </c>
      <c r="G182" s="412"/>
      <c r="H182" s="412">
        <f t="shared" ca="1" si="476"/>
        <v>0</v>
      </c>
      <c r="I182" s="412"/>
      <c r="J182" s="412">
        <f t="shared" ca="1" si="477"/>
        <v>0</v>
      </c>
      <c r="K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412">
        <f t="shared" ca="1" si="478"/>
        <v>0</v>
      </c>
      <c r="AF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412">
        <f t="shared" ca="1" si="479"/>
        <v>0</v>
      </c>
      <c r="AJ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412">
        <f t="shared" ca="1" si="480"/>
        <v>0</v>
      </c>
      <c r="AN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412">
        <f t="shared" ca="1" si="481"/>
        <v>0</v>
      </c>
      <c r="AR182" s="412">
        <f t="shared" ca="1" si="482"/>
        <v>0</v>
      </c>
    </row>
    <row r="183" spans="2:44" ht="14.45" x14ac:dyDescent="0.3">
      <c r="B183" s="406" t="s">
        <v>319</v>
      </c>
      <c r="C183" s="411" t="s">
        <v>898</v>
      </c>
      <c r="D18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412">
        <f t="shared" ca="1" si="475"/>
        <v>0</v>
      </c>
      <c r="G183" s="412"/>
      <c r="H183" s="412">
        <f t="shared" ca="1" si="476"/>
        <v>0</v>
      </c>
      <c r="I183" s="412"/>
      <c r="J183" s="412">
        <f t="shared" ca="1" si="477"/>
        <v>0</v>
      </c>
      <c r="K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412">
        <f t="shared" ca="1" si="478"/>
        <v>0</v>
      </c>
      <c r="AF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412">
        <f t="shared" ca="1" si="479"/>
        <v>0</v>
      </c>
      <c r="AJ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412">
        <f t="shared" ca="1" si="480"/>
        <v>0</v>
      </c>
      <c r="AN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412">
        <f t="shared" ca="1" si="481"/>
        <v>0</v>
      </c>
      <c r="AR183" s="412">
        <f t="shared" ca="1" si="482"/>
        <v>0</v>
      </c>
    </row>
    <row r="184" spans="2:44" ht="14.45" x14ac:dyDescent="0.3">
      <c r="B184" s="406" t="s">
        <v>320</v>
      </c>
      <c r="C184" s="411" t="s">
        <v>899</v>
      </c>
      <c r="D18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412">
        <f t="shared" ca="1" si="475"/>
        <v>0</v>
      </c>
      <c r="G184" s="412"/>
      <c r="H184" s="412">
        <f t="shared" ca="1" si="476"/>
        <v>0</v>
      </c>
      <c r="I184" s="412"/>
      <c r="J184" s="412">
        <f t="shared" ca="1" si="477"/>
        <v>0</v>
      </c>
      <c r="K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412">
        <f t="shared" ca="1" si="478"/>
        <v>0</v>
      </c>
      <c r="AF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412">
        <f t="shared" ca="1" si="479"/>
        <v>0</v>
      </c>
      <c r="AJ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412">
        <f t="shared" ca="1" si="480"/>
        <v>0</v>
      </c>
      <c r="AN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412">
        <f t="shared" ca="1" si="481"/>
        <v>0</v>
      </c>
      <c r="AR184" s="412">
        <f t="shared" ca="1" si="482"/>
        <v>0</v>
      </c>
    </row>
    <row r="185" spans="2:44" ht="14.45" x14ac:dyDescent="0.3">
      <c r="B185" s="406" t="s">
        <v>321</v>
      </c>
      <c r="C185" s="411" t="s">
        <v>900</v>
      </c>
      <c r="D18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412">
        <f t="shared" ca="1" si="475"/>
        <v>0</v>
      </c>
      <c r="G185" s="412"/>
      <c r="H185" s="412">
        <f t="shared" ca="1" si="476"/>
        <v>0</v>
      </c>
      <c r="I185" s="412"/>
      <c r="J185" s="412">
        <f t="shared" ca="1" si="477"/>
        <v>0</v>
      </c>
      <c r="K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412">
        <f t="shared" ca="1" si="478"/>
        <v>0</v>
      </c>
      <c r="AF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412">
        <f t="shared" ca="1" si="479"/>
        <v>0</v>
      </c>
      <c r="AJ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412">
        <f t="shared" ca="1" si="480"/>
        <v>0</v>
      </c>
      <c r="AN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412">
        <f t="shared" ca="1" si="481"/>
        <v>0</v>
      </c>
      <c r="AR185" s="412">
        <f t="shared" ca="1" si="482"/>
        <v>0</v>
      </c>
    </row>
    <row r="186" spans="2:44" ht="14.45" x14ac:dyDescent="0.3">
      <c r="B186" s="406" t="s">
        <v>322</v>
      </c>
      <c r="C186" s="411" t="s">
        <v>901</v>
      </c>
      <c r="D18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29700</v>
      </c>
      <c r="E18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412">
        <f t="shared" ref="F186:F189" ca="1" si="483">D186+E186</f>
        <v>29700</v>
      </c>
      <c r="G186" s="412"/>
      <c r="H186" s="412">
        <f t="shared" ref="H186:H189" ca="1" si="484">F186-G186</f>
        <v>29700</v>
      </c>
      <c r="I186" s="412"/>
      <c r="J186" s="412">
        <f t="shared" ref="J186:J189" ca="1" si="485">F186-I186</f>
        <v>29700</v>
      </c>
      <c r="K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29700</v>
      </c>
      <c r="M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412">
        <f t="shared" ref="AE186:AE189" ca="1" si="486">AB186+AC186+AD186</f>
        <v>0</v>
      </c>
      <c r="AF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29700</v>
      </c>
      <c r="AI186" s="412">
        <f t="shared" ref="AI186:AI189" ca="1" si="487">AF186+AG186+AH186</f>
        <v>29700</v>
      </c>
      <c r="AJ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412">
        <f t="shared" ref="AM186:AM189" ca="1" si="488">AJ186+AK186+AL186</f>
        <v>0</v>
      </c>
      <c r="AN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412">
        <f t="shared" ref="AQ186:AQ189" ca="1" si="489">AN186+AO186+AP186</f>
        <v>0</v>
      </c>
      <c r="AR186" s="412">
        <f t="shared" ref="AR186:AR189" ca="1" si="490">AE186+AI186+AM186+AQ186</f>
        <v>29700</v>
      </c>
    </row>
    <row r="187" spans="2:44" ht="14.45" x14ac:dyDescent="0.3">
      <c r="B187" s="406" t="s">
        <v>323</v>
      </c>
      <c r="C187" s="411" t="s">
        <v>902</v>
      </c>
      <c r="D18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510664.8</v>
      </c>
      <c r="E18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101565205</v>
      </c>
      <c r="F187" s="412">
        <f t="shared" ca="1" si="483"/>
        <v>102075869.8</v>
      </c>
      <c r="G187" s="412"/>
      <c r="H187" s="412">
        <f t="shared" ca="1" si="484"/>
        <v>102075869.8</v>
      </c>
      <c r="I187" s="412"/>
      <c r="J187" s="412">
        <f t="shared" ca="1" si="485"/>
        <v>102075869.8</v>
      </c>
      <c r="K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1500000</v>
      </c>
      <c r="L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42900</v>
      </c>
      <c r="M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27500</v>
      </c>
      <c r="O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99130</v>
      </c>
      <c r="Q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368839.8</v>
      </c>
      <c r="R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100000000</v>
      </c>
      <c r="V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37500</v>
      </c>
      <c r="W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100000000</v>
      </c>
      <c r="AC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1500000</v>
      </c>
      <c r="AD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412">
        <f t="shared" ca="1" si="486"/>
        <v>101500000</v>
      </c>
      <c r="AF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235339.8</v>
      </c>
      <c r="AG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23630</v>
      </c>
      <c r="AH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113105</v>
      </c>
      <c r="AI187" s="412">
        <f t="shared" ca="1" si="487"/>
        <v>372074.8</v>
      </c>
      <c r="AJ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18630</v>
      </c>
      <c r="AK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80500</v>
      </c>
      <c r="AL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39220</v>
      </c>
      <c r="AM187" s="412">
        <f t="shared" ca="1" si="488"/>
        <v>138350</v>
      </c>
      <c r="AN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18630</v>
      </c>
      <c r="AO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9315</v>
      </c>
      <c r="AP1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37500</v>
      </c>
      <c r="AQ187" s="412">
        <f t="shared" ca="1" si="489"/>
        <v>65445</v>
      </c>
      <c r="AR187" s="412">
        <f t="shared" ca="1" si="490"/>
        <v>102075869.8</v>
      </c>
    </row>
    <row r="188" spans="2:44" ht="14.45" x14ac:dyDescent="0.3">
      <c r="B188" s="406" t="s">
        <v>324</v>
      </c>
      <c r="C188" s="411" t="s">
        <v>903</v>
      </c>
      <c r="D18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412">
        <f t="shared" ca="1" si="483"/>
        <v>0</v>
      </c>
      <c r="G188" s="412"/>
      <c r="H188" s="412">
        <f t="shared" ca="1" si="484"/>
        <v>0</v>
      </c>
      <c r="I188" s="412"/>
      <c r="J188" s="412">
        <f t="shared" ca="1" si="485"/>
        <v>0</v>
      </c>
      <c r="K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412">
        <f t="shared" ca="1" si="486"/>
        <v>0</v>
      </c>
      <c r="AF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412">
        <f t="shared" ca="1" si="487"/>
        <v>0</v>
      </c>
      <c r="AJ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412">
        <f t="shared" ca="1" si="488"/>
        <v>0</v>
      </c>
      <c r="AN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412">
        <f t="shared" ca="1" si="489"/>
        <v>0</v>
      </c>
      <c r="AR188" s="412">
        <f t="shared" ca="1" si="490"/>
        <v>0</v>
      </c>
    </row>
    <row r="189" spans="2:44" ht="14.45" x14ac:dyDescent="0.3">
      <c r="B189" s="406" t="s">
        <v>325</v>
      </c>
      <c r="C189" s="411" t="s">
        <v>904</v>
      </c>
      <c r="D18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412">
        <f t="shared" ca="1" si="483"/>
        <v>0</v>
      </c>
      <c r="G189" s="412"/>
      <c r="H189" s="412">
        <f t="shared" ca="1" si="484"/>
        <v>0</v>
      </c>
      <c r="I189" s="412"/>
      <c r="J189" s="412">
        <f t="shared" ca="1" si="485"/>
        <v>0</v>
      </c>
      <c r="K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412">
        <f t="shared" ca="1" si="486"/>
        <v>0</v>
      </c>
      <c r="AF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412">
        <f t="shared" ca="1" si="487"/>
        <v>0</v>
      </c>
      <c r="AJ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412">
        <f t="shared" ca="1" si="488"/>
        <v>0</v>
      </c>
      <c r="AN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412">
        <f t="shared" ca="1" si="489"/>
        <v>0</v>
      </c>
      <c r="AR189" s="412">
        <f t="shared" ca="1" si="490"/>
        <v>0</v>
      </c>
    </row>
    <row r="190" spans="2:44" ht="14.45" x14ac:dyDescent="0.3">
      <c r="B190" s="405" t="s">
        <v>326</v>
      </c>
      <c r="C190" s="409" t="s">
        <v>905</v>
      </c>
      <c r="D190" s="410">
        <f ca="1">D191+D199</f>
        <v>6298942.7390000001</v>
      </c>
      <c r="E190" s="410">
        <f ca="1">E191+E199</f>
        <v>66750</v>
      </c>
      <c r="F190" s="410">
        <f t="shared" ca="1" si="300"/>
        <v>6365692.7390000001</v>
      </c>
      <c r="G190" s="410">
        <f>G191+G199</f>
        <v>0</v>
      </c>
      <c r="H190" s="410">
        <f t="shared" ca="1" si="4"/>
        <v>6365692.7390000001</v>
      </c>
      <c r="I190" s="410">
        <f>I191+I199</f>
        <v>0</v>
      </c>
      <c r="J190" s="410">
        <f t="shared" ca="1" si="5"/>
        <v>6365692.7390000001</v>
      </c>
      <c r="K190" s="410">
        <f ca="1">K191+K199</f>
        <v>0</v>
      </c>
      <c r="L190" s="410">
        <f t="shared" ref="L190:AA190" ca="1" si="491">L191+L199</f>
        <v>327701.38750000001</v>
      </c>
      <c r="M190" s="410">
        <f t="shared" ca="1" si="491"/>
        <v>0</v>
      </c>
      <c r="N190" s="410">
        <f t="shared" ca="1" si="491"/>
        <v>519200.7965</v>
      </c>
      <c r="O190" s="410">
        <f t="shared" ca="1" si="491"/>
        <v>5000000</v>
      </c>
      <c r="P190" s="410">
        <f t="shared" ca="1" si="491"/>
        <v>108500</v>
      </c>
      <c r="Q190" s="410">
        <f t="shared" ca="1" si="491"/>
        <v>313540.55499999999</v>
      </c>
      <c r="R190" s="410">
        <f t="shared" ca="1" si="491"/>
        <v>0</v>
      </c>
      <c r="S190" s="410">
        <f t="shared" ca="1" si="491"/>
        <v>0</v>
      </c>
      <c r="T190" s="410">
        <f t="shared" ca="1" si="491"/>
        <v>66750</v>
      </c>
      <c r="U190" s="410">
        <f t="shared" ca="1" si="491"/>
        <v>0</v>
      </c>
      <c r="V190" s="410">
        <f t="shared" ca="1" si="491"/>
        <v>0</v>
      </c>
      <c r="W190" s="410">
        <f t="shared" ca="1" si="491"/>
        <v>0</v>
      </c>
      <c r="X190" s="410">
        <f t="shared" ca="1" si="491"/>
        <v>0</v>
      </c>
      <c r="Y190" s="410">
        <f t="shared" ref="Y190:Z190" ca="1" si="492">Y191+Y199</f>
        <v>0</v>
      </c>
      <c r="Z190" s="410">
        <f t="shared" ca="1" si="492"/>
        <v>30000</v>
      </c>
      <c r="AA190" s="410">
        <f t="shared" ca="1" si="491"/>
        <v>0</v>
      </c>
      <c r="AB190" s="410">
        <f t="shared" ref="AB190" ca="1" si="493">AB191+AB199</f>
        <v>0</v>
      </c>
      <c r="AC190" s="410">
        <f t="shared" ref="AC190" ca="1" si="494">AC191+AC199</f>
        <v>0</v>
      </c>
      <c r="AD190" s="410">
        <f t="shared" ref="AD190" ca="1" si="495">AD191+AD199</f>
        <v>5290328.3885000004</v>
      </c>
      <c r="AE190" s="410">
        <f t="shared" ca="1" si="9"/>
        <v>5290328.3885000004</v>
      </c>
      <c r="AF190" s="410">
        <f t="shared" ref="AF190" ca="1" si="496">AF191+AF199</f>
        <v>237607.32300000003</v>
      </c>
      <c r="AG190" s="410">
        <f t="shared" ref="AG190" ca="1" si="497">AG191+AG199</f>
        <v>122522.25599999999</v>
      </c>
      <c r="AH190" s="410">
        <f t="shared" ref="AH190" ca="1" si="498">AH191+AH199</f>
        <v>456973.64350000001</v>
      </c>
      <c r="AI190" s="410">
        <f t="shared" ca="1" si="10"/>
        <v>817103.22250000003</v>
      </c>
      <c r="AJ190" s="410">
        <f t="shared" ref="AJ190" ca="1" si="499">AJ191+AJ199</f>
        <v>71000</v>
      </c>
      <c r="AK190" s="410">
        <f t="shared" ref="AK190" ca="1" si="500">AK191+AK199</f>
        <v>0</v>
      </c>
      <c r="AL190" s="410">
        <f t="shared" ref="AL190" ca="1" si="501">AL191+AL199</f>
        <v>151261.128</v>
      </c>
      <c r="AM190" s="410">
        <f t="shared" ca="1" si="11"/>
        <v>222261.128</v>
      </c>
      <c r="AN190" s="410">
        <f t="shared" ref="AN190" ca="1" si="502">AN191+AN199</f>
        <v>21000</v>
      </c>
      <c r="AO190" s="410">
        <f t="shared" ref="AO190" ca="1" si="503">AO191+AO199</f>
        <v>15000</v>
      </c>
      <c r="AP190" s="410">
        <f t="shared" ref="AP190" ca="1" si="504">AP191+AP199</f>
        <v>0</v>
      </c>
      <c r="AQ190" s="410">
        <f t="shared" ca="1" si="12"/>
        <v>36000</v>
      </c>
      <c r="AR190" s="410">
        <f t="shared" ca="1" si="13"/>
        <v>6365692.7390000001</v>
      </c>
    </row>
    <row r="191" spans="2:44" ht="14.45" x14ac:dyDescent="0.3">
      <c r="B191" s="405" t="s">
        <v>327</v>
      </c>
      <c r="C191" s="409" t="s">
        <v>906</v>
      </c>
      <c r="D191" s="410">
        <f ca="1">SUM(D192:D198)</f>
        <v>603100</v>
      </c>
      <c r="E191" s="410">
        <f ca="1">SUM(E192:E198)</f>
        <v>66750</v>
      </c>
      <c r="F191" s="410">
        <f ca="1">D191+E191</f>
        <v>669850</v>
      </c>
      <c r="G191" s="410">
        <f>SUM(G192:G198)</f>
        <v>0</v>
      </c>
      <c r="H191" s="410">
        <f ca="1">F191-G191</f>
        <v>669850</v>
      </c>
      <c r="I191" s="410">
        <f>SUM(I192:I198)</f>
        <v>0</v>
      </c>
      <c r="J191" s="410">
        <f ca="1">F191-I191</f>
        <v>669850</v>
      </c>
      <c r="K191" s="410">
        <f t="shared" ref="K191:AD191" ca="1" si="505">SUM(K192:K198)</f>
        <v>0</v>
      </c>
      <c r="L191" s="410">
        <f t="shared" ca="1" si="505"/>
        <v>167600</v>
      </c>
      <c r="M191" s="410">
        <f t="shared" ca="1" si="505"/>
        <v>0</v>
      </c>
      <c r="N191" s="410">
        <f t="shared" ca="1" si="505"/>
        <v>237500</v>
      </c>
      <c r="O191" s="410">
        <f t="shared" ca="1" si="505"/>
        <v>0</v>
      </c>
      <c r="P191" s="410">
        <f t="shared" ref="P191:Q191" ca="1" si="506">SUM(P192:P198)</f>
        <v>28500</v>
      </c>
      <c r="Q191" s="410">
        <f t="shared" ca="1" si="506"/>
        <v>169500</v>
      </c>
      <c r="R191" s="410">
        <f t="shared" ca="1" si="505"/>
        <v>0</v>
      </c>
      <c r="S191" s="410">
        <f t="shared" ca="1" si="505"/>
        <v>0</v>
      </c>
      <c r="T191" s="410">
        <f t="shared" ref="T191" ca="1" si="507">SUM(T192:T198)</f>
        <v>66750</v>
      </c>
      <c r="U191" s="410">
        <f t="shared" ca="1" si="505"/>
        <v>0</v>
      </c>
      <c r="V191" s="410">
        <f t="shared" ca="1" si="505"/>
        <v>0</v>
      </c>
      <c r="W191" s="410">
        <f t="shared" ref="W191" ca="1" si="508">SUM(W192:W198)</f>
        <v>0</v>
      </c>
      <c r="X191" s="410">
        <f t="shared" ca="1" si="505"/>
        <v>0</v>
      </c>
      <c r="Y191" s="410">
        <f t="shared" ref="Y191:Z191" ca="1" si="509">SUM(Y192:Y198)</f>
        <v>0</v>
      </c>
      <c r="Z191" s="410">
        <f t="shared" ca="1" si="509"/>
        <v>0</v>
      </c>
      <c r="AA191" s="410">
        <f t="shared" ca="1" si="505"/>
        <v>0</v>
      </c>
      <c r="AB191" s="410">
        <f t="shared" ca="1" si="505"/>
        <v>0</v>
      </c>
      <c r="AC191" s="410">
        <f t="shared" ca="1" si="505"/>
        <v>0</v>
      </c>
      <c r="AD191" s="410">
        <f t="shared" ca="1" si="505"/>
        <v>87500</v>
      </c>
      <c r="AE191" s="410">
        <f ca="1">AB191+AC191+AD191</f>
        <v>87500</v>
      </c>
      <c r="AF191" s="410">
        <f ca="1">SUM(AF192:AF198)</f>
        <v>96000</v>
      </c>
      <c r="AG191" s="410">
        <f ca="1">SUM(AG192:AG198)</f>
        <v>90000</v>
      </c>
      <c r="AH191" s="410">
        <f ca="1">SUM(AH192:AH198)</f>
        <v>264350</v>
      </c>
      <c r="AI191" s="410">
        <f ca="1">AF191+AG191+AH191</f>
        <v>450350</v>
      </c>
      <c r="AJ191" s="410">
        <f ca="1">SUM(AJ192:AJ198)</f>
        <v>21000</v>
      </c>
      <c r="AK191" s="410">
        <f ca="1">SUM(AK192:AK198)</f>
        <v>0</v>
      </c>
      <c r="AL191" s="410">
        <f ca="1">SUM(AL192:AL198)</f>
        <v>75000</v>
      </c>
      <c r="AM191" s="410">
        <f ca="1">AJ191+AK191+AL191</f>
        <v>96000</v>
      </c>
      <c r="AN191" s="410">
        <f ca="1">SUM(AN192:AN198)</f>
        <v>21000</v>
      </c>
      <c r="AO191" s="410">
        <f ca="1">SUM(AO192:AO198)</f>
        <v>15000</v>
      </c>
      <c r="AP191" s="410">
        <f ca="1">SUM(AP192:AP198)</f>
        <v>0</v>
      </c>
      <c r="AQ191" s="410">
        <f ca="1">AN191+AO191+AP191</f>
        <v>36000</v>
      </c>
      <c r="AR191" s="410">
        <f ca="1">AE191+AI191+AM191+AQ191</f>
        <v>669850</v>
      </c>
    </row>
    <row r="192" spans="2:44" ht="14.45" x14ac:dyDescent="0.3">
      <c r="B192" s="406" t="s">
        <v>328</v>
      </c>
      <c r="C192" s="411" t="s">
        <v>907</v>
      </c>
      <c r="D19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412">
        <f t="shared" ref="F192:F194" ca="1" si="510">D192+E192</f>
        <v>0</v>
      </c>
      <c r="G192" s="412"/>
      <c r="H192" s="412">
        <f ca="1">F192-G192</f>
        <v>0</v>
      </c>
      <c r="I192" s="412"/>
      <c r="J192" s="412">
        <f ca="1">F192-I192</f>
        <v>0</v>
      </c>
      <c r="K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412">
        <f ca="1">AB192+AC192+AD192</f>
        <v>0</v>
      </c>
      <c r="AF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412">
        <f ca="1">AF192+AG192+AH192</f>
        <v>0</v>
      </c>
      <c r="AJ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412">
        <f ca="1">AJ192+AK192+AL192</f>
        <v>0</v>
      </c>
      <c r="AN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412">
        <f ca="1">AN192+AO192+AP192</f>
        <v>0</v>
      </c>
      <c r="AR192" s="412">
        <f ca="1">AE192+AI192+AM192+AQ192</f>
        <v>0</v>
      </c>
    </row>
    <row r="193" spans="2:44" ht="14.45" x14ac:dyDescent="0.3">
      <c r="B193" s="406" t="s">
        <v>329</v>
      </c>
      <c r="C193" s="411" t="s">
        <v>908</v>
      </c>
      <c r="D19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412">
        <f t="shared" ref="F193" ca="1" si="511">D193+E193</f>
        <v>0</v>
      </c>
      <c r="G193" s="412"/>
      <c r="H193" s="412">
        <f t="shared" ref="H193" ca="1" si="512">F193-G193</f>
        <v>0</v>
      </c>
      <c r="I193" s="412"/>
      <c r="J193" s="412">
        <f t="shared" ref="J193" ca="1" si="513">F193-I193</f>
        <v>0</v>
      </c>
      <c r="K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412">
        <f t="shared" ref="AE193" ca="1" si="514">AB193+AC193+AD193</f>
        <v>0</v>
      </c>
      <c r="AF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412">
        <f t="shared" ref="AI193" ca="1" si="515">AF193+AG193+AH193</f>
        <v>0</v>
      </c>
      <c r="AJ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412">
        <f t="shared" ref="AM193" ca="1" si="516">AJ193+AK193+AL193</f>
        <v>0</v>
      </c>
      <c r="AN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412">
        <f t="shared" ref="AQ193" ca="1" si="517">AN193+AO193+AP193</f>
        <v>0</v>
      </c>
      <c r="AR193" s="412">
        <f t="shared" ref="AR193" ca="1" si="518">AE193+AI193+AM193+AQ193</f>
        <v>0</v>
      </c>
    </row>
    <row r="194" spans="2:44" ht="14.45" x14ac:dyDescent="0.3">
      <c r="B194" s="406" t="s">
        <v>330</v>
      </c>
      <c r="C194" s="411" t="s">
        <v>909</v>
      </c>
      <c r="D19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412">
        <f t="shared" ca="1" si="510"/>
        <v>0</v>
      </c>
      <c r="G194" s="412"/>
      <c r="H194" s="412">
        <f ca="1">F194-G194</f>
        <v>0</v>
      </c>
      <c r="I194" s="412"/>
      <c r="J194" s="412">
        <f ca="1">F194-I194</f>
        <v>0</v>
      </c>
      <c r="K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412">
        <f ca="1">AB194+AC194+AD194</f>
        <v>0</v>
      </c>
      <c r="AF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412">
        <f ca="1">AF194+AG194+AH194</f>
        <v>0</v>
      </c>
      <c r="AJ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412">
        <f ca="1">AJ194+AK194+AL194</f>
        <v>0</v>
      </c>
      <c r="AN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412">
        <f ca="1">AN194+AO194+AP194</f>
        <v>0</v>
      </c>
      <c r="AR194" s="412">
        <f ca="1">AE194+AI194+AM194+AQ194</f>
        <v>0</v>
      </c>
    </row>
    <row r="195" spans="2:44" ht="14.45" x14ac:dyDescent="0.3">
      <c r="B195" s="406" t="s">
        <v>331</v>
      </c>
      <c r="C195" s="411" t="s">
        <v>910</v>
      </c>
      <c r="D19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412">
        <f ca="1">D195+E195</f>
        <v>0</v>
      </c>
      <c r="G195" s="412"/>
      <c r="H195" s="412">
        <f t="shared" ref="H195:H196" ca="1" si="519">F195-G195</f>
        <v>0</v>
      </c>
      <c r="I195" s="412"/>
      <c r="J195" s="412">
        <f t="shared" ref="J195:J196" ca="1" si="520">F195-I195</f>
        <v>0</v>
      </c>
      <c r="K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412">
        <f t="shared" ref="AE195:AE196" ca="1" si="521">AB195+AC195+AD195</f>
        <v>0</v>
      </c>
      <c r="AF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412">
        <f t="shared" ref="AI195:AI196" ca="1" si="522">AF195+AG195+AH195</f>
        <v>0</v>
      </c>
      <c r="AJ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412">
        <f t="shared" ref="AM195:AM196" ca="1" si="523">AJ195+AK195+AL195</f>
        <v>0</v>
      </c>
      <c r="AN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412">
        <f t="shared" ref="AQ195:AQ196" ca="1" si="524">AN195+AO195+AP195</f>
        <v>0</v>
      </c>
      <c r="AR195" s="412">
        <f t="shared" ref="AR195:AR196" ca="1" si="525">AE195+AI195+AM195+AQ195</f>
        <v>0</v>
      </c>
    </row>
    <row r="196" spans="2:44" ht="14.45" x14ac:dyDescent="0.3">
      <c r="B196" s="406" t="s">
        <v>332</v>
      </c>
      <c r="C196" s="411" t="s">
        <v>911</v>
      </c>
      <c r="D19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603100</v>
      </c>
      <c r="E19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66750</v>
      </c>
      <c r="F196" s="412">
        <f t="shared" ref="F196" ca="1" si="526">D196+E196</f>
        <v>669850</v>
      </c>
      <c r="G196" s="412"/>
      <c r="H196" s="412">
        <f t="shared" ca="1" si="519"/>
        <v>669850</v>
      </c>
      <c r="I196" s="412"/>
      <c r="J196" s="412">
        <f t="shared" ca="1" si="520"/>
        <v>669850</v>
      </c>
      <c r="K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167600</v>
      </c>
      <c r="M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237500</v>
      </c>
      <c r="O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28500</v>
      </c>
      <c r="Q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169500</v>
      </c>
      <c r="R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66750</v>
      </c>
      <c r="U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87500</v>
      </c>
      <c r="AE196" s="412">
        <f t="shared" ca="1" si="521"/>
        <v>87500</v>
      </c>
      <c r="AF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96000</v>
      </c>
      <c r="AG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H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264350</v>
      </c>
      <c r="AI196" s="412">
        <f t="shared" ca="1" si="522"/>
        <v>450350</v>
      </c>
      <c r="AJ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K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75000</v>
      </c>
      <c r="AM196" s="412">
        <f t="shared" ca="1" si="523"/>
        <v>96000</v>
      </c>
      <c r="AN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O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P1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412">
        <f t="shared" ca="1" si="524"/>
        <v>36000</v>
      </c>
      <c r="AR196" s="412">
        <f t="shared" ca="1" si="525"/>
        <v>669850</v>
      </c>
    </row>
    <row r="197" spans="2:44" ht="14.45" x14ac:dyDescent="0.3">
      <c r="B197" s="406" t="s">
        <v>333</v>
      </c>
      <c r="C197" s="411" t="s">
        <v>912</v>
      </c>
      <c r="D19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412">
        <f t="shared" ref="F197" ca="1" si="527">D197+E197</f>
        <v>0</v>
      </c>
      <c r="G197" s="412"/>
      <c r="H197" s="412">
        <f ca="1">F197-G197</f>
        <v>0</v>
      </c>
      <c r="I197" s="412"/>
      <c r="J197" s="412">
        <f ca="1">F197-I197</f>
        <v>0</v>
      </c>
      <c r="K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412">
        <f ca="1">AB197+AC197+AD197</f>
        <v>0</v>
      </c>
      <c r="AF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412">
        <f ca="1">AF197+AG197+AH197</f>
        <v>0</v>
      </c>
      <c r="AJ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412">
        <f ca="1">AJ197+AK197+AL197</f>
        <v>0</v>
      </c>
      <c r="AN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412">
        <f ca="1">AN197+AO197+AP197</f>
        <v>0</v>
      </c>
      <c r="AR197" s="412">
        <f ca="1">AE197+AI197+AM197+AQ197</f>
        <v>0</v>
      </c>
    </row>
    <row r="198" spans="2:44" ht="14.45" x14ac:dyDescent="0.3">
      <c r="B198" s="406" t="s">
        <v>334</v>
      </c>
      <c r="C198" s="411" t="s">
        <v>913</v>
      </c>
      <c r="D19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412">
        <f ca="1">D198+E198</f>
        <v>0</v>
      </c>
      <c r="G198" s="412"/>
      <c r="H198" s="412">
        <f t="shared" ref="H198" ca="1" si="528">F198-G198</f>
        <v>0</v>
      </c>
      <c r="I198" s="412"/>
      <c r="J198" s="412">
        <f t="shared" ref="J198" ca="1" si="529">F198-I198</f>
        <v>0</v>
      </c>
      <c r="K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412">
        <f t="shared" ref="AE198" ca="1" si="530">AB198+AC198+AD198</f>
        <v>0</v>
      </c>
      <c r="AF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412">
        <f t="shared" ref="AI198" ca="1" si="531">AF198+AG198+AH198</f>
        <v>0</v>
      </c>
      <c r="AJ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412">
        <f t="shared" ref="AM198" ca="1" si="532">AJ198+AK198+AL198</f>
        <v>0</v>
      </c>
      <c r="AN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412">
        <f t="shared" ref="AQ198" ca="1" si="533">AN198+AO198+AP198</f>
        <v>0</v>
      </c>
      <c r="AR198" s="412">
        <f t="shared" ref="AR198" ca="1" si="534">AE198+AI198+AM198+AQ198</f>
        <v>0</v>
      </c>
    </row>
    <row r="199" spans="2:44" ht="14.45" x14ac:dyDescent="0.3">
      <c r="B199" s="405" t="s">
        <v>335</v>
      </c>
      <c r="C199" s="409" t="s">
        <v>914</v>
      </c>
      <c r="D199" s="410">
        <f ca="1">SUM(D200:D206)</f>
        <v>5695842.7390000001</v>
      </c>
      <c r="E199" s="410">
        <f ca="1">SUM(E200:E206)</f>
        <v>0</v>
      </c>
      <c r="F199" s="410">
        <f ca="1">D199+E199</f>
        <v>5695842.7390000001</v>
      </c>
      <c r="G199" s="410">
        <f t="shared" ref="G199:I199" si="535">SUM(G200:G206)</f>
        <v>0</v>
      </c>
      <c r="H199" s="410">
        <f ca="1">F199-G199</f>
        <v>5695842.7390000001</v>
      </c>
      <c r="I199" s="410">
        <f t="shared" si="535"/>
        <v>0</v>
      </c>
      <c r="J199" s="410">
        <f ca="1">F199-I199</f>
        <v>5695842.7390000001</v>
      </c>
      <c r="K199" s="410">
        <f t="shared" ref="K199:AP199" ca="1" si="536">SUM(K200:K206)</f>
        <v>0</v>
      </c>
      <c r="L199" s="410">
        <f t="shared" ca="1" si="536"/>
        <v>160101.38750000001</v>
      </c>
      <c r="M199" s="410">
        <f t="shared" ca="1" si="536"/>
        <v>0</v>
      </c>
      <c r="N199" s="410">
        <f t="shared" ca="1" si="536"/>
        <v>281700.7965</v>
      </c>
      <c r="O199" s="410">
        <f t="shared" ca="1" si="536"/>
        <v>5000000</v>
      </c>
      <c r="P199" s="410">
        <f t="shared" ref="P199:Q199" ca="1" si="537">SUM(P200:P206)</f>
        <v>80000</v>
      </c>
      <c r="Q199" s="410">
        <f t="shared" ca="1" si="537"/>
        <v>144040.55499999999</v>
      </c>
      <c r="R199" s="410">
        <f t="shared" ca="1" si="536"/>
        <v>0</v>
      </c>
      <c r="S199" s="410">
        <f t="shared" ca="1" si="536"/>
        <v>0</v>
      </c>
      <c r="T199" s="410">
        <f t="shared" ref="T199" ca="1" si="538">SUM(T200:T206)</f>
        <v>0</v>
      </c>
      <c r="U199" s="410">
        <f t="shared" ca="1" si="536"/>
        <v>0</v>
      </c>
      <c r="V199" s="410">
        <f t="shared" ca="1" si="536"/>
        <v>0</v>
      </c>
      <c r="W199" s="410">
        <f t="shared" ref="W199" ca="1" si="539">SUM(W200:W206)</f>
        <v>0</v>
      </c>
      <c r="X199" s="410">
        <f t="shared" ca="1" si="536"/>
        <v>0</v>
      </c>
      <c r="Y199" s="410">
        <f t="shared" ref="Y199:Z199" ca="1" si="540">SUM(Y200:Y206)</f>
        <v>0</v>
      </c>
      <c r="Z199" s="410">
        <f t="shared" ca="1" si="540"/>
        <v>30000</v>
      </c>
      <c r="AA199" s="410">
        <f t="shared" ca="1" si="536"/>
        <v>0</v>
      </c>
      <c r="AB199" s="410">
        <f t="shared" ca="1" si="536"/>
        <v>0</v>
      </c>
      <c r="AC199" s="410">
        <f t="shared" ca="1" si="536"/>
        <v>0</v>
      </c>
      <c r="AD199" s="410">
        <f t="shared" ca="1" si="536"/>
        <v>5202828.3885000004</v>
      </c>
      <c r="AE199" s="410">
        <f ca="1">AB199+AC199+AD199</f>
        <v>5202828.3885000004</v>
      </c>
      <c r="AF199" s="410">
        <f t="shared" ca="1" si="536"/>
        <v>141607.32300000003</v>
      </c>
      <c r="AG199" s="410">
        <f t="shared" ca="1" si="536"/>
        <v>32522.256000000001</v>
      </c>
      <c r="AH199" s="410">
        <f t="shared" ca="1" si="536"/>
        <v>192623.64350000001</v>
      </c>
      <c r="AI199" s="410">
        <f ca="1">AF199+AG199+AH199</f>
        <v>366753.22250000003</v>
      </c>
      <c r="AJ199" s="410">
        <f t="shared" ca="1" si="536"/>
        <v>50000</v>
      </c>
      <c r="AK199" s="410">
        <f t="shared" ca="1" si="536"/>
        <v>0</v>
      </c>
      <c r="AL199" s="410">
        <f t="shared" ca="1" si="536"/>
        <v>76261.127999999997</v>
      </c>
      <c r="AM199" s="410">
        <f ca="1">AJ199+AK199+AL199</f>
        <v>126261.128</v>
      </c>
      <c r="AN199" s="410">
        <f t="shared" ca="1" si="536"/>
        <v>0</v>
      </c>
      <c r="AO199" s="410">
        <f t="shared" ca="1" si="536"/>
        <v>0</v>
      </c>
      <c r="AP199" s="410">
        <f t="shared" ca="1" si="536"/>
        <v>0</v>
      </c>
      <c r="AQ199" s="410">
        <f ca="1">AN199+AO199+AP199</f>
        <v>0</v>
      </c>
      <c r="AR199" s="410">
        <f ca="1">AE199+AI199+AM199+AQ199</f>
        <v>5695842.7390000001</v>
      </c>
    </row>
    <row r="200" spans="2:44" ht="14.45" x14ac:dyDescent="0.3">
      <c r="B200" s="406" t="s">
        <v>336</v>
      </c>
      <c r="C200" s="411" t="s">
        <v>915</v>
      </c>
      <c r="D20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412">
        <f ca="1">D200+E200</f>
        <v>0</v>
      </c>
      <c r="G200" s="412"/>
      <c r="H200" s="412">
        <f t="shared" ref="H200:H206" ca="1" si="541">F200-G200</f>
        <v>0</v>
      </c>
      <c r="I200" s="412"/>
      <c r="J200" s="412">
        <f t="shared" ref="J200:J206" ca="1" si="542">F200-I200</f>
        <v>0</v>
      </c>
      <c r="K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412">
        <f t="shared" ref="AE200:AE206" ca="1" si="543">AB200+AC200+AD200</f>
        <v>0</v>
      </c>
      <c r="AF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412">
        <f t="shared" ref="AI200:AI206" ca="1" si="544">AF200+AG200+AH200</f>
        <v>0</v>
      </c>
      <c r="AJ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412">
        <f t="shared" ref="AM200:AM206" ca="1" si="545">AJ200+AK200+AL200</f>
        <v>0</v>
      </c>
      <c r="AN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412">
        <f t="shared" ref="AQ200:AQ206" ca="1" si="546">AN200+AO200+AP200</f>
        <v>0</v>
      </c>
      <c r="AR200" s="412">
        <f t="shared" ref="AR200:AR206" ca="1" si="547">AE200+AI200+AM200+AQ200</f>
        <v>0</v>
      </c>
    </row>
    <row r="201" spans="2:44" ht="14.45" x14ac:dyDescent="0.3">
      <c r="B201" s="406" t="s">
        <v>337</v>
      </c>
      <c r="C201" s="411" t="s">
        <v>916</v>
      </c>
      <c r="D20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412">
        <f ca="1">D201+E201</f>
        <v>0</v>
      </c>
      <c r="G201" s="412"/>
      <c r="H201" s="412">
        <f t="shared" ca="1" si="541"/>
        <v>0</v>
      </c>
      <c r="I201" s="412"/>
      <c r="J201" s="412">
        <f t="shared" ca="1" si="542"/>
        <v>0</v>
      </c>
      <c r="K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412">
        <f t="shared" ca="1" si="543"/>
        <v>0</v>
      </c>
      <c r="AF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412">
        <f t="shared" ca="1" si="544"/>
        <v>0</v>
      </c>
      <c r="AJ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412">
        <f t="shared" ca="1" si="545"/>
        <v>0</v>
      </c>
      <c r="AN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412">
        <f t="shared" ca="1" si="546"/>
        <v>0</v>
      </c>
      <c r="AR201" s="412">
        <f t="shared" ca="1" si="547"/>
        <v>0</v>
      </c>
    </row>
    <row r="202" spans="2:44" ht="14.45" x14ac:dyDescent="0.3">
      <c r="B202" s="406" t="s">
        <v>338</v>
      </c>
      <c r="C202" s="411" t="s">
        <v>916</v>
      </c>
      <c r="D20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5332000</v>
      </c>
      <c r="E20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412">
        <f t="shared" ref="F202:F204" ca="1" si="548">D202+E202</f>
        <v>5332000</v>
      </c>
      <c r="G202" s="412"/>
      <c r="H202" s="412">
        <f t="shared" ref="H202:H204" ca="1" si="549">F202-G202</f>
        <v>5332000</v>
      </c>
      <c r="I202" s="412"/>
      <c r="J202" s="412">
        <f t="shared" ref="J202:J204" ca="1" si="550">F202-I202</f>
        <v>5332000</v>
      </c>
      <c r="K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M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72000</v>
      </c>
      <c r="O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5000000</v>
      </c>
      <c r="P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v>
      </c>
      <c r="Q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R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AA2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5172000</v>
      </c>
      <c r="AE202" s="412">
        <f t="shared" ref="AE202:AE204" ca="1" si="551">AB202+AC202+AD202</f>
        <v>5172000</v>
      </c>
      <c r="AF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I202" s="412">
        <f t="shared" ref="AI202:AI204" ca="1" si="552">AF202+AG202+AH202</f>
        <v>50000</v>
      </c>
      <c r="AJ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K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M202" s="412">
        <f t="shared" ref="AM202:AM204" ca="1" si="553">AJ202+AK202+AL202</f>
        <v>110000</v>
      </c>
      <c r="AN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412">
        <f t="shared" ref="AQ202:AQ204" ca="1" si="554">AN202+AO202+AP202</f>
        <v>0</v>
      </c>
      <c r="AR202" s="412">
        <f t="shared" ref="AR202:AR204" ca="1" si="555">AE202+AI202+AM202+AQ202</f>
        <v>5332000</v>
      </c>
    </row>
    <row r="203" spans="2:44" ht="14.45" x14ac:dyDescent="0.3">
      <c r="B203" s="406" t="s">
        <v>339</v>
      </c>
      <c r="C203" s="411" t="s">
        <v>917</v>
      </c>
      <c r="D20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412">
        <f t="shared" ca="1" si="548"/>
        <v>0</v>
      </c>
      <c r="G203" s="412"/>
      <c r="H203" s="412">
        <f t="shared" ca="1" si="549"/>
        <v>0</v>
      </c>
      <c r="I203" s="412"/>
      <c r="J203" s="412">
        <f t="shared" ca="1" si="550"/>
        <v>0</v>
      </c>
      <c r="K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412">
        <f t="shared" ca="1" si="551"/>
        <v>0</v>
      </c>
      <c r="AF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412">
        <f t="shared" ca="1" si="552"/>
        <v>0</v>
      </c>
      <c r="AJ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412">
        <f t="shared" ca="1" si="553"/>
        <v>0</v>
      </c>
      <c r="AN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412">
        <f t="shared" ca="1" si="554"/>
        <v>0</v>
      </c>
      <c r="AR203" s="412">
        <f t="shared" ca="1" si="555"/>
        <v>0</v>
      </c>
    </row>
    <row r="204" spans="2:44" ht="14.45" x14ac:dyDescent="0.3">
      <c r="B204" s="406" t="s">
        <v>340</v>
      </c>
      <c r="C204" s="411" t="s">
        <v>918</v>
      </c>
      <c r="D20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412">
        <f t="shared" ca="1" si="548"/>
        <v>0</v>
      </c>
      <c r="G204" s="412"/>
      <c r="H204" s="412">
        <f t="shared" ca="1" si="549"/>
        <v>0</v>
      </c>
      <c r="I204" s="412"/>
      <c r="J204" s="412">
        <f t="shared" ca="1" si="550"/>
        <v>0</v>
      </c>
      <c r="K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412">
        <f t="shared" ca="1" si="551"/>
        <v>0</v>
      </c>
      <c r="AF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412">
        <f t="shared" ca="1" si="552"/>
        <v>0</v>
      </c>
      <c r="AJ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412">
        <f t="shared" ca="1" si="553"/>
        <v>0</v>
      </c>
      <c r="AN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412">
        <f t="shared" ca="1" si="554"/>
        <v>0</v>
      </c>
      <c r="AR204" s="412">
        <f t="shared" ca="1" si="555"/>
        <v>0</v>
      </c>
    </row>
    <row r="205" spans="2:44" ht="14.45" x14ac:dyDescent="0.3">
      <c r="B205" s="406" t="s">
        <v>341</v>
      </c>
      <c r="C205" s="411" t="s">
        <v>918</v>
      </c>
      <c r="D20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363842.739</v>
      </c>
      <c r="E20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412">
        <f t="shared" ref="F205" ca="1" si="556">D205+E205</f>
        <v>363842.739</v>
      </c>
      <c r="G205" s="412"/>
      <c r="H205" s="412">
        <f t="shared" ref="H205" ca="1" si="557">F205-G205</f>
        <v>363842.739</v>
      </c>
      <c r="I205" s="412"/>
      <c r="J205" s="412">
        <f t="shared" ref="J205" ca="1" si="558">F205-I205</f>
        <v>363842.739</v>
      </c>
      <c r="K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110101.38750000001</v>
      </c>
      <c r="M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209700.7965</v>
      </c>
      <c r="O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44040.555000000008</v>
      </c>
      <c r="R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30828.388500000001</v>
      </c>
      <c r="AE205" s="412">
        <f t="shared" ref="AE205" ca="1" si="559">AB205+AC205+AD205</f>
        <v>30828.388500000001</v>
      </c>
      <c r="AF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141607.32300000003</v>
      </c>
      <c r="AG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32522.256000000001</v>
      </c>
      <c r="AH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142623.64350000001</v>
      </c>
      <c r="AI205" s="412">
        <f t="shared" ref="AI205" ca="1" si="560">AF205+AG205+AH205</f>
        <v>316753.22250000003</v>
      </c>
      <c r="AJ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16261.128000000001</v>
      </c>
      <c r="AM205" s="412">
        <f t="shared" ref="AM205" ca="1" si="561">AJ205+AK205+AL205</f>
        <v>16261.128000000001</v>
      </c>
      <c r="AN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412">
        <f t="shared" ref="AQ205" ca="1" si="562">AN205+AO205+AP205</f>
        <v>0</v>
      </c>
      <c r="AR205" s="412">
        <f t="shared" ref="AR205" ca="1" si="563">AE205+AI205+AM205+AQ205</f>
        <v>363842.73900000006</v>
      </c>
    </row>
    <row r="206" spans="2:44" ht="14.45" x14ac:dyDescent="0.3">
      <c r="B206" s="406" t="s">
        <v>342</v>
      </c>
      <c r="C206" s="411" t="s">
        <v>919</v>
      </c>
      <c r="D20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412">
        <f ca="1">D206+E206</f>
        <v>0</v>
      </c>
      <c r="G206" s="412"/>
      <c r="H206" s="412">
        <f t="shared" ca="1" si="541"/>
        <v>0</v>
      </c>
      <c r="I206" s="412"/>
      <c r="J206" s="412">
        <f t="shared" ca="1" si="542"/>
        <v>0</v>
      </c>
      <c r="K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412">
        <f t="shared" ca="1" si="543"/>
        <v>0</v>
      </c>
      <c r="AF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412">
        <f t="shared" ca="1" si="544"/>
        <v>0</v>
      </c>
      <c r="AJ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412">
        <f t="shared" ca="1" si="545"/>
        <v>0</v>
      </c>
      <c r="AN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412">
        <f t="shared" ca="1" si="546"/>
        <v>0</v>
      </c>
      <c r="AR206" s="412">
        <f t="shared" ca="1" si="547"/>
        <v>0</v>
      </c>
    </row>
    <row r="207" spans="2:44" ht="14.45" x14ac:dyDescent="0.3">
      <c r="B207" s="405" t="s">
        <v>343</v>
      </c>
      <c r="C207" s="409" t="s">
        <v>920</v>
      </c>
      <c r="D207" s="410">
        <f ca="1">SUM(D208:D213)</f>
        <v>0</v>
      </c>
      <c r="E207" s="410">
        <f ca="1">SUM(E208:E213)</f>
        <v>0</v>
      </c>
      <c r="F207" s="410">
        <f t="shared" ca="1" si="300"/>
        <v>0</v>
      </c>
      <c r="G207" s="410">
        <f>SUM(G208:G213)</f>
        <v>0</v>
      </c>
      <c r="H207" s="410">
        <f t="shared" ca="1" si="4"/>
        <v>0</v>
      </c>
      <c r="I207" s="410">
        <f>SUM(I208:I213)</f>
        <v>0</v>
      </c>
      <c r="J207" s="410">
        <f t="shared" ca="1" si="5"/>
        <v>0</v>
      </c>
      <c r="K207" s="410">
        <f t="shared" ref="K207:AD207" ca="1" si="564">SUM(K208:K213)</f>
        <v>0</v>
      </c>
      <c r="L207" s="410">
        <f t="shared" ca="1" si="564"/>
        <v>0</v>
      </c>
      <c r="M207" s="410">
        <f t="shared" ca="1" si="564"/>
        <v>0</v>
      </c>
      <c r="N207" s="410">
        <f t="shared" ca="1" si="564"/>
        <v>0</v>
      </c>
      <c r="O207" s="410">
        <f t="shared" ca="1" si="564"/>
        <v>0</v>
      </c>
      <c r="P207" s="410">
        <f t="shared" ref="P207:Q207" ca="1" si="565">SUM(P208:P213)</f>
        <v>0</v>
      </c>
      <c r="Q207" s="410">
        <f t="shared" ca="1" si="565"/>
        <v>0</v>
      </c>
      <c r="R207" s="410">
        <f t="shared" ca="1" si="564"/>
        <v>0</v>
      </c>
      <c r="S207" s="410">
        <f t="shared" ca="1" si="564"/>
        <v>0</v>
      </c>
      <c r="T207" s="410">
        <f t="shared" ref="T207" ca="1" si="566">SUM(T208:T213)</f>
        <v>0</v>
      </c>
      <c r="U207" s="410">
        <f t="shared" ca="1" si="564"/>
        <v>0</v>
      </c>
      <c r="V207" s="410">
        <f t="shared" ca="1" si="564"/>
        <v>0</v>
      </c>
      <c r="W207" s="410">
        <f t="shared" ref="W207" ca="1" si="567">SUM(W208:W213)</f>
        <v>0</v>
      </c>
      <c r="X207" s="410">
        <f t="shared" ca="1" si="564"/>
        <v>0</v>
      </c>
      <c r="Y207" s="410">
        <f t="shared" ref="Y207:Z207" ca="1" si="568">SUM(Y208:Y213)</f>
        <v>0</v>
      </c>
      <c r="Z207" s="410">
        <f t="shared" ca="1" si="568"/>
        <v>0</v>
      </c>
      <c r="AA207" s="410">
        <f t="shared" ca="1" si="564"/>
        <v>0</v>
      </c>
      <c r="AB207" s="410">
        <f t="shared" ca="1" si="564"/>
        <v>0</v>
      </c>
      <c r="AC207" s="410">
        <f t="shared" ca="1" si="564"/>
        <v>0</v>
      </c>
      <c r="AD207" s="410">
        <f t="shared" ca="1" si="564"/>
        <v>0</v>
      </c>
      <c r="AE207" s="410">
        <f t="shared" ca="1" si="9"/>
        <v>0</v>
      </c>
      <c r="AF207" s="410">
        <f ca="1">SUM(AF208:AF213)</f>
        <v>0</v>
      </c>
      <c r="AG207" s="410">
        <f ca="1">SUM(AG208:AG213)</f>
        <v>0</v>
      </c>
      <c r="AH207" s="410">
        <f ca="1">SUM(AH208:AH213)</f>
        <v>0</v>
      </c>
      <c r="AI207" s="410">
        <f t="shared" ca="1" si="10"/>
        <v>0</v>
      </c>
      <c r="AJ207" s="410">
        <f ca="1">SUM(AJ208:AJ213)</f>
        <v>0</v>
      </c>
      <c r="AK207" s="410">
        <f ca="1">SUM(AK208:AK213)</f>
        <v>0</v>
      </c>
      <c r="AL207" s="410">
        <f ca="1">SUM(AL208:AL213)</f>
        <v>0</v>
      </c>
      <c r="AM207" s="410">
        <f t="shared" ca="1" si="11"/>
        <v>0</v>
      </c>
      <c r="AN207" s="410">
        <f ca="1">SUM(AN208:AN213)</f>
        <v>0</v>
      </c>
      <c r="AO207" s="410">
        <f ca="1">SUM(AO208:AO213)</f>
        <v>0</v>
      </c>
      <c r="AP207" s="410">
        <f ca="1">SUM(AP208:AP213)</f>
        <v>0</v>
      </c>
      <c r="AQ207" s="410">
        <f t="shared" ca="1" si="12"/>
        <v>0</v>
      </c>
      <c r="AR207" s="410">
        <f t="shared" ca="1" si="13"/>
        <v>0</v>
      </c>
    </row>
    <row r="208" spans="2:44" ht="14.45" x14ac:dyDescent="0.3">
      <c r="B208" s="406" t="s">
        <v>344</v>
      </c>
      <c r="C208" s="411" t="s">
        <v>921</v>
      </c>
      <c r="D20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412">
        <f t="shared" ca="1" si="300"/>
        <v>0</v>
      </c>
      <c r="G208" s="412"/>
      <c r="H208" s="412">
        <f t="shared" ref="H208:H211" ca="1" si="569">F208-G208</f>
        <v>0</v>
      </c>
      <c r="I208" s="412"/>
      <c r="J208" s="412">
        <f t="shared" ref="J208:J211" ca="1" si="570">F208-I208</f>
        <v>0</v>
      </c>
      <c r="K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412">
        <f t="shared" ref="AE208:AE211" ca="1" si="571">AB208+AC208+AD208</f>
        <v>0</v>
      </c>
      <c r="AF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412">
        <f t="shared" ref="AI208:AI211" ca="1" si="572">AF208+AG208+AH208</f>
        <v>0</v>
      </c>
      <c r="AJ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412">
        <f t="shared" ref="AM208:AM211" ca="1" si="573">AJ208+AK208+AL208</f>
        <v>0</v>
      </c>
      <c r="AN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412">
        <f t="shared" ref="AQ208:AQ211" ca="1" si="574">AN208+AO208+AP208</f>
        <v>0</v>
      </c>
      <c r="AR208" s="412">
        <f t="shared" ref="AR208:AR211" ca="1" si="575">AE208+AI208+AM208+AQ208</f>
        <v>0</v>
      </c>
    </row>
    <row r="209" spans="2:44" ht="14.45" x14ac:dyDescent="0.3">
      <c r="B209" s="406" t="s">
        <v>345</v>
      </c>
      <c r="C209" s="411" t="s">
        <v>922</v>
      </c>
      <c r="D20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412">
        <f t="shared" ref="F209" ca="1" si="576">D209+E209</f>
        <v>0</v>
      </c>
      <c r="G209" s="412"/>
      <c r="H209" s="412">
        <f t="shared" ca="1" si="569"/>
        <v>0</v>
      </c>
      <c r="I209" s="412"/>
      <c r="J209" s="412">
        <f t="shared" ca="1" si="570"/>
        <v>0</v>
      </c>
      <c r="K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412">
        <f t="shared" ca="1" si="571"/>
        <v>0</v>
      </c>
      <c r="AF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412">
        <f t="shared" ca="1" si="572"/>
        <v>0</v>
      </c>
      <c r="AJ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412">
        <f t="shared" ca="1" si="573"/>
        <v>0</v>
      </c>
      <c r="AN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412">
        <f t="shared" ca="1" si="574"/>
        <v>0</v>
      </c>
      <c r="AR209" s="412">
        <f t="shared" ca="1" si="575"/>
        <v>0</v>
      </c>
    </row>
    <row r="210" spans="2:44" ht="14.45" x14ac:dyDescent="0.3">
      <c r="B210" s="406" t="s">
        <v>346</v>
      </c>
      <c r="C210" s="411" t="s">
        <v>923</v>
      </c>
      <c r="D21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412">
        <f t="shared" ca="1" si="300"/>
        <v>0</v>
      </c>
      <c r="G210" s="412"/>
      <c r="H210" s="412">
        <f t="shared" ref="H210" ca="1" si="577">F210-G210</f>
        <v>0</v>
      </c>
      <c r="I210" s="412"/>
      <c r="J210" s="412">
        <f t="shared" ref="J210" ca="1" si="578">F210-I210</f>
        <v>0</v>
      </c>
      <c r="K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412">
        <f t="shared" ref="AE210" ca="1" si="579">AB210+AC210+AD210</f>
        <v>0</v>
      </c>
      <c r="AF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412">
        <f t="shared" ref="AI210" ca="1" si="580">AF210+AG210+AH210</f>
        <v>0</v>
      </c>
      <c r="AJ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412">
        <f t="shared" ref="AM210" ca="1" si="581">AJ210+AK210+AL210</f>
        <v>0</v>
      </c>
      <c r="AN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412">
        <f t="shared" ref="AQ210" ca="1" si="582">AN210+AO210+AP210</f>
        <v>0</v>
      </c>
      <c r="AR210" s="412">
        <f t="shared" ref="AR210" ca="1" si="583">AE210+AI210+AM210+AQ210</f>
        <v>0</v>
      </c>
    </row>
    <row r="211" spans="2:44" ht="14.45" x14ac:dyDescent="0.3">
      <c r="B211" s="406" t="s">
        <v>347</v>
      </c>
      <c r="C211" s="411" t="s">
        <v>924</v>
      </c>
      <c r="D21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412">
        <f t="shared" ref="F211" ca="1" si="584">D211+E211</f>
        <v>0</v>
      </c>
      <c r="G211" s="412"/>
      <c r="H211" s="412">
        <f t="shared" ca="1" si="569"/>
        <v>0</v>
      </c>
      <c r="I211" s="412"/>
      <c r="J211" s="412">
        <f t="shared" ca="1" si="570"/>
        <v>0</v>
      </c>
      <c r="K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412">
        <f t="shared" ca="1" si="571"/>
        <v>0</v>
      </c>
      <c r="AF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412">
        <f t="shared" ca="1" si="572"/>
        <v>0</v>
      </c>
      <c r="AJ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412">
        <f t="shared" ca="1" si="573"/>
        <v>0</v>
      </c>
      <c r="AN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412">
        <f t="shared" ca="1" si="574"/>
        <v>0</v>
      </c>
      <c r="AR211" s="412">
        <f t="shared" ca="1" si="575"/>
        <v>0</v>
      </c>
    </row>
    <row r="212" spans="2:44" ht="14.45" x14ac:dyDescent="0.3">
      <c r="B212" s="406" t="s">
        <v>348</v>
      </c>
      <c r="C212" s="411" t="s">
        <v>925</v>
      </c>
      <c r="D21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412">
        <f t="shared" ref="F212" ca="1" si="585">D212+E212</f>
        <v>0</v>
      </c>
      <c r="G212" s="412"/>
      <c r="H212" s="412">
        <f t="shared" ca="1" si="4"/>
        <v>0</v>
      </c>
      <c r="I212" s="412"/>
      <c r="J212" s="412">
        <f t="shared" ca="1" si="5"/>
        <v>0</v>
      </c>
      <c r="K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412">
        <f t="shared" ca="1" si="9"/>
        <v>0</v>
      </c>
      <c r="AF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412">
        <f t="shared" ca="1" si="10"/>
        <v>0</v>
      </c>
      <c r="AJ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412">
        <f t="shared" ca="1" si="11"/>
        <v>0</v>
      </c>
      <c r="AN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412">
        <f t="shared" ca="1" si="12"/>
        <v>0</v>
      </c>
      <c r="AR212" s="412">
        <f t="shared" ca="1" si="13"/>
        <v>0</v>
      </c>
    </row>
    <row r="213" spans="2:44" ht="14.45" x14ac:dyDescent="0.3">
      <c r="B213" s="406" t="s">
        <v>349</v>
      </c>
      <c r="C213" s="411" t="s">
        <v>926</v>
      </c>
      <c r="D21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412">
        <f t="shared" ca="1" si="300"/>
        <v>0</v>
      </c>
      <c r="G213" s="412"/>
      <c r="H213" s="412">
        <f t="shared" ref="H213" ca="1" si="586">F213-G213</f>
        <v>0</v>
      </c>
      <c r="I213" s="412"/>
      <c r="J213" s="412">
        <f t="shared" ref="J213" ca="1" si="587">F213-I213</f>
        <v>0</v>
      </c>
      <c r="K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412">
        <f t="shared" ref="AE213" ca="1" si="588">AB213+AC213+AD213</f>
        <v>0</v>
      </c>
      <c r="AF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412">
        <f t="shared" ref="AI213" ca="1" si="589">AF213+AG213+AH213</f>
        <v>0</v>
      </c>
      <c r="AJ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412">
        <f t="shared" ref="AM213" ca="1" si="590">AJ213+AK213+AL213</f>
        <v>0</v>
      </c>
      <c r="AN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412">
        <f t="shared" ref="AQ213" ca="1" si="591">AN213+AO213+AP213</f>
        <v>0</v>
      </c>
      <c r="AR213" s="412">
        <f t="shared" ref="AR213" ca="1" si="592">AE213+AI213+AM213+AQ213</f>
        <v>0</v>
      </c>
    </row>
    <row r="214" spans="2:44" ht="14.45" x14ac:dyDescent="0.3">
      <c r="B214" s="405" t="s">
        <v>350</v>
      </c>
      <c r="C214" s="409" t="s">
        <v>927</v>
      </c>
      <c r="D214" s="410">
        <f ca="1">SUM(D215:D221)</f>
        <v>1448360</v>
      </c>
      <c r="E214" s="410">
        <f ca="1">SUM(E215:E221)</f>
        <v>0</v>
      </c>
      <c r="F214" s="410">
        <f t="shared" ca="1" si="300"/>
        <v>1448360</v>
      </c>
      <c r="G214" s="410">
        <f>SUM(G215:G221)</f>
        <v>0</v>
      </c>
      <c r="H214" s="410">
        <f t="shared" ca="1" si="4"/>
        <v>1448360</v>
      </c>
      <c r="I214" s="410">
        <f>SUM(I215:I221)</f>
        <v>0</v>
      </c>
      <c r="J214" s="410">
        <f t="shared" ca="1" si="5"/>
        <v>1448360</v>
      </c>
      <c r="K214" s="410">
        <f t="shared" ref="K214:AD214" ca="1" si="593">SUM(K215:K221)</f>
        <v>0</v>
      </c>
      <c r="L214" s="410">
        <f t="shared" ca="1" si="593"/>
        <v>0</v>
      </c>
      <c r="M214" s="410">
        <f t="shared" ca="1" si="593"/>
        <v>0</v>
      </c>
      <c r="N214" s="410">
        <f t="shared" ca="1" si="593"/>
        <v>0</v>
      </c>
      <c r="O214" s="410">
        <f t="shared" ca="1" si="593"/>
        <v>220000</v>
      </c>
      <c r="P214" s="410">
        <f t="shared" ref="P214:Q214" ca="1" si="594">SUM(P215:P221)</f>
        <v>501500</v>
      </c>
      <c r="Q214" s="410">
        <f t="shared" ca="1" si="594"/>
        <v>724860</v>
      </c>
      <c r="R214" s="410">
        <f t="shared" ca="1" si="593"/>
        <v>0</v>
      </c>
      <c r="S214" s="410">
        <f t="shared" ca="1" si="593"/>
        <v>0</v>
      </c>
      <c r="T214" s="410">
        <f t="shared" ref="T214" ca="1" si="595">SUM(T215:T221)</f>
        <v>0</v>
      </c>
      <c r="U214" s="410">
        <f t="shared" ca="1" si="593"/>
        <v>0</v>
      </c>
      <c r="V214" s="410">
        <f t="shared" ca="1" si="593"/>
        <v>2000</v>
      </c>
      <c r="W214" s="410">
        <f t="shared" ref="W214" ca="1" si="596">SUM(W215:W221)</f>
        <v>0</v>
      </c>
      <c r="X214" s="410">
        <f t="shared" ca="1" si="593"/>
        <v>0</v>
      </c>
      <c r="Y214" s="410">
        <f t="shared" ref="Y214:Z214" ca="1" si="597">SUM(Y215:Y221)</f>
        <v>0</v>
      </c>
      <c r="Z214" s="410">
        <f t="shared" ca="1" si="597"/>
        <v>0</v>
      </c>
      <c r="AA214" s="410">
        <f t="shared" ca="1" si="593"/>
        <v>0</v>
      </c>
      <c r="AB214" s="410">
        <f t="shared" ca="1" si="593"/>
        <v>0</v>
      </c>
      <c r="AC214" s="410">
        <f t="shared" ca="1" si="593"/>
        <v>0</v>
      </c>
      <c r="AD214" s="410">
        <f t="shared" ca="1" si="593"/>
        <v>18200</v>
      </c>
      <c r="AE214" s="410">
        <f t="shared" ca="1" si="9"/>
        <v>18200</v>
      </c>
      <c r="AF214" s="410">
        <f ca="1">SUM(AF215:AF221)</f>
        <v>190000</v>
      </c>
      <c r="AG214" s="410">
        <f ca="1">SUM(AG215:AG221)</f>
        <v>5000</v>
      </c>
      <c r="AH214" s="410">
        <f ca="1">SUM(AH215:AH221)</f>
        <v>0</v>
      </c>
      <c r="AI214" s="410">
        <f t="shared" ca="1" si="10"/>
        <v>195000</v>
      </c>
      <c r="AJ214" s="410">
        <f ca="1">SUM(AJ215:AJ221)</f>
        <v>6000</v>
      </c>
      <c r="AK214" s="410">
        <f ca="1">SUM(AK215:AK221)</f>
        <v>500000</v>
      </c>
      <c r="AL214" s="410">
        <f ca="1">SUM(AL215:AL221)</f>
        <v>540160</v>
      </c>
      <c r="AM214" s="410">
        <f t="shared" ca="1" si="11"/>
        <v>1046160</v>
      </c>
      <c r="AN214" s="410">
        <f ca="1">SUM(AN215:AN221)</f>
        <v>102000</v>
      </c>
      <c r="AO214" s="410">
        <f ca="1">SUM(AO215:AO221)</f>
        <v>85000</v>
      </c>
      <c r="AP214" s="410">
        <f ca="1">SUM(AP215:AP221)</f>
        <v>2000</v>
      </c>
      <c r="AQ214" s="410">
        <f t="shared" ca="1" si="12"/>
        <v>189000</v>
      </c>
      <c r="AR214" s="410">
        <f t="shared" ca="1" si="13"/>
        <v>1448360</v>
      </c>
    </row>
    <row r="215" spans="2:44" ht="14.45" x14ac:dyDescent="0.3">
      <c r="B215" s="406" t="s">
        <v>351</v>
      </c>
      <c r="C215" s="411" t="s">
        <v>928</v>
      </c>
      <c r="D2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412">
        <f t="shared" ref="F215:F217" ca="1" si="598">D215+E215</f>
        <v>0</v>
      </c>
      <c r="G215" s="412"/>
      <c r="H215" s="412">
        <f t="shared" ca="1" si="4"/>
        <v>0</v>
      </c>
      <c r="I215" s="412"/>
      <c r="J215" s="412">
        <f t="shared" ca="1" si="5"/>
        <v>0</v>
      </c>
      <c r="K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412">
        <f t="shared" ca="1" si="9"/>
        <v>0</v>
      </c>
      <c r="AF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412">
        <f t="shared" ca="1" si="10"/>
        <v>0</v>
      </c>
      <c r="AJ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412">
        <f t="shared" ca="1" si="11"/>
        <v>0</v>
      </c>
      <c r="AN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412">
        <f t="shared" ca="1" si="12"/>
        <v>0</v>
      </c>
      <c r="AR215" s="412">
        <f t="shared" ca="1" si="13"/>
        <v>0</v>
      </c>
    </row>
    <row r="216" spans="2:44" ht="14.45" x14ac:dyDescent="0.3">
      <c r="B216" s="406" t="s">
        <v>352</v>
      </c>
      <c r="C216" s="411" t="s">
        <v>929</v>
      </c>
      <c r="D2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1448360</v>
      </c>
      <c r="E2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412">
        <f t="shared" ca="1" si="598"/>
        <v>1448360</v>
      </c>
      <c r="G216" s="412"/>
      <c r="H216" s="412">
        <f t="shared" ca="1" si="4"/>
        <v>1448360</v>
      </c>
      <c r="I216" s="412"/>
      <c r="J216" s="412">
        <f t="shared" ca="1" si="5"/>
        <v>1448360</v>
      </c>
      <c r="K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220000</v>
      </c>
      <c r="P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501500</v>
      </c>
      <c r="Q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724860</v>
      </c>
      <c r="R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W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18200</v>
      </c>
      <c r="AE216" s="412">
        <f t="shared" ca="1" si="9"/>
        <v>18200</v>
      </c>
      <c r="AF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190000</v>
      </c>
      <c r="AG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H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412">
        <f t="shared" ca="1" si="10"/>
        <v>195000</v>
      </c>
      <c r="AJ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K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500000</v>
      </c>
      <c r="AL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540160</v>
      </c>
      <c r="AM216" s="412">
        <f t="shared" ca="1" si="11"/>
        <v>1046160</v>
      </c>
      <c r="AN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102000</v>
      </c>
      <c r="AO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85000</v>
      </c>
      <c r="AP2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Q216" s="412">
        <f t="shared" ca="1" si="12"/>
        <v>189000</v>
      </c>
      <c r="AR216" s="412">
        <f t="shared" ca="1" si="13"/>
        <v>1448360</v>
      </c>
    </row>
    <row r="217" spans="2:44" ht="14.45" x14ac:dyDescent="0.3">
      <c r="B217" s="406" t="s">
        <v>353</v>
      </c>
      <c r="C217" s="411" t="s">
        <v>930</v>
      </c>
      <c r="D2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412">
        <f t="shared" ca="1" si="598"/>
        <v>0</v>
      </c>
      <c r="G217" s="412"/>
      <c r="H217" s="412">
        <f t="shared" ref="H217" ca="1" si="599">F217-G217</f>
        <v>0</v>
      </c>
      <c r="I217" s="412"/>
      <c r="J217" s="412">
        <f t="shared" ref="J217" ca="1" si="600">F217-I217</f>
        <v>0</v>
      </c>
      <c r="K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412">
        <f t="shared" ref="AE217" ca="1" si="601">AB217+AC217+AD217</f>
        <v>0</v>
      </c>
      <c r="AF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412">
        <f t="shared" ref="AI217" ca="1" si="602">AF217+AG217+AH217</f>
        <v>0</v>
      </c>
      <c r="AJ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412">
        <f t="shared" ref="AM217" ca="1" si="603">AJ217+AK217+AL217</f>
        <v>0</v>
      </c>
      <c r="AN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412">
        <f t="shared" ref="AQ217" ca="1" si="604">AN217+AO217+AP217</f>
        <v>0</v>
      </c>
      <c r="AR217" s="412">
        <f t="shared" ref="AR217" ca="1" si="605">AE217+AI217+AM217+AQ217</f>
        <v>0</v>
      </c>
    </row>
    <row r="218" spans="2:44" ht="14.45" x14ac:dyDescent="0.3">
      <c r="B218" s="406" t="s">
        <v>354</v>
      </c>
      <c r="C218" s="411" t="s">
        <v>931</v>
      </c>
      <c r="D21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412">
        <f t="shared" ca="1" si="300"/>
        <v>0</v>
      </c>
      <c r="G218" s="412"/>
      <c r="H218" s="412">
        <f t="shared" ref="H218:H219" ca="1" si="606">F218-G218</f>
        <v>0</v>
      </c>
      <c r="I218" s="412"/>
      <c r="J218" s="412">
        <f t="shared" ref="J218:J219" ca="1" si="607">F218-I218</f>
        <v>0</v>
      </c>
      <c r="K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412">
        <f t="shared" ref="AE218:AE219" ca="1" si="608">AB218+AC218+AD218</f>
        <v>0</v>
      </c>
      <c r="AF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412">
        <f t="shared" ref="AI218:AI219" ca="1" si="609">AF218+AG218+AH218</f>
        <v>0</v>
      </c>
      <c r="AJ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412">
        <f t="shared" ref="AM218:AM219" ca="1" si="610">AJ218+AK218+AL218</f>
        <v>0</v>
      </c>
      <c r="AN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412">
        <f t="shared" ref="AQ218:AQ219" ca="1" si="611">AN218+AO218+AP218</f>
        <v>0</v>
      </c>
      <c r="AR218" s="412">
        <f t="shared" ref="AR218:AR219" ca="1" si="612">AE218+AI218+AM218+AQ218</f>
        <v>0</v>
      </c>
    </row>
    <row r="219" spans="2:44" ht="14.45" x14ac:dyDescent="0.3">
      <c r="B219" s="406" t="s">
        <v>355</v>
      </c>
      <c r="C219" s="411" t="s">
        <v>932</v>
      </c>
      <c r="D2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412">
        <f t="shared" ref="F219" ca="1" si="613">D219+E219</f>
        <v>0</v>
      </c>
      <c r="G219" s="412"/>
      <c r="H219" s="412">
        <f t="shared" ca="1" si="606"/>
        <v>0</v>
      </c>
      <c r="I219" s="412"/>
      <c r="J219" s="412">
        <f t="shared" ca="1" si="607"/>
        <v>0</v>
      </c>
      <c r="K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412">
        <f t="shared" ca="1" si="608"/>
        <v>0</v>
      </c>
      <c r="AF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412">
        <f t="shared" ca="1" si="609"/>
        <v>0</v>
      </c>
      <c r="AJ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412">
        <f t="shared" ca="1" si="610"/>
        <v>0</v>
      </c>
      <c r="AN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412">
        <f t="shared" ca="1" si="611"/>
        <v>0</v>
      </c>
      <c r="AR219" s="412">
        <f t="shared" ca="1" si="612"/>
        <v>0</v>
      </c>
    </row>
    <row r="220" spans="2:44" ht="14.45" x14ac:dyDescent="0.3">
      <c r="B220" s="406" t="s">
        <v>356</v>
      </c>
      <c r="C220" s="411" t="s">
        <v>933</v>
      </c>
      <c r="D2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412">
        <f t="shared" ref="F220" ca="1" si="614">D220+E220</f>
        <v>0</v>
      </c>
      <c r="G220" s="412"/>
      <c r="H220" s="412">
        <f t="shared" ca="1" si="4"/>
        <v>0</v>
      </c>
      <c r="I220" s="412"/>
      <c r="J220" s="412">
        <f t="shared" ca="1" si="5"/>
        <v>0</v>
      </c>
      <c r="K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412">
        <f t="shared" ca="1" si="9"/>
        <v>0</v>
      </c>
      <c r="AF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412">
        <f t="shared" ca="1" si="10"/>
        <v>0</v>
      </c>
      <c r="AJ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412">
        <f t="shared" ca="1" si="11"/>
        <v>0</v>
      </c>
      <c r="AN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412">
        <f t="shared" ca="1" si="12"/>
        <v>0</v>
      </c>
      <c r="AR220" s="412">
        <f t="shared" ca="1" si="13"/>
        <v>0</v>
      </c>
    </row>
    <row r="221" spans="2:44" ht="14.45" x14ac:dyDescent="0.3">
      <c r="B221" s="406" t="s">
        <v>357</v>
      </c>
      <c r="C221" s="411" t="s">
        <v>934</v>
      </c>
      <c r="D2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412">
        <f t="shared" ca="1" si="300"/>
        <v>0</v>
      </c>
      <c r="G221" s="412"/>
      <c r="H221" s="412">
        <f t="shared" ref="H221" ca="1" si="615">F221-G221</f>
        <v>0</v>
      </c>
      <c r="I221" s="412"/>
      <c r="J221" s="412">
        <f t="shared" ref="J221" ca="1" si="616">F221-I221</f>
        <v>0</v>
      </c>
      <c r="K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412">
        <f t="shared" ref="AE221" ca="1" si="617">AB221+AC221+AD221</f>
        <v>0</v>
      </c>
      <c r="AF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412">
        <f t="shared" ref="AI221" ca="1" si="618">AF221+AG221+AH221</f>
        <v>0</v>
      </c>
      <c r="AJ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412">
        <f t="shared" ref="AM221" ca="1" si="619">AJ221+AK221+AL221</f>
        <v>0</v>
      </c>
      <c r="AN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412">
        <f t="shared" ref="AQ221" ca="1" si="620">AN221+AO221+AP221</f>
        <v>0</v>
      </c>
      <c r="AR221" s="412">
        <f t="shared" ref="AR221" ca="1" si="621">AE221+AI221+AM221+AQ221</f>
        <v>0</v>
      </c>
    </row>
    <row r="222" spans="2:44" ht="14.45" x14ac:dyDescent="0.3">
      <c r="B222" s="407" t="s">
        <v>358</v>
      </c>
      <c r="C222" s="413" t="s">
        <v>935</v>
      </c>
      <c r="D222" s="414">
        <f ca="1">D223+D235+D243+D260+D267+D312</f>
        <v>956537.08333333337</v>
      </c>
      <c r="E222" s="414">
        <f ca="1">E223+E235+E243+E260+E267+E312</f>
        <v>1728175</v>
      </c>
      <c r="F222" s="414">
        <f t="shared" ref="F222:F382" ca="1" si="622">D222+E222</f>
        <v>2684712.0833333335</v>
      </c>
      <c r="G222" s="414">
        <f>G223+G235+G243+G260+G267+G312</f>
        <v>0</v>
      </c>
      <c r="H222" s="414">
        <f t="shared" ref="H222:H498" ca="1" si="623">F222-G222</f>
        <v>2684712.0833333335</v>
      </c>
      <c r="I222" s="414">
        <f>I223+I235+I243+I260+I267+I312</f>
        <v>0</v>
      </c>
      <c r="J222" s="414">
        <f t="shared" ref="J222:J498" ca="1" si="624">F222-I222</f>
        <v>2684712.0833333335</v>
      </c>
      <c r="K222" s="414">
        <f t="shared" ref="K222:AD222" ca="1" si="625">K223+K235+K243+K260+K267+K312</f>
        <v>16120</v>
      </c>
      <c r="L222" s="414">
        <f t="shared" ca="1" si="625"/>
        <v>8417.5</v>
      </c>
      <c r="M222" s="414">
        <f t="shared" ca="1" si="625"/>
        <v>4917.5</v>
      </c>
      <c r="N222" s="414">
        <f t="shared" ca="1" si="625"/>
        <v>0</v>
      </c>
      <c r="O222" s="414">
        <f t="shared" ca="1" si="625"/>
        <v>4200</v>
      </c>
      <c r="P222" s="414">
        <f t="shared" ca="1" si="625"/>
        <v>47783.333333333336</v>
      </c>
      <c r="Q222" s="414">
        <f t="shared" ca="1" si="625"/>
        <v>309067.08333333331</v>
      </c>
      <c r="R222" s="414">
        <f t="shared" ca="1" si="625"/>
        <v>0</v>
      </c>
      <c r="S222" s="414">
        <f t="shared" ca="1" si="625"/>
        <v>0</v>
      </c>
      <c r="T222" s="414">
        <f t="shared" ref="T222" ca="1" si="626">T223+T235+T243+T260+T267+T312</f>
        <v>0</v>
      </c>
      <c r="U222" s="414">
        <f t="shared" ca="1" si="625"/>
        <v>2173306.666666667</v>
      </c>
      <c r="V222" s="414">
        <f t="shared" ca="1" si="625"/>
        <v>75000</v>
      </c>
      <c r="W222" s="414">
        <f t="shared" ca="1" si="625"/>
        <v>0</v>
      </c>
      <c r="X222" s="414">
        <f t="shared" ca="1" si="625"/>
        <v>0</v>
      </c>
      <c r="Y222" s="414">
        <f t="shared" ref="Y222:Z222" ca="1" si="627">Y223+Y235+Y243+Y260+Y267+Y312</f>
        <v>0</v>
      </c>
      <c r="Z222" s="414">
        <f t="shared" ca="1" si="627"/>
        <v>0</v>
      </c>
      <c r="AA222" s="414">
        <f t="shared" ca="1" si="625"/>
        <v>45900</v>
      </c>
      <c r="AB222" s="414">
        <f t="shared" ca="1" si="625"/>
        <v>3000</v>
      </c>
      <c r="AC222" s="414">
        <f t="shared" ca="1" si="625"/>
        <v>1843840.4166666667</v>
      </c>
      <c r="AD222" s="414">
        <f t="shared" ca="1" si="625"/>
        <v>312015.41666666663</v>
      </c>
      <c r="AE222" s="414">
        <f t="shared" ref="AE222:AE498" ca="1" si="628">AB222+AC222+AD222</f>
        <v>2158855.8333333335</v>
      </c>
      <c r="AF222" s="414">
        <f ca="1">AF223+AF235+AF243+AF260+AF267+AF312</f>
        <v>22195.833333333332</v>
      </c>
      <c r="AG222" s="414">
        <f ca="1">AG223+AG235+AG243+AG260+AG267+AG312</f>
        <v>78494.583333333328</v>
      </c>
      <c r="AH222" s="414">
        <f ca="1">AH223+AH235+AH243+AH260+AH267+AH312</f>
        <v>14686.25</v>
      </c>
      <c r="AI222" s="414">
        <f t="shared" ref="AI222:AI498" ca="1" si="629">AF222+AG222+AH222</f>
        <v>115376.66666666666</v>
      </c>
      <c r="AJ222" s="414">
        <f ca="1">AJ223+AJ235+AJ243+AJ260+AJ267+AJ312</f>
        <v>53400</v>
      </c>
      <c r="AK222" s="414">
        <f ca="1">AK223+AK235+AK243+AK260+AK267+AK312</f>
        <v>4097.916666666667</v>
      </c>
      <c r="AL222" s="414">
        <f ca="1">AL223+AL235+AL243+AL260+AL267+AL312</f>
        <v>229585.83333333334</v>
      </c>
      <c r="AM222" s="414">
        <f t="shared" ref="AM222:AM498" ca="1" si="630">AJ222+AK222+AL222</f>
        <v>287083.75</v>
      </c>
      <c r="AN222" s="414">
        <f ca="1">AN223+AN235+AN243+AN260+AN267+AN312</f>
        <v>38195.833333333336</v>
      </c>
      <c r="AO222" s="414">
        <f ca="1">AO223+AO235+AO243+AO260+AO267+AO312</f>
        <v>6000</v>
      </c>
      <c r="AP222" s="414">
        <f ca="1">AP223+AP235+AP243+AP260+AP267+AP312</f>
        <v>79200</v>
      </c>
      <c r="AQ222" s="414">
        <f t="shared" ref="AQ222:AQ498" ca="1" si="631">AN222+AO222+AP222</f>
        <v>123395.83333333334</v>
      </c>
      <c r="AR222" s="414">
        <f t="shared" ref="AR222:AR498" ca="1" si="632">AE222+AI222+AM222+AQ222</f>
        <v>2684712.0833333335</v>
      </c>
    </row>
    <row r="223" spans="2:44" ht="14.45" x14ac:dyDescent="0.3">
      <c r="B223" s="405" t="s">
        <v>359</v>
      </c>
      <c r="C223" s="409" t="s">
        <v>936</v>
      </c>
      <c r="D223" s="410">
        <f ca="1">SUM(D224:D234)</f>
        <v>406950</v>
      </c>
      <c r="E223" s="410">
        <f ca="1">SUM(E224:E234)</f>
        <v>15120</v>
      </c>
      <c r="F223" s="410">
        <f t="shared" ca="1" si="622"/>
        <v>422070</v>
      </c>
      <c r="G223" s="410">
        <f>SUM(G224:G234)</f>
        <v>0</v>
      </c>
      <c r="H223" s="410">
        <f t="shared" ca="1" si="623"/>
        <v>422070</v>
      </c>
      <c r="I223" s="410">
        <f>SUM(I224:I234)</f>
        <v>0</v>
      </c>
      <c r="J223" s="410">
        <f t="shared" ca="1" si="624"/>
        <v>422070</v>
      </c>
      <c r="K223" s="410">
        <f t="shared" ref="K223:AD223" ca="1" si="633">SUM(K224:K234)</f>
        <v>15120</v>
      </c>
      <c r="L223" s="410">
        <f t="shared" ca="1" si="633"/>
        <v>8000</v>
      </c>
      <c r="M223" s="410">
        <f t="shared" ca="1" si="633"/>
        <v>4500</v>
      </c>
      <c r="N223" s="410">
        <f t="shared" ca="1" si="633"/>
        <v>0</v>
      </c>
      <c r="O223" s="410">
        <f t="shared" ca="1" si="633"/>
        <v>4200</v>
      </c>
      <c r="P223" s="410">
        <f t="shared" ca="1" si="633"/>
        <v>45000</v>
      </c>
      <c r="Q223" s="410">
        <f t="shared" ca="1" si="633"/>
        <v>264250</v>
      </c>
      <c r="R223" s="410">
        <f t="shared" ca="1" si="633"/>
        <v>0</v>
      </c>
      <c r="S223" s="410">
        <f t="shared" ca="1" si="633"/>
        <v>0</v>
      </c>
      <c r="T223" s="410">
        <f t="shared" ref="T223" ca="1" si="634">SUM(T224:T234)</f>
        <v>0</v>
      </c>
      <c r="U223" s="410">
        <f t="shared" ca="1" si="633"/>
        <v>6000</v>
      </c>
      <c r="V223" s="410">
        <f t="shared" ca="1" si="633"/>
        <v>75000</v>
      </c>
      <c r="W223" s="410">
        <f t="shared" ca="1" si="633"/>
        <v>0</v>
      </c>
      <c r="X223" s="410">
        <f t="shared" ca="1" si="633"/>
        <v>0</v>
      </c>
      <c r="Y223" s="410">
        <f t="shared" ref="Y223:Z223" ca="1" si="635">SUM(Y224:Y234)</f>
        <v>0</v>
      </c>
      <c r="Z223" s="410">
        <f t="shared" ca="1" si="635"/>
        <v>0</v>
      </c>
      <c r="AA223" s="410">
        <f t="shared" ca="1" si="633"/>
        <v>0</v>
      </c>
      <c r="AB223" s="410">
        <f t="shared" ca="1" si="633"/>
        <v>0</v>
      </c>
      <c r="AC223" s="410">
        <f t="shared" ca="1" si="633"/>
        <v>21120</v>
      </c>
      <c r="AD223" s="410">
        <f t="shared" ca="1" si="633"/>
        <v>41250</v>
      </c>
      <c r="AE223" s="410">
        <f t="shared" ca="1" si="628"/>
        <v>62370</v>
      </c>
      <c r="AF223" s="410">
        <f ca="1">SUM(AF224:AF234)</f>
        <v>21500</v>
      </c>
      <c r="AG223" s="410">
        <f ca="1">SUM(AG224:AG234)</f>
        <v>74250</v>
      </c>
      <c r="AH223" s="410">
        <f ca="1">SUM(AH224:AH234)</f>
        <v>14000</v>
      </c>
      <c r="AI223" s="410">
        <f t="shared" ca="1" si="629"/>
        <v>109750</v>
      </c>
      <c r="AJ223" s="410">
        <f ca="1">SUM(AJ224:AJ234)</f>
        <v>50000</v>
      </c>
      <c r="AK223" s="410">
        <f ca="1">SUM(AK224:AK234)</f>
        <v>3750</v>
      </c>
      <c r="AL223" s="410">
        <f ca="1">SUM(AL224:AL234)</f>
        <v>77500</v>
      </c>
      <c r="AM223" s="410">
        <f t="shared" ca="1" si="630"/>
        <v>131250</v>
      </c>
      <c r="AN223" s="410">
        <f ca="1">SUM(AN224:AN234)</f>
        <v>33500</v>
      </c>
      <c r="AO223" s="410">
        <f ca="1">SUM(AO224:AO234)</f>
        <v>6000</v>
      </c>
      <c r="AP223" s="410">
        <f ca="1">SUM(AP224:AP234)</f>
        <v>79200</v>
      </c>
      <c r="AQ223" s="410">
        <f t="shared" ca="1" si="631"/>
        <v>118700</v>
      </c>
      <c r="AR223" s="410">
        <f t="shared" ca="1" si="632"/>
        <v>422070</v>
      </c>
    </row>
    <row r="224" spans="2:44" ht="14.45" x14ac:dyDescent="0.3">
      <c r="B224" s="406" t="s">
        <v>360</v>
      </c>
      <c r="C224" s="411" t="s">
        <v>937</v>
      </c>
      <c r="D2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412">
        <f t="shared" ca="1" si="622"/>
        <v>0</v>
      </c>
      <c r="G224" s="412"/>
      <c r="H224" s="412">
        <f t="shared" ca="1" si="623"/>
        <v>0</v>
      </c>
      <c r="I224" s="412"/>
      <c r="J224" s="412">
        <f t="shared" ca="1" si="624"/>
        <v>0</v>
      </c>
      <c r="K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412">
        <f t="shared" ca="1" si="628"/>
        <v>0</v>
      </c>
      <c r="AF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412">
        <f t="shared" ca="1" si="629"/>
        <v>0</v>
      </c>
      <c r="AJ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412">
        <f t="shared" ca="1" si="630"/>
        <v>0</v>
      </c>
      <c r="AN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412">
        <f t="shared" ca="1" si="631"/>
        <v>0</v>
      </c>
      <c r="AR224" s="412">
        <f t="shared" ca="1" si="632"/>
        <v>0</v>
      </c>
    </row>
    <row r="225" spans="2:44" ht="14.45" x14ac:dyDescent="0.3">
      <c r="B225" s="406" t="s">
        <v>361</v>
      </c>
      <c r="C225" s="411" t="s">
        <v>938</v>
      </c>
      <c r="D2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406950</v>
      </c>
      <c r="E2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15120</v>
      </c>
      <c r="F225" s="412">
        <f t="shared" ca="1" si="622"/>
        <v>422070</v>
      </c>
      <c r="G225" s="412"/>
      <c r="H225" s="412">
        <f t="shared" ca="1" si="623"/>
        <v>422070</v>
      </c>
      <c r="I225" s="412"/>
      <c r="J225" s="412">
        <f t="shared" ca="1" si="624"/>
        <v>422070</v>
      </c>
      <c r="K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15120</v>
      </c>
      <c r="L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M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v>
      </c>
      <c r="N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4200</v>
      </c>
      <c r="P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Q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264250</v>
      </c>
      <c r="R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V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75000</v>
      </c>
      <c r="W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21120</v>
      </c>
      <c r="AD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41250</v>
      </c>
      <c r="AE225" s="412">
        <f t="shared" ca="1" si="628"/>
        <v>62370</v>
      </c>
      <c r="AF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21500</v>
      </c>
      <c r="AG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74250</v>
      </c>
      <c r="AH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v>
      </c>
      <c r="AI225" s="412">
        <f t="shared" ca="1" si="629"/>
        <v>109750</v>
      </c>
      <c r="AJ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K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3750</v>
      </c>
      <c r="AL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77500</v>
      </c>
      <c r="AM225" s="412">
        <f t="shared" ca="1" si="630"/>
        <v>131250</v>
      </c>
      <c r="AN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33500</v>
      </c>
      <c r="AO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P2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79200</v>
      </c>
      <c r="AQ225" s="412">
        <f t="shared" ca="1" si="631"/>
        <v>118700</v>
      </c>
      <c r="AR225" s="412">
        <f t="shared" ca="1" si="632"/>
        <v>422070</v>
      </c>
    </row>
    <row r="226" spans="2:44" ht="14.45" x14ac:dyDescent="0.3">
      <c r="B226" s="406" t="s">
        <v>362</v>
      </c>
      <c r="C226" s="411" t="s">
        <v>939</v>
      </c>
      <c r="D22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412">
        <f t="shared" ca="1" si="622"/>
        <v>0</v>
      </c>
      <c r="G226" s="412"/>
      <c r="H226" s="412">
        <f t="shared" ca="1" si="623"/>
        <v>0</v>
      </c>
      <c r="I226" s="412"/>
      <c r="J226" s="412">
        <f t="shared" ca="1" si="624"/>
        <v>0</v>
      </c>
      <c r="K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412">
        <f t="shared" ca="1" si="628"/>
        <v>0</v>
      </c>
      <c r="AF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412">
        <f t="shared" ca="1" si="629"/>
        <v>0</v>
      </c>
      <c r="AJ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412">
        <f t="shared" ca="1" si="630"/>
        <v>0</v>
      </c>
      <c r="AN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412">
        <f t="shared" ca="1" si="631"/>
        <v>0</v>
      </c>
      <c r="AR226" s="412">
        <f t="shared" ca="1" si="632"/>
        <v>0</v>
      </c>
    </row>
    <row r="227" spans="2:44" ht="14.45" x14ac:dyDescent="0.3">
      <c r="B227" s="406" t="s">
        <v>363</v>
      </c>
      <c r="C227" s="411" t="s">
        <v>940</v>
      </c>
      <c r="D22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412">
        <f t="shared" ref="F227:F229" ca="1" si="636">D227+E227</f>
        <v>0</v>
      </c>
      <c r="G227" s="412"/>
      <c r="H227" s="412">
        <f t="shared" ref="H227:H229" ca="1" si="637">F227-G227</f>
        <v>0</v>
      </c>
      <c r="I227" s="412"/>
      <c r="J227" s="412">
        <f t="shared" ref="J227:J229" ca="1" si="638">F227-I227</f>
        <v>0</v>
      </c>
      <c r="K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412">
        <f t="shared" ref="AE227:AE229" ca="1" si="639">AB227+AC227+AD227</f>
        <v>0</v>
      </c>
      <c r="AF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412">
        <f t="shared" ref="AI227:AI229" ca="1" si="640">AF227+AG227+AH227</f>
        <v>0</v>
      </c>
      <c r="AJ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412">
        <f t="shared" ref="AM227:AM229" ca="1" si="641">AJ227+AK227+AL227</f>
        <v>0</v>
      </c>
      <c r="AN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412">
        <f t="shared" ref="AQ227:AQ229" ca="1" si="642">AN227+AO227+AP227</f>
        <v>0</v>
      </c>
      <c r="AR227" s="412">
        <f t="shared" ref="AR227:AR229" ca="1" si="643">AE227+AI227+AM227+AQ227</f>
        <v>0</v>
      </c>
    </row>
    <row r="228" spans="2:44" ht="14.45" x14ac:dyDescent="0.3">
      <c r="B228" s="406" t="s">
        <v>364</v>
      </c>
      <c r="C228" s="411" t="s">
        <v>941</v>
      </c>
      <c r="D22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412">
        <f t="shared" ca="1" si="636"/>
        <v>0</v>
      </c>
      <c r="G228" s="412"/>
      <c r="H228" s="412">
        <f t="shared" ca="1" si="637"/>
        <v>0</v>
      </c>
      <c r="I228" s="412"/>
      <c r="J228" s="412">
        <f t="shared" ca="1" si="638"/>
        <v>0</v>
      </c>
      <c r="K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412">
        <f t="shared" ca="1" si="639"/>
        <v>0</v>
      </c>
      <c r="AF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412">
        <f t="shared" ca="1" si="640"/>
        <v>0</v>
      </c>
      <c r="AJ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412">
        <f t="shared" ca="1" si="641"/>
        <v>0</v>
      </c>
      <c r="AN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412">
        <f t="shared" ca="1" si="642"/>
        <v>0</v>
      </c>
      <c r="AR228" s="412">
        <f t="shared" ca="1" si="643"/>
        <v>0</v>
      </c>
    </row>
    <row r="229" spans="2:44" ht="14.45" x14ac:dyDescent="0.3">
      <c r="B229" s="406" t="s">
        <v>365</v>
      </c>
      <c r="C229" s="411" t="s">
        <v>942</v>
      </c>
      <c r="D2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412">
        <f t="shared" ca="1" si="636"/>
        <v>0</v>
      </c>
      <c r="G229" s="412"/>
      <c r="H229" s="412">
        <f t="shared" ca="1" si="637"/>
        <v>0</v>
      </c>
      <c r="I229" s="412"/>
      <c r="J229" s="412">
        <f t="shared" ca="1" si="638"/>
        <v>0</v>
      </c>
      <c r="K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412">
        <f t="shared" ca="1" si="639"/>
        <v>0</v>
      </c>
      <c r="AF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412">
        <f t="shared" ca="1" si="640"/>
        <v>0</v>
      </c>
      <c r="AJ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412">
        <f t="shared" ca="1" si="641"/>
        <v>0</v>
      </c>
      <c r="AN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412">
        <f t="shared" ca="1" si="642"/>
        <v>0</v>
      </c>
      <c r="AR229" s="412">
        <f t="shared" ca="1" si="643"/>
        <v>0</v>
      </c>
    </row>
    <row r="230" spans="2:44" ht="14.45" x14ac:dyDescent="0.3">
      <c r="B230" s="406" t="s">
        <v>366</v>
      </c>
      <c r="C230" s="411" t="s">
        <v>943</v>
      </c>
      <c r="D2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412">
        <f ca="1">D230+E230</f>
        <v>0</v>
      </c>
      <c r="G230" s="412"/>
      <c r="H230" s="412">
        <f ca="1">F230-G230</f>
        <v>0</v>
      </c>
      <c r="I230" s="412"/>
      <c r="J230" s="412">
        <f ca="1">F230-I230</f>
        <v>0</v>
      </c>
      <c r="K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412">
        <f ca="1">AB230+AC230+AD230</f>
        <v>0</v>
      </c>
      <c r="AF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412">
        <f ca="1">AF230+AG230+AH230</f>
        <v>0</v>
      </c>
      <c r="AJ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412">
        <f ca="1">AJ230+AK230+AL230</f>
        <v>0</v>
      </c>
      <c r="AN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412">
        <f ca="1">AN230+AO230+AP230</f>
        <v>0</v>
      </c>
      <c r="AR230" s="412">
        <f ca="1">AE230+AI230+AM230+AQ230</f>
        <v>0</v>
      </c>
    </row>
    <row r="231" spans="2:44" ht="14.45" x14ac:dyDescent="0.3">
      <c r="B231" s="406" t="s">
        <v>367</v>
      </c>
      <c r="C231" s="411" t="s">
        <v>944</v>
      </c>
      <c r="D2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412">
        <f ca="1">D231+E231</f>
        <v>0</v>
      </c>
      <c r="G231" s="412"/>
      <c r="H231" s="412">
        <f ca="1">F231-G231</f>
        <v>0</v>
      </c>
      <c r="I231" s="412"/>
      <c r="J231" s="412">
        <f ca="1">F231-I231</f>
        <v>0</v>
      </c>
      <c r="K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412">
        <f ca="1">AB231+AC231+AD231</f>
        <v>0</v>
      </c>
      <c r="AF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412">
        <f ca="1">AF231+AG231+AH231</f>
        <v>0</v>
      </c>
      <c r="AJ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412">
        <f ca="1">AJ231+AK231+AL231</f>
        <v>0</v>
      </c>
      <c r="AN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412">
        <f ca="1">AN231+AO231+AP231</f>
        <v>0</v>
      </c>
      <c r="AR231" s="412">
        <f ca="1">AE231+AI231+AM231+AQ231</f>
        <v>0</v>
      </c>
    </row>
    <row r="232" spans="2:44" ht="14.45" x14ac:dyDescent="0.3">
      <c r="B232" s="406" t="s">
        <v>368</v>
      </c>
      <c r="C232" s="411" t="s">
        <v>945</v>
      </c>
      <c r="D2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412">
        <f t="shared" ref="F232" ca="1" si="644">D232+E232</f>
        <v>0</v>
      </c>
      <c r="G232" s="412"/>
      <c r="H232" s="412">
        <f t="shared" ref="H232" ca="1" si="645">F232-G232</f>
        <v>0</v>
      </c>
      <c r="I232" s="412"/>
      <c r="J232" s="412">
        <f t="shared" ref="J232" ca="1" si="646">F232-I232</f>
        <v>0</v>
      </c>
      <c r="K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412">
        <f t="shared" ref="AE232" ca="1" si="647">AB232+AC232+AD232</f>
        <v>0</v>
      </c>
      <c r="AF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412">
        <f t="shared" ref="AI232" ca="1" si="648">AF232+AG232+AH232</f>
        <v>0</v>
      </c>
      <c r="AJ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412">
        <f t="shared" ref="AM232" ca="1" si="649">AJ232+AK232+AL232</f>
        <v>0</v>
      </c>
      <c r="AN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412">
        <f t="shared" ref="AQ232" ca="1" si="650">AN232+AO232+AP232</f>
        <v>0</v>
      </c>
      <c r="AR232" s="412">
        <f t="shared" ref="AR232" ca="1" si="651">AE232+AI232+AM232+AQ232</f>
        <v>0</v>
      </c>
    </row>
    <row r="233" spans="2:44" ht="14.45" x14ac:dyDescent="0.3">
      <c r="B233" s="406" t="s">
        <v>369</v>
      </c>
      <c r="C233" s="411" t="s">
        <v>946</v>
      </c>
      <c r="D23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412">
        <f t="shared" ref="F233" ca="1" si="652">D233+E233</f>
        <v>0</v>
      </c>
      <c r="G233" s="412"/>
      <c r="H233" s="412">
        <f t="shared" ref="H233" ca="1" si="653">F233-G233</f>
        <v>0</v>
      </c>
      <c r="I233" s="412"/>
      <c r="J233" s="412">
        <f t="shared" ref="J233" ca="1" si="654">F233-I233</f>
        <v>0</v>
      </c>
      <c r="K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412">
        <f t="shared" ref="AE233" ca="1" si="655">AB233+AC233+AD233</f>
        <v>0</v>
      </c>
      <c r="AF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412">
        <f t="shared" ref="AI233" ca="1" si="656">AF233+AG233+AH233</f>
        <v>0</v>
      </c>
      <c r="AJ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412">
        <f t="shared" ref="AM233" ca="1" si="657">AJ233+AK233+AL233</f>
        <v>0</v>
      </c>
      <c r="AN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412">
        <f t="shared" ref="AQ233" ca="1" si="658">AN233+AO233+AP233</f>
        <v>0</v>
      </c>
      <c r="AR233" s="412">
        <f t="shared" ref="AR233" ca="1" si="659">AE233+AI233+AM233+AQ233</f>
        <v>0</v>
      </c>
    </row>
    <row r="234" spans="2:44" ht="14.45" x14ac:dyDescent="0.3">
      <c r="B234" s="406" t="s">
        <v>370</v>
      </c>
      <c r="C234" s="411" t="s">
        <v>947</v>
      </c>
      <c r="D2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412">
        <f ca="1">D234+E234</f>
        <v>0</v>
      </c>
      <c r="G234" s="412"/>
      <c r="H234" s="412">
        <f ca="1">F234-G234</f>
        <v>0</v>
      </c>
      <c r="I234" s="412"/>
      <c r="J234" s="412">
        <f ca="1">F234-I234</f>
        <v>0</v>
      </c>
      <c r="K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412">
        <f ca="1">AB234+AC234+AD234</f>
        <v>0</v>
      </c>
      <c r="AF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412">
        <f ca="1">AF234+AG234+AH234</f>
        <v>0</v>
      </c>
      <c r="AJ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412">
        <f ca="1">AJ234+AK234+AL234</f>
        <v>0</v>
      </c>
      <c r="AN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412">
        <f ca="1">AN234+AO234+AP234</f>
        <v>0</v>
      </c>
      <c r="AR234" s="412">
        <f ca="1">AE234+AI234+AM234+AQ234</f>
        <v>0</v>
      </c>
    </row>
    <row r="235" spans="2:44" ht="14.45" x14ac:dyDescent="0.3">
      <c r="B235" s="405" t="s">
        <v>371</v>
      </c>
      <c r="C235" s="409" t="s">
        <v>948</v>
      </c>
      <c r="D235" s="410">
        <f ca="1">SUM(D236:D242)</f>
        <v>34000</v>
      </c>
      <c r="E235" s="410">
        <f ca="1">SUM(E236:E242)</f>
        <v>0</v>
      </c>
      <c r="F235" s="410">
        <f t="shared" ca="1" si="622"/>
        <v>34000</v>
      </c>
      <c r="G235" s="410">
        <f>SUM(G236:G242)</f>
        <v>0</v>
      </c>
      <c r="H235" s="410">
        <f t="shared" ca="1" si="623"/>
        <v>34000</v>
      </c>
      <c r="I235" s="410">
        <f>SUM(I236:I242)</f>
        <v>0</v>
      </c>
      <c r="J235" s="410">
        <f t="shared" ca="1" si="624"/>
        <v>34000</v>
      </c>
      <c r="K235" s="410">
        <f t="shared" ref="K235:AD235" ca="1" si="660">SUM(K236:K242)</f>
        <v>0</v>
      </c>
      <c r="L235" s="410">
        <f t="shared" ca="1" si="660"/>
        <v>0</v>
      </c>
      <c r="M235" s="410">
        <f t="shared" ca="1" si="660"/>
        <v>0</v>
      </c>
      <c r="N235" s="410">
        <f t="shared" ca="1" si="660"/>
        <v>0</v>
      </c>
      <c r="O235" s="410">
        <f t="shared" ca="1" si="660"/>
        <v>0</v>
      </c>
      <c r="P235" s="410">
        <f t="shared" ref="P235:Q235" ca="1" si="661">SUM(P236:P242)</f>
        <v>0</v>
      </c>
      <c r="Q235" s="410">
        <f t="shared" ca="1" si="661"/>
        <v>34000</v>
      </c>
      <c r="R235" s="410">
        <f t="shared" ca="1" si="660"/>
        <v>0</v>
      </c>
      <c r="S235" s="410">
        <f t="shared" ca="1" si="660"/>
        <v>0</v>
      </c>
      <c r="T235" s="410">
        <f t="shared" ref="T235" ca="1" si="662">SUM(T236:T242)</f>
        <v>0</v>
      </c>
      <c r="U235" s="410">
        <f t="shared" ca="1" si="660"/>
        <v>0</v>
      </c>
      <c r="V235" s="410">
        <f t="shared" ca="1" si="660"/>
        <v>0</v>
      </c>
      <c r="W235" s="410">
        <f t="shared" ref="W235" ca="1" si="663">SUM(W236:W242)</f>
        <v>0</v>
      </c>
      <c r="X235" s="410">
        <f t="shared" ca="1" si="660"/>
        <v>0</v>
      </c>
      <c r="Y235" s="410">
        <f t="shared" ref="Y235:Z235" ca="1" si="664">SUM(Y236:Y242)</f>
        <v>0</v>
      </c>
      <c r="Z235" s="410">
        <f t="shared" ca="1" si="664"/>
        <v>0</v>
      </c>
      <c r="AA235" s="410">
        <f t="shared" ca="1" si="660"/>
        <v>0</v>
      </c>
      <c r="AB235" s="410">
        <f t="shared" ca="1" si="660"/>
        <v>0</v>
      </c>
      <c r="AC235" s="410">
        <f t="shared" ca="1" si="660"/>
        <v>0</v>
      </c>
      <c r="AD235" s="410">
        <f t="shared" ca="1" si="660"/>
        <v>30000</v>
      </c>
      <c r="AE235" s="410">
        <f t="shared" ca="1" si="628"/>
        <v>30000</v>
      </c>
      <c r="AF235" s="410">
        <f ca="1">SUM(AF236:AF242)</f>
        <v>0</v>
      </c>
      <c r="AG235" s="410">
        <f ca="1">SUM(AG236:AG242)</f>
        <v>0</v>
      </c>
      <c r="AH235" s="410">
        <f ca="1">SUM(AH236:AH242)</f>
        <v>0</v>
      </c>
      <c r="AI235" s="410">
        <f t="shared" ca="1" si="629"/>
        <v>0</v>
      </c>
      <c r="AJ235" s="410">
        <f ca="1">SUM(AJ236:AJ242)</f>
        <v>0</v>
      </c>
      <c r="AK235" s="410">
        <f ca="1">SUM(AK236:AK242)</f>
        <v>0</v>
      </c>
      <c r="AL235" s="410">
        <f ca="1">SUM(AL236:AL242)</f>
        <v>0</v>
      </c>
      <c r="AM235" s="410">
        <f t="shared" ca="1" si="630"/>
        <v>0</v>
      </c>
      <c r="AN235" s="410">
        <f ca="1">SUM(AN236:AN242)</f>
        <v>4000</v>
      </c>
      <c r="AO235" s="410">
        <f ca="1">SUM(AO236:AO242)</f>
        <v>0</v>
      </c>
      <c r="AP235" s="410">
        <f ca="1">SUM(AP236:AP242)</f>
        <v>0</v>
      </c>
      <c r="AQ235" s="410">
        <f t="shared" ca="1" si="631"/>
        <v>4000</v>
      </c>
      <c r="AR235" s="410">
        <f t="shared" ca="1" si="632"/>
        <v>34000</v>
      </c>
    </row>
    <row r="236" spans="2:44" ht="14.45" x14ac:dyDescent="0.3">
      <c r="B236" s="406" t="s">
        <v>372</v>
      </c>
      <c r="C236" s="411" t="s">
        <v>949</v>
      </c>
      <c r="D2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412">
        <f t="shared" ref="F236:F239" ca="1" si="665">D236+E236</f>
        <v>0</v>
      </c>
      <c r="G236" s="412"/>
      <c r="H236" s="412">
        <f t="shared" ref="H236:H239" ca="1" si="666">F236-G236</f>
        <v>0</v>
      </c>
      <c r="I236" s="412"/>
      <c r="J236" s="412">
        <f t="shared" ref="J236:J239" ca="1" si="667">F236-I236</f>
        <v>0</v>
      </c>
      <c r="K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412">
        <f t="shared" ref="AE236:AE239" ca="1" si="668">AB236+AC236+AD236</f>
        <v>0</v>
      </c>
      <c r="AF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412">
        <f t="shared" ref="AI236:AI239" ca="1" si="669">AF236+AG236+AH236</f>
        <v>0</v>
      </c>
      <c r="AJ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412">
        <f t="shared" ref="AM236:AM239" ca="1" si="670">AJ236+AK236+AL236</f>
        <v>0</v>
      </c>
      <c r="AN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412">
        <f t="shared" ref="AQ236:AQ239" ca="1" si="671">AN236+AO236+AP236</f>
        <v>0</v>
      </c>
      <c r="AR236" s="412">
        <f t="shared" ref="AR236:AR239" ca="1" si="672">AE236+AI236+AM236+AQ236</f>
        <v>0</v>
      </c>
    </row>
    <row r="237" spans="2:44" ht="14.45" x14ac:dyDescent="0.3">
      <c r="B237" s="406" t="s">
        <v>373</v>
      </c>
      <c r="C237" s="411" t="s">
        <v>950</v>
      </c>
      <c r="D2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412">
        <f t="shared" ca="1" si="665"/>
        <v>0</v>
      </c>
      <c r="G237" s="412"/>
      <c r="H237" s="412">
        <f t="shared" ca="1" si="666"/>
        <v>0</v>
      </c>
      <c r="I237" s="412"/>
      <c r="J237" s="412">
        <f t="shared" ca="1" si="667"/>
        <v>0</v>
      </c>
      <c r="K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412">
        <f t="shared" ca="1" si="668"/>
        <v>0</v>
      </c>
      <c r="AF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412">
        <f t="shared" ca="1" si="669"/>
        <v>0</v>
      </c>
      <c r="AJ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412">
        <f t="shared" ca="1" si="670"/>
        <v>0</v>
      </c>
      <c r="AN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412">
        <f t="shared" ca="1" si="671"/>
        <v>0</v>
      </c>
      <c r="AR237" s="412">
        <f t="shared" ca="1" si="672"/>
        <v>0</v>
      </c>
    </row>
    <row r="238" spans="2:44" ht="14.45" x14ac:dyDescent="0.3">
      <c r="B238" s="406" t="s">
        <v>374</v>
      </c>
      <c r="C238" s="411" t="s">
        <v>951</v>
      </c>
      <c r="D2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412">
        <f t="shared" ca="1" si="665"/>
        <v>0</v>
      </c>
      <c r="G238" s="412"/>
      <c r="H238" s="412">
        <f t="shared" ca="1" si="666"/>
        <v>0</v>
      </c>
      <c r="I238" s="412"/>
      <c r="J238" s="412">
        <f t="shared" ca="1" si="667"/>
        <v>0</v>
      </c>
      <c r="K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412">
        <f t="shared" ca="1" si="668"/>
        <v>0</v>
      </c>
      <c r="AF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412">
        <f t="shared" ca="1" si="669"/>
        <v>0</v>
      </c>
      <c r="AJ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412">
        <f t="shared" ca="1" si="670"/>
        <v>0</v>
      </c>
      <c r="AN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412">
        <f t="shared" ca="1" si="671"/>
        <v>0</v>
      </c>
      <c r="AR238" s="412">
        <f t="shared" ca="1" si="672"/>
        <v>0</v>
      </c>
    </row>
    <row r="239" spans="2:44" ht="14.45" x14ac:dyDescent="0.3">
      <c r="B239" s="406" t="s">
        <v>375</v>
      </c>
      <c r="C239" s="411" t="s">
        <v>952</v>
      </c>
      <c r="D2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34000</v>
      </c>
      <c r="E2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412">
        <f t="shared" ca="1" si="665"/>
        <v>34000</v>
      </c>
      <c r="G239" s="412"/>
      <c r="H239" s="412">
        <f t="shared" ca="1" si="666"/>
        <v>34000</v>
      </c>
      <c r="I239" s="412"/>
      <c r="J239" s="412">
        <f t="shared" ca="1" si="667"/>
        <v>34000</v>
      </c>
      <c r="K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34000</v>
      </c>
      <c r="R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E239" s="412">
        <f t="shared" ca="1" si="668"/>
        <v>30000</v>
      </c>
      <c r="AF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412">
        <f t="shared" ca="1" si="669"/>
        <v>0</v>
      </c>
      <c r="AJ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412">
        <f t="shared" ca="1" si="670"/>
        <v>0</v>
      </c>
      <c r="AN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O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412">
        <f t="shared" ca="1" si="671"/>
        <v>4000</v>
      </c>
      <c r="AR239" s="412">
        <f t="shared" ca="1" si="672"/>
        <v>34000</v>
      </c>
    </row>
    <row r="240" spans="2:44" ht="14.45" x14ac:dyDescent="0.3">
      <c r="B240" s="406" t="s">
        <v>376</v>
      </c>
      <c r="C240" s="411" t="s">
        <v>951</v>
      </c>
      <c r="D2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412">
        <f t="shared" ca="1" si="622"/>
        <v>0</v>
      </c>
      <c r="G240" s="412"/>
      <c r="H240" s="412">
        <f t="shared" ca="1" si="623"/>
        <v>0</v>
      </c>
      <c r="I240" s="412"/>
      <c r="J240" s="412">
        <f t="shared" ca="1" si="624"/>
        <v>0</v>
      </c>
      <c r="K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412">
        <f t="shared" ca="1" si="628"/>
        <v>0</v>
      </c>
      <c r="AF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412">
        <f t="shared" ca="1" si="629"/>
        <v>0</v>
      </c>
      <c r="AJ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412">
        <f t="shared" ca="1" si="630"/>
        <v>0</v>
      </c>
      <c r="AN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412">
        <f t="shared" ca="1" si="631"/>
        <v>0</v>
      </c>
      <c r="AR240" s="412">
        <f t="shared" ca="1" si="632"/>
        <v>0</v>
      </c>
    </row>
    <row r="241" spans="2:44" ht="14.45" x14ac:dyDescent="0.3">
      <c r="B241" s="406" t="s">
        <v>377</v>
      </c>
      <c r="C241" s="411" t="s">
        <v>953</v>
      </c>
      <c r="D24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412">
        <f t="shared" ref="F241" ca="1" si="673">D241+E241</f>
        <v>0</v>
      </c>
      <c r="G241" s="412"/>
      <c r="H241" s="412">
        <f t="shared" ref="H241" ca="1" si="674">F241-G241</f>
        <v>0</v>
      </c>
      <c r="I241" s="412"/>
      <c r="J241" s="412">
        <f t="shared" ref="J241" ca="1" si="675">F241-I241</f>
        <v>0</v>
      </c>
      <c r="K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412">
        <f t="shared" ref="AE241" ca="1" si="676">AB241+AC241+AD241</f>
        <v>0</v>
      </c>
      <c r="AF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412">
        <f t="shared" ref="AI241" ca="1" si="677">AF241+AG241+AH241</f>
        <v>0</v>
      </c>
      <c r="AJ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412">
        <f t="shared" ref="AM241" ca="1" si="678">AJ241+AK241+AL241</f>
        <v>0</v>
      </c>
      <c r="AN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412">
        <f t="shared" ref="AQ241" ca="1" si="679">AN241+AO241+AP241</f>
        <v>0</v>
      </c>
      <c r="AR241" s="412">
        <f t="shared" ref="AR241" ca="1" si="680">AE241+AI241+AM241+AQ241</f>
        <v>0</v>
      </c>
    </row>
    <row r="242" spans="2:44" ht="14.45" x14ac:dyDescent="0.3">
      <c r="B242" s="406" t="s">
        <v>378</v>
      </c>
      <c r="C242" s="411" t="s">
        <v>954</v>
      </c>
      <c r="D2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412">
        <f t="shared" ref="F242" ca="1" si="681">D242+E242</f>
        <v>0</v>
      </c>
      <c r="G242" s="412"/>
      <c r="H242" s="412">
        <f t="shared" ref="H242" ca="1" si="682">F242-G242</f>
        <v>0</v>
      </c>
      <c r="I242" s="412"/>
      <c r="J242" s="412">
        <f t="shared" ref="J242" ca="1" si="683">F242-I242</f>
        <v>0</v>
      </c>
      <c r="K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412">
        <f t="shared" ref="AE242" ca="1" si="684">AB242+AC242+AD242</f>
        <v>0</v>
      </c>
      <c r="AF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412">
        <f t="shared" ref="AI242" ca="1" si="685">AF242+AG242+AH242</f>
        <v>0</v>
      </c>
      <c r="AJ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412">
        <f t="shared" ref="AM242" ca="1" si="686">AJ242+AK242+AL242</f>
        <v>0</v>
      </c>
      <c r="AN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412">
        <f t="shared" ref="AQ242" ca="1" si="687">AN242+AO242+AP242</f>
        <v>0</v>
      </c>
      <c r="AR242" s="412">
        <f t="shared" ref="AR242" ca="1" si="688">AE242+AI242+AM242+AQ242</f>
        <v>0</v>
      </c>
    </row>
    <row r="243" spans="2:44" ht="14.45" x14ac:dyDescent="0.3">
      <c r="B243" s="405" t="s">
        <v>379</v>
      </c>
      <c r="C243" s="409" t="s">
        <v>955</v>
      </c>
      <c r="D243" s="410">
        <f ca="1">SUM(D244:D259)</f>
        <v>302698.75</v>
      </c>
      <c r="E243" s="410">
        <f ca="1">SUM(E244:E259)</f>
        <v>0</v>
      </c>
      <c r="F243" s="410">
        <f t="shared" ca="1" si="622"/>
        <v>302698.75</v>
      </c>
      <c r="G243" s="410">
        <f>SUM(G244:G259)</f>
        <v>0</v>
      </c>
      <c r="H243" s="410">
        <f t="shared" ca="1" si="623"/>
        <v>302698.75</v>
      </c>
      <c r="I243" s="410">
        <f>SUM(I244:I259)</f>
        <v>0</v>
      </c>
      <c r="J243" s="410">
        <f t="shared" ca="1" si="624"/>
        <v>302698.75</v>
      </c>
      <c r="K243" s="410">
        <f t="shared" ref="K243:AD243" ca="1" si="689">SUM(K244:K259)</f>
        <v>0</v>
      </c>
      <c r="L243" s="410">
        <f t="shared" ca="1" si="689"/>
        <v>127.5</v>
      </c>
      <c r="M243" s="410">
        <f t="shared" ca="1" si="689"/>
        <v>127.5</v>
      </c>
      <c r="N243" s="410">
        <f t="shared" ca="1" si="689"/>
        <v>0</v>
      </c>
      <c r="O243" s="410">
        <f t="shared" ca="1" si="689"/>
        <v>0</v>
      </c>
      <c r="P243" s="410">
        <f t="shared" ref="P243:Q243" ca="1" si="690">SUM(P244:P259)</f>
        <v>850</v>
      </c>
      <c r="Q243" s="410">
        <f t="shared" ca="1" si="690"/>
        <v>1423.75</v>
      </c>
      <c r="R243" s="410">
        <f t="shared" ca="1" si="689"/>
        <v>0</v>
      </c>
      <c r="S243" s="410">
        <f t="shared" ca="1" si="689"/>
        <v>0</v>
      </c>
      <c r="T243" s="410">
        <f t="shared" ref="T243" ca="1" si="691">SUM(T244:T259)</f>
        <v>0</v>
      </c>
      <c r="U243" s="410">
        <f t="shared" ca="1" si="689"/>
        <v>300170</v>
      </c>
      <c r="V243" s="410">
        <f t="shared" ca="1" si="689"/>
        <v>0</v>
      </c>
      <c r="W243" s="410">
        <f t="shared" ref="W243" ca="1" si="692">SUM(W244:W259)</f>
        <v>0</v>
      </c>
      <c r="X243" s="410">
        <f t="shared" ca="1" si="689"/>
        <v>0</v>
      </c>
      <c r="Y243" s="410">
        <f t="shared" ref="Y243:Z243" ca="1" si="693">SUM(Y244:Y259)</f>
        <v>0</v>
      </c>
      <c r="Z243" s="410">
        <f t="shared" ca="1" si="693"/>
        <v>0</v>
      </c>
      <c r="AA243" s="410">
        <f t="shared" ca="1" si="689"/>
        <v>0</v>
      </c>
      <c r="AB243" s="410">
        <f t="shared" ca="1" si="689"/>
        <v>0</v>
      </c>
      <c r="AC243" s="410">
        <f t="shared" ca="1" si="689"/>
        <v>250318.75</v>
      </c>
      <c r="AD243" s="410">
        <f t="shared" ca="1" si="689"/>
        <v>50233.75</v>
      </c>
      <c r="AE243" s="410">
        <f t="shared" ca="1" si="628"/>
        <v>300552.5</v>
      </c>
      <c r="AF243" s="410">
        <f ca="1">SUM(AF244:AF259)</f>
        <v>212.5</v>
      </c>
      <c r="AG243" s="410">
        <f ca="1">SUM(AG244:AG259)</f>
        <v>1296.25</v>
      </c>
      <c r="AH243" s="410">
        <f ca="1">SUM(AH244:AH259)</f>
        <v>106.25</v>
      </c>
      <c r="AI243" s="410">
        <f t="shared" ca="1" si="629"/>
        <v>1615</v>
      </c>
      <c r="AJ243" s="410">
        <f ca="1">SUM(AJ244:AJ259)</f>
        <v>0</v>
      </c>
      <c r="AK243" s="410">
        <f ca="1">SUM(AK244:AK259)</f>
        <v>106.25</v>
      </c>
      <c r="AL243" s="410">
        <f ca="1">SUM(AL244:AL259)</f>
        <v>212.5</v>
      </c>
      <c r="AM243" s="410">
        <f t="shared" ca="1" si="630"/>
        <v>318.75</v>
      </c>
      <c r="AN243" s="410">
        <f ca="1">SUM(AN244:AN259)</f>
        <v>212.5</v>
      </c>
      <c r="AO243" s="410">
        <f ca="1">SUM(AO244:AO259)</f>
        <v>0</v>
      </c>
      <c r="AP243" s="410">
        <f ca="1">SUM(AP244:AP259)</f>
        <v>0</v>
      </c>
      <c r="AQ243" s="410">
        <f t="shared" ca="1" si="631"/>
        <v>212.5</v>
      </c>
      <c r="AR243" s="410">
        <f t="shared" ca="1" si="632"/>
        <v>302698.75</v>
      </c>
    </row>
    <row r="244" spans="2:44" ht="14.45" x14ac:dyDescent="0.3">
      <c r="B244" s="406" t="s">
        <v>380</v>
      </c>
      <c r="C244" s="411" t="s">
        <v>956</v>
      </c>
      <c r="D2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412">
        <f t="shared" ca="1" si="622"/>
        <v>0</v>
      </c>
      <c r="G244" s="412"/>
      <c r="H244" s="412">
        <f t="shared" ca="1" si="623"/>
        <v>0</v>
      </c>
      <c r="I244" s="412"/>
      <c r="J244" s="412">
        <f t="shared" ca="1" si="624"/>
        <v>0</v>
      </c>
      <c r="K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412">
        <f t="shared" ca="1" si="628"/>
        <v>0</v>
      </c>
      <c r="AF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412">
        <f t="shared" ca="1" si="629"/>
        <v>0</v>
      </c>
      <c r="AJ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412">
        <f t="shared" ca="1" si="630"/>
        <v>0</v>
      </c>
      <c r="AN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412">
        <f t="shared" ca="1" si="631"/>
        <v>0</v>
      </c>
      <c r="AR244" s="412">
        <f t="shared" ca="1" si="632"/>
        <v>0</v>
      </c>
    </row>
    <row r="245" spans="2:44" ht="14.45" x14ac:dyDescent="0.3">
      <c r="B245" s="406" t="s">
        <v>381</v>
      </c>
      <c r="C245" s="411" t="s">
        <v>957</v>
      </c>
      <c r="D24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412">
        <f t="shared" ref="F245:F253" ca="1" si="694">D245+E245</f>
        <v>0</v>
      </c>
      <c r="G245" s="412"/>
      <c r="H245" s="412">
        <f t="shared" ref="H245:H253" ca="1" si="695">F245-G245</f>
        <v>0</v>
      </c>
      <c r="I245" s="412"/>
      <c r="J245" s="412">
        <f t="shared" ref="J245:J253" ca="1" si="696">F245-I245</f>
        <v>0</v>
      </c>
      <c r="K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412">
        <f t="shared" ref="AE245:AE253" ca="1" si="697">AB245+AC245+AD245</f>
        <v>0</v>
      </c>
      <c r="AF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412">
        <f t="shared" ref="AI245:AI253" ca="1" si="698">AF245+AG245+AH245</f>
        <v>0</v>
      </c>
      <c r="AJ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412">
        <f t="shared" ref="AM245:AM253" ca="1" si="699">AJ245+AK245+AL245</f>
        <v>0</v>
      </c>
      <c r="AN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412">
        <f t="shared" ref="AQ245:AQ253" ca="1" si="700">AN245+AO245+AP245</f>
        <v>0</v>
      </c>
      <c r="AR245" s="412">
        <f t="shared" ref="AR245:AR253" ca="1" si="701">AE245+AI245+AM245+AQ245</f>
        <v>0</v>
      </c>
    </row>
    <row r="246" spans="2:44" ht="14.45" x14ac:dyDescent="0.3">
      <c r="B246" s="406" t="s">
        <v>382</v>
      </c>
      <c r="C246" s="411" t="s">
        <v>958</v>
      </c>
      <c r="D2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412">
        <f t="shared" ca="1" si="694"/>
        <v>0</v>
      </c>
      <c r="G246" s="412"/>
      <c r="H246" s="412">
        <f t="shared" ca="1" si="695"/>
        <v>0</v>
      </c>
      <c r="I246" s="412"/>
      <c r="J246" s="412">
        <f t="shared" ca="1" si="696"/>
        <v>0</v>
      </c>
      <c r="K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412">
        <f t="shared" ca="1" si="697"/>
        <v>0</v>
      </c>
      <c r="AF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412">
        <f t="shared" ca="1" si="698"/>
        <v>0</v>
      </c>
      <c r="AJ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412">
        <f t="shared" ca="1" si="699"/>
        <v>0</v>
      </c>
      <c r="AN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412">
        <f t="shared" ca="1" si="700"/>
        <v>0</v>
      </c>
      <c r="AR246" s="412">
        <f t="shared" ca="1" si="701"/>
        <v>0</v>
      </c>
    </row>
    <row r="247" spans="2:44" ht="14.45" x14ac:dyDescent="0.3">
      <c r="B247" s="406" t="s">
        <v>383</v>
      </c>
      <c r="C247" s="411" t="s">
        <v>959</v>
      </c>
      <c r="D24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412">
        <f t="shared" ca="1" si="694"/>
        <v>0</v>
      </c>
      <c r="G247" s="412"/>
      <c r="H247" s="412">
        <f t="shared" ca="1" si="695"/>
        <v>0</v>
      </c>
      <c r="I247" s="412"/>
      <c r="J247" s="412">
        <f t="shared" ca="1" si="696"/>
        <v>0</v>
      </c>
      <c r="K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412">
        <f t="shared" ca="1" si="697"/>
        <v>0</v>
      </c>
      <c r="AF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412">
        <f t="shared" ca="1" si="698"/>
        <v>0</v>
      </c>
      <c r="AJ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412">
        <f t="shared" ca="1" si="699"/>
        <v>0</v>
      </c>
      <c r="AN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412">
        <f t="shared" ca="1" si="700"/>
        <v>0</v>
      </c>
      <c r="AR247" s="412">
        <f t="shared" ca="1" si="701"/>
        <v>0</v>
      </c>
    </row>
    <row r="248" spans="2:44" ht="14.45" x14ac:dyDescent="0.3">
      <c r="B248" s="406" t="s">
        <v>384</v>
      </c>
      <c r="C248" s="411" t="s">
        <v>960</v>
      </c>
      <c r="D2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77698.75</v>
      </c>
      <c r="E2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412">
        <f t="shared" ca="1" si="694"/>
        <v>77698.75</v>
      </c>
      <c r="G248" s="412"/>
      <c r="H248" s="412">
        <f t="shared" ca="1" si="695"/>
        <v>77698.75</v>
      </c>
      <c r="I248" s="412"/>
      <c r="J248" s="412">
        <f t="shared" ca="1" si="696"/>
        <v>77698.75</v>
      </c>
      <c r="K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127.5</v>
      </c>
      <c r="M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127.5</v>
      </c>
      <c r="N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v>
      </c>
      <c r="Q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1423.75</v>
      </c>
      <c r="R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75170</v>
      </c>
      <c r="V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25318.75</v>
      </c>
      <c r="AD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50233.75</v>
      </c>
      <c r="AE248" s="412">
        <f t="shared" ca="1" si="697"/>
        <v>75552.5</v>
      </c>
      <c r="AF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212.5</v>
      </c>
      <c r="AG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1296.25</v>
      </c>
      <c r="AH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106.25</v>
      </c>
      <c r="AI248" s="412">
        <f t="shared" ca="1" si="698"/>
        <v>1615</v>
      </c>
      <c r="AJ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106.25</v>
      </c>
      <c r="AL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212.5</v>
      </c>
      <c r="AM248" s="412">
        <f t="shared" ca="1" si="699"/>
        <v>318.75</v>
      </c>
      <c r="AN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212.5</v>
      </c>
      <c r="AO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412">
        <f t="shared" ca="1" si="700"/>
        <v>212.5</v>
      </c>
      <c r="AR248" s="412">
        <f t="shared" ca="1" si="701"/>
        <v>77698.75</v>
      </c>
    </row>
    <row r="249" spans="2:44" ht="14.45" x14ac:dyDescent="0.3">
      <c r="B249" s="406" t="s">
        <v>385</v>
      </c>
      <c r="C249" s="411" t="s">
        <v>961</v>
      </c>
      <c r="D24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412">
        <f t="shared" ca="1" si="694"/>
        <v>0</v>
      </c>
      <c r="G249" s="412"/>
      <c r="H249" s="412">
        <f t="shared" ca="1" si="695"/>
        <v>0</v>
      </c>
      <c r="I249" s="412"/>
      <c r="J249" s="412">
        <f t="shared" ca="1" si="696"/>
        <v>0</v>
      </c>
      <c r="K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412">
        <f t="shared" ca="1" si="697"/>
        <v>0</v>
      </c>
      <c r="AF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412">
        <f t="shared" ca="1" si="698"/>
        <v>0</v>
      </c>
      <c r="AJ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412">
        <f t="shared" ca="1" si="699"/>
        <v>0</v>
      </c>
      <c r="AN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412">
        <f t="shared" ca="1" si="700"/>
        <v>0</v>
      </c>
      <c r="AR249" s="412">
        <f t="shared" ca="1" si="701"/>
        <v>0</v>
      </c>
    </row>
    <row r="250" spans="2:44" ht="14.45" x14ac:dyDescent="0.3">
      <c r="B250" s="406" t="s">
        <v>386</v>
      </c>
      <c r="C250" s="411" t="s">
        <v>962</v>
      </c>
      <c r="D2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412">
        <f t="shared" ca="1" si="694"/>
        <v>0</v>
      </c>
      <c r="G250" s="412"/>
      <c r="H250" s="412">
        <f t="shared" ca="1" si="695"/>
        <v>0</v>
      </c>
      <c r="I250" s="412"/>
      <c r="J250" s="412">
        <f t="shared" ca="1" si="696"/>
        <v>0</v>
      </c>
      <c r="K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412">
        <f t="shared" ca="1" si="697"/>
        <v>0</v>
      </c>
      <c r="AF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412">
        <f t="shared" ca="1" si="698"/>
        <v>0</v>
      </c>
      <c r="AJ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412">
        <f t="shared" ca="1" si="699"/>
        <v>0</v>
      </c>
      <c r="AN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412">
        <f t="shared" ca="1" si="700"/>
        <v>0</v>
      </c>
      <c r="AR250" s="412">
        <f t="shared" ca="1" si="701"/>
        <v>0</v>
      </c>
    </row>
    <row r="251" spans="2:44" ht="14.45" x14ac:dyDescent="0.3">
      <c r="B251" s="406" t="s">
        <v>387</v>
      </c>
      <c r="C251" s="411" t="s">
        <v>963</v>
      </c>
      <c r="D2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225000</v>
      </c>
      <c r="E2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412">
        <f t="shared" ca="1" si="694"/>
        <v>225000</v>
      </c>
      <c r="G251" s="412"/>
      <c r="H251" s="412">
        <f t="shared" ca="1" si="695"/>
        <v>225000</v>
      </c>
      <c r="I251" s="412"/>
      <c r="J251" s="412">
        <f t="shared" ca="1" si="696"/>
        <v>225000</v>
      </c>
      <c r="K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225000</v>
      </c>
      <c r="V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225000</v>
      </c>
      <c r="AD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412">
        <f t="shared" ca="1" si="697"/>
        <v>225000</v>
      </c>
      <c r="AF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412">
        <f t="shared" ca="1" si="698"/>
        <v>0</v>
      </c>
      <c r="AJ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412">
        <f t="shared" ca="1" si="699"/>
        <v>0</v>
      </c>
      <c r="AN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412">
        <f t="shared" ca="1" si="700"/>
        <v>0</v>
      </c>
      <c r="AR251" s="412">
        <f t="shared" ca="1" si="701"/>
        <v>225000</v>
      </c>
    </row>
    <row r="252" spans="2:44" ht="14.45" x14ac:dyDescent="0.3">
      <c r="B252" s="406" t="s">
        <v>388</v>
      </c>
      <c r="C252" s="411" t="s">
        <v>964</v>
      </c>
      <c r="D2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412">
        <f t="shared" ca="1" si="694"/>
        <v>0</v>
      </c>
      <c r="G252" s="412"/>
      <c r="H252" s="412">
        <f t="shared" ca="1" si="695"/>
        <v>0</v>
      </c>
      <c r="I252" s="412"/>
      <c r="J252" s="412">
        <f t="shared" ca="1" si="696"/>
        <v>0</v>
      </c>
      <c r="K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412">
        <f t="shared" ca="1" si="697"/>
        <v>0</v>
      </c>
      <c r="AF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412">
        <f t="shared" ca="1" si="698"/>
        <v>0</v>
      </c>
      <c r="AJ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412">
        <f t="shared" ca="1" si="699"/>
        <v>0</v>
      </c>
      <c r="AN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412">
        <f t="shared" ca="1" si="700"/>
        <v>0</v>
      </c>
      <c r="AR252" s="412">
        <f t="shared" ca="1" si="701"/>
        <v>0</v>
      </c>
    </row>
    <row r="253" spans="2:44" x14ac:dyDescent="0.25">
      <c r="B253" s="406" t="s">
        <v>389</v>
      </c>
      <c r="C253" s="411" t="s">
        <v>965</v>
      </c>
      <c r="D2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412">
        <f t="shared" ca="1" si="694"/>
        <v>0</v>
      </c>
      <c r="G253" s="412"/>
      <c r="H253" s="412">
        <f t="shared" ca="1" si="695"/>
        <v>0</v>
      </c>
      <c r="I253" s="412"/>
      <c r="J253" s="412">
        <f t="shared" ca="1" si="696"/>
        <v>0</v>
      </c>
      <c r="K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412">
        <f t="shared" ca="1" si="697"/>
        <v>0</v>
      </c>
      <c r="AF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412">
        <f t="shared" ca="1" si="698"/>
        <v>0</v>
      </c>
      <c r="AJ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412">
        <f t="shared" ca="1" si="699"/>
        <v>0</v>
      </c>
      <c r="AN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412">
        <f t="shared" ca="1" si="700"/>
        <v>0</v>
      </c>
      <c r="AR253" s="412">
        <f t="shared" ca="1" si="701"/>
        <v>0</v>
      </c>
    </row>
    <row r="254" spans="2:44" x14ac:dyDescent="0.25">
      <c r="B254" s="406" t="s">
        <v>390</v>
      </c>
      <c r="C254" s="411" t="s">
        <v>966</v>
      </c>
      <c r="D2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412">
        <f t="shared" ca="1" si="622"/>
        <v>0</v>
      </c>
      <c r="G254" s="412"/>
      <c r="H254" s="412">
        <f t="shared" ca="1" si="623"/>
        <v>0</v>
      </c>
      <c r="I254" s="412"/>
      <c r="J254" s="412">
        <f t="shared" ca="1" si="624"/>
        <v>0</v>
      </c>
      <c r="K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412">
        <f t="shared" ca="1" si="628"/>
        <v>0</v>
      </c>
      <c r="AF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412">
        <f t="shared" ca="1" si="629"/>
        <v>0</v>
      </c>
      <c r="AJ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412">
        <f t="shared" ca="1" si="630"/>
        <v>0</v>
      </c>
      <c r="AN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412">
        <f t="shared" ca="1" si="631"/>
        <v>0</v>
      </c>
      <c r="AR254" s="412">
        <f t="shared" ca="1" si="632"/>
        <v>0</v>
      </c>
    </row>
    <row r="255" spans="2:44" ht="14.45" x14ac:dyDescent="0.3">
      <c r="B255" s="406" t="s">
        <v>391</v>
      </c>
      <c r="C255" s="411" t="s">
        <v>967</v>
      </c>
      <c r="D2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412">
        <f t="shared" ca="1" si="622"/>
        <v>0</v>
      </c>
      <c r="G255" s="412"/>
      <c r="H255" s="412">
        <f t="shared" ca="1" si="623"/>
        <v>0</v>
      </c>
      <c r="I255" s="412"/>
      <c r="J255" s="412">
        <f t="shared" ca="1" si="624"/>
        <v>0</v>
      </c>
      <c r="K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412">
        <f t="shared" ca="1" si="628"/>
        <v>0</v>
      </c>
      <c r="AF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412">
        <f t="shared" ca="1" si="629"/>
        <v>0</v>
      </c>
      <c r="AJ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412">
        <f t="shared" ca="1" si="630"/>
        <v>0</v>
      </c>
      <c r="AN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412">
        <f t="shared" ca="1" si="631"/>
        <v>0</v>
      </c>
      <c r="AR255" s="412">
        <f t="shared" ca="1" si="632"/>
        <v>0</v>
      </c>
    </row>
    <row r="256" spans="2:44" ht="14.45" x14ac:dyDescent="0.3">
      <c r="B256" s="406" t="s">
        <v>392</v>
      </c>
      <c r="C256" s="411" t="s">
        <v>968</v>
      </c>
      <c r="D2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412">
        <f t="shared" ca="1" si="622"/>
        <v>0</v>
      </c>
      <c r="G256" s="412"/>
      <c r="H256" s="412">
        <f t="shared" ca="1" si="623"/>
        <v>0</v>
      </c>
      <c r="I256" s="412"/>
      <c r="J256" s="412">
        <f t="shared" ca="1" si="624"/>
        <v>0</v>
      </c>
      <c r="K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412">
        <f t="shared" ca="1" si="628"/>
        <v>0</v>
      </c>
      <c r="AF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412">
        <f t="shared" ca="1" si="629"/>
        <v>0</v>
      </c>
      <c r="AJ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412">
        <f t="shared" ca="1" si="630"/>
        <v>0</v>
      </c>
      <c r="AN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412">
        <f t="shared" ca="1" si="631"/>
        <v>0</v>
      </c>
      <c r="AR256" s="412">
        <f t="shared" ca="1" si="632"/>
        <v>0</v>
      </c>
    </row>
    <row r="257" spans="2:44" x14ac:dyDescent="0.25">
      <c r="B257" s="406" t="s">
        <v>393</v>
      </c>
      <c r="C257" s="411" t="s">
        <v>969</v>
      </c>
      <c r="D2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412">
        <f t="shared" ref="F257:F259" ca="1" si="702">D257+E257</f>
        <v>0</v>
      </c>
      <c r="G257" s="412"/>
      <c r="H257" s="412">
        <f t="shared" ref="H257:H259" ca="1" si="703">F257-G257</f>
        <v>0</v>
      </c>
      <c r="I257" s="412"/>
      <c r="J257" s="412">
        <f t="shared" ref="J257:J259" ca="1" si="704">F257-I257</f>
        <v>0</v>
      </c>
      <c r="K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412">
        <f t="shared" ref="AE257:AE259" ca="1" si="705">AB257+AC257+AD257</f>
        <v>0</v>
      </c>
      <c r="AF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412">
        <f t="shared" ref="AI257:AI259" ca="1" si="706">AF257+AG257+AH257</f>
        <v>0</v>
      </c>
      <c r="AJ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412">
        <f t="shared" ref="AM257:AM259" ca="1" si="707">AJ257+AK257+AL257</f>
        <v>0</v>
      </c>
      <c r="AN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412">
        <f t="shared" ref="AQ257:AQ259" ca="1" si="708">AN257+AO257+AP257</f>
        <v>0</v>
      </c>
      <c r="AR257" s="412">
        <f t="shared" ref="AR257:AR259" ca="1" si="709">AE257+AI257+AM257+AQ257</f>
        <v>0</v>
      </c>
    </row>
    <row r="258" spans="2:44" ht="14.45" x14ac:dyDescent="0.3">
      <c r="B258" s="406" t="s">
        <v>394</v>
      </c>
      <c r="C258" s="411" t="s">
        <v>970</v>
      </c>
      <c r="D2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412">
        <f t="shared" ca="1" si="702"/>
        <v>0</v>
      </c>
      <c r="G258" s="412"/>
      <c r="H258" s="412">
        <f t="shared" ca="1" si="703"/>
        <v>0</v>
      </c>
      <c r="I258" s="412"/>
      <c r="J258" s="412">
        <f t="shared" ca="1" si="704"/>
        <v>0</v>
      </c>
      <c r="K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412">
        <f t="shared" ca="1" si="705"/>
        <v>0</v>
      </c>
      <c r="AF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412">
        <f t="shared" ca="1" si="706"/>
        <v>0</v>
      </c>
      <c r="AJ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412">
        <f t="shared" ca="1" si="707"/>
        <v>0</v>
      </c>
      <c r="AN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412">
        <f t="shared" ca="1" si="708"/>
        <v>0</v>
      </c>
      <c r="AR258" s="412">
        <f t="shared" ca="1" si="709"/>
        <v>0</v>
      </c>
    </row>
    <row r="259" spans="2:44" ht="14.45" x14ac:dyDescent="0.3">
      <c r="B259" s="406" t="s">
        <v>395</v>
      </c>
      <c r="C259" s="411" t="s">
        <v>971</v>
      </c>
      <c r="D25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412">
        <f t="shared" ca="1" si="702"/>
        <v>0</v>
      </c>
      <c r="G259" s="412"/>
      <c r="H259" s="412">
        <f t="shared" ca="1" si="703"/>
        <v>0</v>
      </c>
      <c r="I259" s="412"/>
      <c r="J259" s="412">
        <f t="shared" ca="1" si="704"/>
        <v>0</v>
      </c>
      <c r="K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412">
        <f t="shared" ca="1" si="705"/>
        <v>0</v>
      </c>
      <c r="AF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412">
        <f t="shared" ca="1" si="706"/>
        <v>0</v>
      </c>
      <c r="AJ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412">
        <f t="shared" ca="1" si="707"/>
        <v>0</v>
      </c>
      <c r="AN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412">
        <f t="shared" ca="1" si="708"/>
        <v>0</v>
      </c>
      <c r="AR259" s="412">
        <f t="shared" ca="1" si="709"/>
        <v>0</v>
      </c>
    </row>
    <row r="260" spans="2:44" ht="14.45" x14ac:dyDescent="0.3">
      <c r="B260" s="405" t="s">
        <v>396</v>
      </c>
      <c r="C260" s="409" t="s">
        <v>972</v>
      </c>
      <c r="D260" s="410">
        <f ca="1">SUM(D261:D266)</f>
        <v>0</v>
      </c>
      <c r="E260" s="410">
        <f ca="1">SUM(E261:E266)</f>
        <v>0</v>
      </c>
      <c r="F260" s="410">
        <f t="shared" ca="1" si="622"/>
        <v>0</v>
      </c>
      <c r="G260" s="410">
        <f>SUM(G261:G266)</f>
        <v>0</v>
      </c>
      <c r="H260" s="410">
        <f t="shared" ca="1" si="623"/>
        <v>0</v>
      </c>
      <c r="I260" s="410">
        <f>SUM(I261:I266)</f>
        <v>0</v>
      </c>
      <c r="J260" s="410">
        <f t="shared" ca="1" si="624"/>
        <v>0</v>
      </c>
      <c r="K260" s="410">
        <f t="shared" ref="K260:AD260" ca="1" si="710">SUM(K261:K266)</f>
        <v>0</v>
      </c>
      <c r="L260" s="410">
        <f t="shared" ca="1" si="710"/>
        <v>0</v>
      </c>
      <c r="M260" s="410">
        <f t="shared" ca="1" si="710"/>
        <v>0</v>
      </c>
      <c r="N260" s="410">
        <f t="shared" ca="1" si="710"/>
        <v>0</v>
      </c>
      <c r="O260" s="410">
        <f t="shared" ca="1" si="710"/>
        <v>0</v>
      </c>
      <c r="P260" s="410">
        <f t="shared" ref="P260:Q260" ca="1" si="711">SUM(P261:P266)</f>
        <v>0</v>
      </c>
      <c r="Q260" s="410">
        <f t="shared" ca="1" si="711"/>
        <v>0</v>
      </c>
      <c r="R260" s="410">
        <f t="shared" ca="1" si="710"/>
        <v>0</v>
      </c>
      <c r="S260" s="410">
        <f t="shared" ca="1" si="710"/>
        <v>0</v>
      </c>
      <c r="T260" s="410">
        <f t="shared" ref="T260" ca="1" si="712">SUM(T261:T266)</f>
        <v>0</v>
      </c>
      <c r="U260" s="410">
        <f t="shared" ca="1" si="710"/>
        <v>0</v>
      </c>
      <c r="V260" s="410">
        <f t="shared" ca="1" si="710"/>
        <v>0</v>
      </c>
      <c r="W260" s="410">
        <f t="shared" ref="W260" ca="1" si="713">SUM(W261:W266)</f>
        <v>0</v>
      </c>
      <c r="X260" s="410">
        <f t="shared" ca="1" si="710"/>
        <v>0</v>
      </c>
      <c r="Y260" s="410">
        <f t="shared" ref="Y260:Z260" ca="1" si="714">SUM(Y261:Y266)</f>
        <v>0</v>
      </c>
      <c r="Z260" s="410">
        <f t="shared" ca="1" si="714"/>
        <v>0</v>
      </c>
      <c r="AA260" s="410">
        <f t="shared" ca="1" si="710"/>
        <v>0</v>
      </c>
      <c r="AB260" s="410">
        <f t="shared" ca="1" si="710"/>
        <v>0</v>
      </c>
      <c r="AC260" s="410">
        <f t="shared" ca="1" si="710"/>
        <v>0</v>
      </c>
      <c r="AD260" s="410">
        <f t="shared" ca="1" si="710"/>
        <v>0</v>
      </c>
      <c r="AE260" s="410">
        <f t="shared" ca="1" si="628"/>
        <v>0</v>
      </c>
      <c r="AF260" s="410">
        <f ca="1">SUM(AF261:AF266)</f>
        <v>0</v>
      </c>
      <c r="AG260" s="410">
        <f ca="1">SUM(AG261:AG266)</f>
        <v>0</v>
      </c>
      <c r="AH260" s="410">
        <f ca="1">SUM(AH261:AH266)</f>
        <v>0</v>
      </c>
      <c r="AI260" s="410">
        <f t="shared" ca="1" si="629"/>
        <v>0</v>
      </c>
      <c r="AJ260" s="410">
        <f ca="1">SUM(AJ261:AJ266)</f>
        <v>0</v>
      </c>
      <c r="AK260" s="410">
        <f ca="1">SUM(AK261:AK266)</f>
        <v>0</v>
      </c>
      <c r="AL260" s="410">
        <f ca="1">SUM(AL261:AL266)</f>
        <v>0</v>
      </c>
      <c r="AM260" s="410">
        <f t="shared" ca="1" si="630"/>
        <v>0</v>
      </c>
      <c r="AN260" s="410">
        <f ca="1">SUM(AN261:AN266)</f>
        <v>0</v>
      </c>
      <c r="AO260" s="410">
        <f ca="1">SUM(AO261:AO266)</f>
        <v>0</v>
      </c>
      <c r="AP260" s="410">
        <f ca="1">SUM(AP261:AP266)</f>
        <v>0</v>
      </c>
      <c r="AQ260" s="410">
        <f t="shared" ca="1" si="631"/>
        <v>0</v>
      </c>
      <c r="AR260" s="410">
        <f t="shared" ca="1" si="632"/>
        <v>0</v>
      </c>
    </row>
    <row r="261" spans="2:44" ht="14.45" x14ac:dyDescent="0.3">
      <c r="B261" s="406" t="s">
        <v>397</v>
      </c>
      <c r="C261" s="411" t="s">
        <v>973</v>
      </c>
      <c r="D2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412">
        <f t="shared" ca="1" si="622"/>
        <v>0</v>
      </c>
      <c r="G261" s="412"/>
      <c r="H261" s="412">
        <f t="shared" ca="1" si="623"/>
        <v>0</v>
      </c>
      <c r="I261" s="412"/>
      <c r="J261" s="412">
        <f t="shared" ca="1" si="624"/>
        <v>0</v>
      </c>
      <c r="K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412">
        <f t="shared" ca="1" si="628"/>
        <v>0</v>
      </c>
      <c r="AF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412">
        <f t="shared" ca="1" si="629"/>
        <v>0</v>
      </c>
      <c r="AJ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412">
        <f t="shared" ca="1" si="630"/>
        <v>0</v>
      </c>
      <c r="AN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412">
        <f t="shared" ca="1" si="631"/>
        <v>0</v>
      </c>
      <c r="AR261" s="412">
        <f t="shared" ca="1" si="632"/>
        <v>0</v>
      </c>
    </row>
    <row r="262" spans="2:44" ht="14.45" x14ac:dyDescent="0.3">
      <c r="B262" s="406" t="s">
        <v>398</v>
      </c>
      <c r="C262" s="411" t="s">
        <v>974</v>
      </c>
      <c r="D2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412">
        <f t="shared" ca="1" si="622"/>
        <v>0</v>
      </c>
      <c r="G262" s="412"/>
      <c r="H262" s="412">
        <f t="shared" ca="1" si="623"/>
        <v>0</v>
      </c>
      <c r="I262" s="412"/>
      <c r="J262" s="412">
        <f t="shared" ca="1" si="624"/>
        <v>0</v>
      </c>
      <c r="K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412">
        <f t="shared" ca="1" si="628"/>
        <v>0</v>
      </c>
      <c r="AF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412">
        <f t="shared" ca="1" si="629"/>
        <v>0</v>
      </c>
      <c r="AJ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412">
        <f t="shared" ca="1" si="630"/>
        <v>0</v>
      </c>
      <c r="AN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412">
        <f t="shared" ca="1" si="631"/>
        <v>0</v>
      </c>
      <c r="AR262" s="412">
        <f t="shared" ca="1" si="632"/>
        <v>0</v>
      </c>
    </row>
    <row r="263" spans="2:44" ht="14.45" x14ac:dyDescent="0.3">
      <c r="B263" s="406" t="s">
        <v>399</v>
      </c>
      <c r="C263" s="411" t="s">
        <v>975</v>
      </c>
      <c r="D2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412">
        <f t="shared" ca="1" si="622"/>
        <v>0</v>
      </c>
      <c r="G263" s="412"/>
      <c r="H263" s="412">
        <f t="shared" ca="1" si="623"/>
        <v>0</v>
      </c>
      <c r="I263" s="412"/>
      <c r="J263" s="412">
        <f t="shared" ca="1" si="624"/>
        <v>0</v>
      </c>
      <c r="K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412">
        <f t="shared" ca="1" si="628"/>
        <v>0</v>
      </c>
      <c r="AF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412">
        <f t="shared" ca="1" si="629"/>
        <v>0</v>
      </c>
      <c r="AJ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412">
        <f t="shared" ca="1" si="630"/>
        <v>0</v>
      </c>
      <c r="AN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412">
        <f t="shared" ca="1" si="631"/>
        <v>0</v>
      </c>
      <c r="AR263" s="412">
        <f t="shared" ca="1" si="632"/>
        <v>0</v>
      </c>
    </row>
    <row r="264" spans="2:44" ht="14.45" x14ac:dyDescent="0.3">
      <c r="B264" s="406" t="s">
        <v>400</v>
      </c>
      <c r="C264" s="411" t="s">
        <v>976</v>
      </c>
      <c r="D26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412">
        <f t="shared" ref="F264:F266" ca="1" si="715">D264+E264</f>
        <v>0</v>
      </c>
      <c r="G264" s="412"/>
      <c r="H264" s="412">
        <f t="shared" ref="H264:H266" ca="1" si="716">F264-G264</f>
        <v>0</v>
      </c>
      <c r="I264" s="412"/>
      <c r="J264" s="412">
        <f t="shared" ref="J264:J266" ca="1" si="717">F264-I264</f>
        <v>0</v>
      </c>
      <c r="K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412">
        <f t="shared" ref="AE264:AE266" ca="1" si="718">AB264+AC264+AD264</f>
        <v>0</v>
      </c>
      <c r="AF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412">
        <f t="shared" ref="AI264:AI266" ca="1" si="719">AF264+AG264+AH264</f>
        <v>0</v>
      </c>
      <c r="AJ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412">
        <f t="shared" ref="AM264:AM266" ca="1" si="720">AJ264+AK264+AL264</f>
        <v>0</v>
      </c>
      <c r="AN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412">
        <f t="shared" ref="AQ264:AQ266" ca="1" si="721">AN264+AO264+AP264</f>
        <v>0</v>
      </c>
      <c r="AR264" s="412">
        <f t="shared" ref="AR264:AR266" ca="1" si="722">AE264+AI264+AM264+AQ264</f>
        <v>0</v>
      </c>
    </row>
    <row r="265" spans="2:44" ht="14.45" x14ac:dyDescent="0.3">
      <c r="B265" s="406" t="s">
        <v>401</v>
      </c>
      <c r="C265" s="411" t="s">
        <v>977</v>
      </c>
      <c r="D2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412">
        <f t="shared" ca="1" si="715"/>
        <v>0</v>
      </c>
      <c r="G265" s="412"/>
      <c r="H265" s="412">
        <f t="shared" ca="1" si="716"/>
        <v>0</v>
      </c>
      <c r="I265" s="412"/>
      <c r="J265" s="412">
        <f t="shared" ca="1" si="717"/>
        <v>0</v>
      </c>
      <c r="K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412">
        <f t="shared" ca="1" si="718"/>
        <v>0</v>
      </c>
      <c r="AF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412">
        <f t="shared" ca="1" si="719"/>
        <v>0</v>
      </c>
      <c r="AJ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412">
        <f t="shared" ca="1" si="720"/>
        <v>0</v>
      </c>
      <c r="AN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412">
        <f t="shared" ca="1" si="721"/>
        <v>0</v>
      </c>
      <c r="AR265" s="412">
        <f t="shared" ca="1" si="722"/>
        <v>0</v>
      </c>
    </row>
    <row r="266" spans="2:44" ht="14.45" x14ac:dyDescent="0.3">
      <c r="B266" s="406" t="s">
        <v>402</v>
      </c>
      <c r="C266" s="411" t="s">
        <v>978</v>
      </c>
      <c r="D26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412">
        <f t="shared" ca="1" si="715"/>
        <v>0</v>
      </c>
      <c r="G266" s="412"/>
      <c r="H266" s="412">
        <f t="shared" ca="1" si="716"/>
        <v>0</v>
      </c>
      <c r="I266" s="412"/>
      <c r="J266" s="412">
        <f t="shared" ca="1" si="717"/>
        <v>0</v>
      </c>
      <c r="K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412">
        <f t="shared" ca="1" si="718"/>
        <v>0</v>
      </c>
      <c r="AF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412">
        <f t="shared" ca="1" si="719"/>
        <v>0</v>
      </c>
      <c r="AJ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412">
        <f t="shared" ca="1" si="720"/>
        <v>0</v>
      </c>
      <c r="AN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412">
        <f t="shared" ca="1" si="721"/>
        <v>0</v>
      </c>
      <c r="AR266" s="412">
        <f t="shared" ca="1" si="722"/>
        <v>0</v>
      </c>
    </row>
    <row r="267" spans="2:44" ht="14.45" x14ac:dyDescent="0.3">
      <c r="B267" s="405" t="s">
        <v>403</v>
      </c>
      <c r="C267" s="409" t="s">
        <v>979</v>
      </c>
      <c r="D267" s="410">
        <f ca="1">SUM(D268:D311)</f>
        <v>0</v>
      </c>
      <c r="E267" s="410">
        <f ca="1">SUM(E268:E311)</f>
        <v>170180</v>
      </c>
      <c r="F267" s="410">
        <f t="shared" ca="1" si="622"/>
        <v>170180</v>
      </c>
      <c r="G267" s="410">
        <f>SUM(G268:G311)</f>
        <v>0</v>
      </c>
      <c r="H267" s="410">
        <f t="shared" ca="1" si="623"/>
        <v>170180</v>
      </c>
      <c r="I267" s="410">
        <f>SUM(I268:I311)</f>
        <v>0</v>
      </c>
      <c r="J267" s="410">
        <f t="shared" ca="1" si="624"/>
        <v>170180</v>
      </c>
      <c r="K267" s="410">
        <f t="shared" ref="K267:AD267" ca="1" si="723">SUM(K268:K311)</f>
        <v>0</v>
      </c>
      <c r="L267" s="410">
        <f t="shared" ca="1" si="723"/>
        <v>0</v>
      </c>
      <c r="M267" s="410">
        <f t="shared" ca="1" si="723"/>
        <v>0</v>
      </c>
      <c r="N267" s="410">
        <f t="shared" ca="1" si="723"/>
        <v>0</v>
      </c>
      <c r="O267" s="410">
        <f t="shared" ca="1" si="723"/>
        <v>0</v>
      </c>
      <c r="P267" s="410">
        <f t="shared" ref="P267:Q267" ca="1" si="724">SUM(P268:P311)</f>
        <v>0</v>
      </c>
      <c r="Q267" s="410">
        <f t="shared" ca="1" si="724"/>
        <v>5180</v>
      </c>
      <c r="R267" s="410">
        <f t="shared" ca="1" si="723"/>
        <v>0</v>
      </c>
      <c r="S267" s="410">
        <f t="shared" ca="1" si="723"/>
        <v>0</v>
      </c>
      <c r="T267" s="410">
        <f t="shared" ref="T267" ca="1" si="725">SUM(T268:T311)</f>
        <v>0</v>
      </c>
      <c r="U267" s="410">
        <f t="shared" ca="1" si="723"/>
        <v>165000</v>
      </c>
      <c r="V267" s="410">
        <f t="shared" ca="1" si="723"/>
        <v>0</v>
      </c>
      <c r="W267" s="410">
        <f t="shared" ref="W267" ca="1" si="726">SUM(W268:W311)</f>
        <v>0</v>
      </c>
      <c r="X267" s="410">
        <f t="shared" ca="1" si="723"/>
        <v>0</v>
      </c>
      <c r="Y267" s="410">
        <f t="shared" ref="Y267:Z267" ca="1" si="727">SUM(Y268:Y311)</f>
        <v>0</v>
      </c>
      <c r="Z267" s="410">
        <f t="shared" ca="1" si="727"/>
        <v>0</v>
      </c>
      <c r="AA267" s="410">
        <f t="shared" ca="1" si="723"/>
        <v>0</v>
      </c>
      <c r="AB267" s="410">
        <f t="shared" ca="1" si="723"/>
        <v>0</v>
      </c>
      <c r="AC267" s="410">
        <f t="shared" ca="1" si="723"/>
        <v>3790</v>
      </c>
      <c r="AD267" s="410">
        <f t="shared" ca="1" si="723"/>
        <v>15000</v>
      </c>
      <c r="AE267" s="410">
        <f t="shared" ca="1" si="628"/>
        <v>18790</v>
      </c>
      <c r="AF267" s="410">
        <f ca="1">SUM(AF268:AF311)</f>
        <v>0</v>
      </c>
      <c r="AG267" s="410">
        <f ca="1">SUM(AG268:AG311)</f>
        <v>0</v>
      </c>
      <c r="AH267" s="410">
        <f ca="1">SUM(AH268:AH311)</f>
        <v>0</v>
      </c>
      <c r="AI267" s="410">
        <f t="shared" ca="1" si="629"/>
        <v>0</v>
      </c>
      <c r="AJ267" s="410">
        <f ca="1">SUM(AJ268:AJ311)</f>
        <v>0</v>
      </c>
      <c r="AK267" s="410">
        <f ca="1">SUM(AK268:AK311)</f>
        <v>0</v>
      </c>
      <c r="AL267" s="410">
        <f ca="1">SUM(AL268:AL311)</f>
        <v>151390</v>
      </c>
      <c r="AM267" s="410">
        <f t="shared" ca="1" si="630"/>
        <v>151390</v>
      </c>
      <c r="AN267" s="410">
        <f ca="1">SUM(AN268:AN311)</f>
        <v>0</v>
      </c>
      <c r="AO267" s="410">
        <f ca="1">SUM(AO268:AO311)</f>
        <v>0</v>
      </c>
      <c r="AP267" s="410">
        <f ca="1">SUM(AP268:AP311)</f>
        <v>0</v>
      </c>
      <c r="AQ267" s="410">
        <f t="shared" ca="1" si="631"/>
        <v>0</v>
      </c>
      <c r="AR267" s="410">
        <f t="shared" ca="1" si="632"/>
        <v>170180</v>
      </c>
    </row>
    <row r="268" spans="2:44" ht="14.45" x14ac:dyDescent="0.3">
      <c r="B268" s="406" t="s">
        <v>404</v>
      </c>
      <c r="C268" s="411" t="s">
        <v>980</v>
      </c>
      <c r="D26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412">
        <f t="shared" ca="1" si="622"/>
        <v>0</v>
      </c>
      <c r="G268" s="412"/>
      <c r="H268" s="412">
        <f t="shared" ca="1" si="623"/>
        <v>0</v>
      </c>
      <c r="I268" s="412"/>
      <c r="J268" s="412">
        <f t="shared" ca="1" si="624"/>
        <v>0</v>
      </c>
      <c r="K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412">
        <f t="shared" ca="1" si="628"/>
        <v>0</v>
      </c>
      <c r="AF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412">
        <f t="shared" ca="1" si="629"/>
        <v>0</v>
      </c>
      <c r="AJ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412">
        <f t="shared" ca="1" si="630"/>
        <v>0</v>
      </c>
      <c r="AN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412">
        <f t="shared" ca="1" si="631"/>
        <v>0</v>
      </c>
      <c r="AR268" s="412">
        <f t="shared" ca="1" si="632"/>
        <v>0</v>
      </c>
    </row>
    <row r="269" spans="2:44" ht="14.45" x14ac:dyDescent="0.3">
      <c r="B269" s="406" t="s">
        <v>405</v>
      </c>
      <c r="C269" s="411" t="s">
        <v>981</v>
      </c>
      <c r="D26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412">
        <f t="shared" ref="F269:F300" ca="1" si="728">D269+E269</f>
        <v>0</v>
      </c>
      <c r="G269" s="412"/>
      <c r="H269" s="412">
        <f t="shared" ref="H269:H300" ca="1" si="729">F269-G269</f>
        <v>0</v>
      </c>
      <c r="I269" s="412"/>
      <c r="J269" s="412">
        <f t="shared" ref="J269:J300" ca="1" si="730">F269-I269</f>
        <v>0</v>
      </c>
      <c r="K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412">
        <f t="shared" ref="AE269:AE300" ca="1" si="731">AB269+AC269+AD269</f>
        <v>0</v>
      </c>
      <c r="AF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412">
        <f t="shared" ref="AI269:AI300" ca="1" si="732">AF269+AG269+AH269</f>
        <v>0</v>
      </c>
      <c r="AJ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412">
        <f t="shared" ref="AM269:AM300" ca="1" si="733">AJ269+AK269+AL269</f>
        <v>0</v>
      </c>
      <c r="AN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412">
        <f t="shared" ref="AQ269:AQ300" ca="1" si="734">AN269+AO269+AP269</f>
        <v>0</v>
      </c>
      <c r="AR269" s="412">
        <f t="shared" ref="AR269:AR300" ca="1" si="735">AE269+AI269+AM269+AQ269</f>
        <v>0</v>
      </c>
    </row>
    <row r="270" spans="2:44" ht="14.45" x14ac:dyDescent="0.3">
      <c r="B270" s="406" t="s">
        <v>406</v>
      </c>
      <c r="C270" s="411" t="s">
        <v>982</v>
      </c>
      <c r="D27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412">
        <f t="shared" ca="1" si="728"/>
        <v>0</v>
      </c>
      <c r="G270" s="412"/>
      <c r="H270" s="412">
        <f t="shared" ca="1" si="729"/>
        <v>0</v>
      </c>
      <c r="I270" s="412"/>
      <c r="J270" s="412">
        <f t="shared" ca="1" si="730"/>
        <v>0</v>
      </c>
      <c r="K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412">
        <f t="shared" ca="1" si="731"/>
        <v>0</v>
      </c>
      <c r="AF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412">
        <f t="shared" ca="1" si="732"/>
        <v>0</v>
      </c>
      <c r="AJ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412">
        <f t="shared" ca="1" si="733"/>
        <v>0</v>
      </c>
      <c r="AN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412">
        <f t="shared" ca="1" si="734"/>
        <v>0</v>
      </c>
      <c r="AR270" s="412">
        <f t="shared" ca="1" si="735"/>
        <v>0</v>
      </c>
    </row>
    <row r="271" spans="2:44" ht="14.45" x14ac:dyDescent="0.3">
      <c r="B271" s="406" t="s">
        <v>407</v>
      </c>
      <c r="C271" s="411" t="s">
        <v>983</v>
      </c>
      <c r="D27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412">
        <f t="shared" ca="1" si="728"/>
        <v>0</v>
      </c>
      <c r="G271" s="412"/>
      <c r="H271" s="412">
        <f t="shared" ca="1" si="729"/>
        <v>0</v>
      </c>
      <c r="I271" s="412"/>
      <c r="J271" s="412">
        <f t="shared" ca="1" si="730"/>
        <v>0</v>
      </c>
      <c r="K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412">
        <f t="shared" ca="1" si="731"/>
        <v>0</v>
      </c>
      <c r="AF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412">
        <f t="shared" ca="1" si="732"/>
        <v>0</v>
      </c>
      <c r="AJ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412">
        <f t="shared" ca="1" si="733"/>
        <v>0</v>
      </c>
      <c r="AN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412">
        <f t="shared" ca="1" si="734"/>
        <v>0</v>
      </c>
      <c r="AR271" s="412">
        <f t="shared" ca="1" si="735"/>
        <v>0</v>
      </c>
    </row>
    <row r="272" spans="2:44" ht="14.45" x14ac:dyDescent="0.3">
      <c r="B272" s="406" t="s">
        <v>408</v>
      </c>
      <c r="C272" s="411" t="s">
        <v>984</v>
      </c>
      <c r="D27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412">
        <f t="shared" ca="1" si="728"/>
        <v>0</v>
      </c>
      <c r="G272" s="412"/>
      <c r="H272" s="412">
        <f t="shared" ca="1" si="729"/>
        <v>0</v>
      </c>
      <c r="I272" s="412"/>
      <c r="J272" s="412">
        <f t="shared" ca="1" si="730"/>
        <v>0</v>
      </c>
      <c r="K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412">
        <f t="shared" ca="1" si="731"/>
        <v>0</v>
      </c>
      <c r="AF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412">
        <f t="shared" ca="1" si="732"/>
        <v>0</v>
      </c>
      <c r="AJ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412">
        <f t="shared" ca="1" si="733"/>
        <v>0</v>
      </c>
      <c r="AN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412">
        <f t="shared" ca="1" si="734"/>
        <v>0</v>
      </c>
      <c r="AR272" s="412">
        <f t="shared" ca="1" si="735"/>
        <v>0</v>
      </c>
    </row>
    <row r="273" spans="2:44" ht="14.45" x14ac:dyDescent="0.3">
      <c r="B273" s="406" t="s">
        <v>409</v>
      </c>
      <c r="C273" s="411" t="s">
        <v>985</v>
      </c>
      <c r="D27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412">
        <f t="shared" ca="1" si="728"/>
        <v>0</v>
      </c>
      <c r="G273" s="412"/>
      <c r="H273" s="412">
        <f t="shared" ca="1" si="729"/>
        <v>0</v>
      </c>
      <c r="I273" s="412"/>
      <c r="J273" s="412">
        <f t="shared" ca="1" si="730"/>
        <v>0</v>
      </c>
      <c r="K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412">
        <f t="shared" ca="1" si="731"/>
        <v>0</v>
      </c>
      <c r="AF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412">
        <f t="shared" ca="1" si="732"/>
        <v>0</v>
      </c>
      <c r="AJ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412">
        <f t="shared" ca="1" si="733"/>
        <v>0</v>
      </c>
      <c r="AN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412">
        <f t="shared" ca="1" si="734"/>
        <v>0</v>
      </c>
      <c r="AR273" s="412">
        <f t="shared" ca="1" si="735"/>
        <v>0</v>
      </c>
    </row>
    <row r="274" spans="2:44" ht="14.45" x14ac:dyDescent="0.3">
      <c r="B274" s="406" t="s">
        <v>410</v>
      </c>
      <c r="C274" s="411" t="s">
        <v>986</v>
      </c>
      <c r="D27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412">
        <f t="shared" ca="1" si="728"/>
        <v>0</v>
      </c>
      <c r="G274" s="412"/>
      <c r="H274" s="412">
        <f t="shared" ca="1" si="729"/>
        <v>0</v>
      </c>
      <c r="I274" s="412"/>
      <c r="J274" s="412">
        <f t="shared" ca="1" si="730"/>
        <v>0</v>
      </c>
      <c r="K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412">
        <f t="shared" ca="1" si="731"/>
        <v>0</v>
      </c>
      <c r="AF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412">
        <f t="shared" ca="1" si="732"/>
        <v>0</v>
      </c>
      <c r="AJ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412">
        <f t="shared" ca="1" si="733"/>
        <v>0</v>
      </c>
      <c r="AN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412">
        <f t="shared" ca="1" si="734"/>
        <v>0</v>
      </c>
      <c r="AR274" s="412">
        <f t="shared" ca="1" si="735"/>
        <v>0</v>
      </c>
    </row>
    <row r="275" spans="2:44" ht="14.45" x14ac:dyDescent="0.3">
      <c r="B275" s="406" t="s">
        <v>411</v>
      </c>
      <c r="C275" s="411" t="s">
        <v>987</v>
      </c>
      <c r="D27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F275" s="412">
        <f t="shared" ca="1" si="728"/>
        <v>150000</v>
      </c>
      <c r="G275" s="412"/>
      <c r="H275" s="412">
        <f t="shared" ca="1" si="729"/>
        <v>150000</v>
      </c>
      <c r="I275" s="412"/>
      <c r="J275" s="412">
        <f t="shared" ca="1" si="730"/>
        <v>150000</v>
      </c>
      <c r="K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V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412">
        <f t="shared" ca="1" si="731"/>
        <v>0</v>
      </c>
      <c r="AF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412">
        <f t="shared" ca="1" si="732"/>
        <v>0</v>
      </c>
      <c r="AJ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M275" s="412">
        <f t="shared" ca="1" si="733"/>
        <v>150000</v>
      </c>
      <c r="AN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412">
        <f t="shared" ca="1" si="734"/>
        <v>0</v>
      </c>
      <c r="AR275" s="412">
        <f t="shared" ca="1" si="735"/>
        <v>150000</v>
      </c>
    </row>
    <row r="276" spans="2:44" ht="14.45" x14ac:dyDescent="0.3">
      <c r="B276" s="406" t="s">
        <v>412</v>
      </c>
      <c r="C276" s="411" t="s">
        <v>988</v>
      </c>
      <c r="D27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412">
        <f t="shared" ca="1" si="728"/>
        <v>0</v>
      </c>
      <c r="G276" s="412"/>
      <c r="H276" s="412">
        <f t="shared" ca="1" si="729"/>
        <v>0</v>
      </c>
      <c r="I276" s="412"/>
      <c r="J276" s="412">
        <f t="shared" ca="1" si="730"/>
        <v>0</v>
      </c>
      <c r="K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412">
        <f t="shared" ca="1" si="731"/>
        <v>0</v>
      </c>
      <c r="AF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412">
        <f t="shared" ca="1" si="732"/>
        <v>0</v>
      </c>
      <c r="AJ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412">
        <f t="shared" ca="1" si="733"/>
        <v>0</v>
      </c>
      <c r="AN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412">
        <f t="shared" ca="1" si="734"/>
        <v>0</v>
      </c>
      <c r="AR276" s="412">
        <f t="shared" ca="1" si="735"/>
        <v>0</v>
      </c>
    </row>
    <row r="277" spans="2:44" ht="14.45" x14ac:dyDescent="0.3">
      <c r="B277" s="406" t="s">
        <v>413</v>
      </c>
      <c r="C277" s="411" t="s">
        <v>989</v>
      </c>
      <c r="D27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412">
        <f t="shared" ca="1" si="728"/>
        <v>0</v>
      </c>
      <c r="G277" s="412"/>
      <c r="H277" s="412">
        <f t="shared" ca="1" si="729"/>
        <v>0</v>
      </c>
      <c r="I277" s="412"/>
      <c r="J277" s="412">
        <f t="shared" ca="1" si="730"/>
        <v>0</v>
      </c>
      <c r="K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412">
        <f t="shared" ca="1" si="731"/>
        <v>0</v>
      </c>
      <c r="AF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412">
        <f t="shared" ca="1" si="732"/>
        <v>0</v>
      </c>
      <c r="AJ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412">
        <f t="shared" ca="1" si="733"/>
        <v>0</v>
      </c>
      <c r="AN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412">
        <f t="shared" ca="1" si="734"/>
        <v>0</v>
      </c>
      <c r="AR277" s="412">
        <f t="shared" ca="1" si="735"/>
        <v>0</v>
      </c>
    </row>
    <row r="278" spans="2:44" ht="14.45" x14ac:dyDescent="0.3">
      <c r="B278" s="406" t="s">
        <v>414</v>
      </c>
      <c r="C278" s="411" t="s">
        <v>990</v>
      </c>
      <c r="D27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412">
        <f t="shared" ca="1" si="728"/>
        <v>0</v>
      </c>
      <c r="G278" s="412"/>
      <c r="H278" s="412">
        <f t="shared" ca="1" si="729"/>
        <v>0</v>
      </c>
      <c r="I278" s="412"/>
      <c r="J278" s="412">
        <f t="shared" ca="1" si="730"/>
        <v>0</v>
      </c>
      <c r="K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412">
        <f t="shared" ca="1" si="731"/>
        <v>0</v>
      </c>
      <c r="AF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412">
        <f t="shared" ca="1" si="732"/>
        <v>0</v>
      </c>
      <c r="AJ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412">
        <f t="shared" ca="1" si="733"/>
        <v>0</v>
      </c>
      <c r="AN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412">
        <f t="shared" ca="1" si="734"/>
        <v>0</v>
      </c>
      <c r="AR278" s="412">
        <f t="shared" ca="1" si="735"/>
        <v>0</v>
      </c>
    </row>
    <row r="279" spans="2:44" ht="14.45" x14ac:dyDescent="0.3">
      <c r="B279" s="406" t="s">
        <v>415</v>
      </c>
      <c r="C279" s="411" t="s">
        <v>991</v>
      </c>
      <c r="D27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412">
        <f t="shared" ca="1" si="728"/>
        <v>0</v>
      </c>
      <c r="G279" s="412"/>
      <c r="H279" s="412">
        <f t="shared" ca="1" si="729"/>
        <v>0</v>
      </c>
      <c r="I279" s="412"/>
      <c r="J279" s="412">
        <f t="shared" ca="1" si="730"/>
        <v>0</v>
      </c>
      <c r="K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412">
        <f t="shared" ca="1" si="731"/>
        <v>0</v>
      </c>
      <c r="AF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412">
        <f t="shared" ca="1" si="732"/>
        <v>0</v>
      </c>
      <c r="AJ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412">
        <f t="shared" ca="1" si="733"/>
        <v>0</v>
      </c>
      <c r="AN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412">
        <f t="shared" ca="1" si="734"/>
        <v>0</v>
      </c>
      <c r="AR279" s="412">
        <f t="shared" ca="1" si="735"/>
        <v>0</v>
      </c>
    </row>
    <row r="280" spans="2:44" ht="14.45" x14ac:dyDescent="0.3">
      <c r="B280" s="406" t="s">
        <v>416</v>
      </c>
      <c r="C280" s="411" t="s">
        <v>992</v>
      </c>
      <c r="D28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412">
        <f t="shared" ca="1" si="728"/>
        <v>0</v>
      </c>
      <c r="G280" s="412"/>
      <c r="H280" s="412">
        <f t="shared" ca="1" si="729"/>
        <v>0</v>
      </c>
      <c r="I280" s="412"/>
      <c r="J280" s="412">
        <f t="shared" ca="1" si="730"/>
        <v>0</v>
      </c>
      <c r="K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412">
        <f t="shared" ca="1" si="731"/>
        <v>0</v>
      </c>
      <c r="AF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412">
        <f t="shared" ca="1" si="732"/>
        <v>0</v>
      </c>
      <c r="AJ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412">
        <f t="shared" ca="1" si="733"/>
        <v>0</v>
      </c>
      <c r="AN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412">
        <f t="shared" ca="1" si="734"/>
        <v>0</v>
      </c>
      <c r="AR280" s="412">
        <f t="shared" ca="1" si="735"/>
        <v>0</v>
      </c>
    </row>
    <row r="281" spans="2:44" ht="14.45" x14ac:dyDescent="0.3">
      <c r="B281" s="406" t="s">
        <v>417</v>
      </c>
      <c r="C281" s="411" t="s">
        <v>993</v>
      </c>
      <c r="D28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412">
        <f t="shared" ca="1" si="728"/>
        <v>0</v>
      </c>
      <c r="G281" s="412"/>
      <c r="H281" s="412">
        <f t="shared" ca="1" si="729"/>
        <v>0</v>
      </c>
      <c r="I281" s="412"/>
      <c r="J281" s="412">
        <f t="shared" ca="1" si="730"/>
        <v>0</v>
      </c>
      <c r="K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412">
        <f t="shared" ca="1" si="731"/>
        <v>0</v>
      </c>
      <c r="AF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412">
        <f t="shared" ca="1" si="732"/>
        <v>0</v>
      </c>
      <c r="AJ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412">
        <f t="shared" ca="1" si="733"/>
        <v>0</v>
      </c>
      <c r="AN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412">
        <f t="shared" ca="1" si="734"/>
        <v>0</v>
      </c>
      <c r="AR281" s="412">
        <f t="shared" ca="1" si="735"/>
        <v>0</v>
      </c>
    </row>
    <row r="282" spans="2:44" ht="14.45" x14ac:dyDescent="0.3">
      <c r="B282" s="406" t="s">
        <v>418</v>
      </c>
      <c r="C282" s="411" t="s">
        <v>994</v>
      </c>
      <c r="D28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412">
        <f t="shared" ca="1" si="728"/>
        <v>0</v>
      </c>
      <c r="G282" s="412"/>
      <c r="H282" s="412">
        <f t="shared" ca="1" si="729"/>
        <v>0</v>
      </c>
      <c r="I282" s="412"/>
      <c r="J282" s="412">
        <f t="shared" ca="1" si="730"/>
        <v>0</v>
      </c>
      <c r="K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412">
        <f t="shared" ca="1" si="731"/>
        <v>0</v>
      </c>
      <c r="AF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412">
        <f t="shared" ca="1" si="732"/>
        <v>0</v>
      </c>
      <c r="AJ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412">
        <f t="shared" ca="1" si="733"/>
        <v>0</v>
      </c>
      <c r="AN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412">
        <f t="shared" ca="1" si="734"/>
        <v>0</v>
      </c>
      <c r="AR282" s="412">
        <f t="shared" ca="1" si="735"/>
        <v>0</v>
      </c>
    </row>
    <row r="283" spans="2:44" ht="14.45" x14ac:dyDescent="0.3">
      <c r="B283" s="406" t="s">
        <v>419</v>
      </c>
      <c r="C283" s="411" t="s">
        <v>995</v>
      </c>
      <c r="D28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412">
        <f t="shared" ca="1" si="728"/>
        <v>0</v>
      </c>
      <c r="G283" s="412"/>
      <c r="H283" s="412">
        <f t="shared" ca="1" si="729"/>
        <v>0</v>
      </c>
      <c r="I283" s="412"/>
      <c r="J283" s="412">
        <f t="shared" ca="1" si="730"/>
        <v>0</v>
      </c>
      <c r="K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412">
        <f t="shared" ca="1" si="731"/>
        <v>0</v>
      </c>
      <c r="AF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412">
        <f t="shared" ca="1" si="732"/>
        <v>0</v>
      </c>
      <c r="AJ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412">
        <f t="shared" ca="1" si="733"/>
        <v>0</v>
      </c>
      <c r="AN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412">
        <f t="shared" ca="1" si="734"/>
        <v>0</v>
      </c>
      <c r="AR283" s="412">
        <f t="shared" ca="1" si="735"/>
        <v>0</v>
      </c>
    </row>
    <row r="284" spans="2:44" ht="14.45" x14ac:dyDescent="0.3">
      <c r="B284" s="406" t="s">
        <v>420</v>
      </c>
      <c r="C284" s="411" t="s">
        <v>996</v>
      </c>
      <c r="D28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284" s="412">
        <f t="shared" ca="1" si="728"/>
        <v>15000</v>
      </c>
      <c r="G284" s="412"/>
      <c r="H284" s="412">
        <f t="shared" ca="1" si="729"/>
        <v>15000</v>
      </c>
      <c r="I284" s="412"/>
      <c r="J284" s="412">
        <f t="shared" ca="1" si="730"/>
        <v>15000</v>
      </c>
      <c r="K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V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E284" s="412">
        <f t="shared" ca="1" si="731"/>
        <v>15000</v>
      </c>
      <c r="AF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412">
        <f t="shared" ca="1" si="732"/>
        <v>0</v>
      </c>
      <c r="AJ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412">
        <f t="shared" ca="1" si="733"/>
        <v>0</v>
      </c>
      <c r="AN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412">
        <f t="shared" ca="1" si="734"/>
        <v>0</v>
      </c>
      <c r="AR284" s="412">
        <f t="shared" ca="1" si="735"/>
        <v>15000</v>
      </c>
    </row>
    <row r="285" spans="2:44" ht="14.45" x14ac:dyDescent="0.3">
      <c r="B285" s="406" t="s">
        <v>421</v>
      </c>
      <c r="C285" s="411" t="s">
        <v>997</v>
      </c>
      <c r="D28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412">
        <f t="shared" ca="1" si="728"/>
        <v>0</v>
      </c>
      <c r="G285" s="412"/>
      <c r="H285" s="412">
        <f t="shared" ca="1" si="729"/>
        <v>0</v>
      </c>
      <c r="I285" s="412"/>
      <c r="J285" s="412">
        <f t="shared" ca="1" si="730"/>
        <v>0</v>
      </c>
      <c r="K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412">
        <f t="shared" ca="1" si="731"/>
        <v>0</v>
      </c>
      <c r="AF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412">
        <f t="shared" ca="1" si="732"/>
        <v>0</v>
      </c>
      <c r="AJ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412">
        <f t="shared" ca="1" si="733"/>
        <v>0</v>
      </c>
      <c r="AN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412">
        <f t="shared" ca="1" si="734"/>
        <v>0</v>
      </c>
      <c r="AR285" s="412">
        <f t="shared" ca="1" si="735"/>
        <v>0</v>
      </c>
    </row>
    <row r="286" spans="2:44" ht="14.45" x14ac:dyDescent="0.3">
      <c r="B286" s="406" t="s">
        <v>422</v>
      </c>
      <c r="C286" s="411" t="s">
        <v>998</v>
      </c>
      <c r="D28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412">
        <f t="shared" ca="1" si="728"/>
        <v>0</v>
      </c>
      <c r="G286" s="412"/>
      <c r="H286" s="412">
        <f t="shared" ca="1" si="729"/>
        <v>0</v>
      </c>
      <c r="I286" s="412"/>
      <c r="J286" s="412">
        <f t="shared" ca="1" si="730"/>
        <v>0</v>
      </c>
      <c r="K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412">
        <f t="shared" ca="1" si="731"/>
        <v>0</v>
      </c>
      <c r="AF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412">
        <f t="shared" ca="1" si="732"/>
        <v>0</v>
      </c>
      <c r="AJ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412">
        <f t="shared" ca="1" si="733"/>
        <v>0</v>
      </c>
      <c r="AN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412">
        <f t="shared" ca="1" si="734"/>
        <v>0</v>
      </c>
      <c r="AR286" s="412">
        <f t="shared" ca="1" si="735"/>
        <v>0</v>
      </c>
    </row>
    <row r="287" spans="2:44" ht="14.45" x14ac:dyDescent="0.3">
      <c r="B287" s="406" t="s">
        <v>423</v>
      </c>
      <c r="C287" s="411" t="s">
        <v>999</v>
      </c>
      <c r="D28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412">
        <f t="shared" ca="1" si="728"/>
        <v>0</v>
      </c>
      <c r="G287" s="412"/>
      <c r="H287" s="412">
        <f t="shared" ca="1" si="729"/>
        <v>0</v>
      </c>
      <c r="I287" s="412"/>
      <c r="J287" s="412">
        <f t="shared" ca="1" si="730"/>
        <v>0</v>
      </c>
      <c r="K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412">
        <f t="shared" ca="1" si="731"/>
        <v>0</v>
      </c>
      <c r="AF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412">
        <f t="shared" ca="1" si="732"/>
        <v>0</v>
      </c>
      <c r="AJ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412">
        <f t="shared" ca="1" si="733"/>
        <v>0</v>
      </c>
      <c r="AN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412">
        <f t="shared" ca="1" si="734"/>
        <v>0</v>
      </c>
      <c r="AR287" s="412">
        <f t="shared" ca="1" si="735"/>
        <v>0</v>
      </c>
    </row>
    <row r="288" spans="2:44" ht="14.45" x14ac:dyDescent="0.3">
      <c r="B288" s="406" t="s">
        <v>424</v>
      </c>
      <c r="C288" s="411" t="s">
        <v>1000</v>
      </c>
      <c r="D28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412">
        <f t="shared" ca="1" si="728"/>
        <v>0</v>
      </c>
      <c r="G288" s="412"/>
      <c r="H288" s="412">
        <f t="shared" ca="1" si="729"/>
        <v>0</v>
      </c>
      <c r="I288" s="412"/>
      <c r="J288" s="412">
        <f t="shared" ca="1" si="730"/>
        <v>0</v>
      </c>
      <c r="K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412">
        <f t="shared" ca="1" si="731"/>
        <v>0</v>
      </c>
      <c r="AF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412">
        <f t="shared" ca="1" si="732"/>
        <v>0</v>
      </c>
      <c r="AJ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412">
        <f t="shared" ca="1" si="733"/>
        <v>0</v>
      </c>
      <c r="AN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412">
        <f t="shared" ca="1" si="734"/>
        <v>0</v>
      </c>
      <c r="AR288" s="412">
        <f t="shared" ca="1" si="735"/>
        <v>0</v>
      </c>
    </row>
    <row r="289" spans="2:44" ht="14.45" x14ac:dyDescent="0.3">
      <c r="B289" s="406" t="s">
        <v>425</v>
      </c>
      <c r="C289" s="411" t="s">
        <v>997</v>
      </c>
      <c r="D28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412">
        <f t="shared" ca="1" si="728"/>
        <v>0</v>
      </c>
      <c r="G289" s="412"/>
      <c r="H289" s="412">
        <f t="shared" ca="1" si="729"/>
        <v>0</v>
      </c>
      <c r="I289" s="412"/>
      <c r="J289" s="412">
        <f t="shared" ca="1" si="730"/>
        <v>0</v>
      </c>
      <c r="K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412">
        <f t="shared" ca="1" si="731"/>
        <v>0</v>
      </c>
      <c r="AF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412">
        <f t="shared" ca="1" si="732"/>
        <v>0</v>
      </c>
      <c r="AJ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412">
        <f t="shared" ca="1" si="733"/>
        <v>0</v>
      </c>
      <c r="AN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412">
        <f t="shared" ca="1" si="734"/>
        <v>0</v>
      </c>
      <c r="AR289" s="412">
        <f t="shared" ca="1" si="735"/>
        <v>0</v>
      </c>
    </row>
    <row r="290" spans="2:44" ht="14.45" x14ac:dyDescent="0.3">
      <c r="B290" s="406" t="s">
        <v>426</v>
      </c>
      <c r="C290" s="411" t="s">
        <v>1001</v>
      </c>
      <c r="D29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412">
        <f t="shared" ca="1" si="728"/>
        <v>0</v>
      </c>
      <c r="G290" s="412"/>
      <c r="H290" s="412">
        <f t="shared" ca="1" si="729"/>
        <v>0</v>
      </c>
      <c r="I290" s="412"/>
      <c r="J290" s="412">
        <f t="shared" ca="1" si="730"/>
        <v>0</v>
      </c>
      <c r="K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412">
        <f t="shared" ca="1" si="731"/>
        <v>0</v>
      </c>
      <c r="AF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412">
        <f t="shared" ca="1" si="732"/>
        <v>0</v>
      </c>
      <c r="AJ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412">
        <f t="shared" ca="1" si="733"/>
        <v>0</v>
      </c>
      <c r="AN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412">
        <f t="shared" ca="1" si="734"/>
        <v>0</v>
      </c>
      <c r="AR290" s="412">
        <f t="shared" ca="1" si="735"/>
        <v>0</v>
      </c>
    </row>
    <row r="291" spans="2:44" ht="14.45" x14ac:dyDescent="0.3">
      <c r="B291" s="406" t="s">
        <v>427</v>
      </c>
      <c r="C291" s="411" t="s">
        <v>1002</v>
      </c>
      <c r="D29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412">
        <f t="shared" ca="1" si="728"/>
        <v>0</v>
      </c>
      <c r="G291" s="412"/>
      <c r="H291" s="412">
        <f t="shared" ca="1" si="729"/>
        <v>0</v>
      </c>
      <c r="I291" s="412"/>
      <c r="J291" s="412">
        <f t="shared" ca="1" si="730"/>
        <v>0</v>
      </c>
      <c r="K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412">
        <f t="shared" ca="1" si="731"/>
        <v>0</v>
      </c>
      <c r="AF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412">
        <f t="shared" ca="1" si="732"/>
        <v>0</v>
      </c>
      <c r="AJ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412">
        <f t="shared" ca="1" si="733"/>
        <v>0</v>
      </c>
      <c r="AN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412">
        <f t="shared" ca="1" si="734"/>
        <v>0</v>
      </c>
      <c r="AR291" s="412">
        <f t="shared" ca="1" si="735"/>
        <v>0</v>
      </c>
    </row>
    <row r="292" spans="2:44" ht="14.45" x14ac:dyDescent="0.3">
      <c r="B292" s="406" t="s">
        <v>428</v>
      </c>
      <c r="C292" s="411" t="s">
        <v>1003</v>
      </c>
      <c r="D29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412">
        <f t="shared" ca="1" si="728"/>
        <v>0</v>
      </c>
      <c r="G292" s="412"/>
      <c r="H292" s="412">
        <f t="shared" ca="1" si="729"/>
        <v>0</v>
      </c>
      <c r="I292" s="412"/>
      <c r="J292" s="412">
        <f t="shared" ca="1" si="730"/>
        <v>0</v>
      </c>
      <c r="K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412">
        <f t="shared" ca="1" si="731"/>
        <v>0</v>
      </c>
      <c r="AF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412">
        <f t="shared" ca="1" si="732"/>
        <v>0</v>
      </c>
      <c r="AJ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412">
        <f t="shared" ca="1" si="733"/>
        <v>0</v>
      </c>
      <c r="AN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412">
        <f t="shared" ca="1" si="734"/>
        <v>0</v>
      </c>
      <c r="AR292" s="412">
        <f t="shared" ca="1" si="735"/>
        <v>0</v>
      </c>
    </row>
    <row r="293" spans="2:44" ht="14.45" x14ac:dyDescent="0.3">
      <c r="B293" s="406" t="s">
        <v>429</v>
      </c>
      <c r="C293" s="411" t="s">
        <v>1004</v>
      </c>
      <c r="D29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2780</v>
      </c>
      <c r="F293" s="412">
        <f t="shared" ca="1" si="728"/>
        <v>2780</v>
      </c>
      <c r="G293" s="412"/>
      <c r="H293" s="412">
        <f t="shared" ca="1" si="729"/>
        <v>2780</v>
      </c>
      <c r="I293" s="412"/>
      <c r="J293" s="412">
        <f t="shared" ca="1" si="730"/>
        <v>2780</v>
      </c>
      <c r="K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2780</v>
      </c>
      <c r="R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1390</v>
      </c>
      <c r="AD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412">
        <f t="shared" ca="1" si="731"/>
        <v>1390</v>
      </c>
      <c r="AF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412">
        <f t="shared" ca="1" si="732"/>
        <v>0</v>
      </c>
      <c r="AJ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1390</v>
      </c>
      <c r="AM293" s="412">
        <f t="shared" ca="1" si="733"/>
        <v>1390</v>
      </c>
      <c r="AN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412">
        <f t="shared" ca="1" si="734"/>
        <v>0</v>
      </c>
      <c r="AR293" s="412">
        <f t="shared" ca="1" si="735"/>
        <v>2780</v>
      </c>
    </row>
    <row r="294" spans="2:44" ht="14.45" x14ac:dyDescent="0.3">
      <c r="B294" s="406" t="s">
        <v>430</v>
      </c>
      <c r="C294" s="411" t="s">
        <v>1005</v>
      </c>
      <c r="D29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412">
        <f t="shared" ca="1" si="728"/>
        <v>0</v>
      </c>
      <c r="G294" s="412"/>
      <c r="H294" s="412">
        <f t="shared" ca="1" si="729"/>
        <v>0</v>
      </c>
      <c r="I294" s="412"/>
      <c r="J294" s="412">
        <f t="shared" ca="1" si="730"/>
        <v>0</v>
      </c>
      <c r="K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412">
        <f t="shared" ca="1" si="731"/>
        <v>0</v>
      </c>
      <c r="AF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412">
        <f t="shared" ca="1" si="732"/>
        <v>0</v>
      </c>
      <c r="AJ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412">
        <f t="shared" ca="1" si="733"/>
        <v>0</v>
      </c>
      <c r="AN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412">
        <f t="shared" ca="1" si="734"/>
        <v>0</v>
      </c>
      <c r="AR294" s="412">
        <f t="shared" ca="1" si="735"/>
        <v>0</v>
      </c>
    </row>
    <row r="295" spans="2:44" ht="14.45" x14ac:dyDescent="0.3">
      <c r="B295" s="406" t="s">
        <v>431</v>
      </c>
      <c r="C295" s="411" t="s">
        <v>1006</v>
      </c>
      <c r="D29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412">
        <f t="shared" ca="1" si="728"/>
        <v>0</v>
      </c>
      <c r="G295" s="412"/>
      <c r="H295" s="412">
        <f t="shared" ca="1" si="729"/>
        <v>0</v>
      </c>
      <c r="I295" s="412"/>
      <c r="J295" s="412">
        <f t="shared" ca="1" si="730"/>
        <v>0</v>
      </c>
      <c r="K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412">
        <f t="shared" ca="1" si="731"/>
        <v>0</v>
      </c>
      <c r="AF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412">
        <f t="shared" ca="1" si="732"/>
        <v>0</v>
      </c>
      <c r="AJ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412">
        <f t="shared" ca="1" si="733"/>
        <v>0</v>
      </c>
      <c r="AN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412">
        <f t="shared" ca="1" si="734"/>
        <v>0</v>
      </c>
      <c r="AR295" s="412">
        <f t="shared" ca="1" si="735"/>
        <v>0</v>
      </c>
    </row>
    <row r="296" spans="2:44" ht="14.45" x14ac:dyDescent="0.3">
      <c r="B296" s="406" t="s">
        <v>432</v>
      </c>
      <c r="C296" s="411" t="s">
        <v>1007</v>
      </c>
      <c r="D29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412">
        <f t="shared" ca="1" si="728"/>
        <v>0</v>
      </c>
      <c r="G296" s="412"/>
      <c r="H296" s="412">
        <f t="shared" ca="1" si="729"/>
        <v>0</v>
      </c>
      <c r="I296" s="412"/>
      <c r="J296" s="412">
        <f t="shared" ca="1" si="730"/>
        <v>0</v>
      </c>
      <c r="K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412">
        <f t="shared" ca="1" si="731"/>
        <v>0</v>
      </c>
      <c r="AF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412">
        <f t="shared" ca="1" si="732"/>
        <v>0</v>
      </c>
      <c r="AJ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412">
        <f t="shared" ca="1" si="733"/>
        <v>0</v>
      </c>
      <c r="AN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412">
        <f t="shared" ca="1" si="734"/>
        <v>0</v>
      </c>
      <c r="AR296" s="412">
        <f t="shared" ca="1" si="735"/>
        <v>0</v>
      </c>
    </row>
    <row r="297" spans="2:44" ht="14.45" x14ac:dyDescent="0.3">
      <c r="B297" s="406" t="s">
        <v>433</v>
      </c>
      <c r="C297" s="411" t="s">
        <v>1008</v>
      </c>
      <c r="D29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412">
        <f t="shared" ca="1" si="728"/>
        <v>0</v>
      </c>
      <c r="G297" s="412"/>
      <c r="H297" s="412">
        <f t="shared" ca="1" si="729"/>
        <v>0</v>
      </c>
      <c r="I297" s="412"/>
      <c r="J297" s="412">
        <f t="shared" ca="1" si="730"/>
        <v>0</v>
      </c>
      <c r="K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412">
        <f t="shared" ca="1" si="731"/>
        <v>0</v>
      </c>
      <c r="AF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412">
        <f t="shared" ca="1" si="732"/>
        <v>0</v>
      </c>
      <c r="AJ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412">
        <f t="shared" ca="1" si="733"/>
        <v>0</v>
      </c>
      <c r="AN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412">
        <f t="shared" ca="1" si="734"/>
        <v>0</v>
      </c>
      <c r="AR297" s="412">
        <f t="shared" ca="1" si="735"/>
        <v>0</v>
      </c>
    </row>
    <row r="298" spans="2:44" ht="14.45" x14ac:dyDescent="0.3">
      <c r="B298" s="406" t="s">
        <v>434</v>
      </c>
      <c r="C298" s="411" t="s">
        <v>1009</v>
      </c>
      <c r="D29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412">
        <f t="shared" ca="1" si="728"/>
        <v>0</v>
      </c>
      <c r="G298" s="412"/>
      <c r="H298" s="412">
        <f t="shared" ca="1" si="729"/>
        <v>0</v>
      </c>
      <c r="I298" s="412"/>
      <c r="J298" s="412">
        <f t="shared" ca="1" si="730"/>
        <v>0</v>
      </c>
      <c r="K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412">
        <f t="shared" ca="1" si="731"/>
        <v>0</v>
      </c>
      <c r="AF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412">
        <f t="shared" ca="1" si="732"/>
        <v>0</v>
      </c>
      <c r="AJ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412">
        <f t="shared" ca="1" si="733"/>
        <v>0</v>
      </c>
      <c r="AN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412">
        <f t="shared" ca="1" si="734"/>
        <v>0</v>
      </c>
      <c r="AR298" s="412">
        <f t="shared" ca="1" si="735"/>
        <v>0</v>
      </c>
    </row>
    <row r="299" spans="2:44" ht="14.45" x14ac:dyDescent="0.3">
      <c r="B299" s="406" t="s">
        <v>435</v>
      </c>
      <c r="C299" s="411" t="s">
        <v>1010</v>
      </c>
      <c r="D29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v>
      </c>
      <c r="F299" s="412">
        <f t="shared" ca="1" si="728"/>
        <v>2400</v>
      </c>
      <c r="G299" s="412"/>
      <c r="H299" s="412">
        <f t="shared" ca="1" si="729"/>
        <v>2400</v>
      </c>
      <c r="I299" s="412"/>
      <c r="J299" s="412">
        <f t="shared" ca="1" si="730"/>
        <v>2400</v>
      </c>
      <c r="K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v>
      </c>
      <c r="R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v>
      </c>
      <c r="AD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412">
        <f t="shared" ca="1" si="731"/>
        <v>2400</v>
      </c>
      <c r="AF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412">
        <f t="shared" ca="1" si="732"/>
        <v>0</v>
      </c>
      <c r="AJ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412">
        <f t="shared" ca="1" si="733"/>
        <v>0</v>
      </c>
      <c r="AN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412">
        <f t="shared" ca="1" si="734"/>
        <v>0</v>
      </c>
      <c r="AR299" s="412">
        <f t="shared" ca="1" si="735"/>
        <v>2400</v>
      </c>
    </row>
    <row r="300" spans="2:44" ht="14.45" x14ac:dyDescent="0.3">
      <c r="B300" s="406" t="s">
        <v>436</v>
      </c>
      <c r="C300" s="411" t="s">
        <v>1011</v>
      </c>
      <c r="D30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412">
        <f t="shared" ca="1" si="728"/>
        <v>0</v>
      </c>
      <c r="G300" s="412"/>
      <c r="H300" s="412">
        <f t="shared" ca="1" si="729"/>
        <v>0</v>
      </c>
      <c r="I300" s="412"/>
      <c r="J300" s="412">
        <f t="shared" ca="1" si="730"/>
        <v>0</v>
      </c>
      <c r="K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412">
        <f t="shared" ca="1" si="731"/>
        <v>0</v>
      </c>
      <c r="AF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412">
        <f t="shared" ca="1" si="732"/>
        <v>0</v>
      </c>
      <c r="AJ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412">
        <f t="shared" ca="1" si="733"/>
        <v>0</v>
      </c>
      <c r="AN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412">
        <f t="shared" ca="1" si="734"/>
        <v>0</v>
      </c>
      <c r="AR300" s="412">
        <f t="shared" ca="1" si="735"/>
        <v>0</v>
      </c>
    </row>
    <row r="301" spans="2:44" ht="14.45" x14ac:dyDescent="0.3">
      <c r="B301" s="406" t="s">
        <v>437</v>
      </c>
      <c r="C301" s="411" t="s">
        <v>1012</v>
      </c>
      <c r="D30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412">
        <f t="shared" ca="1" si="622"/>
        <v>0</v>
      </c>
      <c r="G301" s="412"/>
      <c r="H301" s="412">
        <f t="shared" ca="1" si="623"/>
        <v>0</v>
      </c>
      <c r="I301" s="412"/>
      <c r="J301" s="412">
        <f t="shared" ca="1" si="624"/>
        <v>0</v>
      </c>
      <c r="K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412">
        <f t="shared" ca="1" si="628"/>
        <v>0</v>
      </c>
      <c r="AF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412">
        <f t="shared" ca="1" si="629"/>
        <v>0</v>
      </c>
      <c r="AJ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412">
        <f t="shared" ca="1" si="630"/>
        <v>0</v>
      </c>
      <c r="AN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412">
        <f t="shared" ca="1" si="631"/>
        <v>0</v>
      </c>
      <c r="AR301" s="412">
        <f t="shared" ca="1" si="632"/>
        <v>0</v>
      </c>
    </row>
    <row r="302" spans="2:44" ht="14.45" x14ac:dyDescent="0.3">
      <c r="B302" s="406" t="s">
        <v>438</v>
      </c>
      <c r="C302" s="411" t="s">
        <v>1013</v>
      </c>
      <c r="D30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412">
        <f t="shared" ca="1" si="622"/>
        <v>0</v>
      </c>
      <c r="G302" s="412"/>
      <c r="H302" s="412">
        <f t="shared" ca="1" si="623"/>
        <v>0</v>
      </c>
      <c r="I302" s="412"/>
      <c r="J302" s="412">
        <f t="shared" ca="1" si="624"/>
        <v>0</v>
      </c>
      <c r="K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412">
        <f t="shared" ca="1" si="628"/>
        <v>0</v>
      </c>
      <c r="AF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412">
        <f t="shared" ca="1" si="629"/>
        <v>0</v>
      </c>
      <c r="AJ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412">
        <f t="shared" ca="1" si="630"/>
        <v>0</v>
      </c>
      <c r="AN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412">
        <f t="shared" ca="1" si="631"/>
        <v>0</v>
      </c>
      <c r="AR302" s="412">
        <f t="shared" ca="1" si="632"/>
        <v>0</v>
      </c>
    </row>
    <row r="303" spans="2:44" ht="14.45" x14ac:dyDescent="0.3">
      <c r="B303" s="406" t="s">
        <v>439</v>
      </c>
      <c r="C303" s="411" t="s">
        <v>1014</v>
      </c>
      <c r="D30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412">
        <f t="shared" ca="1" si="622"/>
        <v>0</v>
      </c>
      <c r="G303" s="412"/>
      <c r="H303" s="412">
        <f t="shared" ca="1" si="623"/>
        <v>0</v>
      </c>
      <c r="I303" s="412"/>
      <c r="J303" s="412">
        <f t="shared" ca="1" si="624"/>
        <v>0</v>
      </c>
      <c r="K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412">
        <f t="shared" ca="1" si="628"/>
        <v>0</v>
      </c>
      <c r="AF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412">
        <f t="shared" ca="1" si="629"/>
        <v>0</v>
      </c>
      <c r="AJ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412">
        <f t="shared" ca="1" si="630"/>
        <v>0</v>
      </c>
      <c r="AN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412">
        <f t="shared" ca="1" si="631"/>
        <v>0</v>
      </c>
      <c r="AR303" s="412">
        <f t="shared" ca="1" si="632"/>
        <v>0</v>
      </c>
    </row>
    <row r="304" spans="2:44" ht="14.45" x14ac:dyDescent="0.3">
      <c r="B304" s="406" t="s">
        <v>440</v>
      </c>
      <c r="C304" s="411" t="s">
        <v>1015</v>
      </c>
      <c r="D30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412">
        <f t="shared" ca="1" si="622"/>
        <v>0</v>
      </c>
      <c r="G304" s="412"/>
      <c r="H304" s="412">
        <f t="shared" ca="1" si="623"/>
        <v>0</v>
      </c>
      <c r="I304" s="412"/>
      <c r="J304" s="412">
        <f t="shared" ca="1" si="624"/>
        <v>0</v>
      </c>
      <c r="K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412">
        <f t="shared" ca="1" si="628"/>
        <v>0</v>
      </c>
      <c r="AF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412">
        <f t="shared" ca="1" si="629"/>
        <v>0</v>
      </c>
      <c r="AJ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412">
        <f t="shared" ca="1" si="630"/>
        <v>0</v>
      </c>
      <c r="AN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412">
        <f t="shared" ca="1" si="631"/>
        <v>0</v>
      </c>
      <c r="AR304" s="412">
        <f t="shared" ca="1" si="632"/>
        <v>0</v>
      </c>
    </row>
    <row r="305" spans="2:44" ht="14.45" x14ac:dyDescent="0.3">
      <c r="B305" s="406" t="s">
        <v>441</v>
      </c>
      <c r="C305" s="411" t="s">
        <v>1016</v>
      </c>
      <c r="D30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412">
        <f t="shared" ca="1" si="622"/>
        <v>0</v>
      </c>
      <c r="G305" s="412"/>
      <c r="H305" s="412">
        <f t="shared" ca="1" si="623"/>
        <v>0</v>
      </c>
      <c r="I305" s="412"/>
      <c r="J305" s="412">
        <f t="shared" ca="1" si="624"/>
        <v>0</v>
      </c>
      <c r="K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412">
        <f t="shared" ca="1" si="628"/>
        <v>0</v>
      </c>
      <c r="AF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412">
        <f t="shared" ca="1" si="629"/>
        <v>0</v>
      </c>
      <c r="AJ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412">
        <f t="shared" ca="1" si="630"/>
        <v>0</v>
      </c>
      <c r="AN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412">
        <f t="shared" ca="1" si="631"/>
        <v>0</v>
      </c>
      <c r="AR305" s="412">
        <f t="shared" ca="1" si="632"/>
        <v>0</v>
      </c>
    </row>
    <row r="306" spans="2:44" ht="14.45" x14ac:dyDescent="0.3">
      <c r="B306" s="406" t="s">
        <v>442</v>
      </c>
      <c r="C306" s="411" t="s">
        <v>1017</v>
      </c>
      <c r="D30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412">
        <f t="shared" ca="1" si="622"/>
        <v>0</v>
      </c>
      <c r="G306" s="412"/>
      <c r="H306" s="412">
        <f t="shared" ca="1" si="623"/>
        <v>0</v>
      </c>
      <c r="I306" s="412"/>
      <c r="J306" s="412">
        <f t="shared" ca="1" si="624"/>
        <v>0</v>
      </c>
      <c r="K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412">
        <f t="shared" ca="1" si="628"/>
        <v>0</v>
      </c>
      <c r="AF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412">
        <f t="shared" ca="1" si="629"/>
        <v>0</v>
      </c>
      <c r="AJ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412">
        <f t="shared" ca="1" si="630"/>
        <v>0</v>
      </c>
      <c r="AN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412">
        <f t="shared" ca="1" si="631"/>
        <v>0</v>
      </c>
      <c r="AR306" s="412">
        <f t="shared" ca="1" si="632"/>
        <v>0</v>
      </c>
    </row>
    <row r="307" spans="2:44" ht="14.45" x14ac:dyDescent="0.3">
      <c r="B307" s="406" t="s">
        <v>443</v>
      </c>
      <c r="C307" s="411" t="s">
        <v>1018</v>
      </c>
      <c r="D30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412">
        <f t="shared" ca="1" si="622"/>
        <v>0</v>
      </c>
      <c r="G307" s="412"/>
      <c r="H307" s="412">
        <f t="shared" ca="1" si="623"/>
        <v>0</v>
      </c>
      <c r="I307" s="412"/>
      <c r="J307" s="412">
        <f t="shared" ca="1" si="624"/>
        <v>0</v>
      </c>
      <c r="K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412">
        <f t="shared" ca="1" si="628"/>
        <v>0</v>
      </c>
      <c r="AF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412">
        <f t="shared" ca="1" si="629"/>
        <v>0</v>
      </c>
      <c r="AJ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412">
        <f t="shared" ca="1" si="630"/>
        <v>0</v>
      </c>
      <c r="AN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412">
        <f t="shared" ca="1" si="631"/>
        <v>0</v>
      </c>
      <c r="AR307" s="412">
        <f t="shared" ca="1" si="632"/>
        <v>0</v>
      </c>
    </row>
    <row r="308" spans="2:44" ht="14.45" x14ac:dyDescent="0.3">
      <c r="B308" s="406" t="s">
        <v>444</v>
      </c>
      <c r="C308" s="411" t="s">
        <v>1019</v>
      </c>
      <c r="D30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412">
        <f t="shared" ca="1" si="622"/>
        <v>0</v>
      </c>
      <c r="G308" s="412"/>
      <c r="H308" s="412">
        <f t="shared" ca="1" si="623"/>
        <v>0</v>
      </c>
      <c r="I308" s="412"/>
      <c r="J308" s="412">
        <f t="shared" ca="1" si="624"/>
        <v>0</v>
      </c>
      <c r="K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412">
        <f t="shared" ca="1" si="628"/>
        <v>0</v>
      </c>
      <c r="AF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412">
        <f t="shared" ca="1" si="629"/>
        <v>0</v>
      </c>
      <c r="AJ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412">
        <f t="shared" ca="1" si="630"/>
        <v>0</v>
      </c>
      <c r="AN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412">
        <f t="shared" ca="1" si="631"/>
        <v>0</v>
      </c>
      <c r="AR308" s="412">
        <f t="shared" ca="1" si="632"/>
        <v>0</v>
      </c>
    </row>
    <row r="309" spans="2:44" ht="14.45" x14ac:dyDescent="0.3">
      <c r="B309" s="406" t="s">
        <v>445</v>
      </c>
      <c r="C309" s="411" t="s">
        <v>1020</v>
      </c>
      <c r="D30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412">
        <f t="shared" ref="F309:F311" ca="1" si="736">D309+E309</f>
        <v>0</v>
      </c>
      <c r="G309" s="412"/>
      <c r="H309" s="412">
        <f t="shared" ref="H309:H311" ca="1" si="737">F309-G309</f>
        <v>0</v>
      </c>
      <c r="I309" s="412"/>
      <c r="J309" s="412">
        <f t="shared" ref="J309:J311" ca="1" si="738">F309-I309</f>
        <v>0</v>
      </c>
      <c r="K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412">
        <f t="shared" ref="AE309:AE311" ca="1" si="739">AB309+AC309+AD309</f>
        <v>0</v>
      </c>
      <c r="AF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412">
        <f t="shared" ref="AI309:AI311" ca="1" si="740">AF309+AG309+AH309</f>
        <v>0</v>
      </c>
      <c r="AJ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412">
        <f t="shared" ref="AM309:AM311" ca="1" si="741">AJ309+AK309+AL309</f>
        <v>0</v>
      </c>
      <c r="AN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412">
        <f t="shared" ref="AQ309:AQ311" ca="1" si="742">AN309+AO309+AP309</f>
        <v>0</v>
      </c>
      <c r="AR309" s="412">
        <f t="shared" ref="AR309:AR311" ca="1" si="743">AE309+AI309+AM309+AQ309</f>
        <v>0</v>
      </c>
    </row>
    <row r="310" spans="2:44" ht="14.45" x14ac:dyDescent="0.3">
      <c r="B310" s="406" t="s">
        <v>446</v>
      </c>
      <c r="C310" s="411" t="s">
        <v>1021</v>
      </c>
      <c r="D31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412">
        <f t="shared" ca="1" si="736"/>
        <v>0</v>
      </c>
      <c r="G310" s="412"/>
      <c r="H310" s="412">
        <f t="shared" ca="1" si="737"/>
        <v>0</v>
      </c>
      <c r="I310" s="412"/>
      <c r="J310" s="412">
        <f t="shared" ca="1" si="738"/>
        <v>0</v>
      </c>
      <c r="K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412">
        <f t="shared" ca="1" si="739"/>
        <v>0</v>
      </c>
      <c r="AF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412">
        <f t="shared" ca="1" si="740"/>
        <v>0</v>
      </c>
      <c r="AJ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412">
        <f t="shared" ca="1" si="741"/>
        <v>0</v>
      </c>
      <c r="AN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412">
        <f t="shared" ca="1" si="742"/>
        <v>0</v>
      </c>
      <c r="AR310" s="412">
        <f t="shared" ca="1" si="743"/>
        <v>0</v>
      </c>
    </row>
    <row r="311" spans="2:44" ht="14.45" x14ac:dyDescent="0.3">
      <c r="B311" s="406" t="s">
        <v>447</v>
      </c>
      <c r="C311" s="411" t="s">
        <v>1022</v>
      </c>
      <c r="D31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412">
        <f t="shared" ca="1" si="736"/>
        <v>0</v>
      </c>
      <c r="G311" s="412"/>
      <c r="H311" s="412">
        <f t="shared" ca="1" si="737"/>
        <v>0</v>
      </c>
      <c r="I311" s="412"/>
      <c r="J311" s="412">
        <f t="shared" ca="1" si="738"/>
        <v>0</v>
      </c>
      <c r="K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412">
        <f t="shared" ca="1" si="739"/>
        <v>0</v>
      </c>
      <c r="AF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412">
        <f t="shared" ca="1" si="740"/>
        <v>0</v>
      </c>
      <c r="AJ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412">
        <f t="shared" ca="1" si="741"/>
        <v>0</v>
      </c>
      <c r="AN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412">
        <f t="shared" ca="1" si="742"/>
        <v>0</v>
      </c>
      <c r="AR311" s="412">
        <f t="shared" ca="1" si="743"/>
        <v>0</v>
      </c>
    </row>
    <row r="312" spans="2:44" ht="14.45" x14ac:dyDescent="0.3">
      <c r="B312" s="405" t="s">
        <v>448</v>
      </c>
      <c r="C312" s="409" t="s">
        <v>1023</v>
      </c>
      <c r="D312" s="410">
        <f ca="1">SUM(D313:D326)</f>
        <v>212888.33333333334</v>
      </c>
      <c r="E312" s="410">
        <f ca="1">SUM(E313:E326)</f>
        <v>1542875</v>
      </c>
      <c r="F312" s="410">
        <f t="shared" ca="1" si="622"/>
        <v>1755763.3333333333</v>
      </c>
      <c r="G312" s="410">
        <f>SUM(G313:G326)</f>
        <v>0</v>
      </c>
      <c r="H312" s="410">
        <f t="shared" ca="1" si="623"/>
        <v>1755763.3333333333</v>
      </c>
      <c r="I312" s="410">
        <f>SUM(I313:I326)</f>
        <v>0</v>
      </c>
      <c r="J312" s="410">
        <f t="shared" ca="1" si="624"/>
        <v>1755763.3333333333</v>
      </c>
      <c r="K312" s="410">
        <f t="shared" ref="K312:AD312" ca="1" si="744">SUM(K313:K326)</f>
        <v>1000</v>
      </c>
      <c r="L312" s="410">
        <f t="shared" ca="1" si="744"/>
        <v>290</v>
      </c>
      <c r="M312" s="410">
        <f t="shared" ca="1" si="744"/>
        <v>290</v>
      </c>
      <c r="N312" s="410">
        <f t="shared" ca="1" si="744"/>
        <v>0</v>
      </c>
      <c r="O312" s="410">
        <f t="shared" ca="1" si="744"/>
        <v>0</v>
      </c>
      <c r="P312" s="410">
        <f t="shared" ref="P312:Q312" ca="1" si="745">SUM(P313:P326)</f>
        <v>1933.3333333333335</v>
      </c>
      <c r="Q312" s="410">
        <f t="shared" ca="1" si="745"/>
        <v>4213.3333333333321</v>
      </c>
      <c r="R312" s="410">
        <f t="shared" ca="1" si="744"/>
        <v>0</v>
      </c>
      <c r="S312" s="410">
        <f t="shared" ca="1" si="744"/>
        <v>0</v>
      </c>
      <c r="T312" s="410">
        <f t="shared" ref="T312" ca="1" si="746">SUM(T313:T326)</f>
        <v>0</v>
      </c>
      <c r="U312" s="410">
        <f t="shared" ca="1" si="744"/>
        <v>1702136.6666666667</v>
      </c>
      <c r="V312" s="410">
        <f t="shared" ca="1" si="744"/>
        <v>0</v>
      </c>
      <c r="W312" s="410">
        <f t="shared" ref="W312" ca="1" si="747">SUM(W313:W326)</f>
        <v>0</v>
      </c>
      <c r="X312" s="410">
        <f t="shared" ca="1" si="744"/>
        <v>0</v>
      </c>
      <c r="Y312" s="410">
        <f t="shared" ref="Y312:Z312" ca="1" si="748">SUM(Y313:Y326)</f>
        <v>0</v>
      </c>
      <c r="Z312" s="410">
        <f t="shared" ca="1" si="748"/>
        <v>0</v>
      </c>
      <c r="AA312" s="410">
        <f t="shared" ca="1" si="744"/>
        <v>45900</v>
      </c>
      <c r="AB312" s="410">
        <f t="shared" ca="1" si="744"/>
        <v>3000</v>
      </c>
      <c r="AC312" s="410">
        <f t="shared" ca="1" si="744"/>
        <v>1568611.6666666667</v>
      </c>
      <c r="AD312" s="410">
        <f t="shared" ca="1" si="744"/>
        <v>175531.66666666666</v>
      </c>
      <c r="AE312" s="410">
        <f t="shared" ca="1" si="628"/>
        <v>1747143.3333333335</v>
      </c>
      <c r="AF312" s="410">
        <f ca="1">SUM(AF313:AF326)</f>
        <v>483.33333333333337</v>
      </c>
      <c r="AG312" s="410">
        <f ca="1">SUM(AG313:AG326)</f>
        <v>2948.333333333333</v>
      </c>
      <c r="AH312" s="410">
        <f ca="1">SUM(AH313:AH326)</f>
        <v>580</v>
      </c>
      <c r="AI312" s="410">
        <f t="shared" ca="1" si="629"/>
        <v>4011.6666666666665</v>
      </c>
      <c r="AJ312" s="410">
        <f ca="1">SUM(AJ313:AJ326)</f>
        <v>3400</v>
      </c>
      <c r="AK312" s="410">
        <f ca="1">SUM(AK313:AK326)</f>
        <v>241.66666666666669</v>
      </c>
      <c r="AL312" s="410">
        <f ca="1">SUM(AL313:AL326)</f>
        <v>483.33333333333337</v>
      </c>
      <c r="AM312" s="410">
        <f t="shared" ca="1" si="630"/>
        <v>4125</v>
      </c>
      <c r="AN312" s="410">
        <f ca="1">SUM(AN313:AN326)</f>
        <v>483.33333333333337</v>
      </c>
      <c r="AO312" s="410">
        <f ca="1">SUM(AO313:AO326)</f>
        <v>0</v>
      </c>
      <c r="AP312" s="410">
        <f ca="1">SUM(AP313:AP326)</f>
        <v>0</v>
      </c>
      <c r="AQ312" s="410">
        <f t="shared" ca="1" si="631"/>
        <v>483.33333333333337</v>
      </c>
      <c r="AR312" s="410">
        <f t="shared" ca="1" si="632"/>
        <v>1755763.3333333335</v>
      </c>
    </row>
    <row r="313" spans="2:44" ht="14.45" x14ac:dyDescent="0.3">
      <c r="B313" s="406" t="s">
        <v>449</v>
      </c>
      <c r="C313" s="411" t="s">
        <v>1024</v>
      </c>
      <c r="D31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412">
        <f t="shared" ca="1" si="622"/>
        <v>0</v>
      </c>
      <c r="G313" s="412"/>
      <c r="H313" s="412">
        <f t="shared" ca="1" si="623"/>
        <v>0</v>
      </c>
      <c r="I313" s="412"/>
      <c r="J313" s="412">
        <f t="shared" ca="1" si="624"/>
        <v>0</v>
      </c>
      <c r="K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412">
        <f t="shared" ca="1" si="628"/>
        <v>0</v>
      </c>
      <c r="AF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412">
        <f t="shared" ca="1" si="629"/>
        <v>0</v>
      </c>
      <c r="AJ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412">
        <f t="shared" ca="1" si="630"/>
        <v>0</v>
      </c>
      <c r="AN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412">
        <f t="shared" ca="1" si="631"/>
        <v>0</v>
      </c>
      <c r="AR313" s="412">
        <f t="shared" ca="1" si="632"/>
        <v>0</v>
      </c>
    </row>
    <row r="314" spans="2:44" x14ac:dyDescent="0.25">
      <c r="B314" s="406" t="s">
        <v>450</v>
      </c>
      <c r="C314" s="411" t="s">
        <v>1025</v>
      </c>
      <c r="D31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412">
        <f t="shared" ca="1" si="622"/>
        <v>0</v>
      </c>
      <c r="G314" s="412"/>
      <c r="H314" s="412">
        <f t="shared" ca="1" si="623"/>
        <v>0</v>
      </c>
      <c r="I314" s="412"/>
      <c r="J314" s="412">
        <f t="shared" ca="1" si="624"/>
        <v>0</v>
      </c>
      <c r="K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412">
        <f t="shared" ca="1" si="628"/>
        <v>0</v>
      </c>
      <c r="AF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412">
        <f t="shared" ca="1" si="629"/>
        <v>0</v>
      </c>
      <c r="AJ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412">
        <f t="shared" ca="1" si="630"/>
        <v>0</v>
      </c>
      <c r="AN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412">
        <f t="shared" ca="1" si="631"/>
        <v>0</v>
      </c>
      <c r="AR314" s="412">
        <f t="shared" ca="1" si="632"/>
        <v>0</v>
      </c>
    </row>
    <row r="315" spans="2:44" x14ac:dyDescent="0.25">
      <c r="B315" s="406" t="s">
        <v>451</v>
      </c>
      <c r="C315" s="411" t="s">
        <v>1026</v>
      </c>
      <c r="D3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81138.333333333343</v>
      </c>
      <c r="E3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412">
        <f t="shared" ca="1" si="622"/>
        <v>81138.333333333343</v>
      </c>
      <c r="G315" s="412"/>
      <c r="H315" s="412">
        <f t="shared" ca="1" si="623"/>
        <v>81138.333333333343</v>
      </c>
      <c r="I315" s="412"/>
      <c r="J315" s="412">
        <f t="shared" ca="1" si="624"/>
        <v>81138.333333333343</v>
      </c>
      <c r="K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290</v>
      </c>
      <c r="M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290</v>
      </c>
      <c r="N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1933.3333333333335</v>
      </c>
      <c r="Q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3238.3333333333326</v>
      </c>
      <c r="R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75386.666666666672</v>
      </c>
      <c r="V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25386.666666666668</v>
      </c>
      <c r="AD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50531.666666666664</v>
      </c>
      <c r="AE315" s="412">
        <f t="shared" ca="1" si="628"/>
        <v>75918.333333333328</v>
      </c>
      <c r="AF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483.33333333333337</v>
      </c>
      <c r="AG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2948.333333333333</v>
      </c>
      <c r="AH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580</v>
      </c>
      <c r="AI315" s="412">
        <f t="shared" ca="1" si="629"/>
        <v>4011.6666666666665</v>
      </c>
      <c r="AJ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241.66666666666669</v>
      </c>
      <c r="AL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483.33333333333337</v>
      </c>
      <c r="AM315" s="412">
        <f t="shared" ca="1" si="630"/>
        <v>725</v>
      </c>
      <c r="AN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483.33333333333337</v>
      </c>
      <c r="AO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412">
        <f t="shared" ca="1" si="631"/>
        <v>483.33333333333337</v>
      </c>
      <c r="AR315" s="412">
        <f t="shared" ca="1" si="632"/>
        <v>81138.333333333328</v>
      </c>
    </row>
    <row r="316" spans="2:44" x14ac:dyDescent="0.25">
      <c r="B316" s="406" t="s">
        <v>452</v>
      </c>
      <c r="C316" s="411" t="s">
        <v>1027</v>
      </c>
      <c r="D3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412">
        <f t="shared" ca="1" si="622"/>
        <v>0</v>
      </c>
      <c r="G316" s="412"/>
      <c r="H316" s="412">
        <f t="shared" ca="1" si="623"/>
        <v>0</v>
      </c>
      <c r="I316" s="412"/>
      <c r="J316" s="412">
        <f t="shared" ca="1" si="624"/>
        <v>0</v>
      </c>
      <c r="K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412">
        <f t="shared" ca="1" si="628"/>
        <v>0</v>
      </c>
      <c r="AF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412">
        <f t="shared" ca="1" si="629"/>
        <v>0</v>
      </c>
      <c r="AJ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412">
        <f t="shared" ca="1" si="630"/>
        <v>0</v>
      </c>
      <c r="AN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412">
        <f t="shared" ca="1" si="631"/>
        <v>0</v>
      </c>
      <c r="AR316" s="412">
        <f t="shared" ca="1" si="632"/>
        <v>0</v>
      </c>
    </row>
    <row r="317" spans="2:44" ht="14.45" x14ac:dyDescent="0.3">
      <c r="B317" s="406" t="s">
        <v>453</v>
      </c>
      <c r="C317" s="411" t="s">
        <v>1028</v>
      </c>
      <c r="D3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3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34500</v>
      </c>
      <c r="F317" s="412">
        <f t="shared" ca="1" si="622"/>
        <v>39500</v>
      </c>
      <c r="G317" s="412"/>
      <c r="H317" s="412">
        <f t="shared" ca="1" si="623"/>
        <v>39500</v>
      </c>
      <c r="I317" s="412"/>
      <c r="J317" s="412">
        <f t="shared" ca="1" si="624"/>
        <v>39500</v>
      </c>
      <c r="K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39500</v>
      </c>
      <c r="AB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C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36500</v>
      </c>
      <c r="AE317" s="412">
        <f t="shared" ca="1" si="628"/>
        <v>39500</v>
      </c>
      <c r="AF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412">
        <f t="shared" ca="1" si="629"/>
        <v>0</v>
      </c>
      <c r="AJ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412">
        <f t="shared" ca="1" si="630"/>
        <v>0</v>
      </c>
      <c r="AN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412">
        <f t="shared" ca="1" si="631"/>
        <v>0</v>
      </c>
      <c r="AR317" s="412">
        <f t="shared" ca="1" si="632"/>
        <v>39500</v>
      </c>
    </row>
    <row r="318" spans="2:44" ht="14.45" x14ac:dyDescent="0.3">
      <c r="B318" s="406" t="s">
        <v>454</v>
      </c>
      <c r="C318" s="411" t="s">
        <v>1029</v>
      </c>
      <c r="D31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412">
        <f t="shared" ref="F318:F319" ca="1" si="749">D318+E318</f>
        <v>0</v>
      </c>
      <c r="G318" s="412"/>
      <c r="H318" s="412">
        <f t="shared" ref="H318:H319" ca="1" si="750">F318-G318</f>
        <v>0</v>
      </c>
      <c r="I318" s="412"/>
      <c r="J318" s="412">
        <f t="shared" ref="J318:J319" ca="1" si="751">F318-I318</f>
        <v>0</v>
      </c>
      <c r="K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412">
        <f t="shared" ref="AE318:AE319" ca="1" si="752">AB318+AC318+AD318</f>
        <v>0</v>
      </c>
      <c r="AF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412">
        <f t="shared" ref="AI318:AI319" ca="1" si="753">AF318+AG318+AH318</f>
        <v>0</v>
      </c>
      <c r="AJ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412">
        <f t="shared" ref="AM318:AM319" ca="1" si="754">AJ318+AK318+AL318</f>
        <v>0</v>
      </c>
      <c r="AN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412">
        <f t="shared" ref="AQ318:AQ319" ca="1" si="755">AN318+AO318+AP318</f>
        <v>0</v>
      </c>
      <c r="AR318" s="412">
        <f t="shared" ref="AR318:AR319" ca="1" si="756">AE318+AI318+AM318+AQ318</f>
        <v>0</v>
      </c>
    </row>
    <row r="319" spans="2:44" ht="14.45" x14ac:dyDescent="0.3">
      <c r="B319" s="406" t="s">
        <v>455</v>
      </c>
      <c r="C319" s="411" t="s">
        <v>1030</v>
      </c>
      <c r="D3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412">
        <f t="shared" ca="1" si="749"/>
        <v>0</v>
      </c>
      <c r="G319" s="412"/>
      <c r="H319" s="412">
        <f t="shared" ca="1" si="750"/>
        <v>0</v>
      </c>
      <c r="I319" s="412"/>
      <c r="J319" s="412">
        <f t="shared" ca="1" si="751"/>
        <v>0</v>
      </c>
      <c r="K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412">
        <f t="shared" ca="1" si="752"/>
        <v>0</v>
      </c>
      <c r="AF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412">
        <f t="shared" ca="1" si="753"/>
        <v>0</v>
      </c>
      <c r="AJ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412">
        <f t="shared" ca="1" si="754"/>
        <v>0</v>
      </c>
      <c r="AN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412">
        <f t="shared" ca="1" si="755"/>
        <v>0</v>
      </c>
      <c r="AR319" s="412">
        <f t="shared" ca="1" si="756"/>
        <v>0</v>
      </c>
    </row>
    <row r="320" spans="2:44" ht="14.45" x14ac:dyDescent="0.3">
      <c r="B320" s="406" t="s">
        <v>456</v>
      </c>
      <c r="C320" s="411" t="s">
        <v>1031</v>
      </c>
      <c r="D3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412">
        <f t="shared" ref="F320:F323" ca="1" si="757">D320+E320</f>
        <v>0</v>
      </c>
      <c r="G320" s="412"/>
      <c r="H320" s="412">
        <f t="shared" ref="H320:H323" ca="1" si="758">F320-G320</f>
        <v>0</v>
      </c>
      <c r="I320" s="412"/>
      <c r="J320" s="412">
        <f t="shared" ref="J320:J323" ca="1" si="759">F320-I320</f>
        <v>0</v>
      </c>
      <c r="K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412">
        <f t="shared" ref="AE320:AE323" ca="1" si="760">AB320+AC320+AD320</f>
        <v>0</v>
      </c>
      <c r="AF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412">
        <f t="shared" ref="AI320:AI323" ca="1" si="761">AF320+AG320+AH320</f>
        <v>0</v>
      </c>
      <c r="AJ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412">
        <f t="shared" ref="AM320:AM323" ca="1" si="762">AJ320+AK320+AL320</f>
        <v>0</v>
      </c>
      <c r="AN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412">
        <f t="shared" ref="AQ320:AQ323" ca="1" si="763">AN320+AO320+AP320</f>
        <v>0</v>
      </c>
      <c r="AR320" s="412">
        <f t="shared" ref="AR320:AR323" ca="1" si="764">AE320+AI320+AM320+AQ320</f>
        <v>0</v>
      </c>
    </row>
    <row r="321" spans="2:44" ht="14.45" x14ac:dyDescent="0.3">
      <c r="B321" s="406" t="s">
        <v>457</v>
      </c>
      <c r="C321" s="411" t="s">
        <v>1032</v>
      </c>
      <c r="D3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412">
        <f t="shared" ca="1" si="757"/>
        <v>0</v>
      </c>
      <c r="G321" s="412"/>
      <c r="H321" s="412">
        <f t="shared" ca="1" si="758"/>
        <v>0</v>
      </c>
      <c r="I321" s="412"/>
      <c r="J321" s="412">
        <f t="shared" ca="1" si="759"/>
        <v>0</v>
      </c>
      <c r="K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412">
        <f t="shared" ca="1" si="760"/>
        <v>0</v>
      </c>
      <c r="AF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412">
        <f t="shared" ca="1" si="761"/>
        <v>0</v>
      </c>
      <c r="AJ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412">
        <f t="shared" ca="1" si="762"/>
        <v>0</v>
      </c>
      <c r="AN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412">
        <f t="shared" ca="1" si="763"/>
        <v>0</v>
      </c>
      <c r="AR321" s="412">
        <f t="shared" ca="1" si="764"/>
        <v>0</v>
      </c>
    </row>
    <row r="322" spans="2:44" ht="14.45" x14ac:dyDescent="0.3">
      <c r="B322" s="406" t="s">
        <v>458</v>
      </c>
      <c r="C322" s="411" t="s">
        <v>1033</v>
      </c>
      <c r="D32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126750</v>
      </c>
      <c r="E32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8375</v>
      </c>
      <c r="F322" s="412">
        <f t="shared" ca="1" si="757"/>
        <v>135125</v>
      </c>
      <c r="G322" s="412"/>
      <c r="H322" s="412">
        <f t="shared" ca="1" si="758"/>
        <v>135125</v>
      </c>
      <c r="I322" s="412"/>
      <c r="J322" s="412">
        <f t="shared" ca="1" si="759"/>
        <v>135125</v>
      </c>
      <c r="K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L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975</v>
      </c>
      <c r="R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126750</v>
      </c>
      <c r="V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6400</v>
      </c>
      <c r="AB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43225</v>
      </c>
      <c r="AD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88500</v>
      </c>
      <c r="AE322" s="412">
        <f t="shared" ca="1" si="760"/>
        <v>131725</v>
      </c>
      <c r="AF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412">
        <f t="shared" ca="1" si="761"/>
        <v>0</v>
      </c>
      <c r="AJ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3400</v>
      </c>
      <c r="AK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412">
        <f t="shared" ca="1" si="762"/>
        <v>3400</v>
      </c>
      <c r="AN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412">
        <f t="shared" ca="1" si="763"/>
        <v>0</v>
      </c>
      <c r="AR322" s="412">
        <f t="shared" ca="1" si="764"/>
        <v>135125</v>
      </c>
    </row>
    <row r="323" spans="2:44" ht="14.45" x14ac:dyDescent="0.3">
      <c r="B323" s="406" t="s">
        <v>459</v>
      </c>
      <c r="C323" s="411" t="s">
        <v>1034</v>
      </c>
      <c r="D32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1500000</v>
      </c>
      <c r="F323" s="412">
        <f t="shared" ca="1" si="757"/>
        <v>1500000</v>
      </c>
      <c r="G323" s="412"/>
      <c r="H323" s="412">
        <f t="shared" ca="1" si="758"/>
        <v>1500000</v>
      </c>
      <c r="I323" s="412"/>
      <c r="J323" s="412">
        <f t="shared" ca="1" si="759"/>
        <v>1500000</v>
      </c>
      <c r="K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1500000</v>
      </c>
      <c r="V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1500000</v>
      </c>
      <c r="AD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412">
        <f t="shared" ca="1" si="760"/>
        <v>1500000</v>
      </c>
      <c r="AF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412">
        <f t="shared" ca="1" si="761"/>
        <v>0</v>
      </c>
      <c r="AJ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412">
        <f t="shared" ca="1" si="762"/>
        <v>0</v>
      </c>
      <c r="AN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412">
        <f t="shared" ca="1" si="763"/>
        <v>0</v>
      </c>
      <c r="AR323" s="412">
        <f t="shared" ca="1" si="764"/>
        <v>1500000</v>
      </c>
    </row>
    <row r="324" spans="2:44" ht="14.45" x14ac:dyDescent="0.3">
      <c r="B324" s="406" t="s">
        <v>460</v>
      </c>
      <c r="C324" s="411" t="s">
        <v>1035</v>
      </c>
      <c r="D3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412">
        <f t="shared" ca="1" si="622"/>
        <v>0</v>
      </c>
      <c r="G324" s="412"/>
      <c r="H324" s="412">
        <f t="shared" ca="1" si="623"/>
        <v>0</v>
      </c>
      <c r="I324" s="412"/>
      <c r="J324" s="412">
        <f t="shared" ca="1" si="624"/>
        <v>0</v>
      </c>
      <c r="K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412">
        <f t="shared" ca="1" si="628"/>
        <v>0</v>
      </c>
      <c r="AF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412">
        <f t="shared" ca="1" si="629"/>
        <v>0</v>
      </c>
      <c r="AJ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412">
        <f t="shared" ca="1" si="630"/>
        <v>0</v>
      </c>
      <c r="AN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412">
        <f t="shared" ca="1" si="631"/>
        <v>0</v>
      </c>
      <c r="AR324" s="412">
        <f t="shared" ca="1" si="632"/>
        <v>0</v>
      </c>
    </row>
    <row r="325" spans="2:44" ht="14.45" x14ac:dyDescent="0.3">
      <c r="B325" s="406" t="s">
        <v>461</v>
      </c>
      <c r="C325" s="411" t="s">
        <v>1036</v>
      </c>
      <c r="D3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412">
        <f t="shared" ref="F325" ca="1" si="765">D325+E325</f>
        <v>0</v>
      </c>
      <c r="G325" s="412"/>
      <c r="H325" s="412">
        <f t="shared" ref="H325" ca="1" si="766">F325-G325</f>
        <v>0</v>
      </c>
      <c r="I325" s="412"/>
      <c r="J325" s="412">
        <f t="shared" ref="J325" ca="1" si="767">F325-I325</f>
        <v>0</v>
      </c>
      <c r="K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412">
        <f t="shared" ref="AE325" ca="1" si="768">AB325+AC325+AD325</f>
        <v>0</v>
      </c>
      <c r="AF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412">
        <f t="shared" ref="AI325" ca="1" si="769">AF325+AG325+AH325</f>
        <v>0</v>
      </c>
      <c r="AJ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412">
        <f t="shared" ref="AM325" ca="1" si="770">AJ325+AK325+AL325</f>
        <v>0</v>
      </c>
      <c r="AN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412">
        <f t="shared" ref="AQ325" ca="1" si="771">AN325+AO325+AP325</f>
        <v>0</v>
      </c>
      <c r="AR325" s="412">
        <f t="shared" ref="AR325" ca="1" si="772">AE325+AI325+AM325+AQ325</f>
        <v>0</v>
      </c>
    </row>
    <row r="326" spans="2:44" ht="14.45" x14ac:dyDescent="0.3">
      <c r="B326" s="406" t="s">
        <v>462</v>
      </c>
      <c r="C326" s="411" t="s">
        <v>1037</v>
      </c>
      <c r="D32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412">
        <f t="shared" ref="F326" ca="1" si="773">D326+E326</f>
        <v>0</v>
      </c>
      <c r="G326" s="412"/>
      <c r="H326" s="412">
        <f t="shared" ref="H326" ca="1" si="774">F326-G326</f>
        <v>0</v>
      </c>
      <c r="I326" s="412"/>
      <c r="J326" s="412">
        <f t="shared" ref="J326" ca="1" si="775">F326-I326</f>
        <v>0</v>
      </c>
      <c r="K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412">
        <f t="shared" ref="AE326" ca="1" si="776">AB326+AC326+AD326</f>
        <v>0</v>
      </c>
      <c r="AF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412">
        <f t="shared" ref="AI326" ca="1" si="777">AF326+AG326+AH326</f>
        <v>0</v>
      </c>
      <c r="AJ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412">
        <f t="shared" ref="AM326" ca="1" si="778">AJ326+AK326+AL326</f>
        <v>0</v>
      </c>
      <c r="AN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412">
        <f t="shared" ref="AQ326" ca="1" si="779">AN326+AO326+AP326</f>
        <v>0</v>
      </c>
      <c r="AR326" s="412">
        <f t="shared" ref="AR326" ca="1" si="780">AE326+AI326+AM326+AQ326</f>
        <v>0</v>
      </c>
    </row>
    <row r="327" spans="2:44" ht="14.45" x14ac:dyDescent="0.3">
      <c r="B327" s="407" t="s">
        <v>463</v>
      </c>
      <c r="C327" s="413" t="s">
        <v>1038</v>
      </c>
      <c r="D327" s="414">
        <f ca="1">D328+D345+D383+D389</f>
        <v>30000</v>
      </c>
      <c r="E327" s="414">
        <f ca="1">E328+E345+E383+E389</f>
        <v>9064335</v>
      </c>
      <c r="F327" s="414">
        <f t="shared" ca="1" si="622"/>
        <v>9094335</v>
      </c>
      <c r="G327" s="414">
        <f>G328+G345+G383+G389</f>
        <v>0</v>
      </c>
      <c r="H327" s="414">
        <f t="shared" ca="1" si="623"/>
        <v>9094335</v>
      </c>
      <c r="I327" s="414">
        <f>I328+I345+I383+I389</f>
        <v>0</v>
      </c>
      <c r="J327" s="414">
        <f t="shared" ca="1" si="624"/>
        <v>9094335</v>
      </c>
      <c r="K327" s="414">
        <f t="shared" ref="K327:AD327" ca="1" si="781">K328+K345+K383+K389</f>
        <v>141000</v>
      </c>
      <c r="L327" s="414">
        <f t="shared" ca="1" si="781"/>
        <v>0</v>
      </c>
      <c r="M327" s="414">
        <f t="shared" ca="1" si="781"/>
        <v>0</v>
      </c>
      <c r="N327" s="414">
        <f t="shared" ca="1" si="781"/>
        <v>0</v>
      </c>
      <c r="O327" s="414">
        <f t="shared" ca="1" si="781"/>
        <v>0</v>
      </c>
      <c r="P327" s="414">
        <f t="shared" ca="1" si="781"/>
        <v>0</v>
      </c>
      <c r="Q327" s="414">
        <f t="shared" ca="1" si="781"/>
        <v>78335</v>
      </c>
      <c r="R327" s="414">
        <f t="shared" ca="1" si="781"/>
        <v>0</v>
      </c>
      <c r="S327" s="414">
        <f t="shared" ca="1" si="781"/>
        <v>0</v>
      </c>
      <c r="T327" s="414">
        <f t="shared" ref="T327" ca="1" si="782">T328+T345+T383+T389</f>
        <v>0</v>
      </c>
      <c r="U327" s="414">
        <f t="shared" ca="1" si="781"/>
        <v>2257000</v>
      </c>
      <c r="V327" s="414">
        <f t="shared" ca="1" si="781"/>
        <v>0</v>
      </c>
      <c r="W327" s="414">
        <f t="shared" ca="1" si="781"/>
        <v>0</v>
      </c>
      <c r="X327" s="414">
        <f t="shared" ca="1" si="781"/>
        <v>0</v>
      </c>
      <c r="Y327" s="414">
        <f t="shared" ref="Y327:Z327" ca="1" si="783">Y328+Y345+Y383+Y389</f>
        <v>0</v>
      </c>
      <c r="Z327" s="414">
        <f t="shared" ca="1" si="783"/>
        <v>30000</v>
      </c>
      <c r="AA327" s="414">
        <f t="shared" ca="1" si="781"/>
        <v>6588000</v>
      </c>
      <c r="AB327" s="414">
        <f t="shared" ca="1" si="781"/>
        <v>1320000</v>
      </c>
      <c r="AC327" s="414">
        <f t="shared" ca="1" si="781"/>
        <v>1485335</v>
      </c>
      <c r="AD327" s="414">
        <f t="shared" ca="1" si="781"/>
        <v>4594500</v>
      </c>
      <c r="AE327" s="414">
        <f t="shared" ca="1" si="628"/>
        <v>7399835</v>
      </c>
      <c r="AF327" s="414">
        <f ca="1">AF328+AF345+AF383+AF389</f>
        <v>525000</v>
      </c>
      <c r="AG327" s="414">
        <f ca="1">AG328+AG345+AG383+AG389</f>
        <v>10000</v>
      </c>
      <c r="AH327" s="414">
        <f ca="1">AH328+AH345+AH383+AH389</f>
        <v>0</v>
      </c>
      <c r="AI327" s="414">
        <f t="shared" ca="1" si="629"/>
        <v>535000</v>
      </c>
      <c r="AJ327" s="414">
        <f ca="1">AJ328+AJ345+AJ383+AJ389</f>
        <v>1095000</v>
      </c>
      <c r="AK327" s="414">
        <f ca="1">AK328+AK345+AK383+AK389</f>
        <v>0</v>
      </c>
      <c r="AL327" s="414">
        <f ca="1">AL328+AL345+AL383+AL389</f>
        <v>0</v>
      </c>
      <c r="AM327" s="414">
        <f t="shared" ca="1" si="630"/>
        <v>1095000</v>
      </c>
      <c r="AN327" s="414">
        <f ca="1">AN328+AN345+AN383+AN389</f>
        <v>0</v>
      </c>
      <c r="AO327" s="414">
        <f ca="1">AO328+AO345+AO383+AO389</f>
        <v>64500</v>
      </c>
      <c r="AP327" s="414">
        <f ca="1">AP328+AP345+AP383+AP389</f>
        <v>0</v>
      </c>
      <c r="AQ327" s="414">
        <f t="shared" ca="1" si="631"/>
        <v>64500</v>
      </c>
      <c r="AR327" s="414">
        <f t="shared" ca="1" si="632"/>
        <v>9094335</v>
      </c>
    </row>
    <row r="328" spans="2:44" ht="14.45" x14ac:dyDescent="0.3">
      <c r="B328" s="405" t="s">
        <v>464</v>
      </c>
      <c r="C328" s="409" t="s">
        <v>1039</v>
      </c>
      <c r="D328" s="410">
        <f ca="1">SUM(D329:D344)</f>
        <v>0</v>
      </c>
      <c r="E328" s="410">
        <f ca="1">SUM(E329:E344)</f>
        <v>0</v>
      </c>
      <c r="F328" s="410">
        <f t="shared" ca="1" si="622"/>
        <v>0</v>
      </c>
      <c r="G328" s="410">
        <f>SUM(G329:G344)</f>
        <v>0</v>
      </c>
      <c r="H328" s="410">
        <f t="shared" ca="1" si="623"/>
        <v>0</v>
      </c>
      <c r="I328" s="410">
        <f>SUM(I329:I344)</f>
        <v>0</v>
      </c>
      <c r="J328" s="410">
        <f t="shared" ca="1" si="624"/>
        <v>0</v>
      </c>
      <c r="K328" s="410">
        <f t="shared" ref="K328:AD328" ca="1" si="784">SUM(K329:K344)</f>
        <v>0</v>
      </c>
      <c r="L328" s="410">
        <f t="shared" ca="1" si="784"/>
        <v>0</v>
      </c>
      <c r="M328" s="410">
        <f t="shared" ca="1" si="784"/>
        <v>0</v>
      </c>
      <c r="N328" s="410">
        <f t="shared" ca="1" si="784"/>
        <v>0</v>
      </c>
      <c r="O328" s="410">
        <f t="shared" ca="1" si="784"/>
        <v>0</v>
      </c>
      <c r="P328" s="410">
        <f t="shared" ca="1" si="784"/>
        <v>0</v>
      </c>
      <c r="Q328" s="410">
        <f t="shared" ca="1" si="784"/>
        <v>0</v>
      </c>
      <c r="R328" s="410">
        <f t="shared" ca="1" si="784"/>
        <v>0</v>
      </c>
      <c r="S328" s="410">
        <f t="shared" ca="1" si="784"/>
        <v>0</v>
      </c>
      <c r="T328" s="410">
        <f t="shared" ref="T328" ca="1" si="785">SUM(T329:T344)</f>
        <v>0</v>
      </c>
      <c r="U328" s="410">
        <f t="shared" ca="1" si="784"/>
        <v>0</v>
      </c>
      <c r="V328" s="410">
        <f t="shared" ca="1" si="784"/>
        <v>0</v>
      </c>
      <c r="W328" s="410">
        <f t="shared" ca="1" si="784"/>
        <v>0</v>
      </c>
      <c r="X328" s="410">
        <f t="shared" ca="1" si="784"/>
        <v>0</v>
      </c>
      <c r="Y328" s="410">
        <f t="shared" ref="Y328:Z328" ca="1" si="786">SUM(Y329:Y344)</f>
        <v>0</v>
      </c>
      <c r="Z328" s="410">
        <f t="shared" ca="1" si="786"/>
        <v>0</v>
      </c>
      <c r="AA328" s="410">
        <f t="shared" ca="1" si="784"/>
        <v>0</v>
      </c>
      <c r="AB328" s="410">
        <f t="shared" ca="1" si="784"/>
        <v>0</v>
      </c>
      <c r="AC328" s="410">
        <f t="shared" ca="1" si="784"/>
        <v>0</v>
      </c>
      <c r="AD328" s="410">
        <f t="shared" ca="1" si="784"/>
        <v>0</v>
      </c>
      <c r="AE328" s="410">
        <f t="shared" ca="1" si="628"/>
        <v>0</v>
      </c>
      <c r="AF328" s="410">
        <f ca="1">SUM(AF329:AF344)</f>
        <v>0</v>
      </c>
      <c r="AG328" s="410">
        <f ca="1">SUM(AG329:AG344)</f>
        <v>0</v>
      </c>
      <c r="AH328" s="410">
        <f ca="1">SUM(AH329:AH344)</f>
        <v>0</v>
      </c>
      <c r="AI328" s="410">
        <f t="shared" ca="1" si="629"/>
        <v>0</v>
      </c>
      <c r="AJ328" s="410">
        <f ca="1">SUM(AJ329:AJ344)</f>
        <v>0</v>
      </c>
      <c r="AK328" s="410">
        <f ca="1">SUM(AK329:AK344)</f>
        <v>0</v>
      </c>
      <c r="AL328" s="410">
        <f ca="1">SUM(AL329:AL344)</f>
        <v>0</v>
      </c>
      <c r="AM328" s="410">
        <f t="shared" ca="1" si="630"/>
        <v>0</v>
      </c>
      <c r="AN328" s="410">
        <f ca="1">SUM(AN329:AN344)</f>
        <v>0</v>
      </c>
      <c r="AO328" s="410">
        <f ca="1">SUM(AO329:AO344)</f>
        <v>0</v>
      </c>
      <c r="AP328" s="410">
        <f ca="1">SUM(AP329:AP344)</f>
        <v>0</v>
      </c>
      <c r="AQ328" s="410">
        <f t="shared" ca="1" si="631"/>
        <v>0</v>
      </c>
      <c r="AR328" s="410">
        <f t="shared" ca="1" si="632"/>
        <v>0</v>
      </c>
    </row>
    <row r="329" spans="2:44" ht="14.45" x14ac:dyDescent="0.3">
      <c r="B329" s="406" t="s">
        <v>465</v>
      </c>
      <c r="C329" s="411" t="s">
        <v>1040</v>
      </c>
      <c r="D3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412">
        <f t="shared" ca="1" si="622"/>
        <v>0</v>
      </c>
      <c r="G329" s="412"/>
      <c r="H329" s="412">
        <f t="shared" ca="1" si="623"/>
        <v>0</v>
      </c>
      <c r="I329" s="412"/>
      <c r="J329" s="412">
        <f t="shared" ca="1" si="624"/>
        <v>0</v>
      </c>
      <c r="K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412">
        <f t="shared" ca="1" si="628"/>
        <v>0</v>
      </c>
      <c r="AF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412">
        <f t="shared" ca="1" si="629"/>
        <v>0</v>
      </c>
      <c r="AJ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412">
        <f t="shared" ca="1" si="630"/>
        <v>0</v>
      </c>
      <c r="AN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412">
        <f t="shared" ca="1" si="631"/>
        <v>0</v>
      </c>
      <c r="AR329" s="412">
        <f t="shared" ca="1" si="632"/>
        <v>0</v>
      </c>
    </row>
    <row r="330" spans="2:44" ht="14.45" x14ac:dyDescent="0.3">
      <c r="B330" s="406" t="s">
        <v>520</v>
      </c>
      <c r="C330" s="411" t="s">
        <v>1041</v>
      </c>
      <c r="D3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412">
        <f ca="1">D330+E330</f>
        <v>0</v>
      </c>
      <c r="G330" s="412"/>
      <c r="H330" s="412">
        <f ca="1">F330-G330</f>
        <v>0</v>
      </c>
      <c r="I330" s="412"/>
      <c r="J330" s="412">
        <f ca="1">F330-I330</f>
        <v>0</v>
      </c>
      <c r="K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412">
        <f ca="1">AB330+AC330+AD330</f>
        <v>0</v>
      </c>
      <c r="AF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412">
        <f ca="1">AF330+AG330+AH330</f>
        <v>0</v>
      </c>
      <c r="AJ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412">
        <f ca="1">AJ330+AK330+AL330</f>
        <v>0</v>
      </c>
      <c r="AN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412">
        <f ca="1">AN330+AO330+AP330</f>
        <v>0</v>
      </c>
      <c r="AR330" s="412">
        <f ca="1">AE330+AI330+AM330+AQ330</f>
        <v>0</v>
      </c>
    </row>
    <row r="331" spans="2:44" ht="14.45" x14ac:dyDescent="0.3">
      <c r="B331" s="406" t="s">
        <v>521</v>
      </c>
      <c r="C331" s="411" t="s">
        <v>1042</v>
      </c>
      <c r="D3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412">
        <f ca="1">D331+E331</f>
        <v>0</v>
      </c>
      <c r="G331" s="412"/>
      <c r="H331" s="412">
        <f ca="1">F331-G331</f>
        <v>0</v>
      </c>
      <c r="I331" s="412"/>
      <c r="J331" s="412">
        <f ca="1">F331-I331</f>
        <v>0</v>
      </c>
      <c r="K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412">
        <f ca="1">AB331+AC331+AD331</f>
        <v>0</v>
      </c>
      <c r="AF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412">
        <f ca="1">AF331+AG331+AH331</f>
        <v>0</v>
      </c>
      <c r="AJ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412">
        <f ca="1">AJ331+AK331+AL331</f>
        <v>0</v>
      </c>
      <c r="AN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412">
        <f ca="1">AN331+AO331+AP331</f>
        <v>0</v>
      </c>
      <c r="AR331" s="412">
        <f ca="1">AE331+AI331+AM331+AQ331</f>
        <v>0</v>
      </c>
    </row>
    <row r="332" spans="2:44" ht="14.45" x14ac:dyDescent="0.3">
      <c r="B332" s="406" t="s">
        <v>522</v>
      </c>
      <c r="C332" s="411" t="s">
        <v>1043</v>
      </c>
      <c r="D3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412">
        <f t="shared" ref="F332:F334" ca="1" si="787">D332+E332</f>
        <v>0</v>
      </c>
      <c r="G332" s="412"/>
      <c r="H332" s="412">
        <f t="shared" ref="H332:H334" ca="1" si="788">F332-G332</f>
        <v>0</v>
      </c>
      <c r="I332" s="412"/>
      <c r="J332" s="412">
        <f t="shared" ref="J332:J334" ca="1" si="789">F332-I332</f>
        <v>0</v>
      </c>
      <c r="K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412">
        <f t="shared" ref="AE332:AE334" ca="1" si="790">AB332+AC332+AD332</f>
        <v>0</v>
      </c>
      <c r="AF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412">
        <f t="shared" ref="AI332:AI334" ca="1" si="791">AF332+AG332+AH332</f>
        <v>0</v>
      </c>
      <c r="AJ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412">
        <f t="shared" ref="AM332:AM334" ca="1" si="792">AJ332+AK332+AL332</f>
        <v>0</v>
      </c>
      <c r="AN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412">
        <f t="shared" ref="AQ332:AQ334" ca="1" si="793">AN332+AO332+AP332</f>
        <v>0</v>
      </c>
      <c r="AR332" s="412">
        <f t="shared" ref="AR332:AR334" ca="1" si="794">AE332+AI332+AM332+AQ332</f>
        <v>0</v>
      </c>
    </row>
    <row r="333" spans="2:44" ht="14.45" x14ac:dyDescent="0.3">
      <c r="B333" s="406" t="s">
        <v>523</v>
      </c>
      <c r="C333" s="411" t="s">
        <v>1044</v>
      </c>
      <c r="D33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412">
        <f t="shared" ca="1" si="787"/>
        <v>0</v>
      </c>
      <c r="G333" s="412"/>
      <c r="H333" s="412">
        <f t="shared" ca="1" si="788"/>
        <v>0</v>
      </c>
      <c r="I333" s="412"/>
      <c r="J333" s="412">
        <f t="shared" ca="1" si="789"/>
        <v>0</v>
      </c>
      <c r="K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412">
        <f t="shared" ca="1" si="790"/>
        <v>0</v>
      </c>
      <c r="AF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412">
        <f t="shared" ca="1" si="791"/>
        <v>0</v>
      </c>
      <c r="AJ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412">
        <f t="shared" ca="1" si="792"/>
        <v>0</v>
      </c>
      <c r="AN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412">
        <f t="shared" ca="1" si="793"/>
        <v>0</v>
      </c>
      <c r="AR333" s="412">
        <f t="shared" ca="1" si="794"/>
        <v>0</v>
      </c>
    </row>
    <row r="334" spans="2:44" ht="14.45" x14ac:dyDescent="0.3">
      <c r="B334" s="406" t="s">
        <v>524</v>
      </c>
      <c r="C334" s="411" t="s">
        <v>1045</v>
      </c>
      <c r="D3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412">
        <f t="shared" ca="1" si="787"/>
        <v>0</v>
      </c>
      <c r="G334" s="412"/>
      <c r="H334" s="412">
        <f t="shared" ca="1" si="788"/>
        <v>0</v>
      </c>
      <c r="I334" s="412"/>
      <c r="J334" s="412">
        <f t="shared" ca="1" si="789"/>
        <v>0</v>
      </c>
      <c r="K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412">
        <f t="shared" ca="1" si="790"/>
        <v>0</v>
      </c>
      <c r="AF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412">
        <f t="shared" ca="1" si="791"/>
        <v>0</v>
      </c>
      <c r="AJ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412">
        <f t="shared" ca="1" si="792"/>
        <v>0</v>
      </c>
      <c r="AN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412">
        <f t="shared" ca="1" si="793"/>
        <v>0</v>
      </c>
      <c r="AR334" s="412">
        <f t="shared" ca="1" si="794"/>
        <v>0</v>
      </c>
    </row>
    <row r="335" spans="2:44" ht="14.45" x14ac:dyDescent="0.3">
      <c r="B335" s="406" t="s">
        <v>525</v>
      </c>
      <c r="C335" s="411" t="s">
        <v>1046</v>
      </c>
      <c r="D33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412">
        <f ca="1">D335+E335</f>
        <v>0</v>
      </c>
      <c r="G335" s="412"/>
      <c r="H335" s="412">
        <f ca="1">F335-G335</f>
        <v>0</v>
      </c>
      <c r="I335" s="412"/>
      <c r="J335" s="412">
        <f ca="1">F335-I335</f>
        <v>0</v>
      </c>
      <c r="K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412">
        <f ca="1">AB335+AC335+AD335</f>
        <v>0</v>
      </c>
      <c r="AF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412">
        <f ca="1">AF335+AG335+AH335</f>
        <v>0</v>
      </c>
      <c r="AJ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412">
        <f ca="1">AJ335+AK335+AL335</f>
        <v>0</v>
      </c>
      <c r="AN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412">
        <f ca="1">AN335+AO335+AP335</f>
        <v>0</v>
      </c>
      <c r="AR335" s="412">
        <f ca="1">AE335+AI335+AM335+AQ335</f>
        <v>0</v>
      </c>
    </row>
    <row r="336" spans="2:44" ht="14.45" x14ac:dyDescent="0.3">
      <c r="B336" s="406" t="s">
        <v>526</v>
      </c>
      <c r="C336" s="411" t="s">
        <v>1047</v>
      </c>
      <c r="D3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412">
        <f t="shared" ref="F336:F337" ca="1" si="795">D336+E336</f>
        <v>0</v>
      </c>
      <c r="G336" s="412"/>
      <c r="H336" s="412">
        <f t="shared" ref="H336:H337" ca="1" si="796">F336-G336</f>
        <v>0</v>
      </c>
      <c r="I336" s="412"/>
      <c r="J336" s="412">
        <f t="shared" ref="J336:J337" ca="1" si="797">F336-I336</f>
        <v>0</v>
      </c>
      <c r="K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412">
        <f t="shared" ref="AE336:AE337" ca="1" si="798">AB336+AC336+AD336</f>
        <v>0</v>
      </c>
      <c r="AF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412">
        <f t="shared" ref="AI336:AI337" ca="1" si="799">AF336+AG336+AH336</f>
        <v>0</v>
      </c>
      <c r="AJ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412">
        <f t="shared" ref="AM336:AM337" ca="1" si="800">AJ336+AK336+AL336</f>
        <v>0</v>
      </c>
      <c r="AN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412">
        <f t="shared" ref="AQ336:AQ337" ca="1" si="801">AN336+AO336+AP336</f>
        <v>0</v>
      </c>
      <c r="AR336" s="412">
        <f t="shared" ref="AR336:AR337" ca="1" si="802">AE336+AI336+AM336+AQ336</f>
        <v>0</v>
      </c>
    </row>
    <row r="337" spans="2:44" ht="14.45" x14ac:dyDescent="0.3">
      <c r="B337" s="406" t="s">
        <v>527</v>
      </c>
      <c r="C337" s="411" t="s">
        <v>1048</v>
      </c>
      <c r="D3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412">
        <f t="shared" ca="1" si="795"/>
        <v>0</v>
      </c>
      <c r="G337" s="412"/>
      <c r="H337" s="412">
        <f t="shared" ca="1" si="796"/>
        <v>0</v>
      </c>
      <c r="I337" s="412"/>
      <c r="J337" s="412">
        <f t="shared" ca="1" si="797"/>
        <v>0</v>
      </c>
      <c r="K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412">
        <f t="shared" ca="1" si="798"/>
        <v>0</v>
      </c>
      <c r="AF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412">
        <f t="shared" ca="1" si="799"/>
        <v>0</v>
      </c>
      <c r="AJ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412">
        <f t="shared" ca="1" si="800"/>
        <v>0</v>
      </c>
      <c r="AN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412">
        <f t="shared" ca="1" si="801"/>
        <v>0</v>
      </c>
      <c r="AR337" s="412">
        <f t="shared" ca="1" si="802"/>
        <v>0</v>
      </c>
    </row>
    <row r="338" spans="2:44" ht="14.45" x14ac:dyDescent="0.3">
      <c r="B338" s="406" t="s">
        <v>528</v>
      </c>
      <c r="C338" s="411" t="s">
        <v>1049</v>
      </c>
      <c r="D3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412">
        <f ca="1">D338+E338</f>
        <v>0</v>
      </c>
      <c r="G338" s="412"/>
      <c r="H338" s="412">
        <f ca="1">F338-G338</f>
        <v>0</v>
      </c>
      <c r="I338" s="412"/>
      <c r="J338" s="412">
        <f ca="1">F338-I338</f>
        <v>0</v>
      </c>
      <c r="K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412">
        <f ca="1">AB338+AC338+AD338</f>
        <v>0</v>
      </c>
      <c r="AF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412">
        <f ca="1">AF338+AG338+AH338</f>
        <v>0</v>
      </c>
      <c r="AJ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412">
        <f ca="1">AJ338+AK338+AL338</f>
        <v>0</v>
      </c>
      <c r="AN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412">
        <f ca="1">AN338+AO338+AP338</f>
        <v>0</v>
      </c>
      <c r="AR338" s="412">
        <f ca="1">AE338+AI338+AM338+AQ338</f>
        <v>0</v>
      </c>
    </row>
    <row r="339" spans="2:44" ht="14.45" x14ac:dyDescent="0.3">
      <c r="B339" s="406" t="s">
        <v>466</v>
      </c>
      <c r="C339" s="411" t="s">
        <v>1050</v>
      </c>
      <c r="D3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412">
        <f ca="1">D339+E339</f>
        <v>0</v>
      </c>
      <c r="G339" s="412"/>
      <c r="H339" s="412">
        <f ca="1">F339-G339</f>
        <v>0</v>
      </c>
      <c r="I339" s="412"/>
      <c r="J339" s="412">
        <f ca="1">F339-I339</f>
        <v>0</v>
      </c>
      <c r="K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412">
        <f ca="1">AB339+AC339+AD339</f>
        <v>0</v>
      </c>
      <c r="AF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412">
        <f ca="1">AF339+AG339+AH339</f>
        <v>0</v>
      </c>
      <c r="AJ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412">
        <f ca="1">AJ339+AK339+AL339</f>
        <v>0</v>
      </c>
      <c r="AN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412">
        <f ca="1">AN339+AO339+AP339</f>
        <v>0</v>
      </c>
      <c r="AR339" s="412">
        <f ca="1">AE339+AI339+AM339+AQ339</f>
        <v>0</v>
      </c>
    </row>
    <row r="340" spans="2:44" ht="14.45" x14ac:dyDescent="0.3">
      <c r="B340" s="406" t="s">
        <v>529</v>
      </c>
      <c r="C340" s="411" t="s">
        <v>1051</v>
      </c>
      <c r="D3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412">
        <f t="shared" ref="F340" ca="1" si="803">D340+E340</f>
        <v>0</v>
      </c>
      <c r="G340" s="412"/>
      <c r="H340" s="412">
        <f t="shared" ref="H340" ca="1" si="804">F340-G340</f>
        <v>0</v>
      </c>
      <c r="I340" s="412"/>
      <c r="J340" s="412">
        <f t="shared" ref="J340" ca="1" si="805">F340-I340</f>
        <v>0</v>
      </c>
      <c r="K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412">
        <f t="shared" ref="AE340" ca="1" si="806">AB340+AC340+AD340</f>
        <v>0</v>
      </c>
      <c r="AF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412">
        <f t="shared" ref="AI340" ca="1" si="807">AF340+AG340+AH340</f>
        <v>0</v>
      </c>
      <c r="AJ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412">
        <f t="shared" ref="AM340" ca="1" si="808">AJ340+AK340+AL340</f>
        <v>0</v>
      </c>
      <c r="AN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412">
        <f t="shared" ref="AQ340" ca="1" si="809">AN340+AO340+AP340</f>
        <v>0</v>
      </c>
      <c r="AR340" s="412">
        <f t="shared" ref="AR340" ca="1" si="810">AE340+AI340+AM340+AQ340</f>
        <v>0</v>
      </c>
    </row>
    <row r="341" spans="2:44" ht="14.45" x14ac:dyDescent="0.3">
      <c r="B341" s="406" t="s">
        <v>530</v>
      </c>
      <c r="C341" s="411" t="s">
        <v>1052</v>
      </c>
      <c r="D34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412">
        <f ca="1">D341+E341</f>
        <v>0</v>
      </c>
      <c r="G341" s="412"/>
      <c r="H341" s="412">
        <f ca="1">F341-G341</f>
        <v>0</v>
      </c>
      <c r="I341" s="412"/>
      <c r="J341" s="412">
        <f ca="1">F341-I341</f>
        <v>0</v>
      </c>
      <c r="K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412">
        <f ca="1">AB341+AC341+AD341</f>
        <v>0</v>
      </c>
      <c r="AF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412">
        <f ca="1">AF341+AG341+AH341</f>
        <v>0</v>
      </c>
      <c r="AJ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412">
        <f ca="1">AJ341+AK341+AL341</f>
        <v>0</v>
      </c>
      <c r="AN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412">
        <f ca="1">AN341+AO341+AP341</f>
        <v>0</v>
      </c>
      <c r="AR341" s="412">
        <f ca="1">AE341+AI341+AM341+AQ341</f>
        <v>0</v>
      </c>
    </row>
    <row r="342" spans="2:44" ht="14.45" x14ac:dyDescent="0.3">
      <c r="B342" s="406" t="s">
        <v>531</v>
      </c>
      <c r="C342" s="411" t="s">
        <v>1053</v>
      </c>
      <c r="D3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412">
        <f ca="1">D342+E342</f>
        <v>0</v>
      </c>
      <c r="G342" s="412"/>
      <c r="H342" s="412">
        <f ca="1">F342-G342</f>
        <v>0</v>
      </c>
      <c r="I342" s="412"/>
      <c r="J342" s="412">
        <f ca="1">F342-I342</f>
        <v>0</v>
      </c>
      <c r="K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412">
        <f ca="1">AB342+AC342+AD342</f>
        <v>0</v>
      </c>
      <c r="AF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412">
        <f ca="1">AF342+AG342+AH342</f>
        <v>0</v>
      </c>
      <c r="AJ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412">
        <f ca="1">AJ342+AK342+AL342</f>
        <v>0</v>
      </c>
      <c r="AN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412">
        <f ca="1">AN342+AO342+AP342</f>
        <v>0</v>
      </c>
      <c r="AR342" s="412">
        <f ca="1">AE342+AI342+AM342+AQ342</f>
        <v>0</v>
      </c>
    </row>
    <row r="343" spans="2:44" ht="14.45" x14ac:dyDescent="0.3">
      <c r="B343" s="406" t="s">
        <v>532</v>
      </c>
      <c r="C343" s="411" t="s">
        <v>1054</v>
      </c>
      <c r="D34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412">
        <f t="shared" ref="F343" ca="1" si="811">D343+E343</f>
        <v>0</v>
      </c>
      <c r="G343" s="412"/>
      <c r="H343" s="412">
        <f t="shared" ref="H343" ca="1" si="812">F343-G343</f>
        <v>0</v>
      </c>
      <c r="I343" s="412"/>
      <c r="J343" s="412">
        <f t="shared" ref="J343" ca="1" si="813">F343-I343</f>
        <v>0</v>
      </c>
      <c r="K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412">
        <f t="shared" ref="AE343" ca="1" si="814">AB343+AC343+AD343</f>
        <v>0</v>
      </c>
      <c r="AF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412">
        <f t="shared" ref="AI343" ca="1" si="815">AF343+AG343+AH343</f>
        <v>0</v>
      </c>
      <c r="AJ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412">
        <f t="shared" ref="AM343" ca="1" si="816">AJ343+AK343+AL343</f>
        <v>0</v>
      </c>
      <c r="AN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412">
        <f t="shared" ref="AQ343" ca="1" si="817">AN343+AO343+AP343</f>
        <v>0</v>
      </c>
      <c r="AR343" s="412">
        <f t="shared" ref="AR343" ca="1" si="818">AE343+AI343+AM343+AQ343</f>
        <v>0</v>
      </c>
    </row>
    <row r="344" spans="2:44" ht="14.45" x14ac:dyDescent="0.3">
      <c r="B344" s="406" t="s">
        <v>533</v>
      </c>
      <c r="C344" s="411" t="s">
        <v>1055</v>
      </c>
      <c r="D3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412">
        <f ca="1">D344+E344</f>
        <v>0</v>
      </c>
      <c r="G344" s="412"/>
      <c r="H344" s="412">
        <f ca="1">F344-G344</f>
        <v>0</v>
      </c>
      <c r="I344" s="412"/>
      <c r="J344" s="412">
        <f ca="1">F344-I344</f>
        <v>0</v>
      </c>
      <c r="K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412">
        <f ca="1">AB344+AC344+AD344</f>
        <v>0</v>
      </c>
      <c r="AF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412">
        <f ca="1">AF344+AG344+AH344</f>
        <v>0</v>
      </c>
      <c r="AJ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412">
        <f ca="1">AJ344+AK344+AL344</f>
        <v>0</v>
      </c>
      <c r="AN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412">
        <f ca="1">AN344+AO344+AP344</f>
        <v>0</v>
      </c>
      <c r="AR344" s="412">
        <f ca="1">AE344+AI344+AM344+AQ344</f>
        <v>0</v>
      </c>
    </row>
    <row r="345" spans="2:44" ht="14.45" x14ac:dyDescent="0.3">
      <c r="B345" s="405" t="s">
        <v>467</v>
      </c>
      <c r="C345" s="409" t="s">
        <v>1056</v>
      </c>
      <c r="D345" s="410">
        <f ca="1">SUM(D346:D382)</f>
        <v>0</v>
      </c>
      <c r="E345" s="410">
        <f ca="1">SUM(E346:E382)</f>
        <v>9064335</v>
      </c>
      <c r="F345" s="410">
        <f t="shared" ca="1" si="622"/>
        <v>9064335</v>
      </c>
      <c r="G345" s="410">
        <f>SUM(G346:G382)</f>
        <v>0</v>
      </c>
      <c r="H345" s="410">
        <f t="shared" ca="1" si="623"/>
        <v>9064335</v>
      </c>
      <c r="I345" s="410">
        <f>SUM(I346:I382)</f>
        <v>0</v>
      </c>
      <c r="J345" s="410">
        <f t="shared" ca="1" si="624"/>
        <v>9064335</v>
      </c>
      <c r="K345" s="410">
        <f t="shared" ref="K345:AD345" ca="1" si="819">SUM(K346:K382)</f>
        <v>141000</v>
      </c>
      <c r="L345" s="410">
        <f t="shared" ca="1" si="819"/>
        <v>0</v>
      </c>
      <c r="M345" s="410">
        <f t="shared" ca="1" si="819"/>
        <v>0</v>
      </c>
      <c r="N345" s="410">
        <f t="shared" ca="1" si="819"/>
        <v>0</v>
      </c>
      <c r="O345" s="410">
        <f t="shared" ca="1" si="819"/>
        <v>0</v>
      </c>
      <c r="P345" s="410">
        <f t="shared" ca="1" si="819"/>
        <v>0</v>
      </c>
      <c r="Q345" s="410">
        <f t="shared" ca="1" si="819"/>
        <v>78335</v>
      </c>
      <c r="R345" s="410">
        <f t="shared" ca="1" si="819"/>
        <v>0</v>
      </c>
      <c r="S345" s="410">
        <f t="shared" ca="1" si="819"/>
        <v>0</v>
      </c>
      <c r="T345" s="410">
        <f t="shared" ref="T345" ca="1" si="820">SUM(T346:T382)</f>
        <v>0</v>
      </c>
      <c r="U345" s="410">
        <f t="shared" ca="1" si="819"/>
        <v>2257000</v>
      </c>
      <c r="V345" s="410">
        <f t="shared" ca="1" si="819"/>
        <v>0</v>
      </c>
      <c r="W345" s="410">
        <f t="shared" ca="1" si="819"/>
        <v>0</v>
      </c>
      <c r="X345" s="410">
        <f t="shared" ca="1" si="819"/>
        <v>0</v>
      </c>
      <c r="Y345" s="410">
        <f t="shared" ref="Y345:Z345" ca="1" si="821">SUM(Y346:Y382)</f>
        <v>0</v>
      </c>
      <c r="Z345" s="410">
        <f t="shared" ca="1" si="821"/>
        <v>0</v>
      </c>
      <c r="AA345" s="410">
        <f t="shared" ca="1" si="819"/>
        <v>6588000</v>
      </c>
      <c r="AB345" s="410">
        <f t="shared" ca="1" si="819"/>
        <v>1320000</v>
      </c>
      <c r="AC345" s="410">
        <f t="shared" ca="1" si="819"/>
        <v>1485335</v>
      </c>
      <c r="AD345" s="410">
        <f t="shared" ca="1" si="819"/>
        <v>4574500</v>
      </c>
      <c r="AE345" s="410">
        <f t="shared" ca="1" si="628"/>
        <v>7379835</v>
      </c>
      <c r="AF345" s="410">
        <f ca="1">SUM(AF346:AF382)</f>
        <v>525000</v>
      </c>
      <c r="AG345" s="410">
        <f ca="1">SUM(AG346:AG382)</f>
        <v>0</v>
      </c>
      <c r="AH345" s="410">
        <f ca="1">SUM(AH346:AH382)</f>
        <v>0</v>
      </c>
      <c r="AI345" s="410">
        <f t="shared" ca="1" si="629"/>
        <v>525000</v>
      </c>
      <c r="AJ345" s="410">
        <f ca="1">SUM(AJ346:AJ382)</f>
        <v>1095000</v>
      </c>
      <c r="AK345" s="410">
        <f ca="1">SUM(AK346:AK382)</f>
        <v>0</v>
      </c>
      <c r="AL345" s="410">
        <f ca="1">SUM(AL346:AL382)</f>
        <v>0</v>
      </c>
      <c r="AM345" s="410">
        <f t="shared" ca="1" si="630"/>
        <v>1095000</v>
      </c>
      <c r="AN345" s="410">
        <f ca="1">SUM(AN346:AN382)</f>
        <v>0</v>
      </c>
      <c r="AO345" s="410">
        <f ca="1">SUM(AO346:AO382)</f>
        <v>64500</v>
      </c>
      <c r="AP345" s="410">
        <f ca="1">SUM(AP346:AP382)</f>
        <v>0</v>
      </c>
      <c r="AQ345" s="410">
        <f t="shared" ca="1" si="631"/>
        <v>64500</v>
      </c>
      <c r="AR345" s="410">
        <f t="shared" ca="1" si="632"/>
        <v>9064335</v>
      </c>
    </row>
    <row r="346" spans="2:44" ht="14.45" x14ac:dyDescent="0.3">
      <c r="B346" s="406" t="s">
        <v>468</v>
      </c>
      <c r="C346" s="411" t="s">
        <v>1057</v>
      </c>
      <c r="D3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412">
        <f t="shared" ca="1" si="622"/>
        <v>0</v>
      </c>
      <c r="G346" s="412"/>
      <c r="H346" s="412">
        <f t="shared" ca="1" si="623"/>
        <v>0</v>
      </c>
      <c r="I346" s="412"/>
      <c r="J346" s="412">
        <f t="shared" ca="1" si="624"/>
        <v>0</v>
      </c>
      <c r="K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412">
        <f t="shared" ca="1" si="628"/>
        <v>0</v>
      </c>
      <c r="AF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412">
        <f t="shared" ca="1" si="629"/>
        <v>0</v>
      </c>
      <c r="AJ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412">
        <f t="shared" ca="1" si="630"/>
        <v>0</v>
      </c>
      <c r="AN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412">
        <f t="shared" ca="1" si="631"/>
        <v>0</v>
      </c>
      <c r="AR346" s="412">
        <f t="shared" ca="1" si="632"/>
        <v>0</v>
      </c>
    </row>
    <row r="347" spans="2:44" ht="14.45" x14ac:dyDescent="0.3">
      <c r="B347" s="406" t="s">
        <v>469</v>
      </c>
      <c r="C347" s="411" t="s">
        <v>1058</v>
      </c>
      <c r="D34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489500</v>
      </c>
      <c r="F347" s="412">
        <f t="shared" ca="1" si="622"/>
        <v>489500</v>
      </c>
      <c r="G347" s="412"/>
      <c r="H347" s="412">
        <f t="shared" ca="1" si="623"/>
        <v>489500</v>
      </c>
      <c r="I347" s="412"/>
      <c r="J347" s="412">
        <f t="shared" ca="1" si="624"/>
        <v>489500</v>
      </c>
      <c r="K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22000</v>
      </c>
      <c r="R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467500</v>
      </c>
      <c r="V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174500</v>
      </c>
      <c r="AD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315000</v>
      </c>
      <c r="AE347" s="412">
        <f t="shared" ca="1" si="628"/>
        <v>489500</v>
      </c>
      <c r="AF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412">
        <f t="shared" ca="1" si="629"/>
        <v>0</v>
      </c>
      <c r="AJ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412">
        <f t="shared" ca="1" si="630"/>
        <v>0</v>
      </c>
      <c r="AN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412">
        <f t="shared" ca="1" si="631"/>
        <v>0</v>
      </c>
      <c r="AR347" s="412">
        <f t="shared" ca="1" si="632"/>
        <v>489500</v>
      </c>
    </row>
    <row r="348" spans="2:44" ht="14.45" x14ac:dyDescent="0.3">
      <c r="B348" s="406" t="s">
        <v>470</v>
      </c>
      <c r="C348" s="411" t="s">
        <v>1058</v>
      </c>
      <c r="D3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238000</v>
      </c>
      <c r="F348" s="412">
        <f t="shared" ca="1" si="622"/>
        <v>238000</v>
      </c>
      <c r="G348" s="412"/>
      <c r="H348" s="412">
        <f t="shared" ca="1" si="623"/>
        <v>238000</v>
      </c>
      <c r="I348" s="412"/>
      <c r="J348" s="412">
        <f t="shared" ca="1" si="624"/>
        <v>238000</v>
      </c>
      <c r="K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193000</v>
      </c>
      <c r="V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AB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48000</v>
      </c>
      <c r="AD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145000</v>
      </c>
      <c r="AE348" s="412">
        <f t="shared" ca="1" si="628"/>
        <v>193000</v>
      </c>
      <c r="AF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412">
        <f t="shared" ca="1" si="629"/>
        <v>0</v>
      </c>
      <c r="AJ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45000</v>
      </c>
      <c r="AK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412">
        <f t="shared" ca="1" si="630"/>
        <v>45000</v>
      </c>
      <c r="AN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412">
        <f t="shared" ca="1" si="631"/>
        <v>0</v>
      </c>
      <c r="AR348" s="412">
        <f t="shared" ca="1" si="632"/>
        <v>238000</v>
      </c>
    </row>
    <row r="349" spans="2:44" ht="14.45" x14ac:dyDescent="0.3">
      <c r="B349" s="406" t="s">
        <v>471</v>
      </c>
      <c r="C349" s="411" t="s">
        <v>1059</v>
      </c>
      <c r="D34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412">
        <f t="shared" ca="1" si="622"/>
        <v>0</v>
      </c>
      <c r="G349" s="412"/>
      <c r="H349" s="412">
        <f t="shared" ca="1" si="623"/>
        <v>0</v>
      </c>
      <c r="I349" s="412"/>
      <c r="J349" s="412">
        <f t="shared" ca="1" si="624"/>
        <v>0</v>
      </c>
      <c r="K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412">
        <f t="shared" ca="1" si="628"/>
        <v>0</v>
      </c>
      <c r="AF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412">
        <f t="shared" ca="1" si="629"/>
        <v>0</v>
      </c>
      <c r="AJ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412">
        <f t="shared" ca="1" si="630"/>
        <v>0</v>
      </c>
      <c r="AN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412">
        <f t="shared" ca="1" si="631"/>
        <v>0</v>
      </c>
      <c r="AR349" s="412">
        <f t="shared" ca="1" si="632"/>
        <v>0</v>
      </c>
    </row>
    <row r="350" spans="2:44" ht="14.45" x14ac:dyDescent="0.3">
      <c r="B350" s="406" t="s">
        <v>472</v>
      </c>
      <c r="C350" s="411" t="s">
        <v>1059</v>
      </c>
      <c r="D3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F350" s="412">
        <f t="shared" ca="1" si="622"/>
        <v>200000</v>
      </c>
      <c r="G350" s="412"/>
      <c r="H350" s="412">
        <f t="shared" ca="1" si="623"/>
        <v>200000</v>
      </c>
      <c r="I350" s="412"/>
      <c r="J350" s="412">
        <f t="shared" ca="1" si="624"/>
        <v>200000</v>
      </c>
      <c r="K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200000</v>
      </c>
      <c r="AB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E350" s="412">
        <f t="shared" ca="1" si="628"/>
        <v>100000</v>
      </c>
      <c r="AF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412">
        <f t="shared" ca="1" si="629"/>
        <v>0</v>
      </c>
      <c r="AJ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K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412">
        <f t="shared" ca="1" si="630"/>
        <v>100000</v>
      </c>
      <c r="AN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412">
        <f t="shared" ca="1" si="631"/>
        <v>0</v>
      </c>
      <c r="AR350" s="412">
        <f t="shared" ca="1" si="632"/>
        <v>200000</v>
      </c>
    </row>
    <row r="351" spans="2:44" ht="14.45" x14ac:dyDescent="0.3">
      <c r="B351" s="406" t="s">
        <v>473</v>
      </c>
      <c r="C351" s="411" t="s">
        <v>1060</v>
      </c>
      <c r="D3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412">
        <f t="shared" ca="1" si="622"/>
        <v>0</v>
      </c>
      <c r="G351" s="412"/>
      <c r="H351" s="412">
        <f t="shared" ca="1" si="623"/>
        <v>0</v>
      </c>
      <c r="I351" s="412"/>
      <c r="J351" s="412">
        <f t="shared" ca="1" si="624"/>
        <v>0</v>
      </c>
      <c r="K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412">
        <f t="shared" ca="1" si="628"/>
        <v>0</v>
      </c>
      <c r="AF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412">
        <f t="shared" ca="1" si="629"/>
        <v>0</v>
      </c>
      <c r="AJ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412">
        <f t="shared" ca="1" si="630"/>
        <v>0</v>
      </c>
      <c r="AN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412">
        <f t="shared" ca="1" si="631"/>
        <v>0</v>
      </c>
      <c r="AR351" s="412">
        <f t="shared" ca="1" si="632"/>
        <v>0</v>
      </c>
    </row>
    <row r="352" spans="2:44" ht="14.45" x14ac:dyDescent="0.3">
      <c r="B352" s="406" t="s">
        <v>474</v>
      </c>
      <c r="C352" s="411" t="s">
        <v>1061</v>
      </c>
      <c r="D3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412">
        <f t="shared" ca="1" si="622"/>
        <v>0</v>
      </c>
      <c r="G352" s="412"/>
      <c r="H352" s="412">
        <f t="shared" ca="1" si="623"/>
        <v>0</v>
      </c>
      <c r="I352" s="412"/>
      <c r="J352" s="412">
        <f t="shared" ca="1" si="624"/>
        <v>0</v>
      </c>
      <c r="K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412">
        <f t="shared" ca="1" si="628"/>
        <v>0</v>
      </c>
      <c r="AF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412">
        <f t="shared" ca="1" si="629"/>
        <v>0</v>
      </c>
      <c r="AJ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412">
        <f t="shared" ca="1" si="630"/>
        <v>0</v>
      </c>
      <c r="AN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412">
        <f t="shared" ca="1" si="631"/>
        <v>0</v>
      </c>
      <c r="AR352" s="412">
        <f t="shared" ca="1" si="632"/>
        <v>0</v>
      </c>
    </row>
    <row r="353" spans="2:44" ht="14.45" x14ac:dyDescent="0.3">
      <c r="B353" s="406" t="s">
        <v>475</v>
      </c>
      <c r="C353" s="411" t="s">
        <v>1062</v>
      </c>
      <c r="D3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412">
        <f t="shared" ca="1" si="622"/>
        <v>0</v>
      </c>
      <c r="G353" s="412"/>
      <c r="H353" s="412">
        <f t="shared" ca="1" si="623"/>
        <v>0</v>
      </c>
      <c r="I353" s="412"/>
      <c r="J353" s="412">
        <f t="shared" ca="1" si="624"/>
        <v>0</v>
      </c>
      <c r="K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412">
        <f t="shared" ca="1" si="628"/>
        <v>0</v>
      </c>
      <c r="AF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412">
        <f t="shared" ca="1" si="629"/>
        <v>0</v>
      </c>
      <c r="AJ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412">
        <f t="shared" ca="1" si="630"/>
        <v>0</v>
      </c>
      <c r="AN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412">
        <f t="shared" ca="1" si="631"/>
        <v>0</v>
      </c>
      <c r="AR353" s="412">
        <f t="shared" ca="1" si="632"/>
        <v>0</v>
      </c>
    </row>
    <row r="354" spans="2:44" ht="14.45" x14ac:dyDescent="0.3">
      <c r="B354" s="406" t="s">
        <v>476</v>
      </c>
      <c r="C354" s="411" t="s">
        <v>1063</v>
      </c>
      <c r="D3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525000</v>
      </c>
      <c r="F354" s="412">
        <f t="shared" ca="1" si="622"/>
        <v>525000</v>
      </c>
      <c r="G354" s="412"/>
      <c r="H354" s="412">
        <f t="shared" ca="1" si="623"/>
        <v>525000</v>
      </c>
      <c r="I354" s="412"/>
      <c r="J354" s="412">
        <f t="shared" ca="1" si="624"/>
        <v>525000</v>
      </c>
      <c r="K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525000</v>
      </c>
      <c r="V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412">
        <f t="shared" ca="1" si="628"/>
        <v>0</v>
      </c>
      <c r="AF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525000</v>
      </c>
      <c r="AG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412">
        <f t="shared" ca="1" si="629"/>
        <v>525000</v>
      </c>
      <c r="AJ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412">
        <f t="shared" ca="1" si="630"/>
        <v>0</v>
      </c>
      <c r="AN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412">
        <f t="shared" ca="1" si="631"/>
        <v>0</v>
      </c>
      <c r="AR354" s="412">
        <f t="shared" ca="1" si="632"/>
        <v>525000</v>
      </c>
    </row>
    <row r="355" spans="2:44" ht="14.45" x14ac:dyDescent="0.3">
      <c r="B355" s="406" t="s">
        <v>477</v>
      </c>
      <c r="C355" s="411" t="s">
        <v>1064</v>
      </c>
      <c r="D3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412">
        <f t="shared" ca="1" si="622"/>
        <v>0</v>
      </c>
      <c r="G355" s="412"/>
      <c r="H355" s="412">
        <f t="shared" ca="1" si="623"/>
        <v>0</v>
      </c>
      <c r="I355" s="412"/>
      <c r="J355" s="412">
        <f t="shared" ca="1" si="624"/>
        <v>0</v>
      </c>
      <c r="K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412">
        <f t="shared" ca="1" si="628"/>
        <v>0</v>
      </c>
      <c r="AF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412">
        <f t="shared" ca="1" si="629"/>
        <v>0</v>
      </c>
      <c r="AJ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412">
        <f t="shared" ca="1" si="630"/>
        <v>0</v>
      </c>
      <c r="AN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412">
        <f t="shared" ca="1" si="631"/>
        <v>0</v>
      </c>
      <c r="AR355" s="412">
        <f t="shared" ca="1" si="632"/>
        <v>0</v>
      </c>
    </row>
    <row r="356" spans="2:44" ht="14.45" x14ac:dyDescent="0.3">
      <c r="B356" s="406" t="s">
        <v>478</v>
      </c>
      <c r="C356" s="411" t="s">
        <v>1065</v>
      </c>
      <c r="D3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412">
        <f t="shared" ca="1" si="622"/>
        <v>0</v>
      </c>
      <c r="G356" s="412"/>
      <c r="H356" s="412">
        <f t="shared" ca="1" si="623"/>
        <v>0</v>
      </c>
      <c r="I356" s="412"/>
      <c r="J356" s="412">
        <f t="shared" ca="1" si="624"/>
        <v>0</v>
      </c>
      <c r="K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412">
        <f t="shared" ca="1" si="628"/>
        <v>0</v>
      </c>
      <c r="AF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412">
        <f t="shared" ca="1" si="629"/>
        <v>0</v>
      </c>
      <c r="AJ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412">
        <f t="shared" ca="1" si="630"/>
        <v>0</v>
      </c>
      <c r="AN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412">
        <f t="shared" ca="1" si="631"/>
        <v>0</v>
      </c>
      <c r="AR356" s="412">
        <f t="shared" ca="1" si="632"/>
        <v>0</v>
      </c>
    </row>
    <row r="357" spans="2:44" ht="14.45" x14ac:dyDescent="0.3">
      <c r="B357" s="406" t="s">
        <v>479</v>
      </c>
      <c r="C357" s="411" t="s">
        <v>1065</v>
      </c>
      <c r="D3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v>
      </c>
      <c r="F357" s="412">
        <f t="shared" ca="1" si="622"/>
        <v>13000</v>
      </c>
      <c r="G357" s="412"/>
      <c r="H357" s="412">
        <f t="shared" ca="1" si="623"/>
        <v>13000</v>
      </c>
      <c r="I357" s="412"/>
      <c r="J357" s="412">
        <f t="shared" ca="1" si="624"/>
        <v>13000</v>
      </c>
      <c r="K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v>
      </c>
      <c r="L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v>
      </c>
      <c r="AE357" s="412">
        <f t="shared" ca="1" si="628"/>
        <v>13000</v>
      </c>
      <c r="AF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412">
        <f t="shared" ca="1" si="629"/>
        <v>0</v>
      </c>
      <c r="AJ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412">
        <f t="shared" ca="1" si="630"/>
        <v>0</v>
      </c>
      <c r="AN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412">
        <f t="shared" ca="1" si="631"/>
        <v>0</v>
      </c>
      <c r="AR357" s="412">
        <f t="shared" ca="1" si="632"/>
        <v>13000</v>
      </c>
    </row>
    <row r="358" spans="2:44" ht="14.45" x14ac:dyDescent="0.3">
      <c r="B358" s="406" t="s">
        <v>480</v>
      </c>
      <c r="C358" s="411" t="s">
        <v>1066</v>
      </c>
      <c r="D3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412">
        <f t="shared" ca="1" si="622"/>
        <v>0</v>
      </c>
      <c r="G358" s="412"/>
      <c r="H358" s="412">
        <f t="shared" ca="1" si="623"/>
        <v>0</v>
      </c>
      <c r="I358" s="412"/>
      <c r="J358" s="412">
        <f t="shared" ca="1" si="624"/>
        <v>0</v>
      </c>
      <c r="K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412">
        <f t="shared" ca="1" si="628"/>
        <v>0</v>
      </c>
      <c r="AF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412">
        <f t="shared" ca="1" si="629"/>
        <v>0</v>
      </c>
      <c r="AJ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412">
        <f t="shared" ca="1" si="630"/>
        <v>0</v>
      </c>
      <c r="AN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412">
        <f t="shared" ca="1" si="631"/>
        <v>0</v>
      </c>
      <c r="AR358" s="412">
        <f t="shared" ca="1" si="632"/>
        <v>0</v>
      </c>
    </row>
    <row r="359" spans="2:44" ht="14.45" x14ac:dyDescent="0.3">
      <c r="B359" s="406" t="s">
        <v>481</v>
      </c>
      <c r="C359" s="411" t="s">
        <v>1067</v>
      </c>
      <c r="D35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412">
        <f t="shared" ca="1" si="622"/>
        <v>0</v>
      </c>
      <c r="G359" s="412"/>
      <c r="H359" s="412">
        <f t="shared" ca="1" si="623"/>
        <v>0</v>
      </c>
      <c r="I359" s="412"/>
      <c r="J359" s="412">
        <f t="shared" ca="1" si="624"/>
        <v>0</v>
      </c>
      <c r="K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412">
        <f t="shared" ca="1" si="628"/>
        <v>0</v>
      </c>
      <c r="AF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412">
        <f t="shared" ca="1" si="629"/>
        <v>0</v>
      </c>
      <c r="AJ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412">
        <f t="shared" ca="1" si="630"/>
        <v>0</v>
      </c>
      <c r="AN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412">
        <f t="shared" ca="1" si="631"/>
        <v>0</v>
      </c>
      <c r="AR359" s="412">
        <f t="shared" ca="1" si="632"/>
        <v>0</v>
      </c>
    </row>
    <row r="360" spans="2:44" x14ac:dyDescent="0.25">
      <c r="B360" s="406" t="s">
        <v>482</v>
      </c>
      <c r="C360" s="411" t="s">
        <v>1068</v>
      </c>
      <c r="D36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27860</v>
      </c>
      <c r="F360" s="412">
        <f t="shared" ca="1" si="622"/>
        <v>27860</v>
      </c>
      <c r="G360" s="412"/>
      <c r="H360" s="412">
        <f t="shared" ca="1" si="623"/>
        <v>27860</v>
      </c>
      <c r="I360" s="412"/>
      <c r="J360" s="412">
        <f t="shared" ca="1" si="624"/>
        <v>27860</v>
      </c>
      <c r="K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27860</v>
      </c>
      <c r="R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27860</v>
      </c>
      <c r="AD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412">
        <f t="shared" ca="1" si="628"/>
        <v>27860</v>
      </c>
      <c r="AF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412">
        <f t="shared" ca="1" si="629"/>
        <v>0</v>
      </c>
      <c r="AJ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412">
        <f t="shared" ca="1" si="630"/>
        <v>0</v>
      </c>
      <c r="AN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412">
        <f t="shared" ca="1" si="631"/>
        <v>0</v>
      </c>
      <c r="AR360" s="412">
        <f t="shared" ca="1" si="632"/>
        <v>27860</v>
      </c>
    </row>
    <row r="361" spans="2:44" x14ac:dyDescent="0.25">
      <c r="B361" s="406" t="s">
        <v>483</v>
      </c>
      <c r="C361" s="411" t="s">
        <v>1068</v>
      </c>
      <c r="D3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28475</v>
      </c>
      <c r="F361" s="412">
        <f t="shared" ca="1" si="622"/>
        <v>28475</v>
      </c>
      <c r="G361" s="412"/>
      <c r="H361" s="412">
        <f t="shared" ca="1" si="623"/>
        <v>28475</v>
      </c>
      <c r="I361" s="412"/>
      <c r="J361" s="412">
        <f t="shared" ca="1" si="624"/>
        <v>28475</v>
      </c>
      <c r="K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28475</v>
      </c>
      <c r="R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28475</v>
      </c>
      <c r="AD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412">
        <f t="shared" ca="1" si="628"/>
        <v>28475</v>
      </c>
      <c r="AF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412">
        <f t="shared" ca="1" si="629"/>
        <v>0</v>
      </c>
      <c r="AJ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412">
        <f t="shared" ca="1" si="630"/>
        <v>0</v>
      </c>
      <c r="AN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412">
        <f t="shared" ca="1" si="631"/>
        <v>0</v>
      </c>
      <c r="AR361" s="412">
        <f t="shared" ca="1" si="632"/>
        <v>28475</v>
      </c>
    </row>
    <row r="362" spans="2:44" x14ac:dyDescent="0.25">
      <c r="B362" s="406" t="s">
        <v>484</v>
      </c>
      <c r="C362" s="411" t="s">
        <v>1069</v>
      </c>
      <c r="D3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412">
        <f t="shared" ca="1" si="622"/>
        <v>0</v>
      </c>
      <c r="G362" s="412"/>
      <c r="H362" s="412">
        <f t="shared" ca="1" si="623"/>
        <v>0</v>
      </c>
      <c r="I362" s="412"/>
      <c r="J362" s="412">
        <f t="shared" ca="1" si="624"/>
        <v>0</v>
      </c>
      <c r="K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412">
        <f t="shared" ca="1" si="628"/>
        <v>0</v>
      </c>
      <c r="AF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412">
        <f t="shared" ca="1" si="629"/>
        <v>0</v>
      </c>
      <c r="AJ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412">
        <f t="shared" ca="1" si="630"/>
        <v>0</v>
      </c>
      <c r="AN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412">
        <f t="shared" ca="1" si="631"/>
        <v>0</v>
      </c>
      <c r="AR362" s="412">
        <f t="shared" ca="1" si="632"/>
        <v>0</v>
      </c>
    </row>
    <row r="363" spans="2:44" x14ac:dyDescent="0.25">
      <c r="B363" s="406" t="s">
        <v>485</v>
      </c>
      <c r="C363" s="411" t="s">
        <v>1070</v>
      </c>
      <c r="D3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412">
        <f t="shared" ref="F363:F378" ca="1" si="822">D363+E363</f>
        <v>0</v>
      </c>
      <c r="G363" s="412"/>
      <c r="H363" s="412">
        <f t="shared" ref="H363:H378" ca="1" si="823">F363-G363</f>
        <v>0</v>
      </c>
      <c r="I363" s="412"/>
      <c r="J363" s="412">
        <f t="shared" ref="J363:J378" ca="1" si="824">F363-I363</f>
        <v>0</v>
      </c>
      <c r="K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412">
        <f t="shared" ref="AE363:AE378" ca="1" si="825">AB363+AC363+AD363</f>
        <v>0</v>
      </c>
      <c r="AF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412">
        <f t="shared" ref="AI363:AI378" ca="1" si="826">AF363+AG363+AH363</f>
        <v>0</v>
      </c>
      <c r="AJ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412">
        <f t="shared" ref="AM363:AM378" ca="1" si="827">AJ363+AK363+AL363</f>
        <v>0</v>
      </c>
      <c r="AN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412">
        <f t="shared" ref="AQ363:AQ378" ca="1" si="828">AN363+AO363+AP363</f>
        <v>0</v>
      </c>
      <c r="AR363" s="412">
        <f t="shared" ref="AR363:AR378" ca="1" si="829">AE363+AI363+AM363+AQ363</f>
        <v>0</v>
      </c>
    </row>
    <row r="364" spans="2:44" x14ac:dyDescent="0.25">
      <c r="B364" s="406" t="s">
        <v>486</v>
      </c>
      <c r="C364" s="411" t="s">
        <v>1071</v>
      </c>
      <c r="D36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412">
        <f t="shared" ca="1" si="822"/>
        <v>0</v>
      </c>
      <c r="G364" s="412"/>
      <c r="H364" s="412">
        <f t="shared" ca="1" si="823"/>
        <v>0</v>
      </c>
      <c r="I364" s="412"/>
      <c r="J364" s="412">
        <f t="shared" ca="1" si="824"/>
        <v>0</v>
      </c>
      <c r="K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412">
        <f t="shared" ca="1" si="825"/>
        <v>0</v>
      </c>
      <c r="AF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412">
        <f t="shared" ca="1" si="826"/>
        <v>0</v>
      </c>
      <c r="AJ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412">
        <f t="shared" ca="1" si="827"/>
        <v>0</v>
      </c>
      <c r="AN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412">
        <f t="shared" ca="1" si="828"/>
        <v>0</v>
      </c>
      <c r="AR364" s="412">
        <f t="shared" ca="1" si="829"/>
        <v>0</v>
      </c>
    </row>
    <row r="365" spans="2:44" ht="14.45" x14ac:dyDescent="0.3">
      <c r="B365" s="406" t="s">
        <v>487</v>
      </c>
      <c r="C365" s="411" t="s">
        <v>1072</v>
      </c>
      <c r="D3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412">
        <f t="shared" ca="1" si="822"/>
        <v>0</v>
      </c>
      <c r="G365" s="412"/>
      <c r="H365" s="412">
        <f t="shared" ca="1" si="823"/>
        <v>0</v>
      </c>
      <c r="I365" s="412"/>
      <c r="J365" s="412">
        <f t="shared" ca="1" si="824"/>
        <v>0</v>
      </c>
      <c r="K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412">
        <f t="shared" ca="1" si="825"/>
        <v>0</v>
      </c>
      <c r="AF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412">
        <f t="shared" ca="1" si="826"/>
        <v>0</v>
      </c>
      <c r="AJ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412">
        <f t="shared" ca="1" si="827"/>
        <v>0</v>
      </c>
      <c r="AN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412">
        <f t="shared" ca="1" si="828"/>
        <v>0</v>
      </c>
      <c r="AR365" s="412">
        <f t="shared" ca="1" si="829"/>
        <v>0</v>
      </c>
    </row>
    <row r="366" spans="2:44" ht="14.45" x14ac:dyDescent="0.3">
      <c r="B366" s="406" t="s">
        <v>488</v>
      </c>
      <c r="C366" s="411" t="s">
        <v>1073</v>
      </c>
      <c r="D36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6471000</v>
      </c>
      <c r="F366" s="412">
        <f t="shared" ca="1" si="822"/>
        <v>6471000</v>
      </c>
      <c r="G366" s="412"/>
      <c r="H366" s="412">
        <f t="shared" ca="1" si="823"/>
        <v>6471000</v>
      </c>
      <c r="I366" s="412"/>
      <c r="J366" s="412">
        <f t="shared" ca="1" si="824"/>
        <v>6471000</v>
      </c>
      <c r="K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128000</v>
      </c>
      <c r="L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6343000</v>
      </c>
      <c r="AB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1320000</v>
      </c>
      <c r="AC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135000</v>
      </c>
      <c r="AD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4001500</v>
      </c>
      <c r="AE366" s="412">
        <f t="shared" ca="1" si="825"/>
        <v>5456500</v>
      </c>
      <c r="AF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412">
        <f t="shared" ca="1" si="826"/>
        <v>0</v>
      </c>
      <c r="AJ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950000</v>
      </c>
      <c r="AK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412">
        <f t="shared" ca="1" si="827"/>
        <v>950000</v>
      </c>
      <c r="AN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64500</v>
      </c>
      <c r="AP3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412">
        <f t="shared" ca="1" si="828"/>
        <v>64500</v>
      </c>
      <c r="AR366" s="412">
        <f t="shared" ca="1" si="829"/>
        <v>6471000</v>
      </c>
    </row>
    <row r="367" spans="2:44" x14ac:dyDescent="0.25">
      <c r="B367" s="406" t="s">
        <v>489</v>
      </c>
      <c r="C367" s="411" t="s">
        <v>1074</v>
      </c>
      <c r="D36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412">
        <f t="shared" ca="1" si="822"/>
        <v>0</v>
      </c>
      <c r="G367" s="412"/>
      <c r="H367" s="412">
        <f t="shared" ca="1" si="823"/>
        <v>0</v>
      </c>
      <c r="I367" s="412"/>
      <c r="J367" s="412">
        <f t="shared" ca="1" si="824"/>
        <v>0</v>
      </c>
      <c r="K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412">
        <f t="shared" ca="1" si="825"/>
        <v>0</v>
      </c>
      <c r="AF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412">
        <f t="shared" ca="1" si="826"/>
        <v>0</v>
      </c>
      <c r="AJ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412">
        <f t="shared" ca="1" si="827"/>
        <v>0</v>
      </c>
      <c r="AN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412">
        <f t="shared" ca="1" si="828"/>
        <v>0</v>
      </c>
      <c r="AR367" s="412">
        <f t="shared" ca="1" si="829"/>
        <v>0</v>
      </c>
    </row>
    <row r="368" spans="2:44" ht="14.45" x14ac:dyDescent="0.3">
      <c r="B368" s="406" t="s">
        <v>490</v>
      </c>
      <c r="C368" s="411" t="s">
        <v>1075</v>
      </c>
      <c r="D36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412">
        <f t="shared" ca="1" si="822"/>
        <v>0</v>
      </c>
      <c r="G368" s="412"/>
      <c r="H368" s="412">
        <f t="shared" ca="1" si="823"/>
        <v>0</v>
      </c>
      <c r="I368" s="412"/>
      <c r="J368" s="412">
        <f t="shared" ca="1" si="824"/>
        <v>0</v>
      </c>
      <c r="K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412">
        <f t="shared" ca="1" si="825"/>
        <v>0</v>
      </c>
      <c r="AF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412">
        <f t="shared" ca="1" si="826"/>
        <v>0</v>
      </c>
      <c r="AJ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412">
        <f t="shared" ca="1" si="827"/>
        <v>0</v>
      </c>
      <c r="AN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412">
        <f t="shared" ca="1" si="828"/>
        <v>0</v>
      </c>
      <c r="AR368" s="412">
        <f t="shared" ca="1" si="829"/>
        <v>0</v>
      </c>
    </row>
    <row r="369" spans="2:44" x14ac:dyDescent="0.25">
      <c r="B369" s="406" t="s">
        <v>491</v>
      </c>
      <c r="C369" s="411" t="s">
        <v>1076</v>
      </c>
      <c r="D36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412">
        <f t="shared" ca="1" si="822"/>
        <v>0</v>
      </c>
      <c r="G369" s="412"/>
      <c r="H369" s="412">
        <f t="shared" ca="1" si="823"/>
        <v>0</v>
      </c>
      <c r="I369" s="412"/>
      <c r="J369" s="412">
        <f t="shared" ca="1" si="824"/>
        <v>0</v>
      </c>
      <c r="K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412">
        <f t="shared" ca="1" si="825"/>
        <v>0</v>
      </c>
      <c r="AF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412">
        <f t="shared" ca="1" si="826"/>
        <v>0</v>
      </c>
      <c r="AJ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412">
        <f t="shared" ca="1" si="827"/>
        <v>0</v>
      </c>
      <c r="AN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412">
        <f t="shared" ca="1" si="828"/>
        <v>0</v>
      </c>
      <c r="AR369" s="412">
        <f t="shared" ca="1" si="829"/>
        <v>0</v>
      </c>
    </row>
    <row r="370" spans="2:44" ht="14.45" x14ac:dyDescent="0.3">
      <c r="B370" s="406" t="s">
        <v>492</v>
      </c>
      <c r="C370" s="411" t="s">
        <v>1077</v>
      </c>
      <c r="D37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412">
        <f t="shared" ca="1" si="822"/>
        <v>0</v>
      </c>
      <c r="G370" s="412"/>
      <c r="H370" s="412">
        <f t="shared" ca="1" si="823"/>
        <v>0</v>
      </c>
      <c r="I370" s="412"/>
      <c r="J370" s="412">
        <f t="shared" ca="1" si="824"/>
        <v>0</v>
      </c>
      <c r="K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412">
        <f t="shared" ca="1" si="825"/>
        <v>0</v>
      </c>
      <c r="AF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412">
        <f t="shared" ca="1" si="826"/>
        <v>0</v>
      </c>
      <c r="AJ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412">
        <f t="shared" ca="1" si="827"/>
        <v>0</v>
      </c>
      <c r="AN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412">
        <f t="shared" ca="1" si="828"/>
        <v>0</v>
      </c>
      <c r="AR370" s="412">
        <f t="shared" ca="1" si="829"/>
        <v>0</v>
      </c>
    </row>
    <row r="371" spans="2:44" ht="14.45" x14ac:dyDescent="0.3">
      <c r="B371" s="406" t="s">
        <v>493</v>
      </c>
      <c r="C371" s="411" t="s">
        <v>1078</v>
      </c>
      <c r="D37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412">
        <f t="shared" ca="1" si="822"/>
        <v>0</v>
      </c>
      <c r="G371" s="412"/>
      <c r="H371" s="412">
        <f t="shared" ca="1" si="823"/>
        <v>0</v>
      </c>
      <c r="I371" s="412"/>
      <c r="J371" s="412">
        <f t="shared" ca="1" si="824"/>
        <v>0</v>
      </c>
      <c r="K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412">
        <f t="shared" ca="1" si="825"/>
        <v>0</v>
      </c>
      <c r="AF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412">
        <f t="shared" ca="1" si="826"/>
        <v>0</v>
      </c>
      <c r="AJ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412">
        <f t="shared" ca="1" si="827"/>
        <v>0</v>
      </c>
      <c r="AN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412">
        <f t="shared" ca="1" si="828"/>
        <v>0</v>
      </c>
      <c r="AR371" s="412">
        <f t="shared" ca="1" si="829"/>
        <v>0</v>
      </c>
    </row>
    <row r="372" spans="2:44" ht="14.45" x14ac:dyDescent="0.3">
      <c r="B372" s="406" t="s">
        <v>494</v>
      </c>
      <c r="C372" s="411" t="s">
        <v>1079</v>
      </c>
      <c r="D37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1071500</v>
      </c>
      <c r="F372" s="412">
        <f t="shared" ca="1" si="822"/>
        <v>1071500</v>
      </c>
      <c r="G372" s="412"/>
      <c r="H372" s="412">
        <f t="shared" ca="1" si="823"/>
        <v>1071500</v>
      </c>
      <c r="I372" s="412"/>
      <c r="J372" s="412">
        <f t="shared" ca="1" si="824"/>
        <v>1071500</v>
      </c>
      <c r="K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1071500</v>
      </c>
      <c r="V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1071500</v>
      </c>
      <c r="AD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412">
        <f t="shared" ca="1" si="825"/>
        <v>1071500</v>
      </c>
      <c r="AF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412">
        <f t="shared" ca="1" si="826"/>
        <v>0</v>
      </c>
      <c r="AJ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412">
        <f t="shared" ca="1" si="827"/>
        <v>0</v>
      </c>
      <c r="AN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412">
        <f t="shared" ca="1" si="828"/>
        <v>0</v>
      </c>
      <c r="AR372" s="412">
        <f t="shared" ca="1" si="829"/>
        <v>1071500</v>
      </c>
    </row>
    <row r="373" spans="2:44" ht="14.45" x14ac:dyDescent="0.3">
      <c r="B373" s="406" t="s">
        <v>495</v>
      </c>
      <c r="C373" s="411" t="s">
        <v>1080</v>
      </c>
      <c r="D37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412">
        <f t="shared" ca="1" si="822"/>
        <v>0</v>
      </c>
      <c r="G373" s="412"/>
      <c r="H373" s="412">
        <f t="shared" ca="1" si="823"/>
        <v>0</v>
      </c>
      <c r="I373" s="412"/>
      <c r="J373" s="412">
        <f t="shared" ca="1" si="824"/>
        <v>0</v>
      </c>
      <c r="K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412">
        <f t="shared" ca="1" si="825"/>
        <v>0</v>
      </c>
      <c r="AF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412">
        <f t="shared" ca="1" si="826"/>
        <v>0</v>
      </c>
      <c r="AJ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412">
        <f t="shared" ca="1" si="827"/>
        <v>0</v>
      </c>
      <c r="AN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412">
        <f t="shared" ca="1" si="828"/>
        <v>0</v>
      </c>
      <c r="AR373" s="412">
        <f t="shared" ca="1" si="829"/>
        <v>0</v>
      </c>
    </row>
    <row r="374" spans="2:44" ht="14.45" x14ac:dyDescent="0.3">
      <c r="B374" s="406" t="s">
        <v>496</v>
      </c>
      <c r="C374" s="411" t="s">
        <v>1081</v>
      </c>
      <c r="D37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412">
        <f t="shared" ca="1" si="822"/>
        <v>0</v>
      </c>
      <c r="G374" s="412"/>
      <c r="H374" s="412">
        <f t="shared" ca="1" si="823"/>
        <v>0</v>
      </c>
      <c r="I374" s="412"/>
      <c r="J374" s="412">
        <f t="shared" ca="1" si="824"/>
        <v>0</v>
      </c>
      <c r="K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412">
        <f t="shared" ca="1" si="825"/>
        <v>0</v>
      </c>
      <c r="AF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412">
        <f t="shared" ca="1" si="826"/>
        <v>0</v>
      </c>
      <c r="AJ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412">
        <f t="shared" ca="1" si="827"/>
        <v>0</v>
      </c>
      <c r="AN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412">
        <f t="shared" ca="1" si="828"/>
        <v>0</v>
      </c>
      <c r="AR374" s="412">
        <f t="shared" ca="1" si="829"/>
        <v>0</v>
      </c>
    </row>
    <row r="375" spans="2:44" ht="14.45" x14ac:dyDescent="0.3">
      <c r="B375" s="406" t="s">
        <v>497</v>
      </c>
      <c r="C375" s="411" t="s">
        <v>1082</v>
      </c>
      <c r="D37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412">
        <f t="shared" ca="1" si="822"/>
        <v>0</v>
      </c>
      <c r="G375" s="412"/>
      <c r="H375" s="412">
        <f t="shared" ca="1" si="823"/>
        <v>0</v>
      </c>
      <c r="I375" s="412"/>
      <c r="J375" s="412">
        <f t="shared" ca="1" si="824"/>
        <v>0</v>
      </c>
      <c r="K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412">
        <f t="shared" ca="1" si="825"/>
        <v>0</v>
      </c>
      <c r="AF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412">
        <f t="shared" ca="1" si="826"/>
        <v>0</v>
      </c>
      <c r="AJ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412">
        <f t="shared" ca="1" si="827"/>
        <v>0</v>
      </c>
      <c r="AN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412">
        <f t="shared" ca="1" si="828"/>
        <v>0</v>
      </c>
      <c r="AR375" s="412">
        <f t="shared" ca="1" si="829"/>
        <v>0</v>
      </c>
    </row>
    <row r="376" spans="2:44" ht="14.45" x14ac:dyDescent="0.3">
      <c r="B376" s="406" t="s">
        <v>498</v>
      </c>
      <c r="C376" s="411" t="s">
        <v>1083</v>
      </c>
      <c r="D37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412">
        <f t="shared" ca="1" si="822"/>
        <v>0</v>
      </c>
      <c r="G376" s="412"/>
      <c r="H376" s="412">
        <f t="shared" ca="1" si="823"/>
        <v>0</v>
      </c>
      <c r="I376" s="412"/>
      <c r="J376" s="412">
        <f t="shared" ca="1" si="824"/>
        <v>0</v>
      </c>
      <c r="K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412">
        <f t="shared" ca="1" si="825"/>
        <v>0</v>
      </c>
      <c r="AF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412">
        <f t="shared" ca="1" si="826"/>
        <v>0</v>
      </c>
      <c r="AJ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412">
        <f t="shared" ca="1" si="827"/>
        <v>0</v>
      </c>
      <c r="AN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412">
        <f t="shared" ca="1" si="828"/>
        <v>0</v>
      </c>
      <c r="AR376" s="412">
        <f t="shared" ca="1" si="829"/>
        <v>0</v>
      </c>
    </row>
    <row r="377" spans="2:44" ht="14.45" x14ac:dyDescent="0.3">
      <c r="B377" s="406" t="s">
        <v>499</v>
      </c>
      <c r="C377" s="411" t="s">
        <v>1084</v>
      </c>
      <c r="D37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412">
        <f t="shared" ca="1" si="822"/>
        <v>0</v>
      </c>
      <c r="G377" s="412"/>
      <c r="H377" s="412">
        <f t="shared" ca="1" si="823"/>
        <v>0</v>
      </c>
      <c r="I377" s="412"/>
      <c r="J377" s="412">
        <f t="shared" ca="1" si="824"/>
        <v>0</v>
      </c>
      <c r="K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412">
        <f t="shared" ca="1" si="825"/>
        <v>0</v>
      </c>
      <c r="AF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412">
        <f t="shared" ca="1" si="826"/>
        <v>0</v>
      </c>
      <c r="AJ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412">
        <f t="shared" ca="1" si="827"/>
        <v>0</v>
      </c>
      <c r="AN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412">
        <f t="shared" ca="1" si="828"/>
        <v>0</v>
      </c>
      <c r="AR377" s="412">
        <f t="shared" ca="1" si="829"/>
        <v>0</v>
      </c>
    </row>
    <row r="378" spans="2:44" ht="14.45" x14ac:dyDescent="0.3">
      <c r="B378" s="406" t="s">
        <v>500</v>
      </c>
      <c r="C378" s="411" t="s">
        <v>1085</v>
      </c>
      <c r="D37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412">
        <f t="shared" ca="1" si="822"/>
        <v>0</v>
      </c>
      <c r="G378" s="412"/>
      <c r="H378" s="412">
        <f t="shared" ca="1" si="823"/>
        <v>0</v>
      </c>
      <c r="I378" s="412"/>
      <c r="J378" s="412">
        <f t="shared" ca="1" si="824"/>
        <v>0</v>
      </c>
      <c r="K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412">
        <f t="shared" ca="1" si="825"/>
        <v>0</v>
      </c>
      <c r="AF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412">
        <f t="shared" ca="1" si="826"/>
        <v>0</v>
      </c>
      <c r="AJ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412">
        <f t="shared" ca="1" si="827"/>
        <v>0</v>
      </c>
      <c r="AN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412">
        <f t="shared" ca="1" si="828"/>
        <v>0</v>
      </c>
      <c r="AR378" s="412">
        <f t="shared" ca="1" si="829"/>
        <v>0</v>
      </c>
    </row>
    <row r="379" spans="2:44" ht="14.45" x14ac:dyDescent="0.3">
      <c r="B379" s="406" t="s">
        <v>501</v>
      </c>
      <c r="C379" s="411" t="s">
        <v>1086</v>
      </c>
      <c r="D37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412">
        <f t="shared" ca="1" si="622"/>
        <v>0</v>
      </c>
      <c r="G379" s="412"/>
      <c r="H379" s="412">
        <f t="shared" ca="1" si="623"/>
        <v>0</v>
      </c>
      <c r="I379" s="412"/>
      <c r="J379" s="412">
        <f t="shared" ca="1" si="624"/>
        <v>0</v>
      </c>
      <c r="K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412">
        <f t="shared" ca="1" si="628"/>
        <v>0</v>
      </c>
      <c r="AF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412">
        <f t="shared" ca="1" si="629"/>
        <v>0</v>
      </c>
      <c r="AJ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412">
        <f t="shared" ca="1" si="630"/>
        <v>0</v>
      </c>
      <c r="AN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412">
        <f t="shared" ca="1" si="631"/>
        <v>0</v>
      </c>
      <c r="AR379" s="412">
        <f t="shared" ca="1" si="632"/>
        <v>0</v>
      </c>
    </row>
    <row r="380" spans="2:44" ht="14.45" x14ac:dyDescent="0.3">
      <c r="B380" s="406" t="s">
        <v>502</v>
      </c>
      <c r="C380" s="411" t="s">
        <v>1087</v>
      </c>
      <c r="D38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412">
        <f t="shared" ca="1" si="622"/>
        <v>0</v>
      </c>
      <c r="G380" s="412"/>
      <c r="H380" s="412">
        <f t="shared" ca="1" si="623"/>
        <v>0</v>
      </c>
      <c r="I380" s="412"/>
      <c r="J380" s="412">
        <f t="shared" ca="1" si="624"/>
        <v>0</v>
      </c>
      <c r="K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412">
        <f t="shared" ca="1" si="628"/>
        <v>0</v>
      </c>
      <c r="AF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412">
        <f t="shared" ca="1" si="629"/>
        <v>0</v>
      </c>
      <c r="AJ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412">
        <f t="shared" ca="1" si="630"/>
        <v>0</v>
      </c>
      <c r="AN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412">
        <f t="shared" ca="1" si="631"/>
        <v>0</v>
      </c>
      <c r="AR380" s="412">
        <f t="shared" ca="1" si="632"/>
        <v>0</v>
      </c>
    </row>
    <row r="381" spans="2:44" ht="14.45" x14ac:dyDescent="0.3">
      <c r="B381" s="406" t="s">
        <v>503</v>
      </c>
      <c r="C381" s="411" t="s">
        <v>1087</v>
      </c>
      <c r="D38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412">
        <f t="shared" ca="1" si="622"/>
        <v>0</v>
      </c>
      <c r="G381" s="412"/>
      <c r="H381" s="412">
        <f t="shared" ca="1" si="623"/>
        <v>0</v>
      </c>
      <c r="I381" s="412"/>
      <c r="J381" s="412">
        <f t="shared" ca="1" si="624"/>
        <v>0</v>
      </c>
      <c r="K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412">
        <f t="shared" ca="1" si="628"/>
        <v>0</v>
      </c>
      <c r="AF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412">
        <f t="shared" ca="1" si="629"/>
        <v>0</v>
      </c>
      <c r="AJ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412">
        <f t="shared" ca="1" si="630"/>
        <v>0</v>
      </c>
      <c r="AN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412">
        <f t="shared" ca="1" si="631"/>
        <v>0</v>
      </c>
      <c r="AR381" s="412">
        <f t="shared" ca="1" si="632"/>
        <v>0</v>
      </c>
    </row>
    <row r="382" spans="2:44" ht="14.45" x14ac:dyDescent="0.3">
      <c r="B382" s="406" t="s">
        <v>504</v>
      </c>
      <c r="C382" s="411" t="s">
        <v>1088</v>
      </c>
      <c r="D38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412">
        <f t="shared" ca="1" si="622"/>
        <v>0</v>
      </c>
      <c r="G382" s="412"/>
      <c r="H382" s="412">
        <f t="shared" ca="1" si="623"/>
        <v>0</v>
      </c>
      <c r="I382" s="412"/>
      <c r="J382" s="412">
        <f t="shared" ca="1" si="624"/>
        <v>0</v>
      </c>
      <c r="K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412">
        <f t="shared" ca="1" si="628"/>
        <v>0</v>
      </c>
      <c r="AF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412">
        <f t="shared" ca="1" si="629"/>
        <v>0</v>
      </c>
      <c r="AJ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412">
        <f t="shared" ca="1" si="630"/>
        <v>0</v>
      </c>
      <c r="AN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412">
        <f t="shared" ca="1" si="631"/>
        <v>0</v>
      </c>
      <c r="AR382" s="412">
        <f t="shared" ca="1" si="632"/>
        <v>0</v>
      </c>
    </row>
    <row r="383" spans="2:44" ht="14.45" x14ac:dyDescent="0.3">
      <c r="B383" s="405" t="s">
        <v>505</v>
      </c>
      <c r="C383" s="409" t="s">
        <v>1089</v>
      </c>
      <c r="D383" s="410">
        <f ca="1">SUM(D384:D388)</f>
        <v>30000</v>
      </c>
      <c r="E383" s="410">
        <f ca="1">SUM(E384:E388)</f>
        <v>0</v>
      </c>
      <c r="F383" s="410">
        <f t="shared" ref="F383:F498" ca="1" si="830">D383+E383</f>
        <v>30000</v>
      </c>
      <c r="G383" s="410">
        <f>SUM(G384:G388)</f>
        <v>0</v>
      </c>
      <c r="H383" s="410">
        <f t="shared" ca="1" si="623"/>
        <v>30000</v>
      </c>
      <c r="I383" s="410">
        <f>SUM(I384:I388)</f>
        <v>0</v>
      </c>
      <c r="J383" s="410">
        <f t="shared" ca="1" si="624"/>
        <v>30000</v>
      </c>
      <c r="K383" s="410">
        <f t="shared" ref="K383:AD383" ca="1" si="831">SUM(K384:K388)</f>
        <v>0</v>
      </c>
      <c r="L383" s="410">
        <f t="shared" ca="1" si="831"/>
        <v>0</v>
      </c>
      <c r="M383" s="410">
        <f t="shared" ca="1" si="831"/>
        <v>0</v>
      </c>
      <c r="N383" s="410">
        <f t="shared" ca="1" si="831"/>
        <v>0</v>
      </c>
      <c r="O383" s="410">
        <f t="shared" ca="1" si="831"/>
        <v>0</v>
      </c>
      <c r="P383" s="410">
        <f t="shared" ref="P383:Q383" ca="1" si="832">SUM(P384:P388)</f>
        <v>0</v>
      </c>
      <c r="Q383" s="410">
        <f t="shared" ca="1" si="832"/>
        <v>0</v>
      </c>
      <c r="R383" s="410">
        <f t="shared" ca="1" si="831"/>
        <v>0</v>
      </c>
      <c r="S383" s="410">
        <f t="shared" ca="1" si="831"/>
        <v>0</v>
      </c>
      <c r="T383" s="410">
        <f t="shared" ref="T383" ca="1" si="833">SUM(T384:T388)</f>
        <v>0</v>
      </c>
      <c r="U383" s="410">
        <f t="shared" ca="1" si="831"/>
        <v>0</v>
      </c>
      <c r="V383" s="410">
        <f t="shared" ca="1" si="831"/>
        <v>0</v>
      </c>
      <c r="W383" s="410">
        <f t="shared" ref="W383" ca="1" si="834">SUM(W384:W388)</f>
        <v>0</v>
      </c>
      <c r="X383" s="410">
        <f t="shared" ca="1" si="831"/>
        <v>0</v>
      </c>
      <c r="Y383" s="410">
        <f t="shared" ref="Y383:Z383" ca="1" si="835">SUM(Y384:Y388)</f>
        <v>0</v>
      </c>
      <c r="Z383" s="410">
        <f t="shared" ca="1" si="835"/>
        <v>30000</v>
      </c>
      <c r="AA383" s="410">
        <f t="shared" ca="1" si="831"/>
        <v>0</v>
      </c>
      <c r="AB383" s="410">
        <f t="shared" ca="1" si="831"/>
        <v>0</v>
      </c>
      <c r="AC383" s="410">
        <f t="shared" ca="1" si="831"/>
        <v>0</v>
      </c>
      <c r="AD383" s="410">
        <f t="shared" ca="1" si="831"/>
        <v>20000</v>
      </c>
      <c r="AE383" s="410">
        <f t="shared" ca="1" si="628"/>
        <v>20000</v>
      </c>
      <c r="AF383" s="410">
        <f ca="1">SUM(AF384:AF388)</f>
        <v>0</v>
      </c>
      <c r="AG383" s="410">
        <f ca="1">SUM(AG384:AG388)</f>
        <v>10000</v>
      </c>
      <c r="AH383" s="410">
        <f ca="1">SUM(AH384:AH388)</f>
        <v>0</v>
      </c>
      <c r="AI383" s="410">
        <f t="shared" ca="1" si="629"/>
        <v>10000</v>
      </c>
      <c r="AJ383" s="410">
        <f ca="1">SUM(AJ384:AJ388)</f>
        <v>0</v>
      </c>
      <c r="AK383" s="410">
        <f ca="1">SUM(AK384:AK388)</f>
        <v>0</v>
      </c>
      <c r="AL383" s="410">
        <f ca="1">SUM(AL384:AL388)</f>
        <v>0</v>
      </c>
      <c r="AM383" s="410">
        <f t="shared" ca="1" si="630"/>
        <v>0</v>
      </c>
      <c r="AN383" s="410">
        <f ca="1">SUM(AN384:AN388)</f>
        <v>0</v>
      </c>
      <c r="AO383" s="410">
        <f ca="1">SUM(AO384:AO388)</f>
        <v>0</v>
      </c>
      <c r="AP383" s="410">
        <f ca="1">SUM(AP384:AP388)</f>
        <v>0</v>
      </c>
      <c r="AQ383" s="410">
        <f t="shared" ca="1" si="631"/>
        <v>0</v>
      </c>
      <c r="AR383" s="410">
        <f t="shared" ca="1" si="632"/>
        <v>30000</v>
      </c>
    </row>
    <row r="384" spans="2:44" ht="14.45" x14ac:dyDescent="0.3">
      <c r="B384" s="406" t="s">
        <v>506</v>
      </c>
      <c r="C384" s="411" t="s">
        <v>1090</v>
      </c>
      <c r="D38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412">
        <f t="shared" ca="1" si="830"/>
        <v>0</v>
      </c>
      <c r="G384" s="412"/>
      <c r="H384" s="412">
        <f t="shared" ca="1" si="623"/>
        <v>0</v>
      </c>
      <c r="I384" s="412"/>
      <c r="J384" s="412">
        <f t="shared" ca="1" si="624"/>
        <v>0</v>
      </c>
      <c r="K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412">
        <f t="shared" ca="1" si="628"/>
        <v>0</v>
      </c>
      <c r="AF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412">
        <f t="shared" ca="1" si="629"/>
        <v>0</v>
      </c>
      <c r="AJ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412">
        <f t="shared" ca="1" si="630"/>
        <v>0</v>
      </c>
      <c r="AN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412">
        <f t="shared" ca="1" si="631"/>
        <v>0</v>
      </c>
      <c r="AR384" s="412">
        <f t="shared" ca="1" si="632"/>
        <v>0</v>
      </c>
    </row>
    <row r="385" spans="1:44" ht="14.45" x14ac:dyDescent="0.3">
      <c r="A385" s="254"/>
      <c r="B385" s="406" t="s">
        <v>507</v>
      </c>
      <c r="C385" s="411" t="s">
        <v>1091</v>
      </c>
      <c r="D38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38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412">
        <f t="shared" ca="1" si="830"/>
        <v>30000</v>
      </c>
      <c r="G385" s="412"/>
      <c r="H385" s="412">
        <f t="shared" ca="1" si="623"/>
        <v>30000</v>
      </c>
      <c r="I385" s="412"/>
      <c r="J385" s="412">
        <f t="shared" ca="1" si="624"/>
        <v>30000</v>
      </c>
      <c r="K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AA38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E385" s="412">
        <f t="shared" ca="1" si="628"/>
        <v>20000</v>
      </c>
      <c r="AF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H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412">
        <f t="shared" ca="1" si="629"/>
        <v>10000</v>
      </c>
      <c r="AJ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412">
        <f t="shared" ca="1" si="630"/>
        <v>0</v>
      </c>
      <c r="AN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412">
        <f t="shared" ca="1" si="631"/>
        <v>0</v>
      </c>
      <c r="AR385" s="412">
        <f t="shared" ca="1" si="632"/>
        <v>30000</v>
      </c>
    </row>
    <row r="386" spans="1:44" ht="14.45" x14ac:dyDescent="0.3">
      <c r="A386" s="254"/>
      <c r="B386" s="406" t="s">
        <v>508</v>
      </c>
      <c r="C386" s="411" t="s">
        <v>1092</v>
      </c>
      <c r="D38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412">
        <f t="shared" ref="F386" ca="1" si="836">D386+E386</f>
        <v>0</v>
      </c>
      <c r="G386" s="412"/>
      <c r="H386" s="412">
        <f t="shared" ref="H386" ca="1" si="837">F386-G386</f>
        <v>0</v>
      </c>
      <c r="I386" s="412"/>
      <c r="J386" s="412">
        <f t="shared" ref="J386" ca="1" si="838">F386-I386</f>
        <v>0</v>
      </c>
      <c r="K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412">
        <f t="shared" ref="AE386" ca="1" si="839">AB386+AC386+AD386</f>
        <v>0</v>
      </c>
      <c r="AF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412">
        <f t="shared" ref="AI386" ca="1" si="840">AF386+AG386+AH386</f>
        <v>0</v>
      </c>
      <c r="AJ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412">
        <f t="shared" ref="AM386" ca="1" si="841">AJ386+AK386+AL386</f>
        <v>0</v>
      </c>
      <c r="AN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412">
        <f t="shared" ref="AQ386" ca="1" si="842">AN386+AO386+AP386</f>
        <v>0</v>
      </c>
      <c r="AR386" s="412">
        <f t="shared" ref="AR386" ca="1" si="843">AE386+AI386+AM386+AQ386</f>
        <v>0</v>
      </c>
    </row>
    <row r="387" spans="1:44" ht="14.45" x14ac:dyDescent="0.3">
      <c r="A387" s="101"/>
      <c r="B387" s="406" t="s">
        <v>509</v>
      </c>
      <c r="C387" s="411" t="s">
        <v>1093</v>
      </c>
      <c r="D38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412">
        <f t="shared" ref="F387" ca="1" si="844">D387+E387</f>
        <v>0</v>
      </c>
      <c r="G387" s="412"/>
      <c r="H387" s="412">
        <f t="shared" ref="H387" ca="1" si="845">F387-G387</f>
        <v>0</v>
      </c>
      <c r="I387" s="412"/>
      <c r="J387" s="412">
        <f t="shared" ref="J387" ca="1" si="846">F387-I387</f>
        <v>0</v>
      </c>
      <c r="K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412">
        <f t="shared" ref="AE387" ca="1" si="847">AB387+AC387+AD387</f>
        <v>0</v>
      </c>
      <c r="AF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412">
        <f t="shared" ref="AI387" ca="1" si="848">AF387+AG387+AH387</f>
        <v>0</v>
      </c>
      <c r="AJ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412">
        <f t="shared" ref="AM387" ca="1" si="849">AJ387+AK387+AL387</f>
        <v>0</v>
      </c>
      <c r="AN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412">
        <f t="shared" ref="AQ387" ca="1" si="850">AN387+AO387+AP387</f>
        <v>0</v>
      </c>
      <c r="AR387" s="412">
        <f t="shared" ref="AR387" ca="1" si="851">AE387+AI387+AM387+AQ387</f>
        <v>0</v>
      </c>
    </row>
    <row r="388" spans="1:44" ht="14.45" x14ac:dyDescent="0.3">
      <c r="A388" s="101"/>
      <c r="B388" s="406" t="s">
        <v>510</v>
      </c>
      <c r="C388" s="411" t="s">
        <v>1094</v>
      </c>
      <c r="D38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412">
        <f t="shared" ca="1" si="830"/>
        <v>0</v>
      </c>
      <c r="G388" s="412"/>
      <c r="H388" s="412">
        <f t="shared" ca="1" si="623"/>
        <v>0</v>
      </c>
      <c r="I388" s="412"/>
      <c r="J388" s="412">
        <f t="shared" ca="1" si="624"/>
        <v>0</v>
      </c>
      <c r="K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412">
        <f t="shared" ca="1" si="628"/>
        <v>0</v>
      </c>
      <c r="AF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412">
        <f t="shared" ca="1" si="629"/>
        <v>0</v>
      </c>
      <c r="AJ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412">
        <f t="shared" ca="1" si="630"/>
        <v>0</v>
      </c>
      <c r="AN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412">
        <f t="shared" ca="1" si="631"/>
        <v>0</v>
      </c>
      <c r="AR388" s="412">
        <f t="shared" ca="1" si="632"/>
        <v>0</v>
      </c>
    </row>
    <row r="389" spans="1:44" ht="14.45" x14ac:dyDescent="0.3">
      <c r="A389" s="254"/>
      <c r="B389" s="405" t="s">
        <v>511</v>
      </c>
      <c r="C389" s="409" t="s">
        <v>1095</v>
      </c>
      <c r="D389" s="410">
        <f ca="1">SUM(D390:D396)</f>
        <v>0</v>
      </c>
      <c r="E389" s="410">
        <f ca="1">SUM(E390:E396)</f>
        <v>0</v>
      </c>
      <c r="F389" s="410">
        <f t="shared" ca="1" si="830"/>
        <v>0</v>
      </c>
      <c r="G389" s="410">
        <f>SUM(G390:G396)</f>
        <v>0</v>
      </c>
      <c r="H389" s="410">
        <f t="shared" ca="1" si="623"/>
        <v>0</v>
      </c>
      <c r="I389" s="410">
        <f>SUM(I390:I396)</f>
        <v>0</v>
      </c>
      <c r="J389" s="410">
        <f t="shared" ca="1" si="624"/>
        <v>0</v>
      </c>
      <c r="K389" s="410">
        <f t="shared" ref="K389:AD389" ca="1" si="852">SUM(K390:K396)</f>
        <v>0</v>
      </c>
      <c r="L389" s="410">
        <f t="shared" ca="1" si="852"/>
        <v>0</v>
      </c>
      <c r="M389" s="410">
        <f t="shared" ca="1" si="852"/>
        <v>0</v>
      </c>
      <c r="N389" s="410">
        <f t="shared" ca="1" si="852"/>
        <v>0</v>
      </c>
      <c r="O389" s="410">
        <f t="shared" ca="1" si="852"/>
        <v>0</v>
      </c>
      <c r="P389" s="410">
        <f t="shared" ca="1" si="852"/>
        <v>0</v>
      </c>
      <c r="Q389" s="410">
        <f t="shared" ca="1" si="852"/>
        <v>0</v>
      </c>
      <c r="R389" s="410">
        <f t="shared" ca="1" si="852"/>
        <v>0</v>
      </c>
      <c r="S389" s="410">
        <f t="shared" ca="1" si="852"/>
        <v>0</v>
      </c>
      <c r="T389" s="410">
        <f t="shared" ref="T389" ca="1" si="853">SUM(T390:T396)</f>
        <v>0</v>
      </c>
      <c r="U389" s="410">
        <f t="shared" ca="1" si="852"/>
        <v>0</v>
      </c>
      <c r="V389" s="410">
        <f t="shared" ca="1" si="852"/>
        <v>0</v>
      </c>
      <c r="W389" s="410">
        <f t="shared" ca="1" si="852"/>
        <v>0</v>
      </c>
      <c r="X389" s="410">
        <f t="shared" ca="1" si="852"/>
        <v>0</v>
      </c>
      <c r="Y389" s="410">
        <f t="shared" ref="Y389:Z389" ca="1" si="854">SUM(Y390:Y396)</f>
        <v>0</v>
      </c>
      <c r="Z389" s="410">
        <f t="shared" ca="1" si="854"/>
        <v>0</v>
      </c>
      <c r="AA389" s="410">
        <f t="shared" ca="1" si="852"/>
        <v>0</v>
      </c>
      <c r="AB389" s="410">
        <f t="shared" ca="1" si="852"/>
        <v>0</v>
      </c>
      <c r="AC389" s="410">
        <f t="shared" ca="1" si="852"/>
        <v>0</v>
      </c>
      <c r="AD389" s="410">
        <f t="shared" ca="1" si="852"/>
        <v>0</v>
      </c>
      <c r="AE389" s="410">
        <f t="shared" ca="1" si="628"/>
        <v>0</v>
      </c>
      <c r="AF389" s="410">
        <f ca="1">SUM(AF390:AF396)</f>
        <v>0</v>
      </c>
      <c r="AG389" s="410">
        <f ca="1">SUM(AG390:AG396)</f>
        <v>0</v>
      </c>
      <c r="AH389" s="410">
        <f ca="1">SUM(AH390:AH396)</f>
        <v>0</v>
      </c>
      <c r="AI389" s="410">
        <f t="shared" ca="1" si="629"/>
        <v>0</v>
      </c>
      <c r="AJ389" s="410">
        <f ca="1">SUM(AJ390:AJ396)</f>
        <v>0</v>
      </c>
      <c r="AK389" s="410">
        <f ca="1">SUM(AK390:AK396)</f>
        <v>0</v>
      </c>
      <c r="AL389" s="410">
        <f ca="1">SUM(AL390:AL396)</f>
        <v>0</v>
      </c>
      <c r="AM389" s="410">
        <f t="shared" ca="1" si="630"/>
        <v>0</v>
      </c>
      <c r="AN389" s="410">
        <f ca="1">SUM(AN390:AN396)</f>
        <v>0</v>
      </c>
      <c r="AO389" s="410">
        <f ca="1">SUM(AO390:AO396)</f>
        <v>0</v>
      </c>
      <c r="AP389" s="410">
        <f ca="1">SUM(AP390:AP396)</f>
        <v>0</v>
      </c>
      <c r="AQ389" s="410">
        <f t="shared" ca="1" si="631"/>
        <v>0</v>
      </c>
      <c r="AR389" s="410">
        <f t="shared" ca="1" si="632"/>
        <v>0</v>
      </c>
    </row>
    <row r="390" spans="1:44" ht="14.45" x14ac:dyDescent="0.3">
      <c r="A390" s="254"/>
      <c r="B390" s="406" t="s">
        <v>512</v>
      </c>
      <c r="C390" s="411" t="s">
        <v>1096</v>
      </c>
      <c r="D39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412">
        <f t="shared" ca="1" si="830"/>
        <v>0</v>
      </c>
      <c r="G390" s="412"/>
      <c r="H390" s="412">
        <f t="shared" ca="1" si="623"/>
        <v>0</v>
      </c>
      <c r="I390" s="412"/>
      <c r="J390" s="412">
        <f t="shared" ca="1" si="624"/>
        <v>0</v>
      </c>
      <c r="K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412">
        <f t="shared" ca="1" si="628"/>
        <v>0</v>
      </c>
      <c r="AF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412">
        <f t="shared" ca="1" si="629"/>
        <v>0</v>
      </c>
      <c r="AJ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412">
        <f t="shared" ca="1" si="630"/>
        <v>0</v>
      </c>
      <c r="AN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412">
        <f t="shared" ca="1" si="631"/>
        <v>0</v>
      </c>
      <c r="AR390" s="412">
        <f t="shared" ca="1" si="632"/>
        <v>0</v>
      </c>
    </row>
    <row r="391" spans="1:44" ht="14.45" x14ac:dyDescent="0.3">
      <c r="A391" s="254"/>
      <c r="B391" s="406" t="s">
        <v>513</v>
      </c>
      <c r="C391" s="411" t="s">
        <v>1097</v>
      </c>
      <c r="D39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412">
        <f t="shared" ref="F391:F394" ca="1" si="855">D391+E391</f>
        <v>0</v>
      </c>
      <c r="G391" s="412"/>
      <c r="H391" s="412">
        <f t="shared" ref="H391:H394" ca="1" si="856">F391-G391</f>
        <v>0</v>
      </c>
      <c r="I391" s="412"/>
      <c r="J391" s="412">
        <f t="shared" ref="J391:J394" ca="1" si="857">F391-I391</f>
        <v>0</v>
      </c>
      <c r="K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412">
        <f t="shared" ref="AE391:AE394" ca="1" si="858">AB391+AC391+AD391</f>
        <v>0</v>
      </c>
      <c r="AF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412">
        <f t="shared" ref="AI391:AI394" ca="1" si="859">AF391+AG391+AH391</f>
        <v>0</v>
      </c>
      <c r="AJ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412">
        <f t="shared" ref="AM391:AM394" ca="1" si="860">AJ391+AK391+AL391</f>
        <v>0</v>
      </c>
      <c r="AN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412">
        <f t="shared" ref="AQ391:AQ394" ca="1" si="861">AN391+AO391+AP391</f>
        <v>0</v>
      </c>
      <c r="AR391" s="412">
        <f t="shared" ref="AR391:AR394" ca="1" si="862">AE391+AI391+AM391+AQ391</f>
        <v>0</v>
      </c>
    </row>
    <row r="392" spans="1:44" ht="14.45" x14ac:dyDescent="0.3">
      <c r="A392" s="254"/>
      <c r="B392" s="406" t="s">
        <v>514</v>
      </c>
      <c r="C392" s="411" t="s">
        <v>1098</v>
      </c>
      <c r="D39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412">
        <f t="shared" ca="1" si="855"/>
        <v>0</v>
      </c>
      <c r="G392" s="412"/>
      <c r="H392" s="412">
        <f t="shared" ca="1" si="856"/>
        <v>0</v>
      </c>
      <c r="I392" s="412"/>
      <c r="J392" s="412">
        <f t="shared" ca="1" si="857"/>
        <v>0</v>
      </c>
      <c r="K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412">
        <f t="shared" ca="1" si="858"/>
        <v>0</v>
      </c>
      <c r="AF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412">
        <f t="shared" ca="1" si="859"/>
        <v>0</v>
      </c>
      <c r="AJ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412">
        <f t="shared" ca="1" si="860"/>
        <v>0</v>
      </c>
      <c r="AN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412">
        <f t="shared" ca="1" si="861"/>
        <v>0</v>
      </c>
      <c r="AR392" s="412">
        <f t="shared" ca="1" si="862"/>
        <v>0</v>
      </c>
    </row>
    <row r="393" spans="1:44" ht="14.45" x14ac:dyDescent="0.3">
      <c r="A393" s="254"/>
      <c r="B393" s="406" t="s">
        <v>515</v>
      </c>
      <c r="C393" s="411" t="s">
        <v>1099</v>
      </c>
      <c r="D39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412">
        <f t="shared" ca="1" si="855"/>
        <v>0</v>
      </c>
      <c r="G393" s="412"/>
      <c r="H393" s="412">
        <f t="shared" ca="1" si="856"/>
        <v>0</v>
      </c>
      <c r="I393" s="412"/>
      <c r="J393" s="412">
        <f t="shared" ca="1" si="857"/>
        <v>0</v>
      </c>
      <c r="K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412">
        <f t="shared" ca="1" si="858"/>
        <v>0</v>
      </c>
      <c r="AF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412">
        <f t="shared" ca="1" si="859"/>
        <v>0</v>
      </c>
      <c r="AJ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412">
        <f t="shared" ca="1" si="860"/>
        <v>0</v>
      </c>
      <c r="AN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412">
        <f t="shared" ca="1" si="861"/>
        <v>0</v>
      </c>
      <c r="AR393" s="412">
        <f t="shared" ca="1" si="862"/>
        <v>0</v>
      </c>
    </row>
    <row r="394" spans="1:44" ht="14.45" x14ac:dyDescent="0.3">
      <c r="A394" s="254"/>
      <c r="B394" s="406" t="s">
        <v>516</v>
      </c>
      <c r="C394" s="411" t="s">
        <v>1100</v>
      </c>
      <c r="D39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412">
        <f t="shared" ca="1" si="855"/>
        <v>0</v>
      </c>
      <c r="G394" s="412"/>
      <c r="H394" s="412">
        <f t="shared" ca="1" si="856"/>
        <v>0</v>
      </c>
      <c r="I394" s="412"/>
      <c r="J394" s="412">
        <f t="shared" ca="1" si="857"/>
        <v>0</v>
      </c>
      <c r="K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412">
        <f t="shared" ca="1" si="858"/>
        <v>0</v>
      </c>
      <c r="AF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412">
        <f t="shared" ca="1" si="859"/>
        <v>0</v>
      </c>
      <c r="AJ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412">
        <f t="shared" ca="1" si="860"/>
        <v>0</v>
      </c>
      <c r="AN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412">
        <f t="shared" ca="1" si="861"/>
        <v>0</v>
      </c>
      <c r="AR394" s="412">
        <f t="shared" ca="1" si="862"/>
        <v>0</v>
      </c>
    </row>
    <row r="395" spans="1:44" ht="14.45" x14ac:dyDescent="0.3">
      <c r="A395" s="254"/>
      <c r="B395" s="406" t="s">
        <v>517</v>
      </c>
      <c r="C395" s="411" t="s">
        <v>1101</v>
      </c>
      <c r="D39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412">
        <f t="shared" ca="1" si="830"/>
        <v>0</v>
      </c>
      <c r="G395" s="412"/>
      <c r="H395" s="412">
        <f t="shared" ca="1" si="623"/>
        <v>0</v>
      </c>
      <c r="I395" s="412"/>
      <c r="J395" s="412">
        <f t="shared" ca="1" si="624"/>
        <v>0</v>
      </c>
      <c r="K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412">
        <f t="shared" ca="1" si="628"/>
        <v>0</v>
      </c>
      <c r="AF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412">
        <f t="shared" ca="1" si="629"/>
        <v>0</v>
      </c>
      <c r="AJ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412">
        <f t="shared" ca="1" si="630"/>
        <v>0</v>
      </c>
      <c r="AN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412">
        <f t="shared" ca="1" si="631"/>
        <v>0</v>
      </c>
      <c r="AR395" s="412">
        <f t="shared" ca="1" si="632"/>
        <v>0</v>
      </c>
    </row>
    <row r="396" spans="1:44" ht="14.45" x14ac:dyDescent="0.3">
      <c r="A396" s="254"/>
      <c r="B396" s="406" t="s">
        <v>518</v>
      </c>
      <c r="C396" s="411" t="s">
        <v>1102</v>
      </c>
      <c r="D39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412">
        <f t="shared" ref="F396" ca="1" si="863">D396+E396</f>
        <v>0</v>
      </c>
      <c r="G396" s="412"/>
      <c r="H396" s="412">
        <f t="shared" ref="H396" ca="1" si="864">F396-G396</f>
        <v>0</v>
      </c>
      <c r="I396" s="412"/>
      <c r="J396" s="412">
        <f t="shared" ref="J396" ca="1" si="865">F396-I396</f>
        <v>0</v>
      </c>
      <c r="K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412">
        <f t="shared" ref="AE396" ca="1" si="866">AB396+AC396+AD396</f>
        <v>0</v>
      </c>
      <c r="AF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412">
        <f t="shared" ref="AI396" ca="1" si="867">AF396+AG396+AH396</f>
        <v>0</v>
      </c>
      <c r="AJ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412">
        <f t="shared" ref="AM396" ca="1" si="868">AJ396+AK396+AL396</f>
        <v>0</v>
      </c>
      <c r="AN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412">
        <f t="shared" ref="AQ396" ca="1" si="869">AN396+AO396+AP396</f>
        <v>0</v>
      </c>
      <c r="AR396" s="412">
        <f t="shared" ref="AR396" ca="1" si="870">AE396+AI396+AM396+AQ396</f>
        <v>0</v>
      </c>
    </row>
    <row r="397" spans="1:44" ht="14.45" x14ac:dyDescent="0.3">
      <c r="A397" s="254"/>
      <c r="B397" s="407" t="s">
        <v>534</v>
      </c>
      <c r="C397" s="413" t="s">
        <v>1103</v>
      </c>
      <c r="D397" s="414">
        <f ca="1">D398+D459+D467+D485+D489</f>
        <v>0</v>
      </c>
      <c r="E397" s="414">
        <f ca="1">E398+E459+E467+E485+E489</f>
        <v>0</v>
      </c>
      <c r="F397" s="414">
        <f t="shared" ca="1" si="830"/>
        <v>0</v>
      </c>
      <c r="G397" s="414">
        <f>G398+G459+G467+G485+G489</f>
        <v>0</v>
      </c>
      <c r="H397" s="414">
        <f t="shared" ca="1" si="623"/>
        <v>0</v>
      </c>
      <c r="I397" s="414">
        <f>I398+I459+I467+I485+I489</f>
        <v>0</v>
      </c>
      <c r="J397" s="414">
        <f t="shared" ca="1" si="624"/>
        <v>0</v>
      </c>
      <c r="K397" s="414">
        <f t="shared" ref="K397:AD397" ca="1" si="871">K398+K459+K467+K485+K489</f>
        <v>0</v>
      </c>
      <c r="L397" s="414">
        <f t="shared" ca="1" si="871"/>
        <v>0</v>
      </c>
      <c r="M397" s="414">
        <f t="shared" ca="1" si="871"/>
        <v>0</v>
      </c>
      <c r="N397" s="414">
        <f t="shared" ca="1" si="871"/>
        <v>0</v>
      </c>
      <c r="O397" s="414">
        <f t="shared" ca="1" si="871"/>
        <v>0</v>
      </c>
      <c r="P397" s="414">
        <f t="shared" ca="1" si="871"/>
        <v>0</v>
      </c>
      <c r="Q397" s="414">
        <f t="shared" ca="1" si="871"/>
        <v>0</v>
      </c>
      <c r="R397" s="414">
        <f t="shared" ca="1" si="871"/>
        <v>0</v>
      </c>
      <c r="S397" s="414">
        <f t="shared" ca="1" si="871"/>
        <v>0</v>
      </c>
      <c r="T397" s="414">
        <f t="shared" ref="T397" ca="1" si="872">T398+T459+T467+T485+T489</f>
        <v>0</v>
      </c>
      <c r="U397" s="414">
        <f t="shared" ca="1" si="871"/>
        <v>0</v>
      </c>
      <c r="V397" s="414">
        <f t="shared" ca="1" si="871"/>
        <v>0</v>
      </c>
      <c r="W397" s="414">
        <f t="shared" ca="1" si="871"/>
        <v>0</v>
      </c>
      <c r="X397" s="414">
        <f t="shared" ca="1" si="871"/>
        <v>0</v>
      </c>
      <c r="Y397" s="414">
        <f t="shared" ref="Y397:Z397" ca="1" si="873">Y398+Y459+Y467+Y485+Y489</f>
        <v>0</v>
      </c>
      <c r="Z397" s="414">
        <f t="shared" ca="1" si="873"/>
        <v>0</v>
      </c>
      <c r="AA397" s="414">
        <f t="shared" ca="1" si="871"/>
        <v>0</v>
      </c>
      <c r="AB397" s="414">
        <f t="shared" ca="1" si="871"/>
        <v>0</v>
      </c>
      <c r="AC397" s="414">
        <f t="shared" ca="1" si="871"/>
        <v>0</v>
      </c>
      <c r="AD397" s="414">
        <f t="shared" ca="1" si="871"/>
        <v>0</v>
      </c>
      <c r="AE397" s="414">
        <f t="shared" ca="1" si="628"/>
        <v>0</v>
      </c>
      <c r="AF397" s="414">
        <f ca="1">AF398+AF459+AF467+AF485+AF489</f>
        <v>0</v>
      </c>
      <c r="AG397" s="414">
        <f ca="1">AG398+AG459+AG467+AG485+AG489</f>
        <v>0</v>
      </c>
      <c r="AH397" s="414">
        <f ca="1">AH398+AH459+AH467+AH485+AH489</f>
        <v>0</v>
      </c>
      <c r="AI397" s="414">
        <f t="shared" ca="1" si="629"/>
        <v>0</v>
      </c>
      <c r="AJ397" s="414">
        <f ca="1">AJ398+AJ459+AJ467+AJ485+AJ489</f>
        <v>0</v>
      </c>
      <c r="AK397" s="414">
        <f ca="1">AK398+AK459+AK467+AK485+AK489</f>
        <v>0</v>
      </c>
      <c r="AL397" s="414">
        <f ca="1">AL398+AL459+AL467+AL485+AL489</f>
        <v>0</v>
      </c>
      <c r="AM397" s="414">
        <f t="shared" ca="1" si="630"/>
        <v>0</v>
      </c>
      <c r="AN397" s="414">
        <f ca="1">AN398+AN459+AN467+AN485+AN489</f>
        <v>0</v>
      </c>
      <c r="AO397" s="414">
        <f ca="1">AO398+AO459+AO467+AO485+AO489</f>
        <v>0</v>
      </c>
      <c r="AP397" s="414">
        <f ca="1">AP398+AP459+AP467+AP485+AP489</f>
        <v>0</v>
      </c>
      <c r="AQ397" s="414">
        <f t="shared" ca="1" si="631"/>
        <v>0</v>
      </c>
      <c r="AR397" s="414">
        <f t="shared" ca="1" si="632"/>
        <v>0</v>
      </c>
    </row>
    <row r="398" spans="1:44" ht="14.45" x14ac:dyDescent="0.3">
      <c r="A398" s="254"/>
      <c r="B398" s="405" t="s">
        <v>535</v>
      </c>
      <c r="C398" s="409" t="s">
        <v>1104</v>
      </c>
      <c r="D398" s="410">
        <f ca="1">SUM(D399:D458)</f>
        <v>0</v>
      </c>
      <c r="E398" s="410">
        <f ca="1">SUM(E399:E458)</f>
        <v>0</v>
      </c>
      <c r="F398" s="410">
        <f t="shared" ca="1" si="830"/>
        <v>0</v>
      </c>
      <c r="G398" s="410">
        <f t="shared" ref="G398:I398" si="874">SUM(G399:G458)</f>
        <v>0</v>
      </c>
      <c r="H398" s="410">
        <f t="shared" ca="1" si="623"/>
        <v>0</v>
      </c>
      <c r="I398" s="410">
        <f t="shared" si="874"/>
        <v>0</v>
      </c>
      <c r="J398" s="410">
        <f t="shared" ca="1" si="624"/>
        <v>0</v>
      </c>
      <c r="K398" s="410">
        <f t="shared" ref="K398:AP398" ca="1" si="875">SUM(K399:K458)</f>
        <v>0</v>
      </c>
      <c r="L398" s="410">
        <f t="shared" ca="1" si="875"/>
        <v>0</v>
      </c>
      <c r="M398" s="410">
        <f t="shared" ca="1" si="875"/>
        <v>0</v>
      </c>
      <c r="N398" s="410">
        <f t="shared" ca="1" si="875"/>
        <v>0</v>
      </c>
      <c r="O398" s="410">
        <f t="shared" ca="1" si="875"/>
        <v>0</v>
      </c>
      <c r="P398" s="410">
        <f t="shared" ref="P398:Q398" ca="1" si="876">SUM(P399:P458)</f>
        <v>0</v>
      </c>
      <c r="Q398" s="410">
        <f t="shared" ca="1" si="876"/>
        <v>0</v>
      </c>
      <c r="R398" s="410">
        <f t="shared" ca="1" si="875"/>
        <v>0</v>
      </c>
      <c r="S398" s="410">
        <f t="shared" ca="1" si="875"/>
        <v>0</v>
      </c>
      <c r="T398" s="410">
        <f t="shared" ref="T398" ca="1" si="877">SUM(T399:T458)</f>
        <v>0</v>
      </c>
      <c r="U398" s="410">
        <f t="shared" ca="1" si="875"/>
        <v>0</v>
      </c>
      <c r="V398" s="410">
        <f t="shared" ca="1" si="875"/>
        <v>0</v>
      </c>
      <c r="W398" s="410">
        <f t="shared" ref="W398" ca="1" si="878">SUM(W399:W458)</f>
        <v>0</v>
      </c>
      <c r="X398" s="410">
        <f t="shared" ca="1" si="875"/>
        <v>0</v>
      </c>
      <c r="Y398" s="410">
        <f t="shared" ref="Y398:Z398" ca="1" si="879">SUM(Y399:Y458)</f>
        <v>0</v>
      </c>
      <c r="Z398" s="410">
        <f t="shared" ca="1" si="879"/>
        <v>0</v>
      </c>
      <c r="AA398" s="410">
        <f t="shared" ca="1" si="875"/>
        <v>0</v>
      </c>
      <c r="AB398" s="410">
        <f t="shared" ca="1" si="875"/>
        <v>0</v>
      </c>
      <c r="AC398" s="410">
        <f t="shared" ca="1" si="875"/>
        <v>0</v>
      </c>
      <c r="AD398" s="410">
        <f t="shared" ca="1" si="875"/>
        <v>0</v>
      </c>
      <c r="AE398" s="410">
        <f t="shared" ca="1" si="628"/>
        <v>0</v>
      </c>
      <c r="AF398" s="410">
        <f t="shared" ca="1" si="875"/>
        <v>0</v>
      </c>
      <c r="AG398" s="410">
        <f t="shared" ca="1" si="875"/>
        <v>0</v>
      </c>
      <c r="AH398" s="410">
        <f t="shared" ca="1" si="875"/>
        <v>0</v>
      </c>
      <c r="AI398" s="410">
        <f t="shared" ca="1" si="629"/>
        <v>0</v>
      </c>
      <c r="AJ398" s="410">
        <f t="shared" ca="1" si="875"/>
        <v>0</v>
      </c>
      <c r="AK398" s="410">
        <f t="shared" ca="1" si="875"/>
        <v>0</v>
      </c>
      <c r="AL398" s="410">
        <f t="shared" ca="1" si="875"/>
        <v>0</v>
      </c>
      <c r="AM398" s="410">
        <f t="shared" ca="1" si="630"/>
        <v>0</v>
      </c>
      <c r="AN398" s="410">
        <f t="shared" ca="1" si="875"/>
        <v>0</v>
      </c>
      <c r="AO398" s="410">
        <f t="shared" ca="1" si="875"/>
        <v>0</v>
      </c>
      <c r="AP398" s="410">
        <f t="shared" ca="1" si="875"/>
        <v>0</v>
      </c>
      <c r="AQ398" s="410">
        <f t="shared" ca="1" si="631"/>
        <v>0</v>
      </c>
      <c r="AR398" s="410">
        <f t="shared" ca="1" si="632"/>
        <v>0</v>
      </c>
    </row>
    <row r="399" spans="1:44" ht="14.45" x14ac:dyDescent="0.3">
      <c r="A399" s="254"/>
      <c r="B399" s="406" t="s">
        <v>536</v>
      </c>
      <c r="C399" s="411" t="s">
        <v>1105</v>
      </c>
      <c r="D39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412">
        <f t="shared" ca="1" si="830"/>
        <v>0</v>
      </c>
      <c r="G399" s="412"/>
      <c r="H399" s="412">
        <f t="shared" ca="1" si="623"/>
        <v>0</v>
      </c>
      <c r="I399" s="412"/>
      <c r="J399" s="412">
        <f t="shared" ca="1" si="624"/>
        <v>0</v>
      </c>
      <c r="K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412">
        <f t="shared" ca="1" si="628"/>
        <v>0</v>
      </c>
      <c r="AF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412">
        <f t="shared" ca="1" si="629"/>
        <v>0</v>
      </c>
      <c r="AJ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412">
        <f t="shared" ca="1" si="630"/>
        <v>0</v>
      </c>
      <c r="AN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412">
        <f t="shared" ca="1" si="631"/>
        <v>0</v>
      </c>
      <c r="AR399" s="412">
        <f t="shared" ca="1" si="632"/>
        <v>0</v>
      </c>
    </row>
    <row r="400" spans="1:44" ht="14.45" x14ac:dyDescent="0.3">
      <c r="A400" s="254"/>
      <c r="B400" s="406" t="s">
        <v>537</v>
      </c>
      <c r="C400" s="411" t="s">
        <v>1106</v>
      </c>
      <c r="D40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412">
        <f t="shared" ca="1" si="830"/>
        <v>0</v>
      </c>
      <c r="G400" s="412"/>
      <c r="H400" s="412">
        <f t="shared" ca="1" si="623"/>
        <v>0</v>
      </c>
      <c r="I400" s="412"/>
      <c r="J400" s="412">
        <f t="shared" ca="1" si="624"/>
        <v>0</v>
      </c>
      <c r="K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412">
        <f t="shared" ca="1" si="628"/>
        <v>0</v>
      </c>
      <c r="AF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412">
        <f t="shared" ca="1" si="629"/>
        <v>0</v>
      </c>
      <c r="AJ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412">
        <f t="shared" ca="1" si="630"/>
        <v>0</v>
      </c>
      <c r="AN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412">
        <f t="shared" ca="1" si="631"/>
        <v>0</v>
      </c>
      <c r="AR400" s="412">
        <f t="shared" ca="1" si="632"/>
        <v>0</v>
      </c>
    </row>
    <row r="401" spans="2:44" ht="14.45" x14ac:dyDescent="0.3">
      <c r="B401" s="406" t="s">
        <v>538</v>
      </c>
      <c r="C401" s="411" t="s">
        <v>1107</v>
      </c>
      <c r="D40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412">
        <f t="shared" ca="1" si="830"/>
        <v>0</v>
      </c>
      <c r="G401" s="412"/>
      <c r="H401" s="412">
        <f t="shared" ca="1" si="623"/>
        <v>0</v>
      </c>
      <c r="I401" s="412"/>
      <c r="J401" s="412">
        <f t="shared" ca="1" si="624"/>
        <v>0</v>
      </c>
      <c r="K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412">
        <f t="shared" ca="1" si="628"/>
        <v>0</v>
      </c>
      <c r="AF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412">
        <f t="shared" ca="1" si="629"/>
        <v>0</v>
      </c>
      <c r="AJ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412">
        <f t="shared" ca="1" si="630"/>
        <v>0</v>
      </c>
      <c r="AN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412">
        <f t="shared" ca="1" si="631"/>
        <v>0</v>
      </c>
      <c r="AR401" s="412">
        <f t="shared" ca="1" si="632"/>
        <v>0</v>
      </c>
    </row>
    <row r="402" spans="2:44" ht="14.45" x14ac:dyDescent="0.3">
      <c r="B402" s="406" t="s">
        <v>539</v>
      </c>
      <c r="C402" s="411" t="s">
        <v>1108</v>
      </c>
      <c r="D40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412">
        <f t="shared" ref="F402:F453" ca="1" si="880">D402+E402</f>
        <v>0</v>
      </c>
      <c r="G402" s="412"/>
      <c r="H402" s="412">
        <f t="shared" ref="H402:H453" ca="1" si="881">F402-G402</f>
        <v>0</v>
      </c>
      <c r="I402" s="412"/>
      <c r="J402" s="412">
        <f t="shared" ref="J402:J453" ca="1" si="882">F402-I402</f>
        <v>0</v>
      </c>
      <c r="K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412">
        <f t="shared" ref="AE402:AE453" ca="1" si="883">AB402+AC402+AD402</f>
        <v>0</v>
      </c>
      <c r="AF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412">
        <f t="shared" ref="AI402:AI453" ca="1" si="884">AF402+AG402+AH402</f>
        <v>0</v>
      </c>
      <c r="AJ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412">
        <f t="shared" ref="AM402:AM453" ca="1" si="885">AJ402+AK402+AL402</f>
        <v>0</v>
      </c>
      <c r="AN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412">
        <f t="shared" ref="AQ402:AQ453" ca="1" si="886">AN402+AO402+AP402</f>
        <v>0</v>
      </c>
      <c r="AR402" s="412">
        <f t="shared" ref="AR402:AR453" ca="1" si="887">AE402+AI402+AM402+AQ402</f>
        <v>0</v>
      </c>
    </row>
    <row r="403" spans="2:44" ht="14.45" x14ac:dyDescent="0.3">
      <c r="B403" s="406" t="s">
        <v>540</v>
      </c>
      <c r="C403" s="411" t="s">
        <v>1109</v>
      </c>
      <c r="D40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412">
        <f t="shared" ref="F403:F419" ca="1" si="888">D403+E403</f>
        <v>0</v>
      </c>
      <c r="G403" s="412"/>
      <c r="H403" s="412">
        <f t="shared" ref="H403:H419" ca="1" si="889">F403-G403</f>
        <v>0</v>
      </c>
      <c r="I403" s="412"/>
      <c r="J403" s="412">
        <f t="shared" ref="J403:J419" ca="1" si="890">F403-I403</f>
        <v>0</v>
      </c>
      <c r="K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412">
        <f t="shared" ref="AE403:AE419" ca="1" si="891">AB403+AC403+AD403</f>
        <v>0</v>
      </c>
      <c r="AF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412">
        <f t="shared" ref="AI403:AI419" ca="1" si="892">AF403+AG403+AH403</f>
        <v>0</v>
      </c>
      <c r="AJ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412">
        <f t="shared" ref="AM403:AM419" ca="1" si="893">AJ403+AK403+AL403</f>
        <v>0</v>
      </c>
      <c r="AN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412">
        <f t="shared" ref="AQ403:AQ419" ca="1" si="894">AN403+AO403+AP403</f>
        <v>0</v>
      </c>
      <c r="AR403" s="412">
        <f t="shared" ref="AR403:AR419" ca="1" si="895">AE403+AI403+AM403+AQ403</f>
        <v>0</v>
      </c>
    </row>
    <row r="404" spans="2:44" ht="14.45" x14ac:dyDescent="0.3">
      <c r="B404" s="406" t="s">
        <v>541</v>
      </c>
      <c r="C404" s="411" t="s">
        <v>1110</v>
      </c>
      <c r="D40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412">
        <f t="shared" ca="1" si="888"/>
        <v>0</v>
      </c>
      <c r="G404" s="412"/>
      <c r="H404" s="412">
        <f t="shared" ca="1" si="889"/>
        <v>0</v>
      </c>
      <c r="I404" s="412"/>
      <c r="J404" s="412">
        <f t="shared" ca="1" si="890"/>
        <v>0</v>
      </c>
      <c r="K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412">
        <f t="shared" ca="1" si="891"/>
        <v>0</v>
      </c>
      <c r="AF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412">
        <f t="shared" ca="1" si="892"/>
        <v>0</v>
      </c>
      <c r="AJ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412">
        <f t="shared" ca="1" si="893"/>
        <v>0</v>
      </c>
      <c r="AN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412">
        <f t="shared" ca="1" si="894"/>
        <v>0</v>
      </c>
      <c r="AR404" s="412">
        <f t="shared" ca="1" si="895"/>
        <v>0</v>
      </c>
    </row>
    <row r="405" spans="2:44" ht="14.45" x14ac:dyDescent="0.3">
      <c r="B405" s="406" t="s">
        <v>542</v>
      </c>
      <c r="C405" s="411" t="s">
        <v>1111</v>
      </c>
      <c r="D40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412">
        <f t="shared" ca="1" si="888"/>
        <v>0</v>
      </c>
      <c r="G405" s="412"/>
      <c r="H405" s="412">
        <f t="shared" ca="1" si="889"/>
        <v>0</v>
      </c>
      <c r="I405" s="412"/>
      <c r="J405" s="412">
        <f t="shared" ca="1" si="890"/>
        <v>0</v>
      </c>
      <c r="K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412">
        <f t="shared" ca="1" si="891"/>
        <v>0</v>
      </c>
      <c r="AF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412">
        <f t="shared" ca="1" si="892"/>
        <v>0</v>
      </c>
      <c r="AJ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412">
        <f t="shared" ca="1" si="893"/>
        <v>0</v>
      </c>
      <c r="AN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412">
        <f t="shared" ca="1" si="894"/>
        <v>0</v>
      </c>
      <c r="AR405" s="412">
        <f t="shared" ca="1" si="895"/>
        <v>0</v>
      </c>
    </row>
    <row r="406" spans="2:44" ht="14.45" x14ac:dyDescent="0.3">
      <c r="B406" s="406" t="s">
        <v>543</v>
      </c>
      <c r="C406" s="411" t="s">
        <v>1112</v>
      </c>
      <c r="D40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412">
        <f t="shared" ca="1" si="888"/>
        <v>0</v>
      </c>
      <c r="G406" s="412"/>
      <c r="H406" s="412">
        <f t="shared" ca="1" si="889"/>
        <v>0</v>
      </c>
      <c r="I406" s="412"/>
      <c r="J406" s="412">
        <f t="shared" ca="1" si="890"/>
        <v>0</v>
      </c>
      <c r="K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412">
        <f t="shared" ca="1" si="891"/>
        <v>0</v>
      </c>
      <c r="AF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412">
        <f t="shared" ca="1" si="892"/>
        <v>0</v>
      </c>
      <c r="AJ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412">
        <f t="shared" ca="1" si="893"/>
        <v>0</v>
      </c>
      <c r="AN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412">
        <f t="shared" ca="1" si="894"/>
        <v>0</v>
      </c>
      <c r="AR406" s="412">
        <f t="shared" ca="1" si="895"/>
        <v>0</v>
      </c>
    </row>
    <row r="407" spans="2:44" ht="14.45" x14ac:dyDescent="0.3">
      <c r="B407" s="406" t="s">
        <v>544</v>
      </c>
      <c r="C407" s="411" t="s">
        <v>1113</v>
      </c>
      <c r="D40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412">
        <f t="shared" ca="1" si="888"/>
        <v>0</v>
      </c>
      <c r="G407" s="412"/>
      <c r="H407" s="412">
        <f t="shared" ca="1" si="889"/>
        <v>0</v>
      </c>
      <c r="I407" s="412"/>
      <c r="J407" s="412">
        <f t="shared" ca="1" si="890"/>
        <v>0</v>
      </c>
      <c r="K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412">
        <f t="shared" ca="1" si="891"/>
        <v>0</v>
      </c>
      <c r="AF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412">
        <f t="shared" ca="1" si="892"/>
        <v>0</v>
      </c>
      <c r="AJ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412">
        <f t="shared" ca="1" si="893"/>
        <v>0</v>
      </c>
      <c r="AN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412">
        <f t="shared" ca="1" si="894"/>
        <v>0</v>
      </c>
      <c r="AR407" s="412">
        <f t="shared" ca="1" si="895"/>
        <v>0</v>
      </c>
    </row>
    <row r="408" spans="2:44" ht="14.45" x14ac:dyDescent="0.3">
      <c r="B408" s="406" t="s">
        <v>545</v>
      </c>
      <c r="C408" s="411" t="s">
        <v>1114</v>
      </c>
      <c r="D40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412">
        <f t="shared" ca="1" si="888"/>
        <v>0</v>
      </c>
      <c r="G408" s="412"/>
      <c r="H408" s="412">
        <f t="shared" ca="1" si="889"/>
        <v>0</v>
      </c>
      <c r="I408" s="412"/>
      <c r="J408" s="412">
        <f t="shared" ca="1" si="890"/>
        <v>0</v>
      </c>
      <c r="K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412">
        <f t="shared" ca="1" si="891"/>
        <v>0</v>
      </c>
      <c r="AF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412">
        <f t="shared" ca="1" si="892"/>
        <v>0</v>
      </c>
      <c r="AJ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412">
        <f t="shared" ca="1" si="893"/>
        <v>0</v>
      </c>
      <c r="AN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412">
        <f t="shared" ca="1" si="894"/>
        <v>0</v>
      </c>
      <c r="AR408" s="412">
        <f t="shared" ca="1" si="895"/>
        <v>0</v>
      </c>
    </row>
    <row r="409" spans="2:44" ht="14.45" x14ac:dyDescent="0.3">
      <c r="B409" s="406" t="s">
        <v>546</v>
      </c>
      <c r="C409" s="411" t="s">
        <v>1115</v>
      </c>
      <c r="D40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412">
        <f t="shared" ca="1" si="888"/>
        <v>0</v>
      </c>
      <c r="G409" s="412"/>
      <c r="H409" s="412">
        <f t="shared" ca="1" si="889"/>
        <v>0</v>
      </c>
      <c r="I409" s="412"/>
      <c r="J409" s="412">
        <f t="shared" ca="1" si="890"/>
        <v>0</v>
      </c>
      <c r="K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412">
        <f t="shared" ca="1" si="891"/>
        <v>0</v>
      </c>
      <c r="AF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412">
        <f t="shared" ca="1" si="892"/>
        <v>0</v>
      </c>
      <c r="AJ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412">
        <f t="shared" ca="1" si="893"/>
        <v>0</v>
      </c>
      <c r="AN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412">
        <f t="shared" ca="1" si="894"/>
        <v>0</v>
      </c>
      <c r="AR409" s="412">
        <f t="shared" ca="1" si="895"/>
        <v>0</v>
      </c>
    </row>
    <row r="410" spans="2:44" ht="14.45" x14ac:dyDescent="0.3">
      <c r="B410" s="406" t="s">
        <v>547</v>
      </c>
      <c r="C410" s="411" t="s">
        <v>1116</v>
      </c>
      <c r="D41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412">
        <f t="shared" ca="1" si="888"/>
        <v>0</v>
      </c>
      <c r="G410" s="412"/>
      <c r="H410" s="412">
        <f t="shared" ca="1" si="889"/>
        <v>0</v>
      </c>
      <c r="I410" s="412"/>
      <c r="J410" s="412">
        <f t="shared" ca="1" si="890"/>
        <v>0</v>
      </c>
      <c r="K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412">
        <f t="shared" ca="1" si="891"/>
        <v>0</v>
      </c>
      <c r="AF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412">
        <f t="shared" ca="1" si="892"/>
        <v>0</v>
      </c>
      <c r="AJ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412">
        <f t="shared" ca="1" si="893"/>
        <v>0</v>
      </c>
      <c r="AN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412">
        <f t="shared" ca="1" si="894"/>
        <v>0</v>
      </c>
      <c r="AR410" s="412">
        <f t="shared" ca="1" si="895"/>
        <v>0</v>
      </c>
    </row>
    <row r="411" spans="2:44" ht="14.45" x14ac:dyDescent="0.3">
      <c r="B411" s="406" t="s">
        <v>548</v>
      </c>
      <c r="C411" s="411" t="s">
        <v>1117</v>
      </c>
      <c r="D41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412">
        <f t="shared" ca="1" si="888"/>
        <v>0</v>
      </c>
      <c r="G411" s="412"/>
      <c r="H411" s="412">
        <f t="shared" ca="1" si="889"/>
        <v>0</v>
      </c>
      <c r="I411" s="412"/>
      <c r="J411" s="412">
        <f t="shared" ca="1" si="890"/>
        <v>0</v>
      </c>
      <c r="K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412">
        <f t="shared" ca="1" si="891"/>
        <v>0</v>
      </c>
      <c r="AF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412">
        <f t="shared" ca="1" si="892"/>
        <v>0</v>
      </c>
      <c r="AJ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412">
        <f t="shared" ca="1" si="893"/>
        <v>0</v>
      </c>
      <c r="AN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412">
        <f t="shared" ca="1" si="894"/>
        <v>0</v>
      </c>
      <c r="AR411" s="412">
        <f t="shared" ca="1" si="895"/>
        <v>0</v>
      </c>
    </row>
    <row r="412" spans="2:44" ht="14.45" x14ac:dyDescent="0.3">
      <c r="B412" s="406" t="s">
        <v>549</v>
      </c>
      <c r="C412" s="411" t="s">
        <v>1118</v>
      </c>
      <c r="D41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412">
        <f t="shared" ca="1" si="888"/>
        <v>0</v>
      </c>
      <c r="G412" s="412"/>
      <c r="H412" s="412">
        <f t="shared" ca="1" si="889"/>
        <v>0</v>
      </c>
      <c r="I412" s="412"/>
      <c r="J412" s="412">
        <f t="shared" ca="1" si="890"/>
        <v>0</v>
      </c>
      <c r="K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412">
        <f t="shared" ca="1" si="891"/>
        <v>0</v>
      </c>
      <c r="AF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412">
        <f t="shared" ca="1" si="892"/>
        <v>0</v>
      </c>
      <c r="AJ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412">
        <f t="shared" ca="1" si="893"/>
        <v>0</v>
      </c>
      <c r="AN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412">
        <f t="shared" ca="1" si="894"/>
        <v>0</v>
      </c>
      <c r="AR412" s="412">
        <f t="shared" ca="1" si="895"/>
        <v>0</v>
      </c>
    </row>
    <row r="413" spans="2:44" ht="14.45" x14ac:dyDescent="0.3">
      <c r="B413" s="406" t="s">
        <v>550</v>
      </c>
      <c r="C413" s="411" t="s">
        <v>1119</v>
      </c>
      <c r="D41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412">
        <f t="shared" ca="1" si="888"/>
        <v>0</v>
      </c>
      <c r="G413" s="412"/>
      <c r="H413" s="412">
        <f t="shared" ca="1" si="889"/>
        <v>0</v>
      </c>
      <c r="I413" s="412"/>
      <c r="J413" s="412">
        <f t="shared" ca="1" si="890"/>
        <v>0</v>
      </c>
      <c r="K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412">
        <f t="shared" ca="1" si="891"/>
        <v>0</v>
      </c>
      <c r="AF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412">
        <f t="shared" ca="1" si="892"/>
        <v>0</v>
      </c>
      <c r="AJ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412">
        <f t="shared" ca="1" si="893"/>
        <v>0</v>
      </c>
      <c r="AN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412">
        <f t="shared" ca="1" si="894"/>
        <v>0</v>
      </c>
      <c r="AR413" s="412">
        <f t="shared" ca="1" si="895"/>
        <v>0</v>
      </c>
    </row>
    <row r="414" spans="2:44" ht="14.45" x14ac:dyDescent="0.3">
      <c r="B414" s="406" t="s">
        <v>551</v>
      </c>
      <c r="C414" s="411" t="s">
        <v>1120</v>
      </c>
      <c r="D41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412">
        <f t="shared" ca="1" si="888"/>
        <v>0</v>
      </c>
      <c r="G414" s="412"/>
      <c r="H414" s="412">
        <f t="shared" ca="1" si="889"/>
        <v>0</v>
      </c>
      <c r="I414" s="412"/>
      <c r="J414" s="412">
        <f t="shared" ca="1" si="890"/>
        <v>0</v>
      </c>
      <c r="K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412">
        <f t="shared" ca="1" si="891"/>
        <v>0</v>
      </c>
      <c r="AF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412">
        <f t="shared" ca="1" si="892"/>
        <v>0</v>
      </c>
      <c r="AJ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412">
        <f t="shared" ca="1" si="893"/>
        <v>0</v>
      </c>
      <c r="AN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412">
        <f t="shared" ca="1" si="894"/>
        <v>0</v>
      </c>
      <c r="AR414" s="412">
        <f t="shared" ca="1" si="895"/>
        <v>0</v>
      </c>
    </row>
    <row r="415" spans="2:44" ht="14.45" x14ac:dyDescent="0.3">
      <c r="B415" s="406" t="s">
        <v>552</v>
      </c>
      <c r="C415" s="411" t="s">
        <v>1121</v>
      </c>
      <c r="D4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412">
        <f t="shared" ca="1" si="888"/>
        <v>0</v>
      </c>
      <c r="G415" s="412"/>
      <c r="H415" s="412">
        <f t="shared" ca="1" si="889"/>
        <v>0</v>
      </c>
      <c r="I415" s="412"/>
      <c r="J415" s="412">
        <f t="shared" ca="1" si="890"/>
        <v>0</v>
      </c>
      <c r="K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412">
        <f t="shared" ca="1" si="891"/>
        <v>0</v>
      </c>
      <c r="AF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412">
        <f t="shared" ca="1" si="892"/>
        <v>0</v>
      </c>
      <c r="AJ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412">
        <f t="shared" ca="1" si="893"/>
        <v>0</v>
      </c>
      <c r="AN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412">
        <f t="shared" ca="1" si="894"/>
        <v>0</v>
      </c>
      <c r="AR415" s="412">
        <f t="shared" ca="1" si="895"/>
        <v>0</v>
      </c>
    </row>
    <row r="416" spans="2:44" x14ac:dyDescent="0.25">
      <c r="B416" s="406" t="s">
        <v>553</v>
      </c>
      <c r="C416" s="411" t="s">
        <v>1122</v>
      </c>
      <c r="D4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412">
        <f t="shared" ca="1" si="888"/>
        <v>0</v>
      </c>
      <c r="G416" s="412"/>
      <c r="H416" s="412">
        <f t="shared" ca="1" si="889"/>
        <v>0</v>
      </c>
      <c r="I416" s="412"/>
      <c r="J416" s="412">
        <f t="shared" ca="1" si="890"/>
        <v>0</v>
      </c>
      <c r="K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412">
        <f t="shared" ca="1" si="891"/>
        <v>0</v>
      </c>
      <c r="AF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412">
        <f t="shared" ca="1" si="892"/>
        <v>0</v>
      </c>
      <c r="AJ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412">
        <f t="shared" ca="1" si="893"/>
        <v>0</v>
      </c>
      <c r="AN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412">
        <f t="shared" ca="1" si="894"/>
        <v>0</v>
      </c>
      <c r="AR416" s="412">
        <f t="shared" ca="1" si="895"/>
        <v>0</v>
      </c>
    </row>
    <row r="417" spans="2:44" ht="14.45" x14ac:dyDescent="0.3">
      <c r="B417" s="406" t="s">
        <v>554</v>
      </c>
      <c r="C417" s="411" t="s">
        <v>1123</v>
      </c>
      <c r="D4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412">
        <f t="shared" ca="1" si="888"/>
        <v>0</v>
      </c>
      <c r="G417" s="412"/>
      <c r="H417" s="412">
        <f t="shared" ca="1" si="889"/>
        <v>0</v>
      </c>
      <c r="I417" s="412"/>
      <c r="J417" s="412">
        <f t="shared" ca="1" si="890"/>
        <v>0</v>
      </c>
      <c r="K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412">
        <f t="shared" ca="1" si="891"/>
        <v>0</v>
      </c>
      <c r="AF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412">
        <f t="shared" ca="1" si="892"/>
        <v>0</v>
      </c>
      <c r="AJ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412">
        <f t="shared" ca="1" si="893"/>
        <v>0</v>
      </c>
      <c r="AN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412">
        <f t="shared" ca="1" si="894"/>
        <v>0</v>
      </c>
      <c r="AR417" s="412">
        <f t="shared" ca="1" si="895"/>
        <v>0</v>
      </c>
    </row>
    <row r="418" spans="2:44" ht="14.45" x14ac:dyDescent="0.3">
      <c r="B418" s="406" t="s">
        <v>555</v>
      </c>
      <c r="C418" s="411" t="s">
        <v>1124</v>
      </c>
      <c r="D41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412">
        <f t="shared" ca="1" si="888"/>
        <v>0</v>
      </c>
      <c r="G418" s="412"/>
      <c r="H418" s="412">
        <f t="shared" ca="1" si="889"/>
        <v>0</v>
      </c>
      <c r="I418" s="412"/>
      <c r="J418" s="412">
        <f t="shared" ca="1" si="890"/>
        <v>0</v>
      </c>
      <c r="K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412">
        <f t="shared" ca="1" si="891"/>
        <v>0</v>
      </c>
      <c r="AF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412">
        <f t="shared" ca="1" si="892"/>
        <v>0</v>
      </c>
      <c r="AJ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412">
        <f t="shared" ca="1" si="893"/>
        <v>0</v>
      </c>
      <c r="AN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412">
        <f t="shared" ca="1" si="894"/>
        <v>0</v>
      </c>
      <c r="AR418" s="412">
        <f t="shared" ca="1" si="895"/>
        <v>0</v>
      </c>
    </row>
    <row r="419" spans="2:44" x14ac:dyDescent="0.25">
      <c r="B419" s="406" t="s">
        <v>556</v>
      </c>
      <c r="C419" s="411" t="s">
        <v>1125</v>
      </c>
      <c r="D4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412">
        <f t="shared" ca="1" si="888"/>
        <v>0</v>
      </c>
      <c r="G419" s="412"/>
      <c r="H419" s="412">
        <f t="shared" ca="1" si="889"/>
        <v>0</v>
      </c>
      <c r="I419" s="412"/>
      <c r="J419" s="412">
        <f t="shared" ca="1" si="890"/>
        <v>0</v>
      </c>
      <c r="K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412">
        <f t="shared" ca="1" si="891"/>
        <v>0</v>
      </c>
      <c r="AF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412">
        <f t="shared" ca="1" si="892"/>
        <v>0</v>
      </c>
      <c r="AJ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412">
        <f t="shared" ca="1" si="893"/>
        <v>0</v>
      </c>
      <c r="AN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412">
        <f t="shared" ca="1" si="894"/>
        <v>0</v>
      </c>
      <c r="AR419" s="412">
        <f t="shared" ca="1" si="895"/>
        <v>0</v>
      </c>
    </row>
    <row r="420" spans="2:44" ht="14.45" x14ac:dyDescent="0.3">
      <c r="B420" s="406" t="s">
        <v>557</v>
      </c>
      <c r="C420" s="411" t="s">
        <v>1126</v>
      </c>
      <c r="D4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412">
        <f t="shared" ref="F420:F428" ca="1" si="896">D420+E420</f>
        <v>0</v>
      </c>
      <c r="G420" s="412"/>
      <c r="H420" s="412">
        <f t="shared" ref="H420:H428" ca="1" si="897">F420-G420</f>
        <v>0</v>
      </c>
      <c r="I420" s="412"/>
      <c r="J420" s="412">
        <f t="shared" ref="J420:J428" ca="1" si="898">F420-I420</f>
        <v>0</v>
      </c>
      <c r="K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412">
        <f t="shared" ref="AE420:AE428" ca="1" si="899">AB420+AC420+AD420</f>
        <v>0</v>
      </c>
      <c r="AF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412">
        <f t="shared" ref="AI420:AI428" ca="1" si="900">AF420+AG420+AH420</f>
        <v>0</v>
      </c>
      <c r="AJ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412">
        <f t="shared" ref="AM420:AM428" ca="1" si="901">AJ420+AK420+AL420</f>
        <v>0</v>
      </c>
      <c r="AN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412">
        <f t="shared" ref="AQ420:AQ428" ca="1" si="902">AN420+AO420+AP420</f>
        <v>0</v>
      </c>
      <c r="AR420" s="412">
        <f t="shared" ref="AR420:AR428" ca="1" si="903">AE420+AI420+AM420+AQ420</f>
        <v>0</v>
      </c>
    </row>
    <row r="421" spans="2:44" ht="14.45" x14ac:dyDescent="0.3">
      <c r="B421" s="406" t="s">
        <v>558</v>
      </c>
      <c r="C421" s="411" t="s">
        <v>1127</v>
      </c>
      <c r="D4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412">
        <f t="shared" ca="1" si="896"/>
        <v>0</v>
      </c>
      <c r="G421" s="412"/>
      <c r="H421" s="412">
        <f t="shared" ca="1" si="897"/>
        <v>0</v>
      </c>
      <c r="I421" s="412"/>
      <c r="J421" s="412">
        <f t="shared" ca="1" si="898"/>
        <v>0</v>
      </c>
      <c r="K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412">
        <f t="shared" ca="1" si="899"/>
        <v>0</v>
      </c>
      <c r="AF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412">
        <f t="shared" ca="1" si="900"/>
        <v>0</v>
      </c>
      <c r="AJ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412">
        <f t="shared" ca="1" si="901"/>
        <v>0</v>
      </c>
      <c r="AN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412">
        <f t="shared" ca="1" si="902"/>
        <v>0</v>
      </c>
      <c r="AR421" s="412">
        <f t="shared" ca="1" si="903"/>
        <v>0</v>
      </c>
    </row>
    <row r="422" spans="2:44" ht="14.45" x14ac:dyDescent="0.3">
      <c r="B422" s="406" t="s">
        <v>559</v>
      </c>
      <c r="C422" s="411" t="s">
        <v>1128</v>
      </c>
      <c r="D42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412">
        <f t="shared" ca="1" si="896"/>
        <v>0</v>
      </c>
      <c r="G422" s="412"/>
      <c r="H422" s="412">
        <f t="shared" ca="1" si="897"/>
        <v>0</v>
      </c>
      <c r="I422" s="412"/>
      <c r="J422" s="412">
        <f t="shared" ca="1" si="898"/>
        <v>0</v>
      </c>
      <c r="K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412">
        <f t="shared" ca="1" si="899"/>
        <v>0</v>
      </c>
      <c r="AF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412">
        <f t="shared" ca="1" si="900"/>
        <v>0</v>
      </c>
      <c r="AJ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412">
        <f t="shared" ca="1" si="901"/>
        <v>0</v>
      </c>
      <c r="AN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412">
        <f t="shared" ca="1" si="902"/>
        <v>0</v>
      </c>
      <c r="AR422" s="412">
        <f t="shared" ca="1" si="903"/>
        <v>0</v>
      </c>
    </row>
    <row r="423" spans="2:44" ht="14.45" x14ac:dyDescent="0.3">
      <c r="B423" s="406" t="s">
        <v>560</v>
      </c>
      <c r="C423" s="411" t="s">
        <v>1129</v>
      </c>
      <c r="D42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412">
        <f t="shared" ca="1" si="896"/>
        <v>0</v>
      </c>
      <c r="G423" s="412"/>
      <c r="H423" s="412">
        <f t="shared" ca="1" si="897"/>
        <v>0</v>
      </c>
      <c r="I423" s="412"/>
      <c r="J423" s="412">
        <f t="shared" ca="1" si="898"/>
        <v>0</v>
      </c>
      <c r="K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412">
        <f t="shared" ca="1" si="899"/>
        <v>0</v>
      </c>
      <c r="AF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412">
        <f t="shared" ca="1" si="900"/>
        <v>0</v>
      </c>
      <c r="AJ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412">
        <f t="shared" ca="1" si="901"/>
        <v>0</v>
      </c>
      <c r="AN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412">
        <f t="shared" ca="1" si="902"/>
        <v>0</v>
      </c>
      <c r="AR423" s="412">
        <f t="shared" ca="1" si="903"/>
        <v>0</v>
      </c>
    </row>
    <row r="424" spans="2:44" x14ac:dyDescent="0.25">
      <c r="B424" s="406" t="s">
        <v>561</v>
      </c>
      <c r="C424" s="411" t="s">
        <v>1130</v>
      </c>
      <c r="D4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412">
        <f t="shared" ca="1" si="896"/>
        <v>0</v>
      </c>
      <c r="G424" s="412"/>
      <c r="H424" s="412">
        <f t="shared" ca="1" si="897"/>
        <v>0</v>
      </c>
      <c r="I424" s="412"/>
      <c r="J424" s="412">
        <f t="shared" ca="1" si="898"/>
        <v>0</v>
      </c>
      <c r="K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412">
        <f t="shared" ca="1" si="899"/>
        <v>0</v>
      </c>
      <c r="AF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412">
        <f t="shared" ca="1" si="900"/>
        <v>0</v>
      </c>
      <c r="AJ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412">
        <f t="shared" ca="1" si="901"/>
        <v>0</v>
      </c>
      <c r="AN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412">
        <f t="shared" ca="1" si="902"/>
        <v>0</v>
      </c>
      <c r="AR424" s="412">
        <f t="shared" ca="1" si="903"/>
        <v>0</v>
      </c>
    </row>
    <row r="425" spans="2:44" x14ac:dyDescent="0.25">
      <c r="B425" s="406" t="s">
        <v>562</v>
      </c>
      <c r="C425" s="411" t="s">
        <v>1131</v>
      </c>
      <c r="D4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412">
        <f t="shared" ca="1" si="896"/>
        <v>0</v>
      </c>
      <c r="G425" s="412"/>
      <c r="H425" s="412">
        <f t="shared" ca="1" si="897"/>
        <v>0</v>
      </c>
      <c r="I425" s="412"/>
      <c r="J425" s="412">
        <f t="shared" ca="1" si="898"/>
        <v>0</v>
      </c>
      <c r="K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412">
        <f t="shared" ca="1" si="899"/>
        <v>0</v>
      </c>
      <c r="AF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412">
        <f t="shared" ca="1" si="900"/>
        <v>0</v>
      </c>
      <c r="AJ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412">
        <f t="shared" ca="1" si="901"/>
        <v>0</v>
      </c>
      <c r="AN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412">
        <f t="shared" ca="1" si="902"/>
        <v>0</v>
      </c>
      <c r="AR425" s="412">
        <f t="shared" ca="1" si="903"/>
        <v>0</v>
      </c>
    </row>
    <row r="426" spans="2:44" ht="14.45" x14ac:dyDescent="0.3">
      <c r="B426" s="406" t="s">
        <v>563</v>
      </c>
      <c r="C426" s="411" t="s">
        <v>1132</v>
      </c>
      <c r="D42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412">
        <f t="shared" ca="1" si="896"/>
        <v>0</v>
      </c>
      <c r="G426" s="412"/>
      <c r="H426" s="412">
        <f t="shared" ca="1" si="897"/>
        <v>0</v>
      </c>
      <c r="I426" s="412"/>
      <c r="J426" s="412">
        <f t="shared" ca="1" si="898"/>
        <v>0</v>
      </c>
      <c r="K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412">
        <f t="shared" ca="1" si="899"/>
        <v>0</v>
      </c>
      <c r="AF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412">
        <f t="shared" ca="1" si="900"/>
        <v>0</v>
      </c>
      <c r="AJ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412">
        <f t="shared" ca="1" si="901"/>
        <v>0</v>
      </c>
      <c r="AN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412">
        <f t="shared" ca="1" si="902"/>
        <v>0</v>
      </c>
      <c r="AR426" s="412">
        <f t="shared" ca="1" si="903"/>
        <v>0</v>
      </c>
    </row>
    <row r="427" spans="2:44" ht="14.45" x14ac:dyDescent="0.3">
      <c r="B427" s="406" t="s">
        <v>564</v>
      </c>
      <c r="C427" s="411" t="s">
        <v>1133</v>
      </c>
      <c r="D42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412">
        <f t="shared" ca="1" si="896"/>
        <v>0</v>
      </c>
      <c r="G427" s="412"/>
      <c r="H427" s="412">
        <f t="shared" ca="1" si="897"/>
        <v>0</v>
      </c>
      <c r="I427" s="412"/>
      <c r="J427" s="412">
        <f t="shared" ca="1" si="898"/>
        <v>0</v>
      </c>
      <c r="K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412">
        <f t="shared" ca="1" si="899"/>
        <v>0</v>
      </c>
      <c r="AF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412">
        <f t="shared" ca="1" si="900"/>
        <v>0</v>
      </c>
      <c r="AJ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412">
        <f t="shared" ca="1" si="901"/>
        <v>0</v>
      </c>
      <c r="AN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412">
        <f t="shared" ca="1" si="902"/>
        <v>0</v>
      </c>
      <c r="AR427" s="412">
        <f t="shared" ca="1" si="903"/>
        <v>0</v>
      </c>
    </row>
    <row r="428" spans="2:44" ht="14.45" x14ac:dyDescent="0.3">
      <c r="B428" s="406" t="s">
        <v>565</v>
      </c>
      <c r="C428" s="411" t="s">
        <v>1128</v>
      </c>
      <c r="D42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412">
        <f t="shared" ca="1" si="896"/>
        <v>0</v>
      </c>
      <c r="G428" s="412"/>
      <c r="H428" s="412">
        <f t="shared" ca="1" si="897"/>
        <v>0</v>
      </c>
      <c r="I428" s="412"/>
      <c r="J428" s="412">
        <f t="shared" ca="1" si="898"/>
        <v>0</v>
      </c>
      <c r="K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412">
        <f t="shared" ca="1" si="899"/>
        <v>0</v>
      </c>
      <c r="AF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412">
        <f t="shared" ca="1" si="900"/>
        <v>0</v>
      </c>
      <c r="AJ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412">
        <f t="shared" ca="1" si="901"/>
        <v>0</v>
      </c>
      <c r="AN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412">
        <f t="shared" ca="1" si="902"/>
        <v>0</v>
      </c>
      <c r="AR428" s="412">
        <f t="shared" ca="1" si="903"/>
        <v>0</v>
      </c>
    </row>
    <row r="429" spans="2:44" ht="14.45" x14ac:dyDescent="0.3">
      <c r="B429" s="406" t="s">
        <v>566</v>
      </c>
      <c r="C429" s="411" t="s">
        <v>1134</v>
      </c>
      <c r="D4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412">
        <f t="shared" ref="F429:F444" ca="1" si="904">D429+E429</f>
        <v>0</v>
      </c>
      <c r="G429" s="412"/>
      <c r="H429" s="412">
        <f t="shared" ref="H429:H444" ca="1" si="905">F429-G429</f>
        <v>0</v>
      </c>
      <c r="I429" s="412"/>
      <c r="J429" s="412">
        <f t="shared" ref="J429:J444" ca="1" si="906">F429-I429</f>
        <v>0</v>
      </c>
      <c r="K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412">
        <f t="shared" ref="AE429:AE444" ca="1" si="907">AB429+AC429+AD429</f>
        <v>0</v>
      </c>
      <c r="AF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412">
        <f t="shared" ref="AI429:AI444" ca="1" si="908">AF429+AG429+AH429</f>
        <v>0</v>
      </c>
      <c r="AJ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412">
        <f t="shared" ref="AM429:AM444" ca="1" si="909">AJ429+AK429+AL429</f>
        <v>0</v>
      </c>
      <c r="AN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412">
        <f t="shared" ref="AQ429:AQ444" ca="1" si="910">AN429+AO429+AP429</f>
        <v>0</v>
      </c>
      <c r="AR429" s="412">
        <f t="shared" ref="AR429:AR444" ca="1" si="911">AE429+AI429+AM429+AQ429</f>
        <v>0</v>
      </c>
    </row>
    <row r="430" spans="2:44" ht="14.45" x14ac:dyDescent="0.3">
      <c r="B430" s="406" t="s">
        <v>567</v>
      </c>
      <c r="C430" s="411" t="s">
        <v>1135</v>
      </c>
      <c r="D4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412">
        <f t="shared" ca="1" si="904"/>
        <v>0</v>
      </c>
      <c r="G430" s="412"/>
      <c r="H430" s="412">
        <f t="shared" ca="1" si="905"/>
        <v>0</v>
      </c>
      <c r="I430" s="412"/>
      <c r="J430" s="412">
        <f t="shared" ca="1" si="906"/>
        <v>0</v>
      </c>
      <c r="K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412">
        <f t="shared" ca="1" si="907"/>
        <v>0</v>
      </c>
      <c r="AF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412">
        <f t="shared" ca="1" si="908"/>
        <v>0</v>
      </c>
      <c r="AJ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412">
        <f t="shared" ca="1" si="909"/>
        <v>0</v>
      </c>
      <c r="AN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412">
        <f t="shared" ca="1" si="910"/>
        <v>0</v>
      </c>
      <c r="AR430" s="412">
        <f t="shared" ca="1" si="911"/>
        <v>0</v>
      </c>
    </row>
    <row r="431" spans="2:44" ht="14.45" x14ac:dyDescent="0.3">
      <c r="B431" s="406" t="s">
        <v>568</v>
      </c>
      <c r="C431" s="411" t="s">
        <v>1136</v>
      </c>
      <c r="D4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412">
        <f t="shared" ca="1" si="904"/>
        <v>0</v>
      </c>
      <c r="G431" s="412"/>
      <c r="H431" s="412">
        <f t="shared" ca="1" si="905"/>
        <v>0</v>
      </c>
      <c r="I431" s="412"/>
      <c r="J431" s="412">
        <f t="shared" ca="1" si="906"/>
        <v>0</v>
      </c>
      <c r="K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412">
        <f t="shared" ca="1" si="907"/>
        <v>0</v>
      </c>
      <c r="AF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412">
        <f t="shared" ca="1" si="908"/>
        <v>0</v>
      </c>
      <c r="AJ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412">
        <f t="shared" ca="1" si="909"/>
        <v>0</v>
      </c>
      <c r="AN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412">
        <f t="shared" ca="1" si="910"/>
        <v>0</v>
      </c>
      <c r="AR431" s="412">
        <f t="shared" ca="1" si="911"/>
        <v>0</v>
      </c>
    </row>
    <row r="432" spans="2:44" ht="14.45" x14ac:dyDescent="0.3">
      <c r="B432" s="406" t="s">
        <v>569</v>
      </c>
      <c r="C432" s="411" t="s">
        <v>1137</v>
      </c>
      <c r="D4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412">
        <f t="shared" ca="1" si="904"/>
        <v>0</v>
      </c>
      <c r="G432" s="412"/>
      <c r="H432" s="412">
        <f t="shared" ca="1" si="905"/>
        <v>0</v>
      </c>
      <c r="I432" s="412"/>
      <c r="J432" s="412">
        <f t="shared" ca="1" si="906"/>
        <v>0</v>
      </c>
      <c r="K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412">
        <f t="shared" ca="1" si="907"/>
        <v>0</v>
      </c>
      <c r="AF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412">
        <f t="shared" ca="1" si="908"/>
        <v>0</v>
      </c>
      <c r="AJ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412">
        <f t="shared" ca="1" si="909"/>
        <v>0</v>
      </c>
      <c r="AN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412">
        <f t="shared" ca="1" si="910"/>
        <v>0</v>
      </c>
      <c r="AR432" s="412">
        <f t="shared" ca="1" si="911"/>
        <v>0</v>
      </c>
    </row>
    <row r="433" spans="2:44" ht="14.45" x14ac:dyDescent="0.3">
      <c r="B433" s="406" t="s">
        <v>570</v>
      </c>
      <c r="C433" s="411" t="s">
        <v>1138</v>
      </c>
      <c r="D43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412">
        <f t="shared" ca="1" si="904"/>
        <v>0</v>
      </c>
      <c r="G433" s="412"/>
      <c r="H433" s="412">
        <f t="shared" ca="1" si="905"/>
        <v>0</v>
      </c>
      <c r="I433" s="412"/>
      <c r="J433" s="412">
        <f t="shared" ca="1" si="906"/>
        <v>0</v>
      </c>
      <c r="K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412">
        <f t="shared" ca="1" si="907"/>
        <v>0</v>
      </c>
      <c r="AF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412">
        <f t="shared" ca="1" si="908"/>
        <v>0</v>
      </c>
      <c r="AJ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412">
        <f t="shared" ca="1" si="909"/>
        <v>0</v>
      </c>
      <c r="AN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412">
        <f t="shared" ca="1" si="910"/>
        <v>0</v>
      </c>
      <c r="AR433" s="412">
        <f t="shared" ca="1" si="911"/>
        <v>0</v>
      </c>
    </row>
    <row r="434" spans="2:44" ht="14.45" x14ac:dyDescent="0.3">
      <c r="B434" s="406" t="s">
        <v>571</v>
      </c>
      <c r="C434" s="411" t="s">
        <v>1139</v>
      </c>
      <c r="D4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412">
        <f t="shared" ca="1" si="904"/>
        <v>0</v>
      </c>
      <c r="G434" s="412"/>
      <c r="H434" s="412">
        <f t="shared" ca="1" si="905"/>
        <v>0</v>
      </c>
      <c r="I434" s="412"/>
      <c r="J434" s="412">
        <f t="shared" ca="1" si="906"/>
        <v>0</v>
      </c>
      <c r="K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412">
        <f t="shared" ca="1" si="907"/>
        <v>0</v>
      </c>
      <c r="AF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412">
        <f t="shared" ca="1" si="908"/>
        <v>0</v>
      </c>
      <c r="AJ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412">
        <f t="shared" ca="1" si="909"/>
        <v>0</v>
      </c>
      <c r="AN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412">
        <f t="shared" ca="1" si="910"/>
        <v>0</v>
      </c>
      <c r="AR434" s="412">
        <f t="shared" ca="1" si="911"/>
        <v>0</v>
      </c>
    </row>
    <row r="435" spans="2:44" ht="14.45" x14ac:dyDescent="0.3">
      <c r="B435" s="406" t="s">
        <v>572</v>
      </c>
      <c r="C435" s="411" t="s">
        <v>1140</v>
      </c>
      <c r="D43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412">
        <f t="shared" ca="1" si="904"/>
        <v>0</v>
      </c>
      <c r="G435" s="412"/>
      <c r="H435" s="412">
        <f t="shared" ca="1" si="905"/>
        <v>0</v>
      </c>
      <c r="I435" s="412"/>
      <c r="J435" s="412">
        <f t="shared" ca="1" si="906"/>
        <v>0</v>
      </c>
      <c r="K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412">
        <f t="shared" ca="1" si="907"/>
        <v>0</v>
      </c>
      <c r="AF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412">
        <f t="shared" ca="1" si="908"/>
        <v>0</v>
      </c>
      <c r="AJ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412">
        <f t="shared" ca="1" si="909"/>
        <v>0</v>
      </c>
      <c r="AN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412">
        <f t="shared" ca="1" si="910"/>
        <v>0</v>
      </c>
      <c r="AR435" s="412">
        <f t="shared" ca="1" si="911"/>
        <v>0</v>
      </c>
    </row>
    <row r="436" spans="2:44" ht="14.45" x14ac:dyDescent="0.3">
      <c r="B436" s="406" t="s">
        <v>573</v>
      </c>
      <c r="C436" s="411" t="s">
        <v>1141</v>
      </c>
      <c r="D4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412">
        <f t="shared" ca="1" si="904"/>
        <v>0</v>
      </c>
      <c r="G436" s="412"/>
      <c r="H436" s="412">
        <f t="shared" ca="1" si="905"/>
        <v>0</v>
      </c>
      <c r="I436" s="412"/>
      <c r="J436" s="412">
        <f t="shared" ca="1" si="906"/>
        <v>0</v>
      </c>
      <c r="K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412">
        <f t="shared" ca="1" si="907"/>
        <v>0</v>
      </c>
      <c r="AF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412">
        <f t="shared" ca="1" si="908"/>
        <v>0</v>
      </c>
      <c r="AJ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412">
        <f t="shared" ca="1" si="909"/>
        <v>0</v>
      </c>
      <c r="AN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412">
        <f t="shared" ca="1" si="910"/>
        <v>0</v>
      </c>
      <c r="AR436" s="412">
        <f t="shared" ca="1" si="911"/>
        <v>0</v>
      </c>
    </row>
    <row r="437" spans="2:44" ht="14.45" x14ac:dyDescent="0.3">
      <c r="B437" s="406" t="s">
        <v>574</v>
      </c>
      <c r="C437" s="411" t="s">
        <v>1142</v>
      </c>
      <c r="D4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412">
        <f t="shared" ca="1" si="904"/>
        <v>0</v>
      </c>
      <c r="G437" s="412"/>
      <c r="H437" s="412">
        <f t="shared" ca="1" si="905"/>
        <v>0</v>
      </c>
      <c r="I437" s="412"/>
      <c r="J437" s="412">
        <f t="shared" ca="1" si="906"/>
        <v>0</v>
      </c>
      <c r="K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412">
        <f t="shared" ca="1" si="907"/>
        <v>0</v>
      </c>
      <c r="AF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412">
        <f t="shared" ca="1" si="908"/>
        <v>0</v>
      </c>
      <c r="AJ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412">
        <f t="shared" ca="1" si="909"/>
        <v>0</v>
      </c>
      <c r="AN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412">
        <f t="shared" ca="1" si="910"/>
        <v>0</v>
      </c>
      <c r="AR437" s="412">
        <f t="shared" ca="1" si="911"/>
        <v>0</v>
      </c>
    </row>
    <row r="438" spans="2:44" ht="14.45" x14ac:dyDescent="0.3">
      <c r="B438" s="406" t="s">
        <v>575</v>
      </c>
      <c r="C438" s="411" t="s">
        <v>1143</v>
      </c>
      <c r="D4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412">
        <f t="shared" ca="1" si="904"/>
        <v>0</v>
      </c>
      <c r="G438" s="412"/>
      <c r="H438" s="412">
        <f t="shared" ca="1" si="905"/>
        <v>0</v>
      </c>
      <c r="I438" s="412"/>
      <c r="J438" s="412">
        <f t="shared" ca="1" si="906"/>
        <v>0</v>
      </c>
      <c r="K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412">
        <f t="shared" ca="1" si="907"/>
        <v>0</v>
      </c>
      <c r="AF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412">
        <f t="shared" ca="1" si="908"/>
        <v>0</v>
      </c>
      <c r="AJ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412">
        <f t="shared" ca="1" si="909"/>
        <v>0</v>
      </c>
      <c r="AN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412">
        <f t="shared" ca="1" si="910"/>
        <v>0</v>
      </c>
      <c r="AR438" s="412">
        <f t="shared" ca="1" si="911"/>
        <v>0</v>
      </c>
    </row>
    <row r="439" spans="2:44" ht="14.45" x14ac:dyDescent="0.3">
      <c r="B439" s="406" t="s">
        <v>576</v>
      </c>
      <c r="C439" s="411" t="s">
        <v>1144</v>
      </c>
      <c r="D4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412">
        <f t="shared" ca="1" si="904"/>
        <v>0</v>
      </c>
      <c r="G439" s="412"/>
      <c r="H439" s="412">
        <f t="shared" ca="1" si="905"/>
        <v>0</v>
      </c>
      <c r="I439" s="412"/>
      <c r="J439" s="412">
        <f t="shared" ca="1" si="906"/>
        <v>0</v>
      </c>
      <c r="K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412">
        <f t="shared" ca="1" si="907"/>
        <v>0</v>
      </c>
      <c r="AF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412">
        <f t="shared" ca="1" si="908"/>
        <v>0</v>
      </c>
      <c r="AJ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412">
        <f t="shared" ca="1" si="909"/>
        <v>0</v>
      </c>
      <c r="AN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412">
        <f t="shared" ca="1" si="910"/>
        <v>0</v>
      </c>
      <c r="AR439" s="412">
        <f t="shared" ca="1" si="911"/>
        <v>0</v>
      </c>
    </row>
    <row r="440" spans="2:44" x14ac:dyDescent="0.25">
      <c r="B440" s="406" t="s">
        <v>577</v>
      </c>
      <c r="C440" s="411" t="s">
        <v>1145</v>
      </c>
      <c r="D4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412">
        <f t="shared" ca="1" si="904"/>
        <v>0</v>
      </c>
      <c r="G440" s="412"/>
      <c r="H440" s="412">
        <f t="shared" ca="1" si="905"/>
        <v>0</v>
      </c>
      <c r="I440" s="412"/>
      <c r="J440" s="412">
        <f t="shared" ca="1" si="906"/>
        <v>0</v>
      </c>
      <c r="K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412">
        <f t="shared" ca="1" si="907"/>
        <v>0</v>
      </c>
      <c r="AF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412">
        <f t="shared" ca="1" si="908"/>
        <v>0</v>
      </c>
      <c r="AJ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412">
        <f t="shared" ca="1" si="909"/>
        <v>0</v>
      </c>
      <c r="AN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412">
        <f t="shared" ca="1" si="910"/>
        <v>0</v>
      </c>
      <c r="AR440" s="412">
        <f t="shared" ca="1" si="911"/>
        <v>0</v>
      </c>
    </row>
    <row r="441" spans="2:44" ht="14.45" x14ac:dyDescent="0.3">
      <c r="B441" s="406" t="s">
        <v>578</v>
      </c>
      <c r="C441" s="411" t="s">
        <v>1146</v>
      </c>
      <c r="D44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412">
        <f t="shared" ca="1" si="904"/>
        <v>0</v>
      </c>
      <c r="G441" s="412"/>
      <c r="H441" s="412">
        <f t="shared" ca="1" si="905"/>
        <v>0</v>
      </c>
      <c r="I441" s="412"/>
      <c r="J441" s="412">
        <f t="shared" ca="1" si="906"/>
        <v>0</v>
      </c>
      <c r="K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412">
        <f t="shared" ca="1" si="907"/>
        <v>0</v>
      </c>
      <c r="AF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412">
        <f t="shared" ca="1" si="908"/>
        <v>0</v>
      </c>
      <c r="AJ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412">
        <f t="shared" ca="1" si="909"/>
        <v>0</v>
      </c>
      <c r="AN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412">
        <f t="shared" ca="1" si="910"/>
        <v>0</v>
      </c>
      <c r="AR441" s="412">
        <f t="shared" ca="1" si="911"/>
        <v>0</v>
      </c>
    </row>
    <row r="442" spans="2:44" ht="14.45" x14ac:dyDescent="0.3">
      <c r="B442" s="406" t="s">
        <v>579</v>
      </c>
      <c r="C442" s="411" t="s">
        <v>1147</v>
      </c>
      <c r="D4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412">
        <f t="shared" ca="1" si="904"/>
        <v>0</v>
      </c>
      <c r="G442" s="412"/>
      <c r="H442" s="412">
        <f t="shared" ca="1" si="905"/>
        <v>0</v>
      </c>
      <c r="I442" s="412"/>
      <c r="J442" s="412">
        <f t="shared" ca="1" si="906"/>
        <v>0</v>
      </c>
      <c r="K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412">
        <f t="shared" ca="1" si="907"/>
        <v>0</v>
      </c>
      <c r="AF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412">
        <f t="shared" ca="1" si="908"/>
        <v>0</v>
      </c>
      <c r="AJ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412">
        <f t="shared" ca="1" si="909"/>
        <v>0</v>
      </c>
      <c r="AN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412">
        <f t="shared" ca="1" si="910"/>
        <v>0</v>
      </c>
      <c r="AR442" s="412">
        <f t="shared" ca="1" si="911"/>
        <v>0</v>
      </c>
    </row>
    <row r="443" spans="2:44" x14ac:dyDescent="0.25">
      <c r="B443" s="406" t="s">
        <v>580</v>
      </c>
      <c r="C443" s="411" t="s">
        <v>1148</v>
      </c>
      <c r="D44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412">
        <f t="shared" ca="1" si="904"/>
        <v>0</v>
      </c>
      <c r="G443" s="412"/>
      <c r="H443" s="412">
        <f t="shared" ca="1" si="905"/>
        <v>0</v>
      </c>
      <c r="I443" s="412"/>
      <c r="J443" s="412">
        <f t="shared" ca="1" si="906"/>
        <v>0</v>
      </c>
      <c r="K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412">
        <f t="shared" ca="1" si="907"/>
        <v>0</v>
      </c>
      <c r="AF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412">
        <f t="shared" ca="1" si="908"/>
        <v>0</v>
      </c>
      <c r="AJ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412">
        <f t="shared" ca="1" si="909"/>
        <v>0</v>
      </c>
      <c r="AN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412">
        <f t="shared" ca="1" si="910"/>
        <v>0</v>
      </c>
      <c r="AR443" s="412">
        <f t="shared" ca="1" si="911"/>
        <v>0</v>
      </c>
    </row>
    <row r="444" spans="2:44" x14ac:dyDescent="0.25">
      <c r="B444" s="406" t="s">
        <v>581</v>
      </c>
      <c r="C444" s="411" t="s">
        <v>1149</v>
      </c>
      <c r="D4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412">
        <f t="shared" ca="1" si="904"/>
        <v>0</v>
      </c>
      <c r="G444" s="412"/>
      <c r="H444" s="412">
        <f t="shared" ca="1" si="905"/>
        <v>0</v>
      </c>
      <c r="I444" s="412"/>
      <c r="J444" s="412">
        <f t="shared" ca="1" si="906"/>
        <v>0</v>
      </c>
      <c r="K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412">
        <f t="shared" ca="1" si="907"/>
        <v>0</v>
      </c>
      <c r="AF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412">
        <f t="shared" ca="1" si="908"/>
        <v>0</v>
      </c>
      <c r="AJ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412">
        <f t="shared" ca="1" si="909"/>
        <v>0</v>
      </c>
      <c r="AN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412">
        <f t="shared" ca="1" si="910"/>
        <v>0</v>
      </c>
      <c r="AR444" s="412">
        <f t="shared" ca="1" si="911"/>
        <v>0</v>
      </c>
    </row>
    <row r="445" spans="2:44" x14ac:dyDescent="0.25">
      <c r="B445" s="406" t="s">
        <v>582</v>
      </c>
      <c r="C445" s="411" t="s">
        <v>1150</v>
      </c>
      <c r="D44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412">
        <f ca="1">D445+E445</f>
        <v>0</v>
      </c>
      <c r="G445" s="412"/>
      <c r="H445" s="412">
        <f ca="1">F445-G445</f>
        <v>0</v>
      </c>
      <c r="I445" s="412"/>
      <c r="J445" s="412">
        <f ca="1">F445-I445</f>
        <v>0</v>
      </c>
      <c r="K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412">
        <f ca="1">AB445+AC445+AD445</f>
        <v>0</v>
      </c>
      <c r="AF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412">
        <f ca="1">AF445+AG445+AH445</f>
        <v>0</v>
      </c>
      <c r="AJ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412">
        <f ca="1">AJ445+AK445+AL445</f>
        <v>0</v>
      </c>
      <c r="AN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412">
        <f ca="1">AN445+AO445+AP445</f>
        <v>0</v>
      </c>
      <c r="AR445" s="412">
        <f ca="1">AE445+AI445+AM445+AQ445</f>
        <v>0</v>
      </c>
    </row>
    <row r="446" spans="2:44" ht="14.45" x14ac:dyDescent="0.3">
      <c r="B446" s="406" t="s">
        <v>583</v>
      </c>
      <c r="C446" s="411" t="s">
        <v>1151</v>
      </c>
      <c r="D4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412">
        <f ca="1">D446+E446</f>
        <v>0</v>
      </c>
      <c r="G446" s="412"/>
      <c r="H446" s="412">
        <f ca="1">F446-G446</f>
        <v>0</v>
      </c>
      <c r="I446" s="412"/>
      <c r="J446" s="412">
        <f ca="1">F446-I446</f>
        <v>0</v>
      </c>
      <c r="K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412">
        <f ca="1">AB446+AC446+AD446</f>
        <v>0</v>
      </c>
      <c r="AF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412">
        <f ca="1">AF446+AG446+AH446</f>
        <v>0</v>
      </c>
      <c r="AJ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412">
        <f ca="1">AJ446+AK446+AL446</f>
        <v>0</v>
      </c>
      <c r="AN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412">
        <f ca="1">AN446+AO446+AP446</f>
        <v>0</v>
      </c>
      <c r="AR446" s="412">
        <f ca="1">AE446+AI446+AM446+AQ446</f>
        <v>0</v>
      </c>
    </row>
    <row r="447" spans="2:44" ht="14.45" x14ac:dyDescent="0.3">
      <c r="B447" s="406" t="s">
        <v>584</v>
      </c>
      <c r="C447" s="411" t="s">
        <v>1152</v>
      </c>
      <c r="D44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412">
        <f ca="1">D447+E447</f>
        <v>0</v>
      </c>
      <c r="G447" s="412"/>
      <c r="H447" s="412">
        <f ca="1">F447-G447</f>
        <v>0</v>
      </c>
      <c r="I447" s="412"/>
      <c r="J447" s="412">
        <f ca="1">F447-I447</f>
        <v>0</v>
      </c>
      <c r="K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412">
        <f ca="1">AB447+AC447+AD447</f>
        <v>0</v>
      </c>
      <c r="AF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412">
        <f ca="1">AF447+AG447+AH447</f>
        <v>0</v>
      </c>
      <c r="AJ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412">
        <f ca="1">AJ447+AK447+AL447</f>
        <v>0</v>
      </c>
      <c r="AN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412">
        <f ca="1">AN447+AO447+AP447</f>
        <v>0</v>
      </c>
      <c r="AR447" s="412">
        <f ca="1">AE447+AI447+AM447+AQ447</f>
        <v>0</v>
      </c>
    </row>
    <row r="448" spans="2:44" x14ac:dyDescent="0.25">
      <c r="B448" s="406" t="s">
        <v>585</v>
      </c>
      <c r="C448" s="411" t="s">
        <v>1153</v>
      </c>
      <c r="D4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412">
        <f ca="1">D448+E448</f>
        <v>0</v>
      </c>
      <c r="G448" s="412"/>
      <c r="H448" s="412">
        <f ca="1">F448-G448</f>
        <v>0</v>
      </c>
      <c r="I448" s="412"/>
      <c r="J448" s="412">
        <f ca="1">F448-I448</f>
        <v>0</v>
      </c>
      <c r="K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412">
        <f ca="1">AB448+AC448+AD448</f>
        <v>0</v>
      </c>
      <c r="AF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412">
        <f ca="1">AF448+AG448+AH448</f>
        <v>0</v>
      </c>
      <c r="AJ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412">
        <f ca="1">AJ448+AK448+AL448</f>
        <v>0</v>
      </c>
      <c r="AN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412">
        <f ca="1">AN448+AO448+AP448</f>
        <v>0</v>
      </c>
      <c r="AR448" s="412">
        <f ca="1">AE448+AI448+AM448+AQ448</f>
        <v>0</v>
      </c>
    </row>
    <row r="449" spans="2:44" x14ac:dyDescent="0.25">
      <c r="B449" s="406" t="s">
        <v>586</v>
      </c>
      <c r="C449" s="411" t="s">
        <v>1154</v>
      </c>
      <c r="D44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412">
        <f t="shared" ref="F449:F452" ca="1" si="912">D449+E449</f>
        <v>0</v>
      </c>
      <c r="G449" s="412"/>
      <c r="H449" s="412">
        <f t="shared" ref="H449:H452" ca="1" si="913">F449-G449</f>
        <v>0</v>
      </c>
      <c r="I449" s="412"/>
      <c r="J449" s="412">
        <f t="shared" ref="J449:J452" ca="1" si="914">F449-I449</f>
        <v>0</v>
      </c>
      <c r="K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412">
        <f t="shared" ref="AE449:AE452" ca="1" si="915">AB449+AC449+AD449</f>
        <v>0</v>
      </c>
      <c r="AF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412">
        <f t="shared" ref="AI449:AI452" ca="1" si="916">AF449+AG449+AH449</f>
        <v>0</v>
      </c>
      <c r="AJ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412">
        <f t="shared" ref="AM449:AM452" ca="1" si="917">AJ449+AK449+AL449</f>
        <v>0</v>
      </c>
      <c r="AN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412">
        <f t="shared" ref="AQ449:AQ452" ca="1" si="918">AN449+AO449+AP449</f>
        <v>0</v>
      </c>
      <c r="AR449" s="412">
        <f t="shared" ref="AR449:AR452" ca="1" si="919">AE449+AI449+AM449+AQ449</f>
        <v>0</v>
      </c>
    </row>
    <row r="450" spans="2:44" ht="14.45" x14ac:dyDescent="0.3">
      <c r="B450" s="406" t="s">
        <v>587</v>
      </c>
      <c r="C450" s="411" t="s">
        <v>1155</v>
      </c>
      <c r="D4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412">
        <f t="shared" ca="1" si="912"/>
        <v>0</v>
      </c>
      <c r="G450" s="412"/>
      <c r="H450" s="412">
        <f t="shared" ca="1" si="913"/>
        <v>0</v>
      </c>
      <c r="I450" s="412"/>
      <c r="J450" s="412">
        <f t="shared" ca="1" si="914"/>
        <v>0</v>
      </c>
      <c r="K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412">
        <f t="shared" ca="1" si="915"/>
        <v>0</v>
      </c>
      <c r="AF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412">
        <f t="shared" ca="1" si="916"/>
        <v>0</v>
      </c>
      <c r="AJ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412">
        <f t="shared" ca="1" si="917"/>
        <v>0</v>
      </c>
      <c r="AN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412">
        <f t="shared" ca="1" si="918"/>
        <v>0</v>
      </c>
      <c r="AR450" s="412">
        <f t="shared" ca="1" si="919"/>
        <v>0</v>
      </c>
    </row>
    <row r="451" spans="2:44" ht="14.45" x14ac:dyDescent="0.3">
      <c r="B451" s="406" t="s">
        <v>588</v>
      </c>
      <c r="C451" s="411" t="s">
        <v>1156</v>
      </c>
      <c r="D4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412">
        <f t="shared" ca="1" si="912"/>
        <v>0</v>
      </c>
      <c r="G451" s="412"/>
      <c r="H451" s="412">
        <f t="shared" ca="1" si="913"/>
        <v>0</v>
      </c>
      <c r="I451" s="412"/>
      <c r="J451" s="412">
        <f t="shared" ca="1" si="914"/>
        <v>0</v>
      </c>
      <c r="K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412">
        <f t="shared" ca="1" si="915"/>
        <v>0</v>
      </c>
      <c r="AF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412">
        <f t="shared" ca="1" si="916"/>
        <v>0</v>
      </c>
      <c r="AJ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412">
        <f t="shared" ca="1" si="917"/>
        <v>0</v>
      </c>
      <c r="AN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412">
        <f t="shared" ca="1" si="918"/>
        <v>0</v>
      </c>
      <c r="AR451" s="412">
        <f t="shared" ca="1" si="919"/>
        <v>0</v>
      </c>
    </row>
    <row r="452" spans="2:44" ht="14.45" x14ac:dyDescent="0.3">
      <c r="B452" s="406" t="s">
        <v>589</v>
      </c>
      <c r="C452" s="411" t="s">
        <v>1157</v>
      </c>
      <c r="D4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412">
        <f t="shared" ca="1" si="912"/>
        <v>0</v>
      </c>
      <c r="G452" s="412"/>
      <c r="H452" s="412">
        <f t="shared" ca="1" si="913"/>
        <v>0</v>
      </c>
      <c r="I452" s="412"/>
      <c r="J452" s="412">
        <f t="shared" ca="1" si="914"/>
        <v>0</v>
      </c>
      <c r="K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412">
        <f t="shared" ca="1" si="915"/>
        <v>0</v>
      </c>
      <c r="AF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412">
        <f t="shared" ca="1" si="916"/>
        <v>0</v>
      </c>
      <c r="AJ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412">
        <f t="shared" ca="1" si="917"/>
        <v>0</v>
      </c>
      <c r="AN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412">
        <f t="shared" ca="1" si="918"/>
        <v>0</v>
      </c>
      <c r="AR452" s="412">
        <f t="shared" ca="1" si="919"/>
        <v>0</v>
      </c>
    </row>
    <row r="453" spans="2:44" ht="14.45" x14ac:dyDescent="0.3">
      <c r="B453" s="406" t="s">
        <v>590</v>
      </c>
      <c r="C453" s="411" t="s">
        <v>1158</v>
      </c>
      <c r="D4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412">
        <f t="shared" ca="1" si="880"/>
        <v>0</v>
      </c>
      <c r="G453" s="412"/>
      <c r="H453" s="412">
        <f t="shared" ca="1" si="881"/>
        <v>0</v>
      </c>
      <c r="I453" s="412"/>
      <c r="J453" s="412">
        <f t="shared" ca="1" si="882"/>
        <v>0</v>
      </c>
      <c r="K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412">
        <f t="shared" ca="1" si="883"/>
        <v>0</v>
      </c>
      <c r="AF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412">
        <f t="shared" ca="1" si="884"/>
        <v>0</v>
      </c>
      <c r="AJ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412">
        <f t="shared" ca="1" si="885"/>
        <v>0</v>
      </c>
      <c r="AN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412">
        <f t="shared" ca="1" si="886"/>
        <v>0</v>
      </c>
      <c r="AR453" s="412">
        <f t="shared" ca="1" si="887"/>
        <v>0</v>
      </c>
    </row>
    <row r="454" spans="2:44" ht="14.45" x14ac:dyDescent="0.3">
      <c r="B454" s="406" t="s">
        <v>591</v>
      </c>
      <c r="C454" s="411" t="s">
        <v>1159</v>
      </c>
      <c r="D4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412">
        <f t="shared" ref="F454:F456" ca="1" si="920">D454+E454</f>
        <v>0</v>
      </c>
      <c r="G454" s="412"/>
      <c r="H454" s="412">
        <f t="shared" ref="H454:H456" ca="1" si="921">F454-G454</f>
        <v>0</v>
      </c>
      <c r="I454" s="412"/>
      <c r="J454" s="412">
        <f t="shared" ref="J454:J456" ca="1" si="922">F454-I454</f>
        <v>0</v>
      </c>
      <c r="K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412">
        <f t="shared" ref="AE454:AE456" ca="1" si="923">AB454+AC454+AD454</f>
        <v>0</v>
      </c>
      <c r="AF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412">
        <f t="shared" ref="AI454:AI456" ca="1" si="924">AF454+AG454+AH454</f>
        <v>0</v>
      </c>
      <c r="AJ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412">
        <f t="shared" ref="AM454:AM456" ca="1" si="925">AJ454+AK454+AL454</f>
        <v>0</v>
      </c>
      <c r="AN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412">
        <f t="shared" ref="AQ454:AQ456" ca="1" si="926">AN454+AO454+AP454</f>
        <v>0</v>
      </c>
      <c r="AR454" s="412">
        <f t="shared" ref="AR454:AR456" ca="1" si="927">AE454+AI454+AM454+AQ454</f>
        <v>0</v>
      </c>
    </row>
    <row r="455" spans="2:44" ht="14.45" x14ac:dyDescent="0.3">
      <c r="B455" s="406" t="s">
        <v>592</v>
      </c>
      <c r="C455" s="411" t="s">
        <v>1160</v>
      </c>
      <c r="D4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412">
        <f t="shared" ca="1" si="920"/>
        <v>0</v>
      </c>
      <c r="G455" s="412"/>
      <c r="H455" s="412">
        <f t="shared" ca="1" si="921"/>
        <v>0</v>
      </c>
      <c r="I455" s="412"/>
      <c r="J455" s="412">
        <f t="shared" ca="1" si="922"/>
        <v>0</v>
      </c>
      <c r="K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412">
        <f t="shared" ca="1" si="923"/>
        <v>0</v>
      </c>
      <c r="AF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412">
        <f t="shared" ca="1" si="924"/>
        <v>0</v>
      </c>
      <c r="AJ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412">
        <f t="shared" ca="1" si="925"/>
        <v>0</v>
      </c>
      <c r="AN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412">
        <f t="shared" ca="1" si="926"/>
        <v>0</v>
      </c>
      <c r="AR455" s="412">
        <f t="shared" ca="1" si="927"/>
        <v>0</v>
      </c>
    </row>
    <row r="456" spans="2:44" ht="14.45" x14ac:dyDescent="0.3">
      <c r="B456" s="406" t="s">
        <v>593</v>
      </c>
      <c r="C456" s="411" t="s">
        <v>1161</v>
      </c>
      <c r="D4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412">
        <f t="shared" ca="1" si="920"/>
        <v>0</v>
      </c>
      <c r="G456" s="412"/>
      <c r="H456" s="412">
        <f t="shared" ca="1" si="921"/>
        <v>0</v>
      </c>
      <c r="I456" s="412"/>
      <c r="J456" s="412">
        <f t="shared" ca="1" si="922"/>
        <v>0</v>
      </c>
      <c r="K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412">
        <f t="shared" ca="1" si="923"/>
        <v>0</v>
      </c>
      <c r="AF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412">
        <f t="shared" ca="1" si="924"/>
        <v>0</v>
      </c>
      <c r="AJ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412">
        <f t="shared" ca="1" si="925"/>
        <v>0</v>
      </c>
      <c r="AN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412">
        <f t="shared" ca="1" si="926"/>
        <v>0</v>
      </c>
      <c r="AR456" s="412">
        <f t="shared" ca="1" si="927"/>
        <v>0</v>
      </c>
    </row>
    <row r="457" spans="2:44" ht="14.45" x14ac:dyDescent="0.3">
      <c r="B457" s="406" t="s">
        <v>594</v>
      </c>
      <c r="C457" s="411" t="s">
        <v>1162</v>
      </c>
      <c r="D4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412">
        <f t="shared" ca="1" si="830"/>
        <v>0</v>
      </c>
      <c r="G457" s="412"/>
      <c r="H457" s="412">
        <f t="shared" ca="1" si="623"/>
        <v>0</v>
      </c>
      <c r="I457" s="412"/>
      <c r="J457" s="412">
        <f t="shared" ca="1" si="624"/>
        <v>0</v>
      </c>
      <c r="K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412">
        <f t="shared" ca="1" si="628"/>
        <v>0</v>
      </c>
      <c r="AF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412">
        <f t="shared" ca="1" si="629"/>
        <v>0</v>
      </c>
      <c r="AJ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412">
        <f t="shared" ca="1" si="630"/>
        <v>0</v>
      </c>
      <c r="AN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412">
        <f t="shared" ca="1" si="631"/>
        <v>0</v>
      </c>
      <c r="AR457" s="412">
        <f t="shared" ca="1" si="632"/>
        <v>0</v>
      </c>
    </row>
    <row r="458" spans="2:44" ht="14.45" x14ac:dyDescent="0.3">
      <c r="B458" s="406" t="s">
        <v>595</v>
      </c>
      <c r="C458" s="411" t="s">
        <v>1163</v>
      </c>
      <c r="D4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412">
        <f t="shared" ca="1" si="830"/>
        <v>0</v>
      </c>
      <c r="G458" s="412"/>
      <c r="H458" s="412">
        <f t="shared" ca="1" si="623"/>
        <v>0</v>
      </c>
      <c r="I458" s="412"/>
      <c r="J458" s="412">
        <f t="shared" ca="1" si="624"/>
        <v>0</v>
      </c>
      <c r="K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412">
        <f t="shared" ca="1" si="628"/>
        <v>0</v>
      </c>
      <c r="AF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412">
        <f t="shared" ca="1" si="629"/>
        <v>0</v>
      </c>
      <c r="AJ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412">
        <f t="shared" ca="1" si="630"/>
        <v>0</v>
      </c>
      <c r="AN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412">
        <f t="shared" ca="1" si="631"/>
        <v>0</v>
      </c>
      <c r="AR458" s="412">
        <f t="shared" ca="1" si="632"/>
        <v>0</v>
      </c>
    </row>
    <row r="459" spans="2:44" ht="14.45" x14ac:dyDescent="0.3">
      <c r="B459" s="405" t="s">
        <v>596</v>
      </c>
      <c r="C459" s="409" t="s">
        <v>1164</v>
      </c>
      <c r="D459" s="410">
        <f ca="1">SUM(D460:D466)</f>
        <v>0</v>
      </c>
      <c r="E459" s="410">
        <f ca="1">SUM(E460:E466)</f>
        <v>0</v>
      </c>
      <c r="F459" s="410">
        <f t="shared" ca="1" si="830"/>
        <v>0</v>
      </c>
      <c r="G459" s="410">
        <f>SUM(G460:G466)</f>
        <v>0</v>
      </c>
      <c r="H459" s="410">
        <f t="shared" ca="1" si="623"/>
        <v>0</v>
      </c>
      <c r="I459" s="410">
        <f>SUM(I460:I466)</f>
        <v>0</v>
      </c>
      <c r="J459" s="410">
        <f t="shared" ca="1" si="624"/>
        <v>0</v>
      </c>
      <c r="K459" s="410">
        <f t="shared" ref="K459:AD459" ca="1" si="928">SUM(K460:K466)</f>
        <v>0</v>
      </c>
      <c r="L459" s="410">
        <f t="shared" ca="1" si="928"/>
        <v>0</v>
      </c>
      <c r="M459" s="410">
        <f t="shared" ca="1" si="928"/>
        <v>0</v>
      </c>
      <c r="N459" s="410">
        <f t="shared" ca="1" si="928"/>
        <v>0</v>
      </c>
      <c r="O459" s="410">
        <f t="shared" ca="1" si="928"/>
        <v>0</v>
      </c>
      <c r="P459" s="410">
        <f t="shared" ref="P459:Q459" ca="1" si="929">SUM(P460:P466)</f>
        <v>0</v>
      </c>
      <c r="Q459" s="410">
        <f t="shared" ca="1" si="929"/>
        <v>0</v>
      </c>
      <c r="R459" s="410">
        <f t="shared" ca="1" si="928"/>
        <v>0</v>
      </c>
      <c r="S459" s="410">
        <f t="shared" ca="1" si="928"/>
        <v>0</v>
      </c>
      <c r="T459" s="410">
        <f t="shared" ref="T459" ca="1" si="930">SUM(T460:T466)</f>
        <v>0</v>
      </c>
      <c r="U459" s="410">
        <f t="shared" ca="1" si="928"/>
        <v>0</v>
      </c>
      <c r="V459" s="410">
        <f t="shared" ca="1" si="928"/>
        <v>0</v>
      </c>
      <c r="W459" s="410">
        <f t="shared" ref="W459" ca="1" si="931">SUM(W460:W466)</f>
        <v>0</v>
      </c>
      <c r="X459" s="410">
        <f t="shared" ca="1" si="928"/>
        <v>0</v>
      </c>
      <c r="Y459" s="410">
        <f t="shared" ref="Y459:Z459" ca="1" si="932">SUM(Y460:Y466)</f>
        <v>0</v>
      </c>
      <c r="Z459" s="410">
        <f t="shared" ca="1" si="932"/>
        <v>0</v>
      </c>
      <c r="AA459" s="410">
        <f t="shared" ca="1" si="928"/>
        <v>0</v>
      </c>
      <c r="AB459" s="410">
        <f t="shared" ca="1" si="928"/>
        <v>0</v>
      </c>
      <c r="AC459" s="410">
        <f t="shared" ca="1" si="928"/>
        <v>0</v>
      </c>
      <c r="AD459" s="410">
        <f t="shared" ca="1" si="928"/>
        <v>0</v>
      </c>
      <c r="AE459" s="410">
        <f t="shared" ca="1" si="628"/>
        <v>0</v>
      </c>
      <c r="AF459" s="410">
        <f ca="1">SUM(AF460:AF466)</f>
        <v>0</v>
      </c>
      <c r="AG459" s="410">
        <f ca="1">SUM(AG460:AG466)</f>
        <v>0</v>
      </c>
      <c r="AH459" s="410">
        <f ca="1">SUM(AH460:AH466)</f>
        <v>0</v>
      </c>
      <c r="AI459" s="410">
        <f t="shared" ca="1" si="629"/>
        <v>0</v>
      </c>
      <c r="AJ459" s="410">
        <f ca="1">SUM(AJ460:AJ466)</f>
        <v>0</v>
      </c>
      <c r="AK459" s="410">
        <f ca="1">SUM(AK460:AK466)</f>
        <v>0</v>
      </c>
      <c r="AL459" s="410">
        <f ca="1">SUM(AL460:AL466)</f>
        <v>0</v>
      </c>
      <c r="AM459" s="410">
        <f t="shared" ca="1" si="630"/>
        <v>0</v>
      </c>
      <c r="AN459" s="410">
        <f ca="1">SUM(AN460:AN466)</f>
        <v>0</v>
      </c>
      <c r="AO459" s="410">
        <f ca="1">SUM(AO460:AO466)</f>
        <v>0</v>
      </c>
      <c r="AP459" s="410">
        <f ca="1">SUM(AP460:AP466)</f>
        <v>0</v>
      </c>
      <c r="AQ459" s="410">
        <f t="shared" ca="1" si="631"/>
        <v>0</v>
      </c>
      <c r="AR459" s="410">
        <f t="shared" ca="1" si="632"/>
        <v>0</v>
      </c>
    </row>
    <row r="460" spans="2:44" ht="14.45" x14ac:dyDescent="0.3">
      <c r="B460" s="406" t="s">
        <v>597</v>
      </c>
      <c r="C460" s="411" t="s">
        <v>1165</v>
      </c>
      <c r="D46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412">
        <f t="shared" ref="F460:F462" ca="1" si="933">D460+E460</f>
        <v>0</v>
      </c>
      <c r="G460" s="412"/>
      <c r="H460" s="412">
        <f t="shared" ref="H460:H462" ca="1" si="934">F460-G460</f>
        <v>0</v>
      </c>
      <c r="I460" s="412"/>
      <c r="J460" s="412">
        <f t="shared" ref="J460:J462" ca="1" si="935">F460-I460</f>
        <v>0</v>
      </c>
      <c r="K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412">
        <f t="shared" ref="AE460:AE462" ca="1" si="936">AB460+AC460+AD460</f>
        <v>0</v>
      </c>
      <c r="AF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412">
        <f t="shared" ref="AI460:AI462" ca="1" si="937">AF460+AG460+AH460</f>
        <v>0</v>
      </c>
      <c r="AJ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412">
        <f t="shared" ref="AM460:AM462" ca="1" si="938">AJ460+AK460+AL460</f>
        <v>0</v>
      </c>
      <c r="AN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412">
        <f t="shared" ref="AQ460:AQ462" ca="1" si="939">AN460+AO460+AP460</f>
        <v>0</v>
      </c>
      <c r="AR460" s="412">
        <f t="shared" ref="AR460:AR462" ca="1" si="940">AE460+AI460+AM460+AQ460</f>
        <v>0</v>
      </c>
    </row>
    <row r="461" spans="2:44" ht="14.45" x14ac:dyDescent="0.3">
      <c r="B461" s="406" t="s">
        <v>598</v>
      </c>
      <c r="C461" s="411" t="s">
        <v>1166</v>
      </c>
      <c r="D4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412">
        <f t="shared" ca="1" si="933"/>
        <v>0</v>
      </c>
      <c r="G461" s="412"/>
      <c r="H461" s="412">
        <f t="shared" ca="1" si="934"/>
        <v>0</v>
      </c>
      <c r="I461" s="412"/>
      <c r="J461" s="412">
        <f t="shared" ca="1" si="935"/>
        <v>0</v>
      </c>
      <c r="K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412">
        <f t="shared" ca="1" si="936"/>
        <v>0</v>
      </c>
      <c r="AF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412">
        <f t="shared" ca="1" si="937"/>
        <v>0</v>
      </c>
      <c r="AJ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412">
        <f t="shared" ca="1" si="938"/>
        <v>0</v>
      </c>
      <c r="AN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412">
        <f t="shared" ca="1" si="939"/>
        <v>0</v>
      </c>
      <c r="AR461" s="412">
        <f t="shared" ca="1" si="940"/>
        <v>0</v>
      </c>
    </row>
    <row r="462" spans="2:44" ht="14.45" x14ac:dyDescent="0.3">
      <c r="B462" s="406" t="s">
        <v>599</v>
      </c>
      <c r="C462" s="411" t="s">
        <v>1167</v>
      </c>
      <c r="D4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412">
        <f t="shared" ca="1" si="933"/>
        <v>0</v>
      </c>
      <c r="G462" s="412"/>
      <c r="H462" s="412">
        <f t="shared" ca="1" si="934"/>
        <v>0</v>
      </c>
      <c r="I462" s="412"/>
      <c r="J462" s="412">
        <f t="shared" ca="1" si="935"/>
        <v>0</v>
      </c>
      <c r="K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412">
        <f t="shared" ca="1" si="936"/>
        <v>0</v>
      </c>
      <c r="AF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412">
        <f t="shared" ca="1" si="937"/>
        <v>0</v>
      </c>
      <c r="AJ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412">
        <f t="shared" ca="1" si="938"/>
        <v>0</v>
      </c>
      <c r="AN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412">
        <f t="shared" ca="1" si="939"/>
        <v>0</v>
      </c>
      <c r="AR462" s="412">
        <f t="shared" ca="1" si="940"/>
        <v>0</v>
      </c>
    </row>
    <row r="463" spans="2:44" ht="14.45" x14ac:dyDescent="0.3">
      <c r="B463" s="406" t="s">
        <v>600</v>
      </c>
      <c r="C463" s="411" t="s">
        <v>1168</v>
      </c>
      <c r="D4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412">
        <f t="shared" ca="1" si="830"/>
        <v>0</v>
      </c>
      <c r="G463" s="412"/>
      <c r="H463" s="412">
        <f t="shared" ca="1" si="623"/>
        <v>0</v>
      </c>
      <c r="I463" s="412"/>
      <c r="J463" s="412">
        <f t="shared" ca="1" si="624"/>
        <v>0</v>
      </c>
      <c r="K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412">
        <f t="shared" ca="1" si="628"/>
        <v>0</v>
      </c>
      <c r="AF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412">
        <f t="shared" ca="1" si="629"/>
        <v>0</v>
      </c>
      <c r="AJ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412">
        <f t="shared" ca="1" si="630"/>
        <v>0</v>
      </c>
      <c r="AN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412">
        <f t="shared" ca="1" si="631"/>
        <v>0</v>
      </c>
      <c r="AR463" s="412">
        <f t="shared" ca="1" si="632"/>
        <v>0</v>
      </c>
    </row>
    <row r="464" spans="2:44" ht="14.45" x14ac:dyDescent="0.3">
      <c r="B464" s="406" t="s">
        <v>601</v>
      </c>
      <c r="C464" s="411" t="s">
        <v>1169</v>
      </c>
      <c r="D46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412">
        <f t="shared" ref="F464" ca="1" si="941">D464+E464</f>
        <v>0</v>
      </c>
      <c r="G464" s="412"/>
      <c r="H464" s="412">
        <f t="shared" ref="H464" ca="1" si="942">F464-G464</f>
        <v>0</v>
      </c>
      <c r="I464" s="412"/>
      <c r="J464" s="412">
        <f t="shared" ref="J464" ca="1" si="943">F464-I464</f>
        <v>0</v>
      </c>
      <c r="K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412">
        <f t="shared" ref="AE464" ca="1" si="944">AB464+AC464+AD464</f>
        <v>0</v>
      </c>
      <c r="AF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412">
        <f t="shared" ref="AI464" ca="1" si="945">AF464+AG464+AH464</f>
        <v>0</v>
      </c>
      <c r="AJ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412">
        <f t="shared" ref="AM464" ca="1" si="946">AJ464+AK464+AL464</f>
        <v>0</v>
      </c>
      <c r="AN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412">
        <f t="shared" ref="AQ464" ca="1" si="947">AN464+AO464+AP464</f>
        <v>0</v>
      </c>
      <c r="AR464" s="412">
        <f t="shared" ref="AR464" ca="1" si="948">AE464+AI464+AM464+AQ464</f>
        <v>0</v>
      </c>
    </row>
    <row r="465" spans="2:44" ht="14.45" x14ac:dyDescent="0.3">
      <c r="B465" s="406" t="s">
        <v>602</v>
      </c>
      <c r="C465" s="411" t="s">
        <v>1170</v>
      </c>
      <c r="D4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412">
        <f t="shared" ref="F465" ca="1" si="949">D465+E465</f>
        <v>0</v>
      </c>
      <c r="G465" s="412"/>
      <c r="H465" s="412">
        <f t="shared" ref="H465" ca="1" si="950">F465-G465</f>
        <v>0</v>
      </c>
      <c r="I465" s="412"/>
      <c r="J465" s="412">
        <f t="shared" ref="J465" ca="1" si="951">F465-I465</f>
        <v>0</v>
      </c>
      <c r="K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412">
        <f t="shared" ref="AE465" ca="1" si="952">AB465+AC465+AD465</f>
        <v>0</v>
      </c>
      <c r="AF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412">
        <f t="shared" ref="AI465" ca="1" si="953">AF465+AG465+AH465</f>
        <v>0</v>
      </c>
      <c r="AJ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412">
        <f t="shared" ref="AM465" ca="1" si="954">AJ465+AK465+AL465</f>
        <v>0</v>
      </c>
      <c r="AN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412">
        <f t="shared" ref="AQ465" ca="1" si="955">AN465+AO465+AP465</f>
        <v>0</v>
      </c>
      <c r="AR465" s="412">
        <f t="shared" ref="AR465" ca="1" si="956">AE465+AI465+AM465+AQ465</f>
        <v>0</v>
      </c>
    </row>
    <row r="466" spans="2:44" ht="14.45" x14ac:dyDescent="0.3">
      <c r="B466" s="406" t="s">
        <v>603</v>
      </c>
      <c r="C466" s="411" t="s">
        <v>1171</v>
      </c>
      <c r="D46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412">
        <f t="shared" ca="1" si="830"/>
        <v>0</v>
      </c>
      <c r="G466" s="412"/>
      <c r="H466" s="412">
        <f t="shared" ca="1" si="623"/>
        <v>0</v>
      </c>
      <c r="I466" s="412"/>
      <c r="J466" s="412">
        <f t="shared" ca="1" si="624"/>
        <v>0</v>
      </c>
      <c r="K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412">
        <f t="shared" ca="1" si="628"/>
        <v>0</v>
      </c>
      <c r="AF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412">
        <f t="shared" ca="1" si="629"/>
        <v>0</v>
      </c>
      <c r="AJ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412">
        <f t="shared" ca="1" si="630"/>
        <v>0</v>
      </c>
      <c r="AN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412">
        <f t="shared" ca="1" si="631"/>
        <v>0</v>
      </c>
      <c r="AR466" s="412">
        <f t="shared" ca="1" si="632"/>
        <v>0</v>
      </c>
    </row>
    <row r="467" spans="2:44" ht="14.45" x14ac:dyDescent="0.3">
      <c r="B467" s="405" t="s">
        <v>604</v>
      </c>
      <c r="C467" s="409" t="s">
        <v>1172</v>
      </c>
      <c r="D467" s="410">
        <f ca="1">SUM(D468:D484)</f>
        <v>0</v>
      </c>
      <c r="E467" s="410">
        <f ca="1">SUM(E468:E484)</f>
        <v>0</v>
      </c>
      <c r="F467" s="410">
        <f t="shared" ca="1" si="830"/>
        <v>0</v>
      </c>
      <c r="G467" s="410">
        <f>SUM(G468:G484)</f>
        <v>0</v>
      </c>
      <c r="H467" s="410">
        <f t="shared" ca="1" si="623"/>
        <v>0</v>
      </c>
      <c r="I467" s="410">
        <f>SUM(I468:I484)</f>
        <v>0</v>
      </c>
      <c r="J467" s="410">
        <f t="shared" ca="1" si="624"/>
        <v>0</v>
      </c>
      <c r="K467" s="410">
        <f t="shared" ref="K467:AD467" ca="1" si="957">SUM(K468:K484)</f>
        <v>0</v>
      </c>
      <c r="L467" s="410">
        <f t="shared" ca="1" si="957"/>
        <v>0</v>
      </c>
      <c r="M467" s="410">
        <f t="shared" ca="1" si="957"/>
        <v>0</v>
      </c>
      <c r="N467" s="410">
        <f t="shared" ca="1" si="957"/>
        <v>0</v>
      </c>
      <c r="O467" s="410">
        <f t="shared" ca="1" si="957"/>
        <v>0</v>
      </c>
      <c r="P467" s="410">
        <f t="shared" ca="1" si="957"/>
        <v>0</v>
      </c>
      <c r="Q467" s="410">
        <f t="shared" ca="1" si="957"/>
        <v>0</v>
      </c>
      <c r="R467" s="410">
        <f t="shared" ca="1" si="957"/>
        <v>0</v>
      </c>
      <c r="S467" s="410">
        <f t="shared" ca="1" si="957"/>
        <v>0</v>
      </c>
      <c r="T467" s="410">
        <f t="shared" ref="T467" ca="1" si="958">SUM(T468:T484)</f>
        <v>0</v>
      </c>
      <c r="U467" s="410">
        <f t="shared" ca="1" si="957"/>
        <v>0</v>
      </c>
      <c r="V467" s="410">
        <f t="shared" ca="1" si="957"/>
        <v>0</v>
      </c>
      <c r="W467" s="410">
        <f t="shared" ca="1" si="957"/>
        <v>0</v>
      </c>
      <c r="X467" s="410">
        <f t="shared" ca="1" si="957"/>
        <v>0</v>
      </c>
      <c r="Y467" s="410">
        <f t="shared" ref="Y467:Z467" ca="1" si="959">SUM(Y468:Y484)</f>
        <v>0</v>
      </c>
      <c r="Z467" s="410">
        <f t="shared" ca="1" si="959"/>
        <v>0</v>
      </c>
      <c r="AA467" s="410">
        <f t="shared" ca="1" si="957"/>
        <v>0</v>
      </c>
      <c r="AB467" s="410">
        <f t="shared" ca="1" si="957"/>
        <v>0</v>
      </c>
      <c r="AC467" s="410">
        <f t="shared" ca="1" si="957"/>
        <v>0</v>
      </c>
      <c r="AD467" s="410">
        <f t="shared" ca="1" si="957"/>
        <v>0</v>
      </c>
      <c r="AE467" s="410">
        <f t="shared" ca="1" si="628"/>
        <v>0</v>
      </c>
      <c r="AF467" s="410">
        <f ca="1">SUM(AF468:AF484)</f>
        <v>0</v>
      </c>
      <c r="AG467" s="410">
        <f ca="1">SUM(AG468:AG484)</f>
        <v>0</v>
      </c>
      <c r="AH467" s="410">
        <f ca="1">SUM(AH468:AH484)</f>
        <v>0</v>
      </c>
      <c r="AI467" s="410">
        <f t="shared" ca="1" si="629"/>
        <v>0</v>
      </c>
      <c r="AJ467" s="410">
        <f ca="1">SUM(AJ468:AJ484)</f>
        <v>0</v>
      </c>
      <c r="AK467" s="410">
        <f ca="1">SUM(AK468:AK484)</f>
        <v>0</v>
      </c>
      <c r="AL467" s="410">
        <f ca="1">SUM(AL468:AL484)</f>
        <v>0</v>
      </c>
      <c r="AM467" s="410">
        <f t="shared" ca="1" si="630"/>
        <v>0</v>
      </c>
      <c r="AN467" s="410">
        <f ca="1">SUM(AN468:AN484)</f>
        <v>0</v>
      </c>
      <c r="AO467" s="410">
        <f ca="1">SUM(AO468:AO484)</f>
        <v>0</v>
      </c>
      <c r="AP467" s="410">
        <f ca="1">SUM(AP468:AP484)</f>
        <v>0</v>
      </c>
      <c r="AQ467" s="410">
        <f t="shared" ca="1" si="631"/>
        <v>0</v>
      </c>
      <c r="AR467" s="410">
        <f t="shared" ca="1" si="632"/>
        <v>0</v>
      </c>
    </row>
    <row r="468" spans="2:44" ht="14.45" x14ac:dyDescent="0.3">
      <c r="B468" s="406" t="s">
        <v>605</v>
      </c>
      <c r="C468" s="411" t="s">
        <v>1173</v>
      </c>
      <c r="D46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412">
        <f t="shared" ref="F468" ca="1" si="960">D468+E468</f>
        <v>0</v>
      </c>
      <c r="G468" s="412"/>
      <c r="H468" s="412">
        <f t="shared" ref="H468" ca="1" si="961">F468-G468</f>
        <v>0</v>
      </c>
      <c r="I468" s="412"/>
      <c r="J468" s="412">
        <f t="shared" ref="J468" ca="1" si="962">F468-I468</f>
        <v>0</v>
      </c>
      <c r="K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412">
        <f t="shared" ref="AE468" ca="1" si="963">AB468+AC468+AD468</f>
        <v>0</v>
      </c>
      <c r="AF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412">
        <f t="shared" ref="AI468" ca="1" si="964">AF468+AG468+AH468</f>
        <v>0</v>
      </c>
      <c r="AJ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412">
        <f t="shared" ref="AM468" ca="1" si="965">AJ468+AK468+AL468</f>
        <v>0</v>
      </c>
      <c r="AN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412">
        <f t="shared" ref="AQ468" ca="1" si="966">AN468+AO468+AP468</f>
        <v>0</v>
      </c>
      <c r="AR468" s="412">
        <f t="shared" ref="AR468" ca="1" si="967">AE468+AI468+AM468+AQ468</f>
        <v>0</v>
      </c>
    </row>
    <row r="469" spans="2:44" ht="14.45" x14ac:dyDescent="0.3">
      <c r="B469" s="406" t="s">
        <v>606</v>
      </c>
      <c r="C469" s="411" t="s">
        <v>1174</v>
      </c>
      <c r="D46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412">
        <f ca="1">D469+E469</f>
        <v>0</v>
      </c>
      <c r="G469" s="412"/>
      <c r="H469" s="412">
        <f ca="1">F469-G469</f>
        <v>0</v>
      </c>
      <c r="I469" s="412"/>
      <c r="J469" s="412">
        <f ca="1">F469-I469</f>
        <v>0</v>
      </c>
      <c r="K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412">
        <f ca="1">AB469+AC469+AD469</f>
        <v>0</v>
      </c>
      <c r="AF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412">
        <f ca="1">AF469+AG469+AH469</f>
        <v>0</v>
      </c>
      <c r="AJ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412">
        <f ca="1">AJ469+AK469+AL469</f>
        <v>0</v>
      </c>
      <c r="AN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412">
        <f ca="1">AN469+AO469+AP469</f>
        <v>0</v>
      </c>
      <c r="AR469" s="412">
        <f ca="1">AE469+AI469+AM469+AQ469</f>
        <v>0</v>
      </c>
    </row>
    <row r="470" spans="2:44" ht="14.45" x14ac:dyDescent="0.3">
      <c r="B470" s="406" t="s">
        <v>621</v>
      </c>
      <c r="C470" s="411" t="s">
        <v>1175</v>
      </c>
      <c r="D47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412">
        <f ca="1">D470+E470</f>
        <v>0</v>
      </c>
      <c r="G470" s="412"/>
      <c r="H470" s="412">
        <f ca="1">F470-G470</f>
        <v>0</v>
      </c>
      <c r="I470" s="412"/>
      <c r="J470" s="412">
        <f ca="1">F470-I470</f>
        <v>0</v>
      </c>
      <c r="K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412">
        <f ca="1">AB470+AC470+AD470</f>
        <v>0</v>
      </c>
      <c r="AF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412">
        <f ca="1">AF470+AG470+AH470</f>
        <v>0</v>
      </c>
      <c r="AJ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412">
        <f ca="1">AJ470+AK470+AL470</f>
        <v>0</v>
      </c>
      <c r="AN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412">
        <f ca="1">AN470+AO470+AP470</f>
        <v>0</v>
      </c>
      <c r="AR470" s="412">
        <f ca="1">AE470+AI470+AM470+AQ470</f>
        <v>0</v>
      </c>
    </row>
    <row r="471" spans="2:44" ht="14.45" x14ac:dyDescent="0.3">
      <c r="B471" s="406" t="s">
        <v>622</v>
      </c>
      <c r="C471" s="411" t="s">
        <v>1176</v>
      </c>
      <c r="D47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412">
        <f ca="1">D471+E471</f>
        <v>0</v>
      </c>
      <c r="G471" s="412"/>
      <c r="H471" s="412">
        <f ca="1">F471-G471</f>
        <v>0</v>
      </c>
      <c r="I471" s="412"/>
      <c r="J471" s="412">
        <f ca="1">F471-I471</f>
        <v>0</v>
      </c>
      <c r="K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412">
        <f ca="1">AB471+AC471+AD471</f>
        <v>0</v>
      </c>
      <c r="AF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412">
        <f ca="1">AF471+AG471+AH471</f>
        <v>0</v>
      </c>
      <c r="AJ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412">
        <f ca="1">AJ471+AK471+AL471</f>
        <v>0</v>
      </c>
      <c r="AN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412">
        <f ca="1">AN471+AO471+AP471</f>
        <v>0</v>
      </c>
      <c r="AR471" s="412">
        <f ca="1">AE471+AI471+AM471+AQ471</f>
        <v>0</v>
      </c>
    </row>
    <row r="472" spans="2:44" ht="14.45" x14ac:dyDescent="0.3">
      <c r="B472" s="406" t="s">
        <v>623</v>
      </c>
      <c r="C472" s="411" t="s">
        <v>1177</v>
      </c>
      <c r="D47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412">
        <f ca="1">D472+E472</f>
        <v>0</v>
      </c>
      <c r="G472" s="412"/>
      <c r="H472" s="412">
        <f ca="1">F472-G472</f>
        <v>0</v>
      </c>
      <c r="I472" s="412"/>
      <c r="J472" s="412">
        <f ca="1">F472-I472</f>
        <v>0</v>
      </c>
      <c r="K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412">
        <f ca="1">AB472+AC472+AD472</f>
        <v>0</v>
      </c>
      <c r="AF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412">
        <f ca="1">AF472+AG472+AH472</f>
        <v>0</v>
      </c>
      <c r="AJ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412">
        <f ca="1">AJ472+AK472+AL472</f>
        <v>0</v>
      </c>
      <c r="AN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412">
        <f ca="1">AN472+AO472+AP472</f>
        <v>0</v>
      </c>
      <c r="AR472" s="412">
        <f ca="1">AE472+AI472+AM472+AQ472</f>
        <v>0</v>
      </c>
    </row>
    <row r="473" spans="2:44" ht="14.45" x14ac:dyDescent="0.3">
      <c r="B473" s="406" t="s">
        <v>624</v>
      </c>
      <c r="C473" s="411" t="s">
        <v>1178</v>
      </c>
      <c r="D47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412">
        <f ca="1">D473+E473</f>
        <v>0</v>
      </c>
      <c r="G473" s="412"/>
      <c r="H473" s="412">
        <f ca="1">F473-G473</f>
        <v>0</v>
      </c>
      <c r="I473" s="412"/>
      <c r="J473" s="412">
        <f ca="1">F473-I473</f>
        <v>0</v>
      </c>
      <c r="K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412">
        <f ca="1">AB473+AC473+AD473</f>
        <v>0</v>
      </c>
      <c r="AF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412">
        <f ca="1">AF473+AG473+AH473</f>
        <v>0</v>
      </c>
      <c r="AJ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412">
        <f ca="1">AJ473+AK473+AL473</f>
        <v>0</v>
      </c>
      <c r="AN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412">
        <f ca="1">AN473+AO473+AP473</f>
        <v>0</v>
      </c>
      <c r="AR473" s="412">
        <f ca="1">AE473+AI473+AM473+AQ473</f>
        <v>0</v>
      </c>
    </row>
    <row r="474" spans="2:44" ht="14.45" x14ac:dyDescent="0.3">
      <c r="B474" s="406" t="s">
        <v>625</v>
      </c>
      <c r="C474" s="411" t="s">
        <v>1179</v>
      </c>
      <c r="D47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412">
        <f t="shared" ref="F474:F477" ca="1" si="968">D474+E474</f>
        <v>0</v>
      </c>
      <c r="G474" s="412"/>
      <c r="H474" s="412">
        <f t="shared" ref="H474:H477" ca="1" si="969">F474-G474</f>
        <v>0</v>
      </c>
      <c r="I474" s="412"/>
      <c r="J474" s="412">
        <f t="shared" ref="J474:J477" ca="1" si="970">F474-I474</f>
        <v>0</v>
      </c>
      <c r="K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412">
        <f t="shared" ref="AE474:AE477" ca="1" si="971">AB474+AC474+AD474</f>
        <v>0</v>
      </c>
      <c r="AF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412">
        <f t="shared" ref="AI474:AI477" ca="1" si="972">AF474+AG474+AH474</f>
        <v>0</v>
      </c>
      <c r="AJ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412">
        <f t="shared" ref="AM474:AM477" ca="1" si="973">AJ474+AK474+AL474</f>
        <v>0</v>
      </c>
      <c r="AN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412">
        <f t="shared" ref="AQ474:AQ477" ca="1" si="974">AN474+AO474+AP474</f>
        <v>0</v>
      </c>
      <c r="AR474" s="412">
        <f t="shared" ref="AR474:AR477" ca="1" si="975">AE474+AI474+AM474+AQ474</f>
        <v>0</v>
      </c>
    </row>
    <row r="475" spans="2:44" x14ac:dyDescent="0.25">
      <c r="B475" s="406" t="s">
        <v>626</v>
      </c>
      <c r="C475" s="411" t="s">
        <v>1180</v>
      </c>
      <c r="D47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412">
        <f t="shared" ca="1" si="968"/>
        <v>0</v>
      </c>
      <c r="G475" s="412"/>
      <c r="H475" s="412">
        <f t="shared" ca="1" si="969"/>
        <v>0</v>
      </c>
      <c r="I475" s="412"/>
      <c r="J475" s="412">
        <f t="shared" ca="1" si="970"/>
        <v>0</v>
      </c>
      <c r="K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412">
        <f t="shared" ca="1" si="971"/>
        <v>0</v>
      </c>
      <c r="AF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412">
        <f t="shared" ca="1" si="972"/>
        <v>0</v>
      </c>
      <c r="AJ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412">
        <f t="shared" ca="1" si="973"/>
        <v>0</v>
      </c>
      <c r="AN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412">
        <f t="shared" ca="1" si="974"/>
        <v>0</v>
      </c>
      <c r="AR475" s="412">
        <f t="shared" ca="1" si="975"/>
        <v>0</v>
      </c>
    </row>
    <row r="476" spans="2:44" x14ac:dyDescent="0.25">
      <c r="B476" s="406" t="s">
        <v>627</v>
      </c>
      <c r="C476" s="411" t="s">
        <v>1181</v>
      </c>
      <c r="D47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412">
        <f t="shared" ca="1" si="968"/>
        <v>0</v>
      </c>
      <c r="G476" s="412"/>
      <c r="H476" s="412">
        <f t="shared" ca="1" si="969"/>
        <v>0</v>
      </c>
      <c r="I476" s="412"/>
      <c r="J476" s="412">
        <f t="shared" ca="1" si="970"/>
        <v>0</v>
      </c>
      <c r="K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412">
        <f t="shared" ca="1" si="971"/>
        <v>0</v>
      </c>
      <c r="AF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412">
        <f t="shared" ca="1" si="972"/>
        <v>0</v>
      </c>
      <c r="AJ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412">
        <f t="shared" ca="1" si="973"/>
        <v>0</v>
      </c>
      <c r="AN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412">
        <f t="shared" ca="1" si="974"/>
        <v>0</v>
      </c>
      <c r="AR476" s="412">
        <f t="shared" ca="1" si="975"/>
        <v>0</v>
      </c>
    </row>
    <row r="477" spans="2:44" x14ac:dyDescent="0.25">
      <c r="B477" s="406" t="s">
        <v>628</v>
      </c>
      <c r="C477" s="411" t="s">
        <v>1182</v>
      </c>
      <c r="D47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412">
        <f t="shared" ca="1" si="968"/>
        <v>0</v>
      </c>
      <c r="G477" s="412"/>
      <c r="H477" s="412">
        <f t="shared" ca="1" si="969"/>
        <v>0</v>
      </c>
      <c r="I477" s="412"/>
      <c r="J477" s="412">
        <f t="shared" ca="1" si="970"/>
        <v>0</v>
      </c>
      <c r="K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412">
        <f t="shared" ca="1" si="971"/>
        <v>0</v>
      </c>
      <c r="AF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412">
        <f t="shared" ca="1" si="972"/>
        <v>0</v>
      </c>
      <c r="AJ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412">
        <f t="shared" ca="1" si="973"/>
        <v>0</v>
      </c>
      <c r="AN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412">
        <f t="shared" ca="1" si="974"/>
        <v>0</v>
      </c>
      <c r="AR477" s="412">
        <f t="shared" ca="1" si="975"/>
        <v>0</v>
      </c>
    </row>
    <row r="478" spans="2:44" x14ac:dyDescent="0.25">
      <c r="B478" s="406" t="s">
        <v>629</v>
      </c>
      <c r="C478" s="411" t="s">
        <v>1183</v>
      </c>
      <c r="D47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412">
        <f t="shared" ref="F478:F481" ca="1" si="976">D478+E478</f>
        <v>0</v>
      </c>
      <c r="G478" s="412"/>
      <c r="H478" s="412">
        <f t="shared" ref="H478:H481" ca="1" si="977">F478-G478</f>
        <v>0</v>
      </c>
      <c r="I478" s="412"/>
      <c r="J478" s="412">
        <f t="shared" ref="J478:J481" ca="1" si="978">F478-I478</f>
        <v>0</v>
      </c>
      <c r="K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412">
        <f t="shared" ref="AE478:AE481" ca="1" si="979">AB478+AC478+AD478</f>
        <v>0</v>
      </c>
      <c r="AF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412">
        <f t="shared" ref="AI478:AI481" ca="1" si="980">AF478+AG478+AH478</f>
        <v>0</v>
      </c>
      <c r="AJ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412">
        <f t="shared" ref="AM478:AM481" ca="1" si="981">AJ478+AK478+AL478</f>
        <v>0</v>
      </c>
      <c r="AN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412">
        <f t="shared" ref="AQ478:AQ481" ca="1" si="982">AN478+AO478+AP478</f>
        <v>0</v>
      </c>
      <c r="AR478" s="412">
        <f t="shared" ref="AR478:AR481" ca="1" si="983">AE478+AI478+AM478+AQ478</f>
        <v>0</v>
      </c>
    </row>
    <row r="479" spans="2:44" x14ac:dyDescent="0.25">
      <c r="B479" s="406" t="s">
        <v>630</v>
      </c>
      <c r="C479" s="411" t="s">
        <v>1184</v>
      </c>
      <c r="D47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412">
        <f t="shared" ca="1" si="976"/>
        <v>0</v>
      </c>
      <c r="G479" s="412"/>
      <c r="H479" s="412">
        <f t="shared" ca="1" si="977"/>
        <v>0</v>
      </c>
      <c r="I479" s="412"/>
      <c r="J479" s="412">
        <f t="shared" ca="1" si="978"/>
        <v>0</v>
      </c>
      <c r="K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412">
        <f t="shared" ca="1" si="979"/>
        <v>0</v>
      </c>
      <c r="AF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412">
        <f t="shared" ca="1" si="980"/>
        <v>0</v>
      </c>
      <c r="AJ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412">
        <f t="shared" ca="1" si="981"/>
        <v>0</v>
      </c>
      <c r="AN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412">
        <f t="shared" ca="1" si="982"/>
        <v>0</v>
      </c>
      <c r="AR479" s="412">
        <f t="shared" ca="1" si="983"/>
        <v>0</v>
      </c>
    </row>
    <row r="480" spans="2:44" x14ac:dyDescent="0.25">
      <c r="B480" s="406" t="s">
        <v>631</v>
      </c>
      <c r="C480" s="411" t="s">
        <v>1185</v>
      </c>
      <c r="D48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412">
        <f t="shared" ca="1" si="976"/>
        <v>0</v>
      </c>
      <c r="G480" s="412"/>
      <c r="H480" s="412">
        <f t="shared" ca="1" si="977"/>
        <v>0</v>
      </c>
      <c r="I480" s="412"/>
      <c r="J480" s="412">
        <f t="shared" ca="1" si="978"/>
        <v>0</v>
      </c>
      <c r="K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412">
        <f t="shared" ca="1" si="979"/>
        <v>0</v>
      </c>
      <c r="AF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412">
        <f t="shared" ca="1" si="980"/>
        <v>0</v>
      </c>
      <c r="AJ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412">
        <f t="shared" ca="1" si="981"/>
        <v>0</v>
      </c>
      <c r="AN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412">
        <f t="shared" ca="1" si="982"/>
        <v>0</v>
      </c>
      <c r="AR480" s="412">
        <f t="shared" ca="1" si="983"/>
        <v>0</v>
      </c>
    </row>
    <row r="481" spans="2:44" x14ac:dyDescent="0.25">
      <c r="B481" s="406" t="s">
        <v>632</v>
      </c>
      <c r="C481" s="411" t="s">
        <v>1186</v>
      </c>
      <c r="D48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412">
        <f t="shared" ca="1" si="976"/>
        <v>0</v>
      </c>
      <c r="G481" s="412"/>
      <c r="H481" s="412">
        <f t="shared" ca="1" si="977"/>
        <v>0</v>
      </c>
      <c r="I481" s="412"/>
      <c r="J481" s="412">
        <f t="shared" ca="1" si="978"/>
        <v>0</v>
      </c>
      <c r="K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412">
        <f t="shared" ca="1" si="979"/>
        <v>0</v>
      </c>
      <c r="AF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412">
        <f t="shared" ca="1" si="980"/>
        <v>0</v>
      </c>
      <c r="AJ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412">
        <f t="shared" ca="1" si="981"/>
        <v>0</v>
      </c>
      <c r="AN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412">
        <f t="shared" ca="1" si="982"/>
        <v>0</v>
      </c>
      <c r="AR481" s="412">
        <f t="shared" ca="1" si="983"/>
        <v>0</v>
      </c>
    </row>
    <row r="482" spans="2:44" x14ac:dyDescent="0.25">
      <c r="B482" s="406" t="s">
        <v>633</v>
      </c>
      <c r="C482" s="411" t="s">
        <v>1187</v>
      </c>
      <c r="D48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412">
        <f ca="1">D482+E482</f>
        <v>0</v>
      </c>
      <c r="G482" s="412"/>
      <c r="H482" s="412">
        <f ca="1">F482-G482</f>
        <v>0</v>
      </c>
      <c r="I482" s="412"/>
      <c r="J482" s="412">
        <f ca="1">F482-I482</f>
        <v>0</v>
      </c>
      <c r="K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412">
        <f ca="1">AB482+AC482+AD482</f>
        <v>0</v>
      </c>
      <c r="AF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412">
        <f ca="1">AF482+AG482+AH482</f>
        <v>0</v>
      </c>
      <c r="AJ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412">
        <f ca="1">AJ482+AK482+AL482</f>
        <v>0</v>
      </c>
      <c r="AN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412">
        <f ca="1">AN482+AO482+AP482</f>
        <v>0</v>
      </c>
      <c r="AR482" s="412">
        <f ca="1">AE482+AI482+AM482+AQ482</f>
        <v>0</v>
      </c>
    </row>
    <row r="483" spans="2:44" x14ac:dyDescent="0.25">
      <c r="B483" s="406" t="s">
        <v>634</v>
      </c>
      <c r="C483" s="411" t="s">
        <v>1188</v>
      </c>
      <c r="D48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412">
        <f t="shared" ref="F483" ca="1" si="984">D483+E483</f>
        <v>0</v>
      </c>
      <c r="G483" s="412"/>
      <c r="H483" s="412">
        <f t="shared" ref="H483" ca="1" si="985">F483-G483</f>
        <v>0</v>
      </c>
      <c r="I483" s="412"/>
      <c r="J483" s="412">
        <f t="shared" ref="J483" ca="1" si="986">F483-I483</f>
        <v>0</v>
      </c>
      <c r="K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412">
        <f t="shared" ref="AE483" ca="1" si="987">AB483+AC483+AD483</f>
        <v>0</v>
      </c>
      <c r="AF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412">
        <f t="shared" ref="AI483" ca="1" si="988">AF483+AG483+AH483</f>
        <v>0</v>
      </c>
      <c r="AJ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412">
        <f t="shared" ref="AM483" ca="1" si="989">AJ483+AK483+AL483</f>
        <v>0</v>
      </c>
      <c r="AN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412">
        <f t="shared" ref="AQ483" ca="1" si="990">AN483+AO483+AP483</f>
        <v>0</v>
      </c>
      <c r="AR483" s="412">
        <f t="shared" ref="AR483" ca="1" si="991">AE483+AI483+AM483+AQ483</f>
        <v>0</v>
      </c>
    </row>
    <row r="484" spans="2:44" x14ac:dyDescent="0.25">
      <c r="B484" s="406" t="s">
        <v>635</v>
      </c>
      <c r="C484" s="411" t="s">
        <v>1189</v>
      </c>
      <c r="D48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412">
        <f t="shared" ref="F484" ca="1" si="992">D484+E484</f>
        <v>0</v>
      </c>
      <c r="G484" s="412"/>
      <c r="H484" s="412">
        <f t="shared" ref="H484" ca="1" si="993">F484-G484</f>
        <v>0</v>
      </c>
      <c r="I484" s="412"/>
      <c r="J484" s="412">
        <f t="shared" ref="J484" ca="1" si="994">F484-I484</f>
        <v>0</v>
      </c>
      <c r="K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412">
        <f t="shared" ref="AE484" ca="1" si="995">AB484+AC484+AD484</f>
        <v>0</v>
      </c>
      <c r="AF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412">
        <f t="shared" ref="AI484" ca="1" si="996">AF484+AG484+AH484</f>
        <v>0</v>
      </c>
      <c r="AJ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412">
        <f t="shared" ref="AM484" ca="1" si="997">AJ484+AK484+AL484</f>
        <v>0</v>
      </c>
      <c r="AN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412">
        <f t="shared" ref="AQ484" ca="1" si="998">AN484+AO484+AP484</f>
        <v>0</v>
      </c>
      <c r="AR484" s="412">
        <f t="shared" ref="AR484" ca="1" si="999">AE484+AI484+AM484+AQ484</f>
        <v>0</v>
      </c>
    </row>
    <row r="485" spans="2:44" x14ac:dyDescent="0.25">
      <c r="B485" s="405" t="s">
        <v>607</v>
      </c>
      <c r="C485" s="409" t="s">
        <v>1190</v>
      </c>
      <c r="D485" s="410">
        <f ca="1">SUM(D486:D488)</f>
        <v>0</v>
      </c>
      <c r="E485" s="410">
        <f ca="1">SUM(E486:E488)</f>
        <v>0</v>
      </c>
      <c r="F485" s="410">
        <f t="shared" ca="1" si="830"/>
        <v>0</v>
      </c>
      <c r="G485" s="410">
        <f>SUM(G486:G488)</f>
        <v>0</v>
      </c>
      <c r="H485" s="410">
        <f t="shared" ca="1" si="623"/>
        <v>0</v>
      </c>
      <c r="I485" s="410">
        <f>SUM(I486:I488)</f>
        <v>0</v>
      </c>
      <c r="J485" s="410">
        <f t="shared" ca="1" si="624"/>
        <v>0</v>
      </c>
      <c r="K485" s="410">
        <f t="shared" ref="K485:AD485" ca="1" si="1000">SUM(K486:K488)</f>
        <v>0</v>
      </c>
      <c r="L485" s="410">
        <f t="shared" ca="1" si="1000"/>
        <v>0</v>
      </c>
      <c r="M485" s="410">
        <f t="shared" ca="1" si="1000"/>
        <v>0</v>
      </c>
      <c r="N485" s="410">
        <f t="shared" ca="1" si="1000"/>
        <v>0</v>
      </c>
      <c r="O485" s="410">
        <f t="shared" ca="1" si="1000"/>
        <v>0</v>
      </c>
      <c r="P485" s="410">
        <f t="shared" ref="P485:Q485" ca="1" si="1001">SUM(P486:P488)</f>
        <v>0</v>
      </c>
      <c r="Q485" s="410">
        <f t="shared" ca="1" si="1001"/>
        <v>0</v>
      </c>
      <c r="R485" s="410">
        <f t="shared" ca="1" si="1000"/>
        <v>0</v>
      </c>
      <c r="S485" s="410">
        <f t="shared" ca="1" si="1000"/>
        <v>0</v>
      </c>
      <c r="T485" s="410">
        <f t="shared" ref="T485" ca="1" si="1002">SUM(T486:T488)</f>
        <v>0</v>
      </c>
      <c r="U485" s="410">
        <f t="shared" ca="1" si="1000"/>
        <v>0</v>
      </c>
      <c r="V485" s="410">
        <f t="shared" ca="1" si="1000"/>
        <v>0</v>
      </c>
      <c r="W485" s="410">
        <f t="shared" ref="W485" ca="1" si="1003">SUM(W486:W488)</f>
        <v>0</v>
      </c>
      <c r="X485" s="410">
        <f t="shared" ca="1" si="1000"/>
        <v>0</v>
      </c>
      <c r="Y485" s="410">
        <f t="shared" ref="Y485:Z485" ca="1" si="1004">SUM(Y486:Y488)</f>
        <v>0</v>
      </c>
      <c r="Z485" s="410">
        <f t="shared" ca="1" si="1004"/>
        <v>0</v>
      </c>
      <c r="AA485" s="410">
        <f t="shared" ca="1" si="1000"/>
        <v>0</v>
      </c>
      <c r="AB485" s="410">
        <f t="shared" ca="1" si="1000"/>
        <v>0</v>
      </c>
      <c r="AC485" s="410">
        <f t="shared" ca="1" si="1000"/>
        <v>0</v>
      </c>
      <c r="AD485" s="410">
        <f t="shared" ca="1" si="1000"/>
        <v>0</v>
      </c>
      <c r="AE485" s="410">
        <f t="shared" ca="1" si="628"/>
        <v>0</v>
      </c>
      <c r="AF485" s="410">
        <f ca="1">SUM(AF486:AF488)</f>
        <v>0</v>
      </c>
      <c r="AG485" s="410">
        <f ca="1">SUM(AG486:AG488)</f>
        <v>0</v>
      </c>
      <c r="AH485" s="410">
        <f ca="1">SUM(AH486:AH488)</f>
        <v>0</v>
      </c>
      <c r="AI485" s="410">
        <f t="shared" ca="1" si="629"/>
        <v>0</v>
      </c>
      <c r="AJ485" s="410">
        <f ca="1">SUM(AJ486:AJ488)</f>
        <v>0</v>
      </c>
      <c r="AK485" s="410">
        <f ca="1">SUM(AK486:AK488)</f>
        <v>0</v>
      </c>
      <c r="AL485" s="410">
        <f ca="1">SUM(AL486:AL488)</f>
        <v>0</v>
      </c>
      <c r="AM485" s="410">
        <f t="shared" ca="1" si="630"/>
        <v>0</v>
      </c>
      <c r="AN485" s="410">
        <f ca="1">SUM(AN486:AN488)</f>
        <v>0</v>
      </c>
      <c r="AO485" s="410">
        <f ca="1">SUM(AO486:AO488)</f>
        <v>0</v>
      </c>
      <c r="AP485" s="410">
        <f ca="1">SUM(AP486:AP488)</f>
        <v>0</v>
      </c>
      <c r="AQ485" s="410">
        <f t="shared" ca="1" si="631"/>
        <v>0</v>
      </c>
      <c r="AR485" s="410">
        <f t="shared" ca="1" si="632"/>
        <v>0</v>
      </c>
    </row>
    <row r="486" spans="2:44" x14ac:dyDescent="0.25">
      <c r="B486" s="406" t="s">
        <v>608</v>
      </c>
      <c r="C486" s="411" t="s">
        <v>1191</v>
      </c>
      <c r="D48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412">
        <f t="shared" ca="1" si="830"/>
        <v>0</v>
      </c>
      <c r="G486" s="412"/>
      <c r="H486" s="412">
        <f t="shared" ca="1" si="623"/>
        <v>0</v>
      </c>
      <c r="I486" s="412"/>
      <c r="J486" s="412">
        <f t="shared" ca="1" si="624"/>
        <v>0</v>
      </c>
      <c r="K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412">
        <f t="shared" ca="1" si="628"/>
        <v>0</v>
      </c>
      <c r="AF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412">
        <f t="shared" ca="1" si="629"/>
        <v>0</v>
      </c>
      <c r="AJ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412">
        <f t="shared" ca="1" si="630"/>
        <v>0</v>
      </c>
      <c r="AN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412">
        <f t="shared" ca="1" si="631"/>
        <v>0</v>
      </c>
      <c r="AR486" s="412">
        <f t="shared" ca="1" si="632"/>
        <v>0</v>
      </c>
    </row>
    <row r="487" spans="2:44" x14ac:dyDescent="0.25">
      <c r="B487" s="406" t="s">
        <v>609</v>
      </c>
      <c r="C487" s="411" t="s">
        <v>1192</v>
      </c>
      <c r="D48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412">
        <f t="shared" ref="F487" ca="1" si="1005">D487+E487</f>
        <v>0</v>
      </c>
      <c r="G487" s="412"/>
      <c r="H487" s="412">
        <f t="shared" ref="H487" ca="1" si="1006">F487-G487</f>
        <v>0</v>
      </c>
      <c r="I487" s="412"/>
      <c r="J487" s="412">
        <f t="shared" ref="J487" ca="1" si="1007">F487-I487</f>
        <v>0</v>
      </c>
      <c r="K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412">
        <f t="shared" ref="AE487" ca="1" si="1008">AB487+AC487+AD487</f>
        <v>0</v>
      </c>
      <c r="AF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412">
        <f t="shared" ref="AI487" ca="1" si="1009">AF487+AG487+AH487</f>
        <v>0</v>
      </c>
      <c r="AJ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412">
        <f t="shared" ref="AM487" ca="1" si="1010">AJ487+AK487+AL487</f>
        <v>0</v>
      </c>
      <c r="AN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412">
        <f t="shared" ref="AQ487" ca="1" si="1011">AN487+AO487+AP487</f>
        <v>0</v>
      </c>
      <c r="AR487" s="412">
        <f t="shared" ref="AR487" ca="1" si="1012">AE487+AI487+AM487+AQ487</f>
        <v>0</v>
      </c>
    </row>
    <row r="488" spans="2:44" x14ac:dyDescent="0.25">
      <c r="B488" s="406" t="s">
        <v>610</v>
      </c>
      <c r="C488" s="411" t="s">
        <v>1193</v>
      </c>
      <c r="D48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412">
        <f t="shared" ca="1" si="830"/>
        <v>0</v>
      </c>
      <c r="G488" s="412"/>
      <c r="H488" s="412">
        <f t="shared" ca="1" si="623"/>
        <v>0</v>
      </c>
      <c r="I488" s="412"/>
      <c r="J488" s="412">
        <f t="shared" ca="1" si="624"/>
        <v>0</v>
      </c>
      <c r="K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412">
        <f t="shared" ca="1" si="628"/>
        <v>0</v>
      </c>
      <c r="AF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412">
        <f t="shared" ca="1" si="629"/>
        <v>0</v>
      </c>
      <c r="AJ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412">
        <f t="shared" ca="1" si="630"/>
        <v>0</v>
      </c>
      <c r="AN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412">
        <f t="shared" ca="1" si="631"/>
        <v>0</v>
      </c>
      <c r="AR488" s="412">
        <f t="shared" ca="1" si="632"/>
        <v>0</v>
      </c>
    </row>
    <row r="489" spans="2:44" x14ac:dyDescent="0.25">
      <c r="B489" s="405" t="s">
        <v>611</v>
      </c>
      <c r="C489" s="409" t="s">
        <v>1194</v>
      </c>
      <c r="D489" s="410">
        <f ca="1">SUM(D490:D498)</f>
        <v>0</v>
      </c>
      <c r="E489" s="410">
        <f ca="1">SUM(E490:E498)</f>
        <v>0</v>
      </c>
      <c r="F489" s="410">
        <f t="shared" ca="1" si="830"/>
        <v>0</v>
      </c>
      <c r="G489" s="410">
        <f>SUM(G490:G498)</f>
        <v>0</v>
      </c>
      <c r="H489" s="410">
        <f t="shared" ca="1" si="623"/>
        <v>0</v>
      </c>
      <c r="I489" s="410">
        <f>SUM(I490:I498)</f>
        <v>0</v>
      </c>
      <c r="J489" s="410">
        <f t="shared" ca="1" si="624"/>
        <v>0</v>
      </c>
      <c r="K489" s="410">
        <f t="shared" ref="K489:AD489" ca="1" si="1013">SUM(K490:K498)</f>
        <v>0</v>
      </c>
      <c r="L489" s="410">
        <f t="shared" ca="1" si="1013"/>
        <v>0</v>
      </c>
      <c r="M489" s="410">
        <f t="shared" ca="1" si="1013"/>
        <v>0</v>
      </c>
      <c r="N489" s="410">
        <f t="shared" ca="1" si="1013"/>
        <v>0</v>
      </c>
      <c r="O489" s="410">
        <f t="shared" ca="1" si="1013"/>
        <v>0</v>
      </c>
      <c r="P489" s="410">
        <f t="shared" ref="P489:Q489" ca="1" si="1014">SUM(P490:P498)</f>
        <v>0</v>
      </c>
      <c r="Q489" s="410">
        <f t="shared" ca="1" si="1014"/>
        <v>0</v>
      </c>
      <c r="R489" s="410">
        <f t="shared" ca="1" si="1013"/>
        <v>0</v>
      </c>
      <c r="S489" s="410">
        <f t="shared" ca="1" si="1013"/>
        <v>0</v>
      </c>
      <c r="T489" s="410">
        <f t="shared" ref="T489" ca="1" si="1015">SUM(T490:T498)</f>
        <v>0</v>
      </c>
      <c r="U489" s="410">
        <f t="shared" ca="1" si="1013"/>
        <v>0</v>
      </c>
      <c r="V489" s="410">
        <f t="shared" ca="1" si="1013"/>
        <v>0</v>
      </c>
      <c r="W489" s="410">
        <f t="shared" ref="W489" ca="1" si="1016">SUM(W490:W498)</f>
        <v>0</v>
      </c>
      <c r="X489" s="410">
        <f t="shared" ca="1" si="1013"/>
        <v>0</v>
      </c>
      <c r="Y489" s="410">
        <f t="shared" ref="Y489:Z489" ca="1" si="1017">SUM(Y490:Y498)</f>
        <v>0</v>
      </c>
      <c r="Z489" s="410">
        <f t="shared" ca="1" si="1017"/>
        <v>0</v>
      </c>
      <c r="AA489" s="410">
        <f t="shared" ca="1" si="1013"/>
        <v>0</v>
      </c>
      <c r="AB489" s="410">
        <f t="shared" ca="1" si="1013"/>
        <v>0</v>
      </c>
      <c r="AC489" s="410">
        <f t="shared" ca="1" si="1013"/>
        <v>0</v>
      </c>
      <c r="AD489" s="410">
        <f t="shared" ca="1" si="1013"/>
        <v>0</v>
      </c>
      <c r="AE489" s="410">
        <f t="shared" ca="1" si="628"/>
        <v>0</v>
      </c>
      <c r="AF489" s="410">
        <f ca="1">SUM(AF490:AF498)</f>
        <v>0</v>
      </c>
      <c r="AG489" s="410">
        <f ca="1">SUM(AG490:AG498)</f>
        <v>0</v>
      </c>
      <c r="AH489" s="410">
        <f ca="1">SUM(AH490:AH498)</f>
        <v>0</v>
      </c>
      <c r="AI489" s="410">
        <f t="shared" ca="1" si="629"/>
        <v>0</v>
      </c>
      <c r="AJ489" s="410">
        <f ca="1">SUM(AJ490:AJ498)</f>
        <v>0</v>
      </c>
      <c r="AK489" s="410">
        <f ca="1">SUM(AK490:AK498)</f>
        <v>0</v>
      </c>
      <c r="AL489" s="410">
        <f ca="1">SUM(AL490:AL498)</f>
        <v>0</v>
      </c>
      <c r="AM489" s="410">
        <f t="shared" ca="1" si="630"/>
        <v>0</v>
      </c>
      <c r="AN489" s="410">
        <f ca="1">SUM(AN490:AN498)</f>
        <v>0</v>
      </c>
      <c r="AO489" s="410">
        <f ca="1">SUM(AO490:AO498)</f>
        <v>0</v>
      </c>
      <c r="AP489" s="410">
        <f ca="1">SUM(AP490:AP498)</f>
        <v>0</v>
      </c>
      <c r="AQ489" s="410">
        <f t="shared" ca="1" si="631"/>
        <v>0</v>
      </c>
      <c r="AR489" s="410">
        <f t="shared" ca="1" si="632"/>
        <v>0</v>
      </c>
    </row>
    <row r="490" spans="2:44" x14ac:dyDescent="0.25">
      <c r="B490" s="406" t="s">
        <v>612</v>
      </c>
      <c r="C490" s="411" t="s">
        <v>1165</v>
      </c>
      <c r="D49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412">
        <f t="shared" ref="F490:F494" ca="1" si="1018">D490+E490</f>
        <v>0</v>
      </c>
      <c r="G490" s="412"/>
      <c r="H490" s="412">
        <f t="shared" ref="H490:H494" ca="1" si="1019">F490-G490</f>
        <v>0</v>
      </c>
      <c r="I490" s="412"/>
      <c r="J490" s="412">
        <f t="shared" ref="J490:J494" ca="1" si="1020">F490-I490</f>
        <v>0</v>
      </c>
      <c r="K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412">
        <f t="shared" ref="AE490:AE494" ca="1" si="1021">AB490+AC490+AD490</f>
        <v>0</v>
      </c>
      <c r="AF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412">
        <f t="shared" ref="AI490:AI494" ca="1" si="1022">AF490+AG490+AH490</f>
        <v>0</v>
      </c>
      <c r="AJ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412">
        <f t="shared" ref="AM490:AM494" ca="1" si="1023">AJ490+AK490+AL490</f>
        <v>0</v>
      </c>
      <c r="AN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412">
        <f t="shared" ref="AQ490:AQ494" ca="1" si="1024">AN490+AO490+AP490</f>
        <v>0</v>
      </c>
      <c r="AR490" s="412">
        <f t="shared" ref="AR490:AR494" ca="1" si="1025">AE490+AI490+AM490+AQ490</f>
        <v>0</v>
      </c>
    </row>
    <row r="491" spans="2:44" x14ac:dyDescent="0.25">
      <c r="B491" s="406" t="s">
        <v>613</v>
      </c>
      <c r="C491" s="411" t="s">
        <v>1166</v>
      </c>
      <c r="D49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412">
        <f t="shared" ref="F491" ca="1" si="1026">D491+E491</f>
        <v>0</v>
      </c>
      <c r="G491" s="412"/>
      <c r="H491" s="412">
        <f t="shared" ref="H491" ca="1" si="1027">F491-G491</f>
        <v>0</v>
      </c>
      <c r="I491" s="412"/>
      <c r="J491" s="412">
        <f t="shared" ref="J491" ca="1" si="1028">F491-I491</f>
        <v>0</v>
      </c>
      <c r="K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412">
        <f t="shared" ref="AE491" ca="1" si="1029">AB491+AC491+AD491</f>
        <v>0</v>
      </c>
      <c r="AF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412">
        <f t="shared" ref="AI491" ca="1" si="1030">AF491+AG491+AH491</f>
        <v>0</v>
      </c>
      <c r="AJ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412">
        <f t="shared" ref="AM491" ca="1" si="1031">AJ491+AK491+AL491</f>
        <v>0</v>
      </c>
      <c r="AN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412">
        <f t="shared" ref="AQ491" ca="1" si="1032">AN491+AO491+AP491</f>
        <v>0</v>
      </c>
      <c r="AR491" s="412">
        <f t="shared" ref="AR491" ca="1" si="1033">AE491+AI491+AM491+AQ491</f>
        <v>0</v>
      </c>
    </row>
    <row r="492" spans="2:44" x14ac:dyDescent="0.25">
      <c r="B492" s="406" t="s">
        <v>614</v>
      </c>
      <c r="C492" s="411" t="s">
        <v>1167</v>
      </c>
      <c r="D49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412">
        <f t="shared" ca="1" si="1018"/>
        <v>0</v>
      </c>
      <c r="G492" s="412"/>
      <c r="H492" s="412">
        <f t="shared" ca="1" si="1019"/>
        <v>0</v>
      </c>
      <c r="I492" s="412"/>
      <c r="J492" s="412">
        <f t="shared" ca="1" si="1020"/>
        <v>0</v>
      </c>
      <c r="K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412">
        <f t="shared" ca="1" si="1021"/>
        <v>0</v>
      </c>
      <c r="AF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412">
        <f t="shared" ca="1" si="1022"/>
        <v>0</v>
      </c>
      <c r="AJ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412">
        <f t="shared" ca="1" si="1023"/>
        <v>0</v>
      </c>
      <c r="AN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412">
        <f t="shared" ca="1" si="1024"/>
        <v>0</v>
      </c>
      <c r="AR492" s="412">
        <f t="shared" ca="1" si="1025"/>
        <v>0</v>
      </c>
    </row>
    <row r="493" spans="2:44" x14ac:dyDescent="0.25">
      <c r="B493" s="406" t="s">
        <v>615</v>
      </c>
      <c r="C493" s="411" t="s">
        <v>1169</v>
      </c>
      <c r="D49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412">
        <f t="shared" ca="1" si="1018"/>
        <v>0</v>
      </c>
      <c r="G493" s="412"/>
      <c r="H493" s="412">
        <f t="shared" ca="1" si="1019"/>
        <v>0</v>
      </c>
      <c r="I493" s="412"/>
      <c r="J493" s="412">
        <f t="shared" ca="1" si="1020"/>
        <v>0</v>
      </c>
      <c r="K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412">
        <f t="shared" ca="1" si="1021"/>
        <v>0</v>
      </c>
      <c r="AF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412">
        <f t="shared" ca="1" si="1022"/>
        <v>0</v>
      </c>
      <c r="AJ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412">
        <f t="shared" ca="1" si="1023"/>
        <v>0</v>
      </c>
      <c r="AN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412">
        <f t="shared" ca="1" si="1024"/>
        <v>0</v>
      </c>
      <c r="AR493" s="412">
        <f t="shared" ca="1" si="1025"/>
        <v>0</v>
      </c>
    </row>
    <row r="494" spans="2:44" x14ac:dyDescent="0.25">
      <c r="B494" s="406" t="s">
        <v>616</v>
      </c>
      <c r="C494" s="411" t="s">
        <v>1195</v>
      </c>
      <c r="D49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412">
        <f t="shared" ca="1" si="1018"/>
        <v>0</v>
      </c>
      <c r="G494" s="412"/>
      <c r="H494" s="412">
        <f t="shared" ca="1" si="1019"/>
        <v>0</v>
      </c>
      <c r="I494" s="412"/>
      <c r="J494" s="412">
        <f t="shared" ca="1" si="1020"/>
        <v>0</v>
      </c>
      <c r="K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412">
        <f t="shared" ca="1" si="1021"/>
        <v>0</v>
      </c>
      <c r="AF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412">
        <f t="shared" ca="1" si="1022"/>
        <v>0</v>
      </c>
      <c r="AJ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412">
        <f t="shared" ca="1" si="1023"/>
        <v>0</v>
      </c>
      <c r="AN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412">
        <f t="shared" ca="1" si="1024"/>
        <v>0</v>
      </c>
      <c r="AR494" s="412">
        <f t="shared" ca="1" si="1025"/>
        <v>0</v>
      </c>
    </row>
    <row r="495" spans="2:44" x14ac:dyDescent="0.25">
      <c r="B495" s="406" t="s">
        <v>617</v>
      </c>
      <c r="C495" s="411" t="s">
        <v>1171</v>
      </c>
      <c r="D49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412">
        <f t="shared" ca="1" si="830"/>
        <v>0</v>
      </c>
      <c r="G495" s="412"/>
      <c r="H495" s="412">
        <f t="shared" ca="1" si="623"/>
        <v>0</v>
      </c>
      <c r="I495" s="412"/>
      <c r="J495" s="412">
        <f t="shared" ca="1" si="624"/>
        <v>0</v>
      </c>
      <c r="K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412">
        <f t="shared" ca="1" si="628"/>
        <v>0</v>
      </c>
      <c r="AF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412">
        <f t="shared" ca="1" si="629"/>
        <v>0</v>
      </c>
      <c r="AJ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412">
        <f t="shared" ca="1" si="630"/>
        <v>0</v>
      </c>
      <c r="AN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412">
        <f t="shared" ca="1" si="631"/>
        <v>0</v>
      </c>
      <c r="AR495" s="412">
        <f t="shared" ca="1" si="632"/>
        <v>0</v>
      </c>
    </row>
    <row r="496" spans="2:44" x14ac:dyDescent="0.25">
      <c r="B496" s="406" t="s">
        <v>618</v>
      </c>
      <c r="C496" s="411" t="s">
        <v>1196</v>
      </c>
      <c r="D49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412">
        <f t="shared" ref="F496" ca="1" si="1034">D496+E496</f>
        <v>0</v>
      </c>
      <c r="G496" s="412"/>
      <c r="H496" s="412">
        <f t="shared" ref="H496" ca="1" si="1035">F496-G496</f>
        <v>0</v>
      </c>
      <c r="I496" s="412"/>
      <c r="J496" s="412">
        <f t="shared" ref="J496" ca="1" si="1036">F496-I496</f>
        <v>0</v>
      </c>
      <c r="K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412">
        <f t="shared" ref="AE496" ca="1" si="1037">AB496+AC496+AD496</f>
        <v>0</v>
      </c>
      <c r="AF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412">
        <f t="shared" ref="AI496" ca="1" si="1038">AF496+AG496+AH496</f>
        <v>0</v>
      </c>
      <c r="AJ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412">
        <f t="shared" ref="AM496" ca="1" si="1039">AJ496+AK496+AL496</f>
        <v>0</v>
      </c>
      <c r="AN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412">
        <f t="shared" ref="AQ496" ca="1" si="1040">AN496+AO496+AP496</f>
        <v>0</v>
      </c>
      <c r="AR496" s="412">
        <f t="shared" ref="AR496" ca="1" si="1041">AE496+AI496+AM496+AQ496</f>
        <v>0</v>
      </c>
    </row>
    <row r="497" spans="2:44" x14ac:dyDescent="0.25">
      <c r="B497" s="406" t="s">
        <v>619</v>
      </c>
      <c r="C497" s="411" t="s">
        <v>1173</v>
      </c>
      <c r="D49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412">
        <f t="shared" ref="F497" ca="1" si="1042">D497+E497</f>
        <v>0</v>
      </c>
      <c r="G497" s="412"/>
      <c r="H497" s="412">
        <f t="shared" ref="H497" ca="1" si="1043">F497-G497</f>
        <v>0</v>
      </c>
      <c r="I497" s="412"/>
      <c r="J497" s="412">
        <f t="shared" ref="J497" ca="1" si="1044">F497-I497</f>
        <v>0</v>
      </c>
      <c r="K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412">
        <f t="shared" ref="AE497" ca="1" si="1045">AB497+AC497+AD497</f>
        <v>0</v>
      </c>
      <c r="AF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412">
        <f t="shared" ref="AI497" ca="1" si="1046">AF497+AG497+AH497</f>
        <v>0</v>
      </c>
      <c r="AJ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412">
        <f t="shared" ref="AM497" ca="1" si="1047">AJ497+AK497+AL497</f>
        <v>0</v>
      </c>
      <c r="AN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412">
        <f t="shared" ref="AQ497" ca="1" si="1048">AN497+AO497+AP497</f>
        <v>0</v>
      </c>
      <c r="AR497" s="412">
        <f t="shared" ref="AR497" ca="1" si="1049">AE497+AI497+AM497+AQ497</f>
        <v>0</v>
      </c>
    </row>
    <row r="498" spans="2:44" x14ac:dyDescent="0.25">
      <c r="B498" s="406" t="s">
        <v>620</v>
      </c>
      <c r="C498" s="411" t="s">
        <v>1197</v>
      </c>
      <c r="D49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412">
        <f t="shared" ca="1" si="830"/>
        <v>0</v>
      </c>
      <c r="G498" s="412"/>
      <c r="H498" s="412">
        <f t="shared" ca="1" si="623"/>
        <v>0</v>
      </c>
      <c r="I498" s="412"/>
      <c r="J498" s="412">
        <f t="shared" ca="1" si="624"/>
        <v>0</v>
      </c>
      <c r="K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412">
        <f t="shared" ca="1" si="628"/>
        <v>0</v>
      </c>
      <c r="AF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412">
        <f t="shared" ca="1" si="629"/>
        <v>0</v>
      </c>
      <c r="AJ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412">
        <f t="shared" ca="1" si="630"/>
        <v>0</v>
      </c>
      <c r="AN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412">
        <f t="shared" ca="1" si="631"/>
        <v>0</v>
      </c>
      <c r="AR498" s="412">
        <f t="shared" ca="1" si="632"/>
        <v>0</v>
      </c>
    </row>
    <row r="499" spans="2:44" x14ac:dyDescent="0.25">
      <c r="B499" s="407" t="s">
        <v>636</v>
      </c>
      <c r="C499" s="413" t="s">
        <v>1198</v>
      </c>
      <c r="D499" s="414">
        <f ca="1">D500+D509</f>
        <v>0</v>
      </c>
      <c r="E499" s="414">
        <f ca="1">E500+E509</f>
        <v>0</v>
      </c>
      <c r="F499" s="414">
        <f t="shared" ref="F499:F566" ca="1" si="1050">D499+E499</f>
        <v>0</v>
      </c>
      <c r="G499" s="414">
        <f t="shared" ref="G499:I499" si="1051">G500+G509</f>
        <v>0</v>
      </c>
      <c r="H499" s="414">
        <f t="shared" ref="H499:H566" ca="1" si="1052">F499-G499</f>
        <v>0</v>
      </c>
      <c r="I499" s="414">
        <f t="shared" si="1051"/>
        <v>0</v>
      </c>
      <c r="J499" s="414">
        <f t="shared" ref="J499:J566" ca="1" si="1053">F499-I499</f>
        <v>0</v>
      </c>
      <c r="K499" s="414">
        <f t="shared" ref="K499:AP499" ca="1" si="1054">K500+K509</f>
        <v>0</v>
      </c>
      <c r="L499" s="414">
        <f t="shared" ca="1" si="1054"/>
        <v>0</v>
      </c>
      <c r="M499" s="414">
        <f t="shared" ca="1" si="1054"/>
        <v>0</v>
      </c>
      <c r="N499" s="414">
        <f t="shared" ca="1" si="1054"/>
        <v>0</v>
      </c>
      <c r="O499" s="414">
        <f t="shared" ca="1" si="1054"/>
        <v>0</v>
      </c>
      <c r="P499" s="414">
        <f t="shared" ref="P499:Q499" ca="1" si="1055">P500+P509</f>
        <v>0</v>
      </c>
      <c r="Q499" s="414">
        <f t="shared" ca="1" si="1055"/>
        <v>0</v>
      </c>
      <c r="R499" s="414">
        <f t="shared" ca="1" si="1054"/>
        <v>0</v>
      </c>
      <c r="S499" s="414">
        <f t="shared" ca="1" si="1054"/>
        <v>0</v>
      </c>
      <c r="T499" s="414">
        <f t="shared" ref="T499" ca="1" si="1056">T500+T509</f>
        <v>0</v>
      </c>
      <c r="U499" s="414">
        <f t="shared" ca="1" si="1054"/>
        <v>0</v>
      </c>
      <c r="V499" s="414">
        <f t="shared" ca="1" si="1054"/>
        <v>0</v>
      </c>
      <c r="W499" s="414">
        <f t="shared" ref="W499" ca="1" si="1057">W500+W509</f>
        <v>0</v>
      </c>
      <c r="X499" s="414">
        <f t="shared" ca="1" si="1054"/>
        <v>0</v>
      </c>
      <c r="Y499" s="414">
        <f t="shared" ref="Y499:Z499" ca="1" si="1058">Y500+Y509</f>
        <v>0</v>
      </c>
      <c r="Z499" s="414">
        <f t="shared" ca="1" si="1058"/>
        <v>0</v>
      </c>
      <c r="AA499" s="414">
        <f t="shared" ca="1" si="1054"/>
        <v>0</v>
      </c>
      <c r="AB499" s="414">
        <f t="shared" ca="1" si="1054"/>
        <v>0</v>
      </c>
      <c r="AC499" s="414">
        <f t="shared" ca="1" si="1054"/>
        <v>0</v>
      </c>
      <c r="AD499" s="414">
        <f t="shared" ca="1" si="1054"/>
        <v>0</v>
      </c>
      <c r="AE499" s="414">
        <f t="shared" ref="AE499:AE566" ca="1" si="1059">AB499+AC499+AD499</f>
        <v>0</v>
      </c>
      <c r="AF499" s="414">
        <f t="shared" ca="1" si="1054"/>
        <v>0</v>
      </c>
      <c r="AG499" s="414">
        <f t="shared" ca="1" si="1054"/>
        <v>0</v>
      </c>
      <c r="AH499" s="414">
        <f t="shared" ca="1" si="1054"/>
        <v>0</v>
      </c>
      <c r="AI499" s="414">
        <f t="shared" ref="AI499:AI566" ca="1" si="1060">AF499+AG499+AH499</f>
        <v>0</v>
      </c>
      <c r="AJ499" s="414">
        <f t="shared" ca="1" si="1054"/>
        <v>0</v>
      </c>
      <c r="AK499" s="414">
        <f t="shared" ca="1" si="1054"/>
        <v>0</v>
      </c>
      <c r="AL499" s="414">
        <f t="shared" ca="1" si="1054"/>
        <v>0</v>
      </c>
      <c r="AM499" s="414">
        <f t="shared" ref="AM499:AM566" ca="1" si="1061">AJ499+AK499+AL499</f>
        <v>0</v>
      </c>
      <c r="AN499" s="414">
        <f t="shared" ca="1" si="1054"/>
        <v>0</v>
      </c>
      <c r="AO499" s="414">
        <f t="shared" ca="1" si="1054"/>
        <v>0</v>
      </c>
      <c r="AP499" s="414">
        <f t="shared" ca="1" si="1054"/>
        <v>0</v>
      </c>
      <c r="AQ499" s="414">
        <f t="shared" ref="AQ499:AQ566" ca="1" si="1062">AN499+AO499+AP499</f>
        <v>0</v>
      </c>
      <c r="AR499" s="414">
        <f t="shared" ref="AR499:AR566" ca="1" si="1063">AE499+AI499+AM499+AQ499</f>
        <v>0</v>
      </c>
    </row>
    <row r="500" spans="2:44" x14ac:dyDescent="0.25">
      <c r="B500" s="405" t="s">
        <v>637</v>
      </c>
      <c r="C500" s="409" t="s">
        <v>1199</v>
      </c>
      <c r="D500" s="410">
        <f ca="1">SUM(D501:D508)</f>
        <v>0</v>
      </c>
      <c r="E500" s="410">
        <f ca="1">SUM(E501:E508)</f>
        <v>0</v>
      </c>
      <c r="F500" s="410">
        <f t="shared" ca="1" si="1050"/>
        <v>0</v>
      </c>
      <c r="G500" s="410">
        <f t="shared" ref="G500:I500" si="1064">SUM(G501:G508)</f>
        <v>0</v>
      </c>
      <c r="H500" s="410">
        <f t="shared" ca="1" si="1052"/>
        <v>0</v>
      </c>
      <c r="I500" s="410">
        <f t="shared" si="1064"/>
        <v>0</v>
      </c>
      <c r="J500" s="410">
        <f t="shared" ca="1" si="1053"/>
        <v>0</v>
      </c>
      <c r="K500" s="410">
        <f t="shared" ref="K500:AP500" ca="1" si="1065">SUM(K501:K508)</f>
        <v>0</v>
      </c>
      <c r="L500" s="410">
        <f t="shared" ca="1" si="1065"/>
        <v>0</v>
      </c>
      <c r="M500" s="410">
        <f t="shared" ca="1" si="1065"/>
        <v>0</v>
      </c>
      <c r="N500" s="410">
        <f t="shared" ca="1" si="1065"/>
        <v>0</v>
      </c>
      <c r="O500" s="410">
        <f t="shared" ca="1" si="1065"/>
        <v>0</v>
      </c>
      <c r="P500" s="410">
        <f t="shared" ref="P500:Q500" ca="1" si="1066">SUM(P501:P508)</f>
        <v>0</v>
      </c>
      <c r="Q500" s="410">
        <f t="shared" ca="1" si="1066"/>
        <v>0</v>
      </c>
      <c r="R500" s="410">
        <f t="shared" ca="1" si="1065"/>
        <v>0</v>
      </c>
      <c r="S500" s="410">
        <f t="shared" ca="1" si="1065"/>
        <v>0</v>
      </c>
      <c r="T500" s="410">
        <f t="shared" ref="T500" ca="1" si="1067">SUM(T501:T508)</f>
        <v>0</v>
      </c>
      <c r="U500" s="410">
        <f t="shared" ca="1" si="1065"/>
        <v>0</v>
      </c>
      <c r="V500" s="410">
        <f t="shared" ca="1" si="1065"/>
        <v>0</v>
      </c>
      <c r="W500" s="410">
        <f t="shared" ref="W500" ca="1" si="1068">SUM(W501:W508)</f>
        <v>0</v>
      </c>
      <c r="X500" s="410">
        <f t="shared" ca="1" si="1065"/>
        <v>0</v>
      </c>
      <c r="Y500" s="410">
        <f t="shared" ref="Y500:Z500" ca="1" si="1069">SUM(Y501:Y508)</f>
        <v>0</v>
      </c>
      <c r="Z500" s="410">
        <f t="shared" ca="1" si="1069"/>
        <v>0</v>
      </c>
      <c r="AA500" s="410">
        <f t="shared" ca="1" si="1065"/>
        <v>0</v>
      </c>
      <c r="AB500" s="410">
        <f t="shared" ca="1" si="1065"/>
        <v>0</v>
      </c>
      <c r="AC500" s="410">
        <f t="shared" ca="1" si="1065"/>
        <v>0</v>
      </c>
      <c r="AD500" s="410">
        <f t="shared" ca="1" si="1065"/>
        <v>0</v>
      </c>
      <c r="AE500" s="410">
        <f t="shared" ca="1" si="1059"/>
        <v>0</v>
      </c>
      <c r="AF500" s="410">
        <f t="shared" ca="1" si="1065"/>
        <v>0</v>
      </c>
      <c r="AG500" s="410">
        <f t="shared" ca="1" si="1065"/>
        <v>0</v>
      </c>
      <c r="AH500" s="410">
        <f t="shared" ca="1" si="1065"/>
        <v>0</v>
      </c>
      <c r="AI500" s="410">
        <f t="shared" ca="1" si="1060"/>
        <v>0</v>
      </c>
      <c r="AJ500" s="410">
        <f t="shared" ca="1" si="1065"/>
        <v>0</v>
      </c>
      <c r="AK500" s="410">
        <f t="shared" ca="1" si="1065"/>
        <v>0</v>
      </c>
      <c r="AL500" s="410">
        <f t="shared" ca="1" si="1065"/>
        <v>0</v>
      </c>
      <c r="AM500" s="410">
        <f t="shared" ca="1" si="1061"/>
        <v>0</v>
      </c>
      <c r="AN500" s="410">
        <f t="shared" ca="1" si="1065"/>
        <v>0</v>
      </c>
      <c r="AO500" s="410">
        <f t="shared" ca="1" si="1065"/>
        <v>0</v>
      </c>
      <c r="AP500" s="410">
        <f t="shared" ca="1" si="1065"/>
        <v>0</v>
      </c>
      <c r="AQ500" s="410">
        <f t="shared" ca="1" si="1062"/>
        <v>0</v>
      </c>
      <c r="AR500" s="410">
        <f t="shared" ca="1" si="1063"/>
        <v>0</v>
      </c>
    </row>
    <row r="501" spans="2:44" x14ac:dyDescent="0.25">
      <c r="B501" s="406" t="s">
        <v>638</v>
      </c>
      <c r="C501" s="411" t="s">
        <v>1200</v>
      </c>
      <c r="D50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412">
        <f t="shared" ca="1" si="1050"/>
        <v>0</v>
      </c>
      <c r="G501" s="412"/>
      <c r="H501" s="412">
        <f t="shared" ca="1" si="1052"/>
        <v>0</v>
      </c>
      <c r="I501" s="412"/>
      <c r="J501" s="412">
        <f t="shared" ca="1" si="1053"/>
        <v>0</v>
      </c>
      <c r="K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412">
        <f t="shared" ca="1" si="1059"/>
        <v>0</v>
      </c>
      <c r="AF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412">
        <f t="shared" ca="1" si="1060"/>
        <v>0</v>
      </c>
      <c r="AJ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412">
        <f t="shared" ca="1" si="1061"/>
        <v>0</v>
      </c>
      <c r="AN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412">
        <f t="shared" ca="1" si="1062"/>
        <v>0</v>
      </c>
      <c r="AR501" s="412">
        <f t="shared" ca="1" si="1063"/>
        <v>0</v>
      </c>
    </row>
    <row r="502" spans="2:44" x14ac:dyDescent="0.25">
      <c r="B502" s="406" t="s">
        <v>639</v>
      </c>
      <c r="C502" s="411" t="s">
        <v>1201</v>
      </c>
      <c r="D50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412">
        <f t="shared" ca="1" si="1050"/>
        <v>0</v>
      </c>
      <c r="G502" s="412"/>
      <c r="H502" s="412">
        <f t="shared" ca="1" si="1052"/>
        <v>0</v>
      </c>
      <c r="I502" s="412"/>
      <c r="J502" s="412">
        <f t="shared" ca="1" si="1053"/>
        <v>0</v>
      </c>
      <c r="K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412">
        <f t="shared" ca="1" si="1059"/>
        <v>0</v>
      </c>
      <c r="AF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412">
        <f t="shared" ca="1" si="1060"/>
        <v>0</v>
      </c>
      <c r="AJ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412">
        <f t="shared" ca="1" si="1061"/>
        <v>0</v>
      </c>
      <c r="AN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412">
        <f t="shared" ca="1" si="1062"/>
        <v>0</v>
      </c>
      <c r="AR502" s="412">
        <f t="shared" ca="1" si="1063"/>
        <v>0</v>
      </c>
    </row>
    <row r="503" spans="2:44" x14ac:dyDescent="0.25">
      <c r="B503" s="406" t="s">
        <v>640</v>
      </c>
      <c r="C503" s="411" t="s">
        <v>1202</v>
      </c>
      <c r="D50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412">
        <f t="shared" ref="F503:F506" ca="1" si="1070">D503+E503</f>
        <v>0</v>
      </c>
      <c r="G503" s="412"/>
      <c r="H503" s="412">
        <f t="shared" ref="H503:H506" ca="1" si="1071">F503-G503</f>
        <v>0</v>
      </c>
      <c r="I503" s="412"/>
      <c r="J503" s="412">
        <f t="shared" ref="J503:J506" ca="1" si="1072">F503-I503</f>
        <v>0</v>
      </c>
      <c r="K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412">
        <f t="shared" ref="AE503:AE506" ca="1" si="1073">AB503+AC503+AD503</f>
        <v>0</v>
      </c>
      <c r="AF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412">
        <f t="shared" ref="AI503:AI506" ca="1" si="1074">AF503+AG503+AH503</f>
        <v>0</v>
      </c>
      <c r="AJ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412">
        <f t="shared" ref="AM503:AM506" ca="1" si="1075">AJ503+AK503+AL503</f>
        <v>0</v>
      </c>
      <c r="AN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412">
        <f t="shared" ref="AQ503:AQ506" ca="1" si="1076">AN503+AO503+AP503</f>
        <v>0</v>
      </c>
      <c r="AR503" s="412">
        <f t="shared" ref="AR503:AR506" ca="1" si="1077">AE503+AI503+AM503+AQ503</f>
        <v>0</v>
      </c>
    </row>
    <row r="504" spans="2:44" x14ac:dyDescent="0.25">
      <c r="B504" s="406" t="s">
        <v>641</v>
      </c>
      <c r="C504" s="411" t="s">
        <v>1203</v>
      </c>
      <c r="D50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412">
        <f t="shared" ca="1" si="1070"/>
        <v>0</v>
      </c>
      <c r="G504" s="412"/>
      <c r="H504" s="412">
        <f t="shared" ca="1" si="1071"/>
        <v>0</v>
      </c>
      <c r="I504" s="412"/>
      <c r="J504" s="412">
        <f t="shared" ca="1" si="1072"/>
        <v>0</v>
      </c>
      <c r="K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412">
        <f t="shared" ca="1" si="1073"/>
        <v>0</v>
      </c>
      <c r="AF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412">
        <f t="shared" ca="1" si="1074"/>
        <v>0</v>
      </c>
      <c r="AJ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412">
        <f t="shared" ca="1" si="1075"/>
        <v>0</v>
      </c>
      <c r="AN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412">
        <f t="shared" ca="1" si="1076"/>
        <v>0</v>
      </c>
      <c r="AR504" s="412">
        <f t="shared" ca="1" si="1077"/>
        <v>0</v>
      </c>
    </row>
    <row r="505" spans="2:44" x14ac:dyDescent="0.25">
      <c r="B505" s="406" t="s">
        <v>642</v>
      </c>
      <c r="C505" s="411" t="s">
        <v>1204</v>
      </c>
      <c r="D50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412">
        <f t="shared" ref="F505" ca="1" si="1078">D505+E505</f>
        <v>0</v>
      </c>
      <c r="G505" s="412"/>
      <c r="H505" s="412">
        <f t="shared" ref="H505" ca="1" si="1079">F505-G505</f>
        <v>0</v>
      </c>
      <c r="I505" s="412"/>
      <c r="J505" s="412">
        <f t="shared" ref="J505" ca="1" si="1080">F505-I505</f>
        <v>0</v>
      </c>
      <c r="K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412">
        <f t="shared" ref="AE505" ca="1" si="1081">AB505+AC505+AD505</f>
        <v>0</v>
      </c>
      <c r="AF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412">
        <f t="shared" ref="AI505" ca="1" si="1082">AF505+AG505+AH505</f>
        <v>0</v>
      </c>
      <c r="AJ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412">
        <f t="shared" ref="AM505" ca="1" si="1083">AJ505+AK505+AL505</f>
        <v>0</v>
      </c>
      <c r="AN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412">
        <f t="shared" ref="AQ505" ca="1" si="1084">AN505+AO505+AP505</f>
        <v>0</v>
      </c>
      <c r="AR505" s="412">
        <f t="shared" ref="AR505" ca="1" si="1085">AE505+AI505+AM505+AQ505</f>
        <v>0</v>
      </c>
    </row>
    <row r="506" spans="2:44" x14ac:dyDescent="0.25">
      <c r="B506" s="406" t="s">
        <v>643</v>
      </c>
      <c r="C506" s="411" t="s">
        <v>1205</v>
      </c>
      <c r="D50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412">
        <f t="shared" ca="1" si="1070"/>
        <v>0</v>
      </c>
      <c r="G506" s="412"/>
      <c r="H506" s="412">
        <f t="shared" ca="1" si="1071"/>
        <v>0</v>
      </c>
      <c r="I506" s="412"/>
      <c r="J506" s="412">
        <f t="shared" ca="1" si="1072"/>
        <v>0</v>
      </c>
      <c r="K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412">
        <f t="shared" ca="1" si="1073"/>
        <v>0</v>
      </c>
      <c r="AF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412">
        <f t="shared" ca="1" si="1074"/>
        <v>0</v>
      </c>
      <c r="AJ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412">
        <f t="shared" ca="1" si="1075"/>
        <v>0</v>
      </c>
      <c r="AN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412">
        <f t="shared" ca="1" si="1076"/>
        <v>0</v>
      </c>
      <c r="AR506" s="412">
        <f t="shared" ca="1" si="1077"/>
        <v>0</v>
      </c>
    </row>
    <row r="507" spans="2:44" x14ac:dyDescent="0.25">
      <c r="B507" s="406" t="s">
        <v>644</v>
      </c>
      <c r="C507" s="411" t="s">
        <v>1206</v>
      </c>
      <c r="D50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412">
        <f t="shared" ref="F507" ca="1" si="1086">D507+E507</f>
        <v>0</v>
      </c>
      <c r="G507" s="412"/>
      <c r="H507" s="412">
        <f t="shared" ref="H507" ca="1" si="1087">F507-G507</f>
        <v>0</v>
      </c>
      <c r="I507" s="412"/>
      <c r="J507" s="412">
        <f t="shared" ref="J507" ca="1" si="1088">F507-I507</f>
        <v>0</v>
      </c>
      <c r="K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412">
        <f t="shared" ref="AE507" ca="1" si="1089">AB507+AC507+AD507</f>
        <v>0</v>
      </c>
      <c r="AF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412">
        <f t="shared" ref="AI507" ca="1" si="1090">AF507+AG507+AH507</f>
        <v>0</v>
      </c>
      <c r="AJ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412">
        <f t="shared" ref="AM507" ca="1" si="1091">AJ507+AK507+AL507</f>
        <v>0</v>
      </c>
      <c r="AN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412">
        <f t="shared" ref="AQ507" ca="1" si="1092">AN507+AO507+AP507</f>
        <v>0</v>
      </c>
      <c r="AR507" s="412">
        <f t="shared" ref="AR507" ca="1" si="1093">AE507+AI507+AM507+AQ507</f>
        <v>0</v>
      </c>
    </row>
    <row r="508" spans="2:44" x14ac:dyDescent="0.25">
      <c r="B508" s="406" t="s">
        <v>645</v>
      </c>
      <c r="C508" s="411" t="s">
        <v>1207</v>
      </c>
      <c r="D50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412">
        <f t="shared" ca="1" si="1050"/>
        <v>0</v>
      </c>
      <c r="G508" s="412"/>
      <c r="H508" s="412">
        <f t="shared" ca="1" si="1052"/>
        <v>0</v>
      </c>
      <c r="I508" s="412"/>
      <c r="J508" s="412">
        <f t="shared" ca="1" si="1053"/>
        <v>0</v>
      </c>
      <c r="K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412">
        <f t="shared" ca="1" si="1059"/>
        <v>0</v>
      </c>
      <c r="AF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412">
        <f t="shared" ca="1" si="1060"/>
        <v>0</v>
      </c>
      <c r="AJ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412">
        <f t="shared" ca="1" si="1061"/>
        <v>0</v>
      </c>
      <c r="AN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412">
        <f t="shared" ca="1" si="1062"/>
        <v>0</v>
      </c>
      <c r="AR508" s="412">
        <f t="shared" ca="1" si="1063"/>
        <v>0</v>
      </c>
    </row>
    <row r="509" spans="2:44" x14ac:dyDescent="0.25">
      <c r="B509" s="405" t="s">
        <v>646</v>
      </c>
      <c r="C509" s="409" t="s">
        <v>1208</v>
      </c>
      <c r="D509" s="410">
        <f ca="1">SUM(D510:D525)</f>
        <v>0</v>
      </c>
      <c r="E509" s="410">
        <f ca="1">SUM(E510:E525)</f>
        <v>0</v>
      </c>
      <c r="F509" s="410">
        <f t="shared" ca="1" si="1050"/>
        <v>0</v>
      </c>
      <c r="G509" s="410">
        <f>SUM(G510:G525)</f>
        <v>0</v>
      </c>
      <c r="H509" s="410">
        <f t="shared" ca="1" si="1052"/>
        <v>0</v>
      </c>
      <c r="I509" s="410">
        <f>SUM(I510:I525)</f>
        <v>0</v>
      </c>
      <c r="J509" s="410">
        <f t="shared" ca="1" si="1053"/>
        <v>0</v>
      </c>
      <c r="K509" s="410">
        <f t="shared" ref="K509:AD509" ca="1" si="1094">SUM(K510:K525)</f>
        <v>0</v>
      </c>
      <c r="L509" s="410">
        <f t="shared" ca="1" si="1094"/>
        <v>0</v>
      </c>
      <c r="M509" s="410">
        <f t="shared" ca="1" si="1094"/>
        <v>0</v>
      </c>
      <c r="N509" s="410">
        <f t="shared" ca="1" si="1094"/>
        <v>0</v>
      </c>
      <c r="O509" s="410">
        <f t="shared" ca="1" si="1094"/>
        <v>0</v>
      </c>
      <c r="P509" s="410">
        <f t="shared" ref="P509:Q509" ca="1" si="1095">SUM(P510:P525)</f>
        <v>0</v>
      </c>
      <c r="Q509" s="410">
        <f t="shared" ca="1" si="1095"/>
        <v>0</v>
      </c>
      <c r="R509" s="410">
        <f t="shared" ca="1" si="1094"/>
        <v>0</v>
      </c>
      <c r="S509" s="410">
        <f t="shared" ca="1" si="1094"/>
        <v>0</v>
      </c>
      <c r="T509" s="410">
        <f t="shared" ref="T509" ca="1" si="1096">SUM(T510:T525)</f>
        <v>0</v>
      </c>
      <c r="U509" s="410">
        <f t="shared" ca="1" si="1094"/>
        <v>0</v>
      </c>
      <c r="V509" s="410">
        <f t="shared" ca="1" si="1094"/>
        <v>0</v>
      </c>
      <c r="W509" s="410">
        <f t="shared" ref="W509" ca="1" si="1097">SUM(W510:W525)</f>
        <v>0</v>
      </c>
      <c r="X509" s="410">
        <f t="shared" ca="1" si="1094"/>
        <v>0</v>
      </c>
      <c r="Y509" s="410">
        <f t="shared" ref="Y509:Z509" ca="1" si="1098">SUM(Y510:Y525)</f>
        <v>0</v>
      </c>
      <c r="Z509" s="410">
        <f t="shared" ca="1" si="1098"/>
        <v>0</v>
      </c>
      <c r="AA509" s="410">
        <f t="shared" ca="1" si="1094"/>
        <v>0</v>
      </c>
      <c r="AB509" s="410">
        <f t="shared" ca="1" si="1094"/>
        <v>0</v>
      </c>
      <c r="AC509" s="410">
        <f t="shared" ca="1" si="1094"/>
        <v>0</v>
      </c>
      <c r="AD509" s="410">
        <f t="shared" ca="1" si="1094"/>
        <v>0</v>
      </c>
      <c r="AE509" s="410">
        <f t="shared" ca="1" si="1059"/>
        <v>0</v>
      </c>
      <c r="AF509" s="410">
        <f ca="1">SUM(AF510:AF525)</f>
        <v>0</v>
      </c>
      <c r="AG509" s="410">
        <f ca="1">SUM(AG510:AG525)</f>
        <v>0</v>
      </c>
      <c r="AH509" s="410">
        <f ca="1">SUM(AH510:AH525)</f>
        <v>0</v>
      </c>
      <c r="AI509" s="410">
        <f t="shared" ca="1" si="1060"/>
        <v>0</v>
      </c>
      <c r="AJ509" s="410">
        <f ca="1">SUM(AJ510:AJ525)</f>
        <v>0</v>
      </c>
      <c r="AK509" s="410">
        <f ca="1">SUM(AK510:AK525)</f>
        <v>0</v>
      </c>
      <c r="AL509" s="410">
        <f ca="1">SUM(AL510:AL525)</f>
        <v>0</v>
      </c>
      <c r="AM509" s="410">
        <f t="shared" ca="1" si="1061"/>
        <v>0</v>
      </c>
      <c r="AN509" s="410">
        <f ca="1">SUM(AN510:AN525)</f>
        <v>0</v>
      </c>
      <c r="AO509" s="410">
        <f ca="1">SUM(AO510:AO525)</f>
        <v>0</v>
      </c>
      <c r="AP509" s="410">
        <f ca="1">SUM(AP510:AP525)</f>
        <v>0</v>
      </c>
      <c r="AQ509" s="410">
        <f t="shared" ca="1" si="1062"/>
        <v>0</v>
      </c>
      <c r="AR509" s="410">
        <f t="shared" ca="1" si="1063"/>
        <v>0</v>
      </c>
    </row>
    <row r="510" spans="2:44" x14ac:dyDescent="0.25">
      <c r="B510" s="406" t="s">
        <v>647</v>
      </c>
      <c r="C510" s="411" t="s">
        <v>1209</v>
      </c>
      <c r="D51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412">
        <f t="shared" ca="1" si="1050"/>
        <v>0</v>
      </c>
      <c r="G510" s="412"/>
      <c r="H510" s="412">
        <f t="shared" ca="1" si="1052"/>
        <v>0</v>
      </c>
      <c r="I510" s="412"/>
      <c r="J510" s="412">
        <f t="shared" ca="1" si="1053"/>
        <v>0</v>
      </c>
      <c r="K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412">
        <f t="shared" ca="1" si="1059"/>
        <v>0</v>
      </c>
      <c r="AF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412">
        <f t="shared" ca="1" si="1060"/>
        <v>0</v>
      </c>
      <c r="AJ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412">
        <f t="shared" ca="1" si="1061"/>
        <v>0</v>
      </c>
      <c r="AN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412">
        <f t="shared" ca="1" si="1062"/>
        <v>0</v>
      </c>
      <c r="AR510" s="412">
        <f t="shared" ca="1" si="1063"/>
        <v>0</v>
      </c>
    </row>
    <row r="511" spans="2:44" x14ac:dyDescent="0.25">
      <c r="B511" s="406" t="s">
        <v>648</v>
      </c>
      <c r="C511" s="411" t="s">
        <v>1210</v>
      </c>
      <c r="D51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412">
        <f t="shared" ref="F511:F518" ca="1" si="1099">D511+E511</f>
        <v>0</v>
      </c>
      <c r="G511" s="412"/>
      <c r="H511" s="412">
        <f t="shared" ref="H511:H518" ca="1" si="1100">F511-G511</f>
        <v>0</v>
      </c>
      <c r="I511" s="412"/>
      <c r="J511" s="412">
        <f t="shared" ref="J511:J518" ca="1" si="1101">F511-I511</f>
        <v>0</v>
      </c>
      <c r="K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412">
        <f t="shared" ref="AE511:AE518" ca="1" si="1102">AB511+AC511+AD511</f>
        <v>0</v>
      </c>
      <c r="AF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412">
        <f t="shared" ref="AI511:AI518" ca="1" si="1103">AF511+AG511+AH511</f>
        <v>0</v>
      </c>
      <c r="AJ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412">
        <f t="shared" ref="AM511:AM518" ca="1" si="1104">AJ511+AK511+AL511</f>
        <v>0</v>
      </c>
      <c r="AN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412">
        <f t="shared" ref="AQ511:AQ518" ca="1" si="1105">AN511+AO511+AP511</f>
        <v>0</v>
      </c>
      <c r="AR511" s="412">
        <f t="shared" ref="AR511:AR518" ca="1" si="1106">AE511+AI511+AM511+AQ511</f>
        <v>0</v>
      </c>
    </row>
    <row r="512" spans="2:44" x14ac:dyDescent="0.25">
      <c r="B512" s="406" t="s">
        <v>649</v>
      </c>
      <c r="C512" s="411" t="s">
        <v>1211</v>
      </c>
      <c r="D51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412">
        <f t="shared" ca="1" si="1099"/>
        <v>0</v>
      </c>
      <c r="G512" s="412"/>
      <c r="H512" s="412">
        <f t="shared" ca="1" si="1100"/>
        <v>0</v>
      </c>
      <c r="I512" s="412"/>
      <c r="J512" s="412">
        <f t="shared" ca="1" si="1101"/>
        <v>0</v>
      </c>
      <c r="K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412">
        <f t="shared" ca="1" si="1102"/>
        <v>0</v>
      </c>
      <c r="AF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412">
        <f t="shared" ca="1" si="1103"/>
        <v>0</v>
      </c>
      <c r="AJ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412">
        <f t="shared" ca="1" si="1104"/>
        <v>0</v>
      </c>
      <c r="AN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412">
        <f t="shared" ca="1" si="1105"/>
        <v>0</v>
      </c>
      <c r="AR512" s="412">
        <f t="shared" ca="1" si="1106"/>
        <v>0</v>
      </c>
    </row>
    <row r="513" spans="2:44" x14ac:dyDescent="0.25">
      <c r="B513" s="406" t="s">
        <v>650</v>
      </c>
      <c r="C513" s="411" t="s">
        <v>1212</v>
      </c>
      <c r="D51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412">
        <f t="shared" ca="1" si="1099"/>
        <v>0</v>
      </c>
      <c r="G513" s="412"/>
      <c r="H513" s="412">
        <f t="shared" ca="1" si="1100"/>
        <v>0</v>
      </c>
      <c r="I513" s="412"/>
      <c r="J513" s="412">
        <f t="shared" ca="1" si="1101"/>
        <v>0</v>
      </c>
      <c r="K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412">
        <f t="shared" ca="1" si="1102"/>
        <v>0</v>
      </c>
      <c r="AF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412">
        <f t="shared" ca="1" si="1103"/>
        <v>0</v>
      </c>
      <c r="AJ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412">
        <f t="shared" ca="1" si="1104"/>
        <v>0</v>
      </c>
      <c r="AN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412">
        <f t="shared" ca="1" si="1105"/>
        <v>0</v>
      </c>
      <c r="AR513" s="412">
        <f t="shared" ca="1" si="1106"/>
        <v>0</v>
      </c>
    </row>
    <row r="514" spans="2:44" x14ac:dyDescent="0.25">
      <c r="B514" s="406" t="s">
        <v>651</v>
      </c>
      <c r="C514" s="411" t="s">
        <v>1213</v>
      </c>
      <c r="D51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412">
        <f t="shared" ca="1" si="1099"/>
        <v>0</v>
      </c>
      <c r="G514" s="412"/>
      <c r="H514" s="412">
        <f t="shared" ca="1" si="1100"/>
        <v>0</v>
      </c>
      <c r="I514" s="412"/>
      <c r="J514" s="412">
        <f t="shared" ca="1" si="1101"/>
        <v>0</v>
      </c>
      <c r="K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412">
        <f t="shared" ca="1" si="1102"/>
        <v>0</v>
      </c>
      <c r="AF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412">
        <f t="shared" ca="1" si="1103"/>
        <v>0</v>
      </c>
      <c r="AJ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412">
        <f t="shared" ca="1" si="1104"/>
        <v>0</v>
      </c>
      <c r="AN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412">
        <f t="shared" ca="1" si="1105"/>
        <v>0</v>
      </c>
      <c r="AR514" s="412">
        <f t="shared" ca="1" si="1106"/>
        <v>0</v>
      </c>
    </row>
    <row r="515" spans="2:44" x14ac:dyDescent="0.25">
      <c r="B515" s="406" t="s">
        <v>652</v>
      </c>
      <c r="C515" s="411" t="s">
        <v>1214</v>
      </c>
      <c r="D5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412">
        <f t="shared" ca="1" si="1099"/>
        <v>0</v>
      </c>
      <c r="G515" s="412"/>
      <c r="H515" s="412">
        <f t="shared" ca="1" si="1100"/>
        <v>0</v>
      </c>
      <c r="I515" s="412"/>
      <c r="J515" s="412">
        <f t="shared" ca="1" si="1101"/>
        <v>0</v>
      </c>
      <c r="K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412">
        <f t="shared" ca="1" si="1102"/>
        <v>0</v>
      </c>
      <c r="AF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412">
        <f t="shared" ca="1" si="1103"/>
        <v>0</v>
      </c>
      <c r="AJ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412">
        <f t="shared" ca="1" si="1104"/>
        <v>0</v>
      </c>
      <c r="AN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412">
        <f t="shared" ca="1" si="1105"/>
        <v>0</v>
      </c>
      <c r="AR515" s="412">
        <f t="shared" ca="1" si="1106"/>
        <v>0</v>
      </c>
    </row>
    <row r="516" spans="2:44" x14ac:dyDescent="0.25">
      <c r="B516" s="406" t="s">
        <v>653</v>
      </c>
      <c r="C516" s="411" t="s">
        <v>1215</v>
      </c>
      <c r="D5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412">
        <f t="shared" ca="1" si="1099"/>
        <v>0</v>
      </c>
      <c r="G516" s="412"/>
      <c r="H516" s="412">
        <f t="shared" ca="1" si="1100"/>
        <v>0</v>
      </c>
      <c r="I516" s="412"/>
      <c r="J516" s="412">
        <f t="shared" ca="1" si="1101"/>
        <v>0</v>
      </c>
      <c r="K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412">
        <f t="shared" ca="1" si="1102"/>
        <v>0</v>
      </c>
      <c r="AF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412">
        <f t="shared" ca="1" si="1103"/>
        <v>0</v>
      </c>
      <c r="AJ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412">
        <f t="shared" ca="1" si="1104"/>
        <v>0</v>
      </c>
      <c r="AN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412">
        <f t="shared" ca="1" si="1105"/>
        <v>0</v>
      </c>
      <c r="AR516" s="412">
        <f t="shared" ca="1" si="1106"/>
        <v>0</v>
      </c>
    </row>
    <row r="517" spans="2:44" x14ac:dyDescent="0.25">
      <c r="B517" s="406" t="s">
        <v>654</v>
      </c>
      <c r="C517" s="411" t="s">
        <v>1216</v>
      </c>
      <c r="D5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412">
        <f t="shared" ca="1" si="1099"/>
        <v>0</v>
      </c>
      <c r="G517" s="412"/>
      <c r="H517" s="412">
        <f t="shared" ca="1" si="1100"/>
        <v>0</v>
      </c>
      <c r="I517" s="412"/>
      <c r="J517" s="412">
        <f t="shared" ca="1" si="1101"/>
        <v>0</v>
      </c>
      <c r="K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412">
        <f t="shared" ca="1" si="1102"/>
        <v>0</v>
      </c>
      <c r="AF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412">
        <f t="shared" ca="1" si="1103"/>
        <v>0</v>
      </c>
      <c r="AJ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412">
        <f t="shared" ca="1" si="1104"/>
        <v>0</v>
      </c>
      <c r="AN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412">
        <f t="shared" ca="1" si="1105"/>
        <v>0</v>
      </c>
      <c r="AR517" s="412">
        <f t="shared" ca="1" si="1106"/>
        <v>0</v>
      </c>
    </row>
    <row r="518" spans="2:44" x14ac:dyDescent="0.25">
      <c r="B518" s="406" t="s">
        <v>655</v>
      </c>
      <c r="C518" s="411" t="s">
        <v>1217</v>
      </c>
      <c r="D51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412">
        <f t="shared" ca="1" si="1099"/>
        <v>0</v>
      </c>
      <c r="G518" s="412"/>
      <c r="H518" s="412">
        <f t="shared" ca="1" si="1100"/>
        <v>0</v>
      </c>
      <c r="I518" s="412"/>
      <c r="J518" s="412">
        <f t="shared" ca="1" si="1101"/>
        <v>0</v>
      </c>
      <c r="K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412">
        <f t="shared" ca="1" si="1102"/>
        <v>0</v>
      </c>
      <c r="AF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412">
        <f t="shared" ca="1" si="1103"/>
        <v>0</v>
      </c>
      <c r="AJ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412">
        <f t="shared" ca="1" si="1104"/>
        <v>0</v>
      </c>
      <c r="AN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412">
        <f t="shared" ca="1" si="1105"/>
        <v>0</v>
      </c>
      <c r="AR518" s="412">
        <f t="shared" ca="1" si="1106"/>
        <v>0</v>
      </c>
    </row>
    <row r="519" spans="2:44" x14ac:dyDescent="0.25">
      <c r="B519" s="406" t="s">
        <v>656</v>
      </c>
      <c r="C519" s="411" t="s">
        <v>1218</v>
      </c>
      <c r="D5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412">
        <f t="shared" ca="1" si="1050"/>
        <v>0</v>
      </c>
      <c r="G519" s="412"/>
      <c r="H519" s="412">
        <f t="shared" ca="1" si="1052"/>
        <v>0</v>
      </c>
      <c r="I519" s="412"/>
      <c r="J519" s="412">
        <f t="shared" ca="1" si="1053"/>
        <v>0</v>
      </c>
      <c r="K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412">
        <f t="shared" ca="1" si="1059"/>
        <v>0</v>
      </c>
      <c r="AF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412">
        <f t="shared" ca="1" si="1060"/>
        <v>0</v>
      </c>
      <c r="AJ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412">
        <f t="shared" ca="1" si="1061"/>
        <v>0</v>
      </c>
      <c r="AN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412">
        <f t="shared" ca="1" si="1062"/>
        <v>0</v>
      </c>
      <c r="AR519" s="412">
        <f t="shared" ca="1" si="1063"/>
        <v>0</v>
      </c>
    </row>
    <row r="520" spans="2:44" x14ac:dyDescent="0.25">
      <c r="B520" s="406" t="s">
        <v>657</v>
      </c>
      <c r="C520" s="411" t="s">
        <v>1219</v>
      </c>
      <c r="D5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412">
        <f t="shared" ca="1" si="1050"/>
        <v>0</v>
      </c>
      <c r="G520" s="412"/>
      <c r="H520" s="412">
        <f t="shared" ca="1" si="1052"/>
        <v>0</v>
      </c>
      <c r="I520" s="412"/>
      <c r="J520" s="412">
        <f t="shared" ca="1" si="1053"/>
        <v>0</v>
      </c>
      <c r="K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412">
        <f t="shared" ca="1" si="1059"/>
        <v>0</v>
      </c>
      <c r="AF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412">
        <f t="shared" ca="1" si="1060"/>
        <v>0</v>
      </c>
      <c r="AJ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412">
        <f t="shared" ca="1" si="1061"/>
        <v>0</v>
      </c>
      <c r="AN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412">
        <f t="shared" ca="1" si="1062"/>
        <v>0</v>
      </c>
      <c r="AR520" s="412">
        <f t="shared" ca="1" si="1063"/>
        <v>0</v>
      </c>
    </row>
    <row r="521" spans="2:44" x14ac:dyDescent="0.25">
      <c r="B521" s="406" t="s">
        <v>658</v>
      </c>
      <c r="C521" s="411" t="s">
        <v>1220</v>
      </c>
      <c r="D5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412">
        <f t="shared" ref="F521:F522" ca="1" si="1107">D521+E521</f>
        <v>0</v>
      </c>
      <c r="G521" s="412"/>
      <c r="H521" s="412">
        <f t="shared" ref="H521:H522" ca="1" si="1108">F521-G521</f>
        <v>0</v>
      </c>
      <c r="I521" s="412"/>
      <c r="J521" s="412">
        <f t="shared" ref="J521:J522" ca="1" si="1109">F521-I521</f>
        <v>0</v>
      </c>
      <c r="K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412">
        <f t="shared" ref="AE521:AE522" ca="1" si="1110">AB521+AC521+AD521</f>
        <v>0</v>
      </c>
      <c r="AF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412">
        <f t="shared" ref="AI521:AI522" ca="1" si="1111">AF521+AG521+AH521</f>
        <v>0</v>
      </c>
      <c r="AJ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412">
        <f t="shared" ref="AM521:AM522" ca="1" si="1112">AJ521+AK521+AL521</f>
        <v>0</v>
      </c>
      <c r="AN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412">
        <f t="shared" ref="AQ521:AQ522" ca="1" si="1113">AN521+AO521+AP521</f>
        <v>0</v>
      </c>
      <c r="AR521" s="412">
        <f t="shared" ref="AR521:AR522" ca="1" si="1114">AE521+AI521+AM521+AQ521</f>
        <v>0</v>
      </c>
    </row>
    <row r="522" spans="2:44" x14ac:dyDescent="0.25">
      <c r="B522" s="406" t="s">
        <v>659</v>
      </c>
      <c r="C522" s="411" t="s">
        <v>1221</v>
      </c>
      <c r="D52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412">
        <f t="shared" ca="1" si="1107"/>
        <v>0</v>
      </c>
      <c r="G522" s="412"/>
      <c r="H522" s="412">
        <f t="shared" ca="1" si="1108"/>
        <v>0</v>
      </c>
      <c r="I522" s="412"/>
      <c r="J522" s="412">
        <f t="shared" ca="1" si="1109"/>
        <v>0</v>
      </c>
      <c r="K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412">
        <f t="shared" ca="1" si="1110"/>
        <v>0</v>
      </c>
      <c r="AF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412">
        <f t="shared" ca="1" si="1111"/>
        <v>0</v>
      </c>
      <c r="AJ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412">
        <f t="shared" ca="1" si="1112"/>
        <v>0</v>
      </c>
      <c r="AN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412">
        <f t="shared" ca="1" si="1113"/>
        <v>0</v>
      </c>
      <c r="AR522" s="412">
        <f t="shared" ca="1" si="1114"/>
        <v>0</v>
      </c>
    </row>
    <row r="523" spans="2:44" x14ac:dyDescent="0.25">
      <c r="B523" s="406" t="s">
        <v>660</v>
      </c>
      <c r="C523" s="411" t="s">
        <v>1222</v>
      </c>
      <c r="D52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412">
        <f t="shared" ref="F523:F524" ca="1" si="1115">D523+E523</f>
        <v>0</v>
      </c>
      <c r="G523" s="412"/>
      <c r="H523" s="412">
        <f t="shared" ref="H523:H524" ca="1" si="1116">F523-G523</f>
        <v>0</v>
      </c>
      <c r="I523" s="412"/>
      <c r="J523" s="412">
        <f t="shared" ref="J523:J524" ca="1" si="1117">F523-I523</f>
        <v>0</v>
      </c>
      <c r="K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412">
        <f t="shared" ref="AE523:AE524" ca="1" si="1118">AB523+AC523+AD523</f>
        <v>0</v>
      </c>
      <c r="AF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412">
        <f t="shared" ref="AI523:AI524" ca="1" si="1119">AF523+AG523+AH523</f>
        <v>0</v>
      </c>
      <c r="AJ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412">
        <f t="shared" ref="AM523:AM524" ca="1" si="1120">AJ523+AK523+AL523</f>
        <v>0</v>
      </c>
      <c r="AN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412">
        <f t="shared" ref="AQ523:AQ524" ca="1" si="1121">AN523+AO523+AP523</f>
        <v>0</v>
      </c>
      <c r="AR523" s="412">
        <f t="shared" ref="AR523:AR524" ca="1" si="1122">AE523+AI523+AM523+AQ523</f>
        <v>0</v>
      </c>
    </row>
    <row r="524" spans="2:44" x14ac:dyDescent="0.25">
      <c r="B524" s="406" t="s">
        <v>661</v>
      </c>
      <c r="C524" s="411" t="s">
        <v>1223</v>
      </c>
      <c r="D5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412">
        <f t="shared" ca="1" si="1115"/>
        <v>0</v>
      </c>
      <c r="G524" s="412"/>
      <c r="H524" s="412">
        <f t="shared" ca="1" si="1116"/>
        <v>0</v>
      </c>
      <c r="I524" s="412"/>
      <c r="J524" s="412">
        <f t="shared" ca="1" si="1117"/>
        <v>0</v>
      </c>
      <c r="K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412">
        <f t="shared" ca="1" si="1118"/>
        <v>0</v>
      </c>
      <c r="AF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412">
        <f t="shared" ca="1" si="1119"/>
        <v>0</v>
      </c>
      <c r="AJ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412">
        <f t="shared" ca="1" si="1120"/>
        <v>0</v>
      </c>
      <c r="AN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412">
        <f t="shared" ca="1" si="1121"/>
        <v>0</v>
      </c>
      <c r="AR524" s="412">
        <f t="shared" ca="1" si="1122"/>
        <v>0</v>
      </c>
    </row>
    <row r="525" spans="2:44" x14ac:dyDescent="0.25">
      <c r="B525" s="406" t="s">
        <v>662</v>
      </c>
      <c r="C525" s="411" t="s">
        <v>1224</v>
      </c>
      <c r="D5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412">
        <f t="shared" ca="1" si="1050"/>
        <v>0</v>
      </c>
      <c r="G525" s="412"/>
      <c r="H525" s="412">
        <f t="shared" ca="1" si="1052"/>
        <v>0</v>
      </c>
      <c r="I525" s="412"/>
      <c r="J525" s="412">
        <f t="shared" ca="1" si="1053"/>
        <v>0</v>
      </c>
      <c r="K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412">
        <f t="shared" ca="1" si="1059"/>
        <v>0</v>
      </c>
      <c r="AF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412">
        <f t="shared" ca="1" si="1060"/>
        <v>0</v>
      </c>
      <c r="AJ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412">
        <f t="shared" ca="1" si="1061"/>
        <v>0</v>
      </c>
      <c r="AN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412">
        <f t="shared" ca="1" si="1062"/>
        <v>0</v>
      </c>
      <c r="AR525" s="412">
        <f t="shared" ca="1" si="1063"/>
        <v>0</v>
      </c>
    </row>
    <row r="526" spans="2:44" x14ac:dyDescent="0.25">
      <c r="B526" s="407" t="s">
        <v>663</v>
      </c>
      <c r="C526" s="413" t="s">
        <v>1225</v>
      </c>
      <c r="D526" s="414">
        <f ca="1">D527+D541</f>
        <v>0</v>
      </c>
      <c r="E526" s="414">
        <f ca="1">E527+E541</f>
        <v>0</v>
      </c>
      <c r="F526" s="414">
        <f t="shared" ca="1" si="1050"/>
        <v>0</v>
      </c>
      <c r="G526" s="414">
        <f t="shared" ref="G526:I526" si="1123">G527+G541</f>
        <v>0</v>
      </c>
      <c r="H526" s="414">
        <f t="shared" ca="1" si="1052"/>
        <v>0</v>
      </c>
      <c r="I526" s="414">
        <f t="shared" si="1123"/>
        <v>0</v>
      </c>
      <c r="J526" s="414">
        <f t="shared" ca="1" si="1053"/>
        <v>0</v>
      </c>
      <c r="K526" s="414">
        <f t="shared" ref="K526:AP526" ca="1" si="1124">K527+K541</f>
        <v>0</v>
      </c>
      <c r="L526" s="414">
        <f t="shared" ca="1" si="1124"/>
        <v>0</v>
      </c>
      <c r="M526" s="414">
        <f t="shared" ca="1" si="1124"/>
        <v>0</v>
      </c>
      <c r="N526" s="414">
        <f t="shared" ca="1" si="1124"/>
        <v>0</v>
      </c>
      <c r="O526" s="414">
        <f t="shared" ca="1" si="1124"/>
        <v>0</v>
      </c>
      <c r="P526" s="414">
        <f t="shared" ref="P526:Q526" ca="1" si="1125">P527+P541</f>
        <v>0</v>
      </c>
      <c r="Q526" s="414">
        <f t="shared" ca="1" si="1125"/>
        <v>0</v>
      </c>
      <c r="R526" s="414">
        <f t="shared" ca="1" si="1124"/>
        <v>0</v>
      </c>
      <c r="S526" s="414">
        <f t="shared" ca="1" si="1124"/>
        <v>0</v>
      </c>
      <c r="T526" s="414">
        <f t="shared" ref="T526" ca="1" si="1126">T527+T541</f>
        <v>0</v>
      </c>
      <c r="U526" s="414">
        <f t="shared" ca="1" si="1124"/>
        <v>0</v>
      </c>
      <c r="V526" s="414">
        <f t="shared" ca="1" si="1124"/>
        <v>0</v>
      </c>
      <c r="W526" s="414">
        <f t="shared" ref="W526" ca="1" si="1127">W527+W541</f>
        <v>0</v>
      </c>
      <c r="X526" s="414">
        <f t="shared" ca="1" si="1124"/>
        <v>0</v>
      </c>
      <c r="Y526" s="414">
        <f t="shared" ref="Y526:Z526" ca="1" si="1128">Y527+Y541</f>
        <v>0</v>
      </c>
      <c r="Z526" s="414">
        <f t="shared" ca="1" si="1128"/>
        <v>0</v>
      </c>
      <c r="AA526" s="414">
        <f t="shared" ca="1" si="1124"/>
        <v>0</v>
      </c>
      <c r="AB526" s="414">
        <f t="shared" ca="1" si="1124"/>
        <v>0</v>
      </c>
      <c r="AC526" s="414">
        <f t="shared" ca="1" si="1124"/>
        <v>0</v>
      </c>
      <c r="AD526" s="414">
        <f t="shared" ca="1" si="1124"/>
        <v>0</v>
      </c>
      <c r="AE526" s="414">
        <f t="shared" ca="1" si="1059"/>
        <v>0</v>
      </c>
      <c r="AF526" s="414">
        <f t="shared" ca="1" si="1124"/>
        <v>0</v>
      </c>
      <c r="AG526" s="414">
        <f t="shared" ca="1" si="1124"/>
        <v>0</v>
      </c>
      <c r="AH526" s="414">
        <f t="shared" ca="1" si="1124"/>
        <v>0</v>
      </c>
      <c r="AI526" s="414">
        <f t="shared" ca="1" si="1060"/>
        <v>0</v>
      </c>
      <c r="AJ526" s="414">
        <f t="shared" ca="1" si="1124"/>
        <v>0</v>
      </c>
      <c r="AK526" s="414">
        <f t="shared" ca="1" si="1124"/>
        <v>0</v>
      </c>
      <c r="AL526" s="414">
        <f t="shared" ca="1" si="1124"/>
        <v>0</v>
      </c>
      <c r="AM526" s="414">
        <f t="shared" ca="1" si="1061"/>
        <v>0</v>
      </c>
      <c r="AN526" s="414">
        <f t="shared" ca="1" si="1124"/>
        <v>0</v>
      </c>
      <c r="AO526" s="414">
        <f t="shared" ca="1" si="1124"/>
        <v>0</v>
      </c>
      <c r="AP526" s="414">
        <f t="shared" ca="1" si="1124"/>
        <v>0</v>
      </c>
      <c r="AQ526" s="414">
        <f t="shared" ca="1" si="1062"/>
        <v>0</v>
      </c>
      <c r="AR526" s="414">
        <f t="shared" ca="1" si="1063"/>
        <v>0</v>
      </c>
    </row>
    <row r="527" spans="2:44" x14ac:dyDescent="0.25">
      <c r="B527" s="405" t="s">
        <v>664</v>
      </c>
      <c r="C527" s="409" t="s">
        <v>1226</v>
      </c>
      <c r="D527" s="410">
        <f ca="1">SUM(D528:D540)</f>
        <v>0</v>
      </c>
      <c r="E527" s="410">
        <f ca="1">SUM(E528:E540)</f>
        <v>0</v>
      </c>
      <c r="F527" s="410">
        <f t="shared" ca="1" si="1050"/>
        <v>0</v>
      </c>
      <c r="G527" s="410">
        <f t="shared" ref="G527:I527" si="1129">SUM(G528:G540)</f>
        <v>0</v>
      </c>
      <c r="H527" s="410">
        <f t="shared" ca="1" si="1052"/>
        <v>0</v>
      </c>
      <c r="I527" s="410">
        <f t="shared" si="1129"/>
        <v>0</v>
      </c>
      <c r="J527" s="410">
        <f t="shared" ca="1" si="1053"/>
        <v>0</v>
      </c>
      <c r="K527" s="410">
        <f t="shared" ref="K527:AP527" ca="1" si="1130">SUM(K528:K540)</f>
        <v>0</v>
      </c>
      <c r="L527" s="410">
        <f t="shared" ca="1" si="1130"/>
        <v>0</v>
      </c>
      <c r="M527" s="410">
        <f t="shared" ca="1" si="1130"/>
        <v>0</v>
      </c>
      <c r="N527" s="410">
        <f t="shared" ca="1" si="1130"/>
        <v>0</v>
      </c>
      <c r="O527" s="410">
        <f t="shared" ca="1" si="1130"/>
        <v>0</v>
      </c>
      <c r="P527" s="410">
        <f t="shared" ref="P527:Q527" ca="1" si="1131">SUM(P528:P540)</f>
        <v>0</v>
      </c>
      <c r="Q527" s="410">
        <f t="shared" ca="1" si="1131"/>
        <v>0</v>
      </c>
      <c r="R527" s="410">
        <f t="shared" ca="1" si="1130"/>
        <v>0</v>
      </c>
      <c r="S527" s="410">
        <f t="shared" ca="1" si="1130"/>
        <v>0</v>
      </c>
      <c r="T527" s="410">
        <f t="shared" ref="T527" ca="1" si="1132">SUM(T528:T540)</f>
        <v>0</v>
      </c>
      <c r="U527" s="410">
        <f t="shared" ca="1" si="1130"/>
        <v>0</v>
      </c>
      <c r="V527" s="410">
        <f t="shared" ca="1" si="1130"/>
        <v>0</v>
      </c>
      <c r="W527" s="410">
        <f t="shared" ref="W527" ca="1" si="1133">SUM(W528:W540)</f>
        <v>0</v>
      </c>
      <c r="X527" s="410">
        <f t="shared" ca="1" si="1130"/>
        <v>0</v>
      </c>
      <c r="Y527" s="410">
        <f t="shared" ref="Y527:Z527" ca="1" si="1134">SUM(Y528:Y540)</f>
        <v>0</v>
      </c>
      <c r="Z527" s="410">
        <f t="shared" ca="1" si="1134"/>
        <v>0</v>
      </c>
      <c r="AA527" s="410">
        <f t="shared" ca="1" si="1130"/>
        <v>0</v>
      </c>
      <c r="AB527" s="410">
        <f t="shared" ca="1" si="1130"/>
        <v>0</v>
      </c>
      <c r="AC527" s="410">
        <f t="shared" ca="1" si="1130"/>
        <v>0</v>
      </c>
      <c r="AD527" s="410">
        <f t="shared" ca="1" si="1130"/>
        <v>0</v>
      </c>
      <c r="AE527" s="410">
        <f t="shared" ca="1" si="1059"/>
        <v>0</v>
      </c>
      <c r="AF527" s="410">
        <f t="shared" ca="1" si="1130"/>
        <v>0</v>
      </c>
      <c r="AG527" s="410">
        <f t="shared" ca="1" si="1130"/>
        <v>0</v>
      </c>
      <c r="AH527" s="410">
        <f t="shared" ca="1" si="1130"/>
        <v>0</v>
      </c>
      <c r="AI527" s="410">
        <f t="shared" ca="1" si="1060"/>
        <v>0</v>
      </c>
      <c r="AJ527" s="410">
        <f t="shared" ca="1" si="1130"/>
        <v>0</v>
      </c>
      <c r="AK527" s="410">
        <f t="shared" ca="1" si="1130"/>
        <v>0</v>
      </c>
      <c r="AL527" s="410">
        <f t="shared" ca="1" si="1130"/>
        <v>0</v>
      </c>
      <c r="AM527" s="410">
        <f t="shared" ca="1" si="1061"/>
        <v>0</v>
      </c>
      <c r="AN527" s="410">
        <f t="shared" ca="1" si="1130"/>
        <v>0</v>
      </c>
      <c r="AO527" s="410">
        <f t="shared" ca="1" si="1130"/>
        <v>0</v>
      </c>
      <c r="AP527" s="410">
        <f t="shared" ca="1" si="1130"/>
        <v>0</v>
      </c>
      <c r="AQ527" s="410">
        <f t="shared" ca="1" si="1062"/>
        <v>0</v>
      </c>
      <c r="AR527" s="410">
        <f t="shared" ca="1" si="1063"/>
        <v>0</v>
      </c>
    </row>
    <row r="528" spans="2:44" x14ac:dyDescent="0.25">
      <c r="B528" s="406" t="s">
        <v>665</v>
      </c>
      <c r="C528" s="411" t="s">
        <v>1227</v>
      </c>
      <c r="D52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412">
        <f t="shared" ref="F528:F540" ca="1" si="1135">D528+E528</f>
        <v>0</v>
      </c>
      <c r="G528" s="412"/>
      <c r="H528" s="412">
        <f t="shared" ref="H528:H540" ca="1" si="1136">F528-G528</f>
        <v>0</v>
      </c>
      <c r="I528" s="412"/>
      <c r="J528" s="412">
        <f t="shared" ref="J528:J540" ca="1" si="1137">F528-I528</f>
        <v>0</v>
      </c>
      <c r="K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412">
        <f t="shared" ref="AE528:AE540" ca="1" si="1138">AB528+AC528+AD528</f>
        <v>0</v>
      </c>
      <c r="AF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412">
        <f t="shared" ref="AI528:AI540" ca="1" si="1139">AF528+AG528+AH528</f>
        <v>0</v>
      </c>
      <c r="AJ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412">
        <f t="shared" ref="AM528:AM540" ca="1" si="1140">AJ528+AK528+AL528</f>
        <v>0</v>
      </c>
      <c r="AN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412">
        <f t="shared" ref="AQ528:AQ540" ca="1" si="1141">AN528+AO528+AP528</f>
        <v>0</v>
      </c>
      <c r="AR528" s="412">
        <f t="shared" ref="AR528:AR540" ca="1" si="1142">AE528+AI528+AM528+AQ528</f>
        <v>0</v>
      </c>
    </row>
    <row r="529" spans="2:44" x14ac:dyDescent="0.25">
      <c r="B529" s="406" t="s">
        <v>666</v>
      </c>
      <c r="C529" s="411" t="s">
        <v>1228</v>
      </c>
      <c r="D5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412">
        <f t="shared" ref="F529:F533" ca="1" si="1143">D529+E529</f>
        <v>0</v>
      </c>
      <c r="G529" s="412"/>
      <c r="H529" s="412">
        <f t="shared" ref="H529:H533" ca="1" si="1144">F529-G529</f>
        <v>0</v>
      </c>
      <c r="I529" s="412"/>
      <c r="J529" s="412">
        <f t="shared" ref="J529:J533" ca="1" si="1145">F529-I529</f>
        <v>0</v>
      </c>
      <c r="K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412">
        <f t="shared" ref="AE529:AE533" ca="1" si="1146">AB529+AC529+AD529</f>
        <v>0</v>
      </c>
      <c r="AF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412">
        <f t="shared" ref="AI529:AI533" ca="1" si="1147">AF529+AG529+AH529</f>
        <v>0</v>
      </c>
      <c r="AJ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412">
        <f t="shared" ref="AM529:AM533" ca="1" si="1148">AJ529+AK529+AL529</f>
        <v>0</v>
      </c>
      <c r="AN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412">
        <f t="shared" ref="AQ529:AQ533" ca="1" si="1149">AN529+AO529+AP529</f>
        <v>0</v>
      </c>
      <c r="AR529" s="412">
        <f t="shared" ref="AR529:AR533" ca="1" si="1150">AE529+AI529+AM529+AQ529</f>
        <v>0</v>
      </c>
    </row>
    <row r="530" spans="2:44" x14ac:dyDescent="0.25">
      <c r="B530" s="406" t="s">
        <v>667</v>
      </c>
      <c r="C530" s="411" t="s">
        <v>1229</v>
      </c>
      <c r="D5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412">
        <f t="shared" ca="1" si="1143"/>
        <v>0</v>
      </c>
      <c r="G530" s="412"/>
      <c r="H530" s="412">
        <f t="shared" ca="1" si="1144"/>
        <v>0</v>
      </c>
      <c r="I530" s="412"/>
      <c r="J530" s="412">
        <f t="shared" ca="1" si="1145"/>
        <v>0</v>
      </c>
      <c r="K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412">
        <f t="shared" ca="1" si="1146"/>
        <v>0</v>
      </c>
      <c r="AF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412">
        <f t="shared" ca="1" si="1147"/>
        <v>0</v>
      </c>
      <c r="AJ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412">
        <f t="shared" ca="1" si="1148"/>
        <v>0</v>
      </c>
      <c r="AN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412">
        <f t="shared" ca="1" si="1149"/>
        <v>0</v>
      </c>
      <c r="AR530" s="412">
        <f t="shared" ca="1" si="1150"/>
        <v>0</v>
      </c>
    </row>
    <row r="531" spans="2:44" x14ac:dyDescent="0.25">
      <c r="B531" s="406" t="s">
        <v>668</v>
      </c>
      <c r="C531" s="411" t="s">
        <v>1230</v>
      </c>
      <c r="D5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412">
        <f t="shared" ca="1" si="1143"/>
        <v>0</v>
      </c>
      <c r="G531" s="412"/>
      <c r="H531" s="412">
        <f t="shared" ca="1" si="1144"/>
        <v>0</v>
      </c>
      <c r="I531" s="412"/>
      <c r="J531" s="412">
        <f t="shared" ca="1" si="1145"/>
        <v>0</v>
      </c>
      <c r="K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412">
        <f t="shared" ca="1" si="1146"/>
        <v>0</v>
      </c>
      <c r="AF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412">
        <f t="shared" ca="1" si="1147"/>
        <v>0</v>
      </c>
      <c r="AJ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412">
        <f t="shared" ca="1" si="1148"/>
        <v>0</v>
      </c>
      <c r="AN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412">
        <f t="shared" ca="1" si="1149"/>
        <v>0</v>
      </c>
      <c r="AR531" s="412">
        <f t="shared" ca="1" si="1150"/>
        <v>0</v>
      </c>
    </row>
    <row r="532" spans="2:44" x14ac:dyDescent="0.25">
      <c r="B532" s="406" t="s">
        <v>669</v>
      </c>
      <c r="C532" s="411" t="s">
        <v>1231</v>
      </c>
      <c r="D5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412">
        <f t="shared" ca="1" si="1143"/>
        <v>0</v>
      </c>
      <c r="G532" s="412"/>
      <c r="H532" s="412">
        <f t="shared" ca="1" si="1144"/>
        <v>0</v>
      </c>
      <c r="I532" s="412"/>
      <c r="J532" s="412">
        <f t="shared" ca="1" si="1145"/>
        <v>0</v>
      </c>
      <c r="K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412">
        <f t="shared" ca="1" si="1146"/>
        <v>0</v>
      </c>
      <c r="AF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412">
        <f t="shared" ca="1" si="1147"/>
        <v>0</v>
      </c>
      <c r="AJ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412">
        <f t="shared" ca="1" si="1148"/>
        <v>0</v>
      </c>
      <c r="AN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412">
        <f t="shared" ca="1" si="1149"/>
        <v>0</v>
      </c>
      <c r="AR532" s="412">
        <f t="shared" ca="1" si="1150"/>
        <v>0</v>
      </c>
    </row>
    <row r="533" spans="2:44" x14ac:dyDescent="0.25">
      <c r="B533" s="406" t="s">
        <v>670</v>
      </c>
      <c r="C533" s="411" t="s">
        <v>1232</v>
      </c>
      <c r="D53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412">
        <f t="shared" ca="1" si="1143"/>
        <v>0</v>
      </c>
      <c r="G533" s="412"/>
      <c r="H533" s="412">
        <f t="shared" ca="1" si="1144"/>
        <v>0</v>
      </c>
      <c r="I533" s="412"/>
      <c r="J533" s="412">
        <f t="shared" ca="1" si="1145"/>
        <v>0</v>
      </c>
      <c r="K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412">
        <f t="shared" ca="1" si="1146"/>
        <v>0</v>
      </c>
      <c r="AF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412">
        <f t="shared" ca="1" si="1147"/>
        <v>0</v>
      </c>
      <c r="AJ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412">
        <f t="shared" ca="1" si="1148"/>
        <v>0</v>
      </c>
      <c r="AN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412">
        <f t="shared" ca="1" si="1149"/>
        <v>0</v>
      </c>
      <c r="AR533" s="412">
        <f t="shared" ca="1" si="1150"/>
        <v>0</v>
      </c>
    </row>
    <row r="534" spans="2:44" x14ac:dyDescent="0.25">
      <c r="B534" s="406" t="s">
        <v>671</v>
      </c>
      <c r="C534" s="411" t="s">
        <v>1233</v>
      </c>
      <c r="D5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412">
        <f t="shared" ca="1" si="1135"/>
        <v>0</v>
      </c>
      <c r="G534" s="412"/>
      <c r="H534" s="412">
        <f t="shared" ca="1" si="1136"/>
        <v>0</v>
      </c>
      <c r="I534" s="412"/>
      <c r="J534" s="412">
        <f t="shared" ca="1" si="1137"/>
        <v>0</v>
      </c>
      <c r="K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412">
        <f t="shared" ca="1" si="1138"/>
        <v>0</v>
      </c>
      <c r="AF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412">
        <f t="shared" ca="1" si="1139"/>
        <v>0</v>
      </c>
      <c r="AJ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412">
        <f t="shared" ca="1" si="1140"/>
        <v>0</v>
      </c>
      <c r="AN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412">
        <f t="shared" ca="1" si="1141"/>
        <v>0</v>
      </c>
      <c r="AR534" s="412">
        <f t="shared" ca="1" si="1142"/>
        <v>0</v>
      </c>
    </row>
    <row r="535" spans="2:44" x14ac:dyDescent="0.25">
      <c r="B535" s="406" t="s">
        <v>672</v>
      </c>
      <c r="C535" s="411" t="s">
        <v>1234</v>
      </c>
      <c r="D53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412">
        <f t="shared" ca="1" si="1135"/>
        <v>0</v>
      </c>
      <c r="G535" s="412"/>
      <c r="H535" s="412">
        <f t="shared" ca="1" si="1136"/>
        <v>0</v>
      </c>
      <c r="I535" s="412"/>
      <c r="J535" s="412">
        <f t="shared" ca="1" si="1137"/>
        <v>0</v>
      </c>
      <c r="K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412">
        <f t="shared" ca="1" si="1138"/>
        <v>0</v>
      </c>
      <c r="AF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412">
        <f t="shared" ca="1" si="1139"/>
        <v>0</v>
      </c>
      <c r="AJ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412">
        <f t="shared" ca="1" si="1140"/>
        <v>0</v>
      </c>
      <c r="AN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412">
        <f t="shared" ca="1" si="1141"/>
        <v>0</v>
      </c>
      <c r="AR535" s="412">
        <f t="shared" ca="1" si="1142"/>
        <v>0</v>
      </c>
    </row>
    <row r="536" spans="2:44" x14ac:dyDescent="0.25">
      <c r="B536" s="406" t="s">
        <v>673</v>
      </c>
      <c r="C536" s="411" t="s">
        <v>1235</v>
      </c>
      <c r="D5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412">
        <f t="shared" ca="1" si="1135"/>
        <v>0</v>
      </c>
      <c r="G536" s="412"/>
      <c r="H536" s="412">
        <f t="shared" ca="1" si="1136"/>
        <v>0</v>
      </c>
      <c r="I536" s="412"/>
      <c r="J536" s="412">
        <f t="shared" ca="1" si="1137"/>
        <v>0</v>
      </c>
      <c r="K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412">
        <f t="shared" ca="1" si="1138"/>
        <v>0</v>
      </c>
      <c r="AF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412">
        <f t="shared" ca="1" si="1139"/>
        <v>0</v>
      </c>
      <c r="AJ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412">
        <f t="shared" ca="1" si="1140"/>
        <v>0</v>
      </c>
      <c r="AN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412">
        <f t="shared" ca="1" si="1141"/>
        <v>0</v>
      </c>
      <c r="AR536" s="412">
        <f t="shared" ca="1" si="1142"/>
        <v>0</v>
      </c>
    </row>
    <row r="537" spans="2:44" x14ac:dyDescent="0.25">
      <c r="B537" s="406" t="s">
        <v>674</v>
      </c>
      <c r="C537" s="411" t="s">
        <v>1236</v>
      </c>
      <c r="D5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412">
        <f t="shared" ref="F537" ca="1" si="1151">D537+E537</f>
        <v>0</v>
      </c>
      <c r="G537" s="412"/>
      <c r="H537" s="412">
        <f t="shared" ref="H537" ca="1" si="1152">F537-G537</f>
        <v>0</v>
      </c>
      <c r="I537" s="412"/>
      <c r="J537" s="412">
        <f t="shared" ref="J537" ca="1" si="1153">F537-I537</f>
        <v>0</v>
      </c>
      <c r="K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412">
        <f t="shared" ref="AE537" ca="1" si="1154">AB537+AC537+AD537</f>
        <v>0</v>
      </c>
      <c r="AF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412">
        <f t="shared" ref="AI537" ca="1" si="1155">AF537+AG537+AH537</f>
        <v>0</v>
      </c>
      <c r="AJ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412">
        <f t="shared" ref="AM537" ca="1" si="1156">AJ537+AK537+AL537</f>
        <v>0</v>
      </c>
      <c r="AN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412">
        <f t="shared" ref="AQ537" ca="1" si="1157">AN537+AO537+AP537</f>
        <v>0</v>
      </c>
      <c r="AR537" s="412">
        <f t="shared" ref="AR537" ca="1" si="1158">AE537+AI537+AM537+AQ537</f>
        <v>0</v>
      </c>
    </row>
    <row r="538" spans="2:44" x14ac:dyDescent="0.25">
      <c r="B538" s="406" t="s">
        <v>675</v>
      </c>
      <c r="C538" s="411" t="s">
        <v>1237</v>
      </c>
      <c r="D5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412">
        <f t="shared" ref="F538" ca="1" si="1159">D538+E538</f>
        <v>0</v>
      </c>
      <c r="G538" s="412"/>
      <c r="H538" s="412">
        <f t="shared" ref="H538" ca="1" si="1160">F538-G538</f>
        <v>0</v>
      </c>
      <c r="I538" s="412"/>
      <c r="J538" s="412">
        <f t="shared" ref="J538" ca="1" si="1161">F538-I538</f>
        <v>0</v>
      </c>
      <c r="K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412">
        <f t="shared" ref="AE538" ca="1" si="1162">AB538+AC538+AD538</f>
        <v>0</v>
      </c>
      <c r="AF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412">
        <f t="shared" ref="AI538" ca="1" si="1163">AF538+AG538+AH538</f>
        <v>0</v>
      </c>
      <c r="AJ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412">
        <f t="shared" ref="AM538" ca="1" si="1164">AJ538+AK538+AL538</f>
        <v>0</v>
      </c>
      <c r="AN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412">
        <f t="shared" ref="AQ538" ca="1" si="1165">AN538+AO538+AP538</f>
        <v>0</v>
      </c>
      <c r="AR538" s="412">
        <f t="shared" ref="AR538" ca="1" si="1166">AE538+AI538+AM538+AQ538</f>
        <v>0</v>
      </c>
    </row>
    <row r="539" spans="2:44" x14ac:dyDescent="0.25">
      <c r="B539" s="406" t="s">
        <v>676</v>
      </c>
      <c r="C539" s="411" t="s">
        <v>1238</v>
      </c>
      <c r="D5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412">
        <f t="shared" ref="F539" ca="1" si="1167">D539+E539</f>
        <v>0</v>
      </c>
      <c r="G539" s="412"/>
      <c r="H539" s="412">
        <f t="shared" ref="H539" ca="1" si="1168">F539-G539</f>
        <v>0</v>
      </c>
      <c r="I539" s="412"/>
      <c r="J539" s="412">
        <f t="shared" ref="J539" ca="1" si="1169">F539-I539</f>
        <v>0</v>
      </c>
      <c r="K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412">
        <f t="shared" ref="AE539" ca="1" si="1170">AB539+AC539+AD539</f>
        <v>0</v>
      </c>
      <c r="AF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412">
        <f t="shared" ref="AI539" ca="1" si="1171">AF539+AG539+AH539</f>
        <v>0</v>
      </c>
      <c r="AJ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412">
        <f t="shared" ref="AM539" ca="1" si="1172">AJ539+AK539+AL539</f>
        <v>0</v>
      </c>
      <c r="AN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412">
        <f t="shared" ref="AQ539" ca="1" si="1173">AN539+AO539+AP539</f>
        <v>0</v>
      </c>
      <c r="AR539" s="412">
        <f t="shared" ref="AR539" ca="1" si="1174">AE539+AI539+AM539+AQ539</f>
        <v>0</v>
      </c>
    </row>
    <row r="540" spans="2:44" x14ac:dyDescent="0.25">
      <c r="B540" s="406" t="s">
        <v>677</v>
      </c>
      <c r="C540" s="411" t="s">
        <v>1239</v>
      </c>
      <c r="D5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412">
        <f t="shared" ca="1" si="1135"/>
        <v>0</v>
      </c>
      <c r="G540" s="412"/>
      <c r="H540" s="412">
        <f t="shared" ca="1" si="1136"/>
        <v>0</v>
      </c>
      <c r="I540" s="412"/>
      <c r="J540" s="412">
        <f t="shared" ca="1" si="1137"/>
        <v>0</v>
      </c>
      <c r="K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412">
        <f t="shared" ca="1" si="1138"/>
        <v>0</v>
      </c>
      <c r="AF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412">
        <f t="shared" ca="1" si="1139"/>
        <v>0</v>
      </c>
      <c r="AJ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412">
        <f t="shared" ca="1" si="1140"/>
        <v>0</v>
      </c>
      <c r="AN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412">
        <f t="shared" ca="1" si="1141"/>
        <v>0</v>
      </c>
      <c r="AR540" s="412">
        <f t="shared" ca="1" si="1142"/>
        <v>0</v>
      </c>
    </row>
    <row r="541" spans="2:44" x14ac:dyDescent="0.25">
      <c r="B541" s="405" t="s">
        <v>678</v>
      </c>
      <c r="C541" s="409" t="s">
        <v>1240</v>
      </c>
      <c r="D541" s="410">
        <f ca="1">SUM(D542:D559)</f>
        <v>0</v>
      </c>
      <c r="E541" s="410">
        <f ca="1">SUM(E542:E559)</f>
        <v>0</v>
      </c>
      <c r="F541" s="410">
        <f t="shared" ca="1" si="1050"/>
        <v>0</v>
      </c>
      <c r="G541" s="410">
        <f>SUM(G542:G559)</f>
        <v>0</v>
      </c>
      <c r="H541" s="410">
        <f ca="1">SUM(H542:H559)</f>
        <v>0</v>
      </c>
      <c r="I541" s="410">
        <f>SUM(I542:I559)</f>
        <v>0</v>
      </c>
      <c r="J541" s="410">
        <f ca="1">SUM(J542:J559)</f>
        <v>0</v>
      </c>
      <c r="K541" s="410">
        <f t="shared" ref="K541:AD541" ca="1" si="1175">SUM(K542:K559)</f>
        <v>0</v>
      </c>
      <c r="L541" s="410">
        <f t="shared" ca="1" si="1175"/>
        <v>0</v>
      </c>
      <c r="M541" s="410">
        <f t="shared" ca="1" si="1175"/>
        <v>0</v>
      </c>
      <c r="N541" s="410">
        <f t="shared" ca="1" si="1175"/>
        <v>0</v>
      </c>
      <c r="O541" s="410">
        <f t="shared" ca="1" si="1175"/>
        <v>0</v>
      </c>
      <c r="P541" s="410">
        <f t="shared" ca="1" si="1175"/>
        <v>0</v>
      </c>
      <c r="Q541" s="410">
        <f t="shared" ca="1" si="1175"/>
        <v>0</v>
      </c>
      <c r="R541" s="410">
        <f t="shared" ca="1" si="1175"/>
        <v>0</v>
      </c>
      <c r="S541" s="410">
        <f t="shared" ca="1" si="1175"/>
        <v>0</v>
      </c>
      <c r="T541" s="410">
        <f t="shared" ca="1" si="1175"/>
        <v>0</v>
      </c>
      <c r="U541" s="410">
        <f t="shared" ca="1" si="1175"/>
        <v>0</v>
      </c>
      <c r="V541" s="410">
        <f t="shared" ca="1" si="1175"/>
        <v>0</v>
      </c>
      <c r="W541" s="410">
        <f t="shared" ca="1" si="1175"/>
        <v>0</v>
      </c>
      <c r="X541" s="410">
        <f t="shared" ca="1" si="1175"/>
        <v>0</v>
      </c>
      <c r="Y541" s="410">
        <f t="shared" ca="1" si="1175"/>
        <v>0</v>
      </c>
      <c r="Z541" s="410">
        <f t="shared" ref="Z541" ca="1" si="1176">SUM(Z542:Z559)</f>
        <v>0</v>
      </c>
      <c r="AA541" s="410">
        <f t="shared" ca="1" si="1175"/>
        <v>0</v>
      </c>
      <c r="AB541" s="410">
        <f t="shared" ca="1" si="1175"/>
        <v>0</v>
      </c>
      <c r="AC541" s="410">
        <f t="shared" ca="1" si="1175"/>
        <v>0</v>
      </c>
      <c r="AD541" s="410">
        <f t="shared" ca="1" si="1175"/>
        <v>0</v>
      </c>
      <c r="AE541" s="410">
        <f t="shared" ca="1" si="1059"/>
        <v>0</v>
      </c>
      <c r="AF541" s="410">
        <f t="shared" ref="AF541:AH541" ca="1" si="1177">SUM(AF542:AF559)</f>
        <v>0</v>
      </c>
      <c r="AG541" s="410">
        <f t="shared" ca="1" si="1177"/>
        <v>0</v>
      </c>
      <c r="AH541" s="410">
        <f t="shared" ca="1" si="1177"/>
        <v>0</v>
      </c>
      <c r="AI541" s="410">
        <f t="shared" ca="1" si="1060"/>
        <v>0</v>
      </c>
      <c r="AJ541" s="410">
        <f t="shared" ref="AJ541:AL541" ca="1" si="1178">SUM(AJ542:AJ559)</f>
        <v>0</v>
      </c>
      <c r="AK541" s="410">
        <f t="shared" ca="1" si="1178"/>
        <v>0</v>
      </c>
      <c r="AL541" s="410">
        <f t="shared" ca="1" si="1178"/>
        <v>0</v>
      </c>
      <c r="AM541" s="410">
        <f t="shared" ca="1" si="1061"/>
        <v>0</v>
      </c>
      <c r="AN541" s="410">
        <f t="shared" ref="AN541:AP541" ca="1" si="1179">SUM(AN542:AN559)</f>
        <v>0</v>
      </c>
      <c r="AO541" s="410">
        <f t="shared" ca="1" si="1179"/>
        <v>0</v>
      </c>
      <c r="AP541" s="410">
        <f t="shared" ca="1" si="1179"/>
        <v>0</v>
      </c>
      <c r="AQ541" s="410">
        <f t="shared" ca="1" si="1062"/>
        <v>0</v>
      </c>
      <c r="AR541" s="410">
        <f t="shared" ca="1" si="1063"/>
        <v>0</v>
      </c>
    </row>
    <row r="542" spans="2:44" x14ac:dyDescent="0.25">
      <c r="B542" s="406" t="s">
        <v>679</v>
      </c>
      <c r="C542" s="411" t="s">
        <v>1241</v>
      </c>
      <c r="D5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412">
        <f t="shared" ref="F542" ca="1" si="1180">D542+E542</f>
        <v>0</v>
      </c>
      <c r="G542" s="412"/>
      <c r="H542" s="412">
        <f t="shared" ref="H542" ca="1" si="1181">F542-G542</f>
        <v>0</v>
      </c>
      <c r="I542" s="412"/>
      <c r="J542" s="412">
        <f t="shared" ref="J542" ca="1" si="1182">F542-I542</f>
        <v>0</v>
      </c>
      <c r="K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412">
        <f t="shared" ref="AE542" ca="1" si="1183">AB542+AC542+AD542</f>
        <v>0</v>
      </c>
      <c r="AF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412">
        <f t="shared" ref="AI542" ca="1" si="1184">AF542+AG542+AH542</f>
        <v>0</v>
      </c>
      <c r="AJ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412">
        <f t="shared" ref="AM542" ca="1" si="1185">AJ542+AK542+AL542</f>
        <v>0</v>
      </c>
      <c r="AN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412">
        <f t="shared" ref="AQ542" ca="1" si="1186">AN542+AO542+AP542</f>
        <v>0</v>
      </c>
      <c r="AR542" s="412">
        <f t="shared" ref="AR542" ca="1" si="1187">AE542+AI542+AM542+AQ542</f>
        <v>0</v>
      </c>
    </row>
    <row r="543" spans="2:44" x14ac:dyDescent="0.25">
      <c r="B543" s="406" t="s">
        <v>680</v>
      </c>
      <c r="C543" s="411" t="s">
        <v>1242</v>
      </c>
      <c r="D54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412">
        <f t="shared" ref="F543:F559" ca="1" si="1188">D543+E543</f>
        <v>0</v>
      </c>
      <c r="G543" s="412"/>
      <c r="H543" s="412">
        <f t="shared" ref="H543:H559" ca="1" si="1189">F543-G543</f>
        <v>0</v>
      </c>
      <c r="I543" s="412"/>
      <c r="J543" s="412">
        <f t="shared" ref="J543:J559" ca="1" si="1190">F543-I543</f>
        <v>0</v>
      </c>
      <c r="K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412">
        <f t="shared" ref="AE543:AE559" ca="1" si="1191">AB543+AC543+AD543</f>
        <v>0</v>
      </c>
      <c r="AF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412">
        <f t="shared" ref="AI543:AI559" ca="1" si="1192">AF543+AG543+AH543</f>
        <v>0</v>
      </c>
      <c r="AJ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412">
        <f t="shared" ref="AM543:AM559" ca="1" si="1193">AJ543+AK543+AL543</f>
        <v>0</v>
      </c>
      <c r="AN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412">
        <f t="shared" ref="AQ543:AQ559" ca="1" si="1194">AN543+AO543+AP543</f>
        <v>0</v>
      </c>
      <c r="AR543" s="412">
        <f t="shared" ref="AR543:AR559" ca="1" si="1195">AE543+AI543+AM543+AQ543</f>
        <v>0</v>
      </c>
    </row>
    <row r="544" spans="2:44" x14ac:dyDescent="0.25">
      <c r="B544" s="406" t="s">
        <v>681</v>
      </c>
      <c r="C544" s="411" t="s">
        <v>1243</v>
      </c>
      <c r="D5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412">
        <f t="shared" ca="1" si="1188"/>
        <v>0</v>
      </c>
      <c r="G544" s="412"/>
      <c r="H544" s="412">
        <f t="shared" ca="1" si="1189"/>
        <v>0</v>
      </c>
      <c r="I544" s="412"/>
      <c r="J544" s="412">
        <f t="shared" ca="1" si="1190"/>
        <v>0</v>
      </c>
      <c r="K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412">
        <f t="shared" ca="1" si="1191"/>
        <v>0</v>
      </c>
      <c r="AF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412">
        <f t="shared" ca="1" si="1192"/>
        <v>0</v>
      </c>
      <c r="AJ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412">
        <f t="shared" ca="1" si="1193"/>
        <v>0</v>
      </c>
      <c r="AN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412">
        <f t="shared" ca="1" si="1194"/>
        <v>0</v>
      </c>
      <c r="AR544" s="412">
        <f t="shared" ca="1" si="1195"/>
        <v>0</v>
      </c>
    </row>
    <row r="545" spans="2:44" x14ac:dyDescent="0.25">
      <c r="B545" s="406" t="s">
        <v>682</v>
      </c>
      <c r="C545" s="411" t="s">
        <v>748</v>
      </c>
      <c r="D54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412">
        <f t="shared" ca="1" si="1188"/>
        <v>0</v>
      </c>
      <c r="G545" s="412"/>
      <c r="H545" s="412">
        <f t="shared" ca="1" si="1189"/>
        <v>0</v>
      </c>
      <c r="I545" s="412"/>
      <c r="J545" s="412">
        <f t="shared" ca="1" si="1190"/>
        <v>0</v>
      </c>
      <c r="K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412">
        <f t="shared" ca="1" si="1191"/>
        <v>0</v>
      </c>
      <c r="AF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412">
        <f t="shared" ca="1" si="1192"/>
        <v>0</v>
      </c>
      <c r="AJ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412">
        <f t="shared" ca="1" si="1193"/>
        <v>0</v>
      </c>
      <c r="AN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412">
        <f t="shared" ca="1" si="1194"/>
        <v>0</v>
      </c>
      <c r="AR545" s="412">
        <f t="shared" ca="1" si="1195"/>
        <v>0</v>
      </c>
    </row>
    <row r="546" spans="2:44" x14ac:dyDescent="0.25">
      <c r="B546" s="406" t="s">
        <v>683</v>
      </c>
      <c r="C546" s="411" t="s">
        <v>1244</v>
      </c>
      <c r="D5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412">
        <f t="shared" ca="1" si="1188"/>
        <v>0</v>
      </c>
      <c r="G546" s="412"/>
      <c r="H546" s="412">
        <f t="shared" ca="1" si="1189"/>
        <v>0</v>
      </c>
      <c r="I546" s="412"/>
      <c r="J546" s="412">
        <f t="shared" ca="1" si="1190"/>
        <v>0</v>
      </c>
      <c r="K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412">
        <f t="shared" ca="1" si="1191"/>
        <v>0</v>
      </c>
      <c r="AF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412">
        <f t="shared" ca="1" si="1192"/>
        <v>0</v>
      </c>
      <c r="AJ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412">
        <f t="shared" ca="1" si="1193"/>
        <v>0</v>
      </c>
      <c r="AN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412">
        <f t="shared" ca="1" si="1194"/>
        <v>0</v>
      </c>
      <c r="AR546" s="412">
        <f t="shared" ca="1" si="1195"/>
        <v>0</v>
      </c>
    </row>
    <row r="547" spans="2:44" x14ac:dyDescent="0.25">
      <c r="B547" s="406" t="s">
        <v>684</v>
      </c>
      <c r="C547" s="411" t="s">
        <v>1245</v>
      </c>
      <c r="D54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412">
        <f t="shared" ca="1" si="1188"/>
        <v>0</v>
      </c>
      <c r="G547" s="412"/>
      <c r="H547" s="412">
        <f t="shared" ca="1" si="1189"/>
        <v>0</v>
      </c>
      <c r="I547" s="412"/>
      <c r="J547" s="412">
        <f t="shared" ca="1" si="1190"/>
        <v>0</v>
      </c>
      <c r="K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412">
        <f t="shared" ca="1" si="1191"/>
        <v>0</v>
      </c>
      <c r="AF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412">
        <f t="shared" ca="1" si="1192"/>
        <v>0</v>
      </c>
      <c r="AJ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412">
        <f t="shared" ca="1" si="1193"/>
        <v>0</v>
      </c>
      <c r="AN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412">
        <f t="shared" ca="1" si="1194"/>
        <v>0</v>
      </c>
      <c r="AR547" s="412">
        <f t="shared" ca="1" si="1195"/>
        <v>0</v>
      </c>
    </row>
    <row r="548" spans="2:44" x14ac:dyDescent="0.25">
      <c r="B548" s="406" t="s">
        <v>685</v>
      </c>
      <c r="C548" s="411" t="s">
        <v>1246</v>
      </c>
      <c r="D5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412">
        <f t="shared" ca="1" si="1188"/>
        <v>0</v>
      </c>
      <c r="G548" s="412"/>
      <c r="H548" s="412">
        <f t="shared" ca="1" si="1189"/>
        <v>0</v>
      </c>
      <c r="I548" s="412"/>
      <c r="J548" s="412">
        <f t="shared" ca="1" si="1190"/>
        <v>0</v>
      </c>
      <c r="K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412">
        <f t="shared" ca="1" si="1191"/>
        <v>0</v>
      </c>
      <c r="AF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412">
        <f t="shared" ca="1" si="1192"/>
        <v>0</v>
      </c>
      <c r="AJ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412">
        <f t="shared" ca="1" si="1193"/>
        <v>0</v>
      </c>
      <c r="AN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412">
        <f t="shared" ca="1" si="1194"/>
        <v>0</v>
      </c>
      <c r="AR548" s="412">
        <f t="shared" ca="1" si="1195"/>
        <v>0</v>
      </c>
    </row>
    <row r="549" spans="2:44" x14ac:dyDescent="0.25">
      <c r="B549" s="406" t="s">
        <v>686</v>
      </c>
      <c r="C549" s="411" t="s">
        <v>1247</v>
      </c>
      <c r="D54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412">
        <f t="shared" ca="1" si="1188"/>
        <v>0</v>
      </c>
      <c r="G549" s="412"/>
      <c r="H549" s="412">
        <f t="shared" ca="1" si="1189"/>
        <v>0</v>
      </c>
      <c r="I549" s="412"/>
      <c r="J549" s="412">
        <f t="shared" ca="1" si="1190"/>
        <v>0</v>
      </c>
      <c r="K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412">
        <f t="shared" ca="1" si="1191"/>
        <v>0</v>
      </c>
      <c r="AF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412">
        <f t="shared" ca="1" si="1192"/>
        <v>0</v>
      </c>
      <c r="AJ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412">
        <f t="shared" ca="1" si="1193"/>
        <v>0</v>
      </c>
      <c r="AN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412">
        <f t="shared" ca="1" si="1194"/>
        <v>0</v>
      </c>
      <c r="AR549" s="412">
        <f t="shared" ca="1" si="1195"/>
        <v>0</v>
      </c>
    </row>
    <row r="550" spans="2:44" x14ac:dyDescent="0.25">
      <c r="B550" s="406" t="s">
        <v>687</v>
      </c>
      <c r="C550" s="411" t="s">
        <v>1248</v>
      </c>
      <c r="D5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412">
        <f t="shared" ca="1" si="1188"/>
        <v>0</v>
      </c>
      <c r="G550" s="412"/>
      <c r="H550" s="412">
        <f t="shared" ca="1" si="1189"/>
        <v>0</v>
      </c>
      <c r="I550" s="412"/>
      <c r="J550" s="412">
        <f t="shared" ca="1" si="1190"/>
        <v>0</v>
      </c>
      <c r="K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412">
        <f t="shared" ca="1" si="1191"/>
        <v>0</v>
      </c>
      <c r="AF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412">
        <f t="shared" ca="1" si="1192"/>
        <v>0</v>
      </c>
      <c r="AJ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412">
        <f t="shared" ca="1" si="1193"/>
        <v>0</v>
      </c>
      <c r="AN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412">
        <f t="shared" ca="1" si="1194"/>
        <v>0</v>
      </c>
      <c r="AR550" s="412">
        <f t="shared" ca="1" si="1195"/>
        <v>0</v>
      </c>
    </row>
    <row r="551" spans="2:44" x14ac:dyDescent="0.25">
      <c r="B551" s="406" t="s">
        <v>688</v>
      </c>
      <c r="C551" s="411" t="s">
        <v>1249</v>
      </c>
      <c r="D5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412">
        <f t="shared" ca="1" si="1188"/>
        <v>0</v>
      </c>
      <c r="G551" s="412"/>
      <c r="H551" s="412">
        <f t="shared" ca="1" si="1189"/>
        <v>0</v>
      </c>
      <c r="I551" s="412"/>
      <c r="J551" s="412">
        <f t="shared" ca="1" si="1190"/>
        <v>0</v>
      </c>
      <c r="K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412">
        <f t="shared" ca="1" si="1191"/>
        <v>0</v>
      </c>
      <c r="AF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412">
        <f t="shared" ca="1" si="1192"/>
        <v>0</v>
      </c>
      <c r="AJ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412">
        <f t="shared" ca="1" si="1193"/>
        <v>0</v>
      </c>
      <c r="AN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412">
        <f t="shared" ca="1" si="1194"/>
        <v>0</v>
      </c>
      <c r="AR551" s="412">
        <f t="shared" ca="1" si="1195"/>
        <v>0</v>
      </c>
    </row>
    <row r="552" spans="2:44" x14ac:dyDescent="0.25">
      <c r="B552" s="406" t="s">
        <v>689</v>
      </c>
      <c r="C552" s="411" t="s">
        <v>1250</v>
      </c>
      <c r="D5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412">
        <f t="shared" ca="1" si="1188"/>
        <v>0</v>
      </c>
      <c r="G552" s="412"/>
      <c r="H552" s="412">
        <f t="shared" ca="1" si="1189"/>
        <v>0</v>
      </c>
      <c r="I552" s="412"/>
      <c r="J552" s="412">
        <f t="shared" ca="1" si="1190"/>
        <v>0</v>
      </c>
      <c r="K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412">
        <f t="shared" ca="1" si="1191"/>
        <v>0</v>
      </c>
      <c r="AF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412">
        <f t="shared" ca="1" si="1192"/>
        <v>0</v>
      </c>
      <c r="AJ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412">
        <f t="shared" ca="1" si="1193"/>
        <v>0</v>
      </c>
      <c r="AN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412">
        <f t="shared" ca="1" si="1194"/>
        <v>0</v>
      </c>
      <c r="AR552" s="412">
        <f t="shared" ca="1" si="1195"/>
        <v>0</v>
      </c>
    </row>
    <row r="553" spans="2:44" x14ac:dyDescent="0.25">
      <c r="B553" s="406" t="s">
        <v>690</v>
      </c>
      <c r="C553" s="411" t="s">
        <v>1251</v>
      </c>
      <c r="D5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412">
        <f t="shared" ca="1" si="1188"/>
        <v>0</v>
      </c>
      <c r="G553" s="412"/>
      <c r="H553" s="412">
        <f t="shared" ca="1" si="1189"/>
        <v>0</v>
      </c>
      <c r="I553" s="412"/>
      <c r="J553" s="412">
        <f t="shared" ca="1" si="1190"/>
        <v>0</v>
      </c>
      <c r="K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412">
        <f t="shared" ca="1" si="1191"/>
        <v>0</v>
      </c>
      <c r="AF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412">
        <f t="shared" ca="1" si="1192"/>
        <v>0</v>
      </c>
      <c r="AJ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412">
        <f t="shared" ca="1" si="1193"/>
        <v>0</v>
      </c>
      <c r="AN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412">
        <f t="shared" ca="1" si="1194"/>
        <v>0</v>
      </c>
      <c r="AR553" s="412">
        <f t="shared" ca="1" si="1195"/>
        <v>0</v>
      </c>
    </row>
    <row r="554" spans="2:44" x14ac:dyDescent="0.25">
      <c r="B554" s="406" t="s">
        <v>691</v>
      </c>
      <c r="C554" s="411" t="s">
        <v>1252</v>
      </c>
      <c r="D5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412">
        <f t="shared" ca="1" si="1188"/>
        <v>0</v>
      </c>
      <c r="G554" s="412"/>
      <c r="H554" s="412">
        <f t="shared" ca="1" si="1189"/>
        <v>0</v>
      </c>
      <c r="I554" s="412"/>
      <c r="J554" s="412">
        <f t="shared" ca="1" si="1190"/>
        <v>0</v>
      </c>
      <c r="K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412">
        <f t="shared" ca="1" si="1191"/>
        <v>0</v>
      </c>
      <c r="AF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412">
        <f t="shared" ca="1" si="1192"/>
        <v>0</v>
      </c>
      <c r="AJ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412">
        <f t="shared" ca="1" si="1193"/>
        <v>0</v>
      </c>
      <c r="AN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412">
        <f t="shared" ca="1" si="1194"/>
        <v>0</v>
      </c>
      <c r="AR554" s="412">
        <f t="shared" ca="1" si="1195"/>
        <v>0</v>
      </c>
    </row>
    <row r="555" spans="2:44" x14ac:dyDescent="0.25">
      <c r="B555" s="406" t="s">
        <v>692</v>
      </c>
      <c r="C555" s="411" t="s">
        <v>1253</v>
      </c>
      <c r="D5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412">
        <f t="shared" ca="1" si="1188"/>
        <v>0</v>
      </c>
      <c r="G555" s="412"/>
      <c r="H555" s="412">
        <f t="shared" ca="1" si="1189"/>
        <v>0</v>
      </c>
      <c r="I555" s="412"/>
      <c r="J555" s="412">
        <f t="shared" ca="1" si="1190"/>
        <v>0</v>
      </c>
      <c r="K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412">
        <f t="shared" ca="1" si="1191"/>
        <v>0</v>
      </c>
      <c r="AF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412">
        <f t="shared" ca="1" si="1192"/>
        <v>0</v>
      </c>
      <c r="AJ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412">
        <f t="shared" ca="1" si="1193"/>
        <v>0</v>
      </c>
      <c r="AN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412">
        <f t="shared" ca="1" si="1194"/>
        <v>0</v>
      </c>
      <c r="AR555" s="412">
        <f t="shared" ca="1" si="1195"/>
        <v>0</v>
      </c>
    </row>
    <row r="556" spans="2:44" x14ac:dyDescent="0.25">
      <c r="B556" s="406" t="s">
        <v>693</v>
      </c>
      <c r="C556" s="411" t="s">
        <v>1254</v>
      </c>
      <c r="D5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412">
        <f t="shared" ca="1" si="1188"/>
        <v>0</v>
      </c>
      <c r="G556" s="412"/>
      <c r="H556" s="412">
        <f t="shared" ca="1" si="1189"/>
        <v>0</v>
      </c>
      <c r="I556" s="412"/>
      <c r="J556" s="412">
        <f t="shared" ca="1" si="1190"/>
        <v>0</v>
      </c>
      <c r="K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412">
        <f t="shared" ca="1" si="1191"/>
        <v>0</v>
      </c>
      <c r="AF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412">
        <f t="shared" ca="1" si="1192"/>
        <v>0</v>
      </c>
      <c r="AJ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412">
        <f t="shared" ca="1" si="1193"/>
        <v>0</v>
      </c>
      <c r="AN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412">
        <f t="shared" ca="1" si="1194"/>
        <v>0</v>
      </c>
      <c r="AR556" s="412">
        <f t="shared" ca="1" si="1195"/>
        <v>0</v>
      </c>
    </row>
    <row r="557" spans="2:44" x14ac:dyDescent="0.25">
      <c r="B557" s="406" t="s">
        <v>694</v>
      </c>
      <c r="C557" s="411" t="s">
        <v>1255</v>
      </c>
      <c r="D5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412">
        <f t="shared" ca="1" si="1188"/>
        <v>0</v>
      </c>
      <c r="G557" s="412"/>
      <c r="H557" s="412">
        <f t="shared" ca="1" si="1189"/>
        <v>0</v>
      </c>
      <c r="I557" s="412"/>
      <c r="J557" s="412">
        <f t="shared" ca="1" si="1190"/>
        <v>0</v>
      </c>
      <c r="K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412">
        <f t="shared" ca="1" si="1191"/>
        <v>0</v>
      </c>
      <c r="AF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412">
        <f t="shared" ca="1" si="1192"/>
        <v>0</v>
      </c>
      <c r="AJ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412">
        <f t="shared" ca="1" si="1193"/>
        <v>0</v>
      </c>
      <c r="AN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412">
        <f t="shared" ca="1" si="1194"/>
        <v>0</v>
      </c>
      <c r="AR557" s="412">
        <f t="shared" ca="1" si="1195"/>
        <v>0</v>
      </c>
    </row>
    <row r="558" spans="2:44" x14ac:dyDescent="0.25">
      <c r="B558" s="406" t="s">
        <v>695</v>
      </c>
      <c r="C558" s="411" t="s">
        <v>1256</v>
      </c>
      <c r="D5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412">
        <f t="shared" ca="1" si="1188"/>
        <v>0</v>
      </c>
      <c r="G558" s="412"/>
      <c r="H558" s="412">
        <f t="shared" ca="1" si="1189"/>
        <v>0</v>
      </c>
      <c r="I558" s="412"/>
      <c r="J558" s="412">
        <f t="shared" ca="1" si="1190"/>
        <v>0</v>
      </c>
      <c r="K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412">
        <f t="shared" ca="1" si="1191"/>
        <v>0</v>
      </c>
      <c r="AF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412">
        <f t="shared" ca="1" si="1192"/>
        <v>0</v>
      </c>
      <c r="AJ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412">
        <f t="shared" ca="1" si="1193"/>
        <v>0</v>
      </c>
      <c r="AN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412">
        <f t="shared" ca="1" si="1194"/>
        <v>0</v>
      </c>
      <c r="AR558" s="412">
        <f t="shared" ca="1" si="1195"/>
        <v>0</v>
      </c>
    </row>
    <row r="559" spans="2:44" x14ac:dyDescent="0.25">
      <c r="B559" s="406" t="s">
        <v>696</v>
      </c>
      <c r="C559" s="411" t="s">
        <v>1257</v>
      </c>
      <c r="D55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412">
        <f t="shared" ca="1" si="1188"/>
        <v>0</v>
      </c>
      <c r="G559" s="412"/>
      <c r="H559" s="412">
        <f t="shared" ca="1" si="1189"/>
        <v>0</v>
      </c>
      <c r="I559" s="412"/>
      <c r="J559" s="412">
        <f t="shared" ca="1" si="1190"/>
        <v>0</v>
      </c>
      <c r="K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412">
        <f t="shared" ca="1" si="1191"/>
        <v>0</v>
      </c>
      <c r="AF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412">
        <f t="shared" ca="1" si="1192"/>
        <v>0</v>
      </c>
      <c r="AJ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412">
        <f t="shared" ca="1" si="1193"/>
        <v>0</v>
      </c>
      <c r="AN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412">
        <f t="shared" ca="1" si="1194"/>
        <v>0</v>
      </c>
      <c r="AR559" s="412">
        <f t="shared" ca="1" si="1195"/>
        <v>0</v>
      </c>
    </row>
    <row r="560" spans="2:44" x14ac:dyDescent="0.25">
      <c r="B560" s="407" t="s">
        <v>697</v>
      </c>
      <c r="C560" s="413" t="s">
        <v>1258</v>
      </c>
      <c r="D560" s="414">
        <f ca="1">SUM(D561:D565)</f>
        <v>0</v>
      </c>
      <c r="E560" s="414">
        <f ca="1">SUM(E561:E565)</f>
        <v>0</v>
      </c>
      <c r="F560" s="414">
        <f t="shared" ref="F560:F565" ca="1" si="1196">D560+E560</f>
        <v>0</v>
      </c>
      <c r="G560" s="414">
        <f>SUM(G561:G565)</f>
        <v>0</v>
      </c>
      <c r="H560" s="414">
        <f t="shared" ref="H560:H565" ca="1" si="1197">F560-G560</f>
        <v>0</v>
      </c>
      <c r="I560" s="414">
        <f>SUM(I561:I565)</f>
        <v>0</v>
      </c>
      <c r="J560" s="414">
        <f t="shared" ref="J560:J565" ca="1" si="1198">F560-I560</f>
        <v>0</v>
      </c>
      <c r="K560" s="414">
        <f t="shared" ref="K560:AD560" ca="1" si="1199">SUM(K561:K565)</f>
        <v>0</v>
      </c>
      <c r="L560" s="414">
        <f t="shared" ca="1" si="1199"/>
        <v>0</v>
      </c>
      <c r="M560" s="414">
        <f t="shared" ca="1" si="1199"/>
        <v>0</v>
      </c>
      <c r="N560" s="414">
        <f t="shared" ca="1" si="1199"/>
        <v>0</v>
      </c>
      <c r="O560" s="414">
        <f t="shared" ca="1" si="1199"/>
        <v>0</v>
      </c>
      <c r="P560" s="414">
        <f t="shared" ref="P560:Q560" ca="1" si="1200">SUM(P561:P565)</f>
        <v>0</v>
      </c>
      <c r="Q560" s="414">
        <f t="shared" ca="1" si="1200"/>
        <v>0</v>
      </c>
      <c r="R560" s="414">
        <f t="shared" ca="1" si="1199"/>
        <v>0</v>
      </c>
      <c r="S560" s="414">
        <f t="shared" ca="1" si="1199"/>
        <v>0</v>
      </c>
      <c r="T560" s="414">
        <f t="shared" ref="T560" ca="1" si="1201">SUM(T561:T565)</f>
        <v>0</v>
      </c>
      <c r="U560" s="414">
        <f t="shared" ca="1" si="1199"/>
        <v>0</v>
      </c>
      <c r="V560" s="414">
        <f t="shared" ca="1" si="1199"/>
        <v>0</v>
      </c>
      <c r="W560" s="414">
        <f t="shared" ref="W560" ca="1" si="1202">SUM(W561:W565)</f>
        <v>0</v>
      </c>
      <c r="X560" s="414">
        <f t="shared" ca="1" si="1199"/>
        <v>0</v>
      </c>
      <c r="Y560" s="414">
        <f t="shared" ref="Y560:Z560" ca="1" si="1203">SUM(Y561:Y565)</f>
        <v>0</v>
      </c>
      <c r="Z560" s="414">
        <f t="shared" ca="1" si="1203"/>
        <v>0</v>
      </c>
      <c r="AA560" s="414">
        <f t="shared" ca="1" si="1199"/>
        <v>0</v>
      </c>
      <c r="AB560" s="414">
        <f t="shared" ca="1" si="1199"/>
        <v>0</v>
      </c>
      <c r="AC560" s="414">
        <f t="shared" ca="1" si="1199"/>
        <v>0</v>
      </c>
      <c r="AD560" s="414">
        <f t="shared" ca="1" si="1199"/>
        <v>0</v>
      </c>
      <c r="AE560" s="414">
        <f t="shared" ref="AE560:AE565" ca="1" si="1204">AB560+AC560+AD560</f>
        <v>0</v>
      </c>
      <c r="AF560" s="414">
        <f ca="1">SUM(AF561:AF565)</f>
        <v>0</v>
      </c>
      <c r="AG560" s="414">
        <f ca="1">SUM(AG561:AG565)</f>
        <v>0</v>
      </c>
      <c r="AH560" s="414">
        <f ca="1">SUM(AH561:AH565)</f>
        <v>0</v>
      </c>
      <c r="AI560" s="414">
        <f t="shared" ref="AI560:AI565" ca="1" si="1205">AF560+AG560+AH560</f>
        <v>0</v>
      </c>
      <c r="AJ560" s="414">
        <f ca="1">SUM(AJ561:AJ565)</f>
        <v>0</v>
      </c>
      <c r="AK560" s="414">
        <f ca="1">SUM(AK561:AK565)</f>
        <v>0</v>
      </c>
      <c r="AL560" s="414">
        <f ca="1">SUM(AL561:AL565)</f>
        <v>0</v>
      </c>
      <c r="AM560" s="414">
        <f t="shared" ref="AM560:AM565" ca="1" si="1206">AJ560+AK560+AL560</f>
        <v>0</v>
      </c>
      <c r="AN560" s="414">
        <f ca="1">SUM(AN561:AN565)</f>
        <v>0</v>
      </c>
      <c r="AO560" s="414">
        <f ca="1">SUM(AO561:AO565)</f>
        <v>0</v>
      </c>
      <c r="AP560" s="414">
        <f ca="1">SUM(AP561:AP565)</f>
        <v>0</v>
      </c>
      <c r="AQ560" s="414">
        <f t="shared" ref="AQ560:AQ565" ca="1" si="1207">AN560+AO560+AP560</f>
        <v>0</v>
      </c>
      <c r="AR560" s="414">
        <f t="shared" ref="AR560:AR565" ca="1" si="1208">AE560+AI560+AM560+AQ560</f>
        <v>0</v>
      </c>
    </row>
    <row r="561" spans="2:44" x14ac:dyDescent="0.25">
      <c r="B561" s="406" t="s">
        <v>698</v>
      </c>
      <c r="C561" s="411" t="s">
        <v>1259</v>
      </c>
      <c r="D5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412">
        <f t="shared" ca="1" si="1196"/>
        <v>0</v>
      </c>
      <c r="G561" s="412"/>
      <c r="H561" s="412">
        <f t="shared" ca="1" si="1197"/>
        <v>0</v>
      </c>
      <c r="I561" s="412"/>
      <c r="J561" s="412">
        <f t="shared" ca="1" si="1198"/>
        <v>0</v>
      </c>
      <c r="K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412">
        <f t="shared" ca="1" si="1204"/>
        <v>0</v>
      </c>
      <c r="AF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412">
        <f t="shared" ca="1" si="1205"/>
        <v>0</v>
      </c>
      <c r="AJ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412">
        <f t="shared" ca="1" si="1206"/>
        <v>0</v>
      </c>
      <c r="AN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412">
        <f t="shared" ca="1" si="1207"/>
        <v>0</v>
      </c>
      <c r="AR561" s="412">
        <f t="shared" ca="1" si="1208"/>
        <v>0</v>
      </c>
    </row>
    <row r="562" spans="2:44" x14ac:dyDescent="0.25">
      <c r="B562" s="406" t="s">
        <v>699</v>
      </c>
      <c r="C562" s="411" t="s">
        <v>1260</v>
      </c>
      <c r="D5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412">
        <f t="shared" ca="1" si="1196"/>
        <v>0</v>
      </c>
      <c r="G562" s="412"/>
      <c r="H562" s="412">
        <f t="shared" ca="1" si="1197"/>
        <v>0</v>
      </c>
      <c r="I562" s="412"/>
      <c r="J562" s="412">
        <f t="shared" ca="1" si="1198"/>
        <v>0</v>
      </c>
      <c r="K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412">
        <f t="shared" ca="1" si="1204"/>
        <v>0</v>
      </c>
      <c r="AF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412">
        <f t="shared" ca="1" si="1205"/>
        <v>0</v>
      </c>
      <c r="AJ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412">
        <f t="shared" ca="1" si="1206"/>
        <v>0</v>
      </c>
      <c r="AN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412">
        <f t="shared" ca="1" si="1207"/>
        <v>0</v>
      </c>
      <c r="AR562" s="412">
        <f t="shared" ca="1" si="1208"/>
        <v>0</v>
      </c>
    </row>
    <row r="563" spans="2:44" x14ac:dyDescent="0.25">
      <c r="B563" s="406" t="s">
        <v>700</v>
      </c>
      <c r="C563" s="411" t="s">
        <v>1261</v>
      </c>
      <c r="D5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412">
        <f t="shared" ca="1" si="1196"/>
        <v>0</v>
      </c>
      <c r="G563" s="412"/>
      <c r="H563" s="412">
        <f t="shared" ca="1" si="1197"/>
        <v>0</v>
      </c>
      <c r="I563" s="412"/>
      <c r="J563" s="412">
        <f t="shared" ca="1" si="1198"/>
        <v>0</v>
      </c>
      <c r="K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412">
        <f t="shared" ca="1" si="1204"/>
        <v>0</v>
      </c>
      <c r="AF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412">
        <f t="shared" ca="1" si="1205"/>
        <v>0</v>
      </c>
      <c r="AJ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412">
        <f t="shared" ca="1" si="1206"/>
        <v>0</v>
      </c>
      <c r="AN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412">
        <f t="shared" ca="1" si="1207"/>
        <v>0</v>
      </c>
      <c r="AR563" s="412">
        <f t="shared" ca="1" si="1208"/>
        <v>0</v>
      </c>
    </row>
    <row r="564" spans="2:44" x14ac:dyDescent="0.25">
      <c r="B564" s="406" t="s">
        <v>701</v>
      </c>
      <c r="C564" s="411" t="s">
        <v>1262</v>
      </c>
      <c r="D56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412">
        <f t="shared" ca="1" si="1196"/>
        <v>0</v>
      </c>
      <c r="G564" s="412"/>
      <c r="H564" s="412">
        <f t="shared" ca="1" si="1197"/>
        <v>0</v>
      </c>
      <c r="I564" s="412"/>
      <c r="J564" s="412">
        <f t="shared" ca="1" si="1198"/>
        <v>0</v>
      </c>
      <c r="K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412">
        <f t="shared" ca="1" si="1204"/>
        <v>0</v>
      </c>
      <c r="AF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412">
        <f t="shared" ca="1" si="1205"/>
        <v>0</v>
      </c>
      <c r="AJ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412">
        <f t="shared" ca="1" si="1206"/>
        <v>0</v>
      </c>
      <c r="AN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412">
        <f t="shared" ca="1" si="1207"/>
        <v>0</v>
      </c>
      <c r="AR564" s="412">
        <f t="shared" ca="1" si="1208"/>
        <v>0</v>
      </c>
    </row>
    <row r="565" spans="2:44" x14ac:dyDescent="0.25">
      <c r="B565" s="406" t="s">
        <v>702</v>
      </c>
      <c r="C565" s="411" t="s">
        <v>1263</v>
      </c>
      <c r="D5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412">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412">
        <f t="shared" ca="1" si="1196"/>
        <v>0</v>
      </c>
      <c r="G565" s="412"/>
      <c r="H565" s="412">
        <f t="shared" ca="1" si="1197"/>
        <v>0</v>
      </c>
      <c r="I565" s="412"/>
      <c r="J565" s="412">
        <f t="shared" ca="1" si="1198"/>
        <v>0</v>
      </c>
      <c r="K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412">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412">
        <f t="shared" ca="1" si="1204"/>
        <v>0</v>
      </c>
      <c r="AF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412">
        <f t="shared" ca="1" si="1205"/>
        <v>0</v>
      </c>
      <c r="AJ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412">
        <f t="shared" ca="1" si="1206"/>
        <v>0</v>
      </c>
      <c r="AN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412">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412">
        <f t="shared" ca="1" si="1207"/>
        <v>0</v>
      </c>
      <c r="AR565" s="412">
        <f t="shared" ca="1" si="1208"/>
        <v>0</v>
      </c>
    </row>
    <row r="566" spans="2:44" ht="26.25" x14ac:dyDescent="0.25">
      <c r="B566" s="408"/>
      <c r="C566" s="415" t="s">
        <v>1264</v>
      </c>
      <c r="D566" s="416">
        <f ca="1">D12+D106+D222+D327+D397+D499+D526+D560</f>
        <v>148389197.62233335</v>
      </c>
      <c r="E566" s="416">
        <f ca="1">E12+E106+E222+E327+E397+E499+E526+E560</f>
        <v>143586769.94999999</v>
      </c>
      <c r="F566" s="416">
        <f t="shared" ca="1" si="1050"/>
        <v>291975967.57233334</v>
      </c>
      <c r="G566" s="416">
        <f>G12+G106+G222+G327+G397+G499+G526+G560</f>
        <v>0</v>
      </c>
      <c r="H566" s="416">
        <f t="shared" ca="1" si="1052"/>
        <v>291975967.57233334</v>
      </c>
      <c r="I566" s="416">
        <f>I12+I106+I222+I327+I397+I499+I526+I560</f>
        <v>0</v>
      </c>
      <c r="J566" s="416">
        <f t="shared" ca="1" si="1053"/>
        <v>291975967.57233334</v>
      </c>
      <c r="K566" s="416">
        <f t="shared" ref="K566:AD566" ca="1" si="1209">K12+K106+K222+K327+K397+K499+K526+K560</f>
        <v>1674620</v>
      </c>
      <c r="L566" s="416">
        <f t="shared" ca="1" si="1209"/>
        <v>571718.88749999995</v>
      </c>
      <c r="M566" s="416">
        <f t="shared" ca="1" si="1209"/>
        <v>4917.5</v>
      </c>
      <c r="N566" s="416">
        <f t="shared" ca="1" si="1209"/>
        <v>546700.79649999994</v>
      </c>
      <c r="O566" s="416">
        <f t="shared" ca="1" si="1209"/>
        <v>144060193</v>
      </c>
      <c r="P566" s="416">
        <f t="shared" ref="P566:Q566" ca="1" si="1210">P12+P106+P222+P327+P397+P499+P526+P560</f>
        <v>774413.33333333337</v>
      </c>
      <c r="Q566" s="416">
        <f t="shared" ca="1" si="1210"/>
        <v>1885492.4383333332</v>
      </c>
      <c r="R566" s="416">
        <f t="shared" ca="1" si="1209"/>
        <v>0</v>
      </c>
      <c r="S566" s="416">
        <f t="shared" ca="1" si="1209"/>
        <v>0</v>
      </c>
      <c r="T566" s="416">
        <f t="shared" ref="T566" ca="1" si="1211">T12+T106+T222+T327+T397+T499+T526+T560</f>
        <v>986750</v>
      </c>
      <c r="U566" s="416">
        <f t="shared" ca="1" si="1209"/>
        <v>105657306.66666667</v>
      </c>
      <c r="V566" s="416">
        <f t="shared" ca="1" si="1209"/>
        <v>29119954.949999999</v>
      </c>
      <c r="W566" s="416">
        <f t="shared" ref="W566" ca="1" si="1212">W12+W106+W222+W327+W397+W499+W526+W560</f>
        <v>0</v>
      </c>
      <c r="X566" s="416">
        <f t="shared" ca="1" si="1209"/>
        <v>0</v>
      </c>
      <c r="Y566" s="416">
        <f t="shared" ref="Y566:Z566" ca="1" si="1213">Y12+Y106+Y222+Y327+Y397+Y499+Y526+Y560</f>
        <v>0</v>
      </c>
      <c r="Z566" s="416">
        <f t="shared" ca="1" si="1213"/>
        <v>60000</v>
      </c>
      <c r="AA566" s="416">
        <f t="shared" ca="1" si="1209"/>
        <v>6633900</v>
      </c>
      <c r="AB566" s="416">
        <f t="shared" ca="1" si="1209"/>
        <v>125169562.03999999</v>
      </c>
      <c r="AC566" s="416">
        <f t="shared" ca="1" si="1209"/>
        <v>11551918.326666666</v>
      </c>
      <c r="AD566" s="416">
        <f t="shared" ca="1" si="1209"/>
        <v>149127586.80516666</v>
      </c>
      <c r="AE566" s="416">
        <f t="shared" ca="1" si="1059"/>
        <v>285849067.17183328</v>
      </c>
      <c r="AF566" s="416">
        <f t="shared" ref="AF566:AH566" ca="1" si="1214">AF12+AF106+AF222+AF327+AF397+AF499+AF526+AF560</f>
        <v>1722642.9563333334</v>
      </c>
      <c r="AG566" s="416">
        <f t="shared" ca="1" si="1214"/>
        <v>269396.83933333331</v>
      </c>
      <c r="AH566" s="416">
        <f t="shared" ca="1" si="1214"/>
        <v>619714.89350000001</v>
      </c>
      <c r="AI566" s="416">
        <f t="shared" ca="1" si="1060"/>
        <v>2611754.6891666669</v>
      </c>
      <c r="AJ566" s="416">
        <f t="shared" ref="AJ566:AL566" ca="1" si="1215">AJ12+AJ106+AJ222+AJ327+AJ397+AJ499+AJ526+AJ560</f>
        <v>1250655</v>
      </c>
      <c r="AK566" s="416">
        <f t="shared" ca="1" si="1215"/>
        <v>745847.91666666663</v>
      </c>
      <c r="AL566" s="416">
        <f t="shared" ca="1" si="1215"/>
        <v>1024476.9613333334</v>
      </c>
      <c r="AM566" s="416">
        <f t="shared" ca="1" si="1061"/>
        <v>3020979.878</v>
      </c>
      <c r="AN566" s="416">
        <f t="shared" ref="AN566:AP566" ca="1" si="1216">AN12+AN106+AN222+AN327+AN397+AN499+AN526+AN560</f>
        <v>187375.83333333334</v>
      </c>
      <c r="AO566" s="416">
        <f t="shared" ca="1" si="1216"/>
        <v>180690</v>
      </c>
      <c r="AP566" s="416">
        <f t="shared" ca="1" si="1216"/>
        <v>126100</v>
      </c>
      <c r="AQ566" s="416">
        <f t="shared" ca="1" si="1062"/>
        <v>494165.83333333337</v>
      </c>
      <c r="AR566" s="416">
        <f t="shared" ca="1" si="1063"/>
        <v>291975967.57233328</v>
      </c>
    </row>
  </sheetData>
  <sheetProtection password="E3C0" sheet="1" objects="1" scenarios="1"/>
  <mergeCells count="1">
    <mergeCell ref="K10:AA10"/>
  </mergeCells>
  <pageMargins left="0.7" right="0.7" top="0.75" bottom="0.75" header="0.3" footer="0.3"/>
  <pageSetup paperSize="9"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I577"/>
  <sheetViews>
    <sheetView showGridLines="0" topLeftCell="B391" zoomScale="90" zoomScaleNormal="90" zoomScalePageLayoutView="90" workbookViewId="0">
      <selection activeCell="G30" sqref="G30"/>
    </sheetView>
  </sheetViews>
  <sheetFormatPr baseColWidth="10" defaultColWidth="11.42578125" defaultRowHeight="15" x14ac:dyDescent="0.25"/>
  <cols>
    <col min="1" max="1" width="1.85546875" style="78" customWidth="1"/>
    <col min="2" max="2" width="7.85546875" style="78" customWidth="1"/>
    <col min="3" max="3" width="50" style="78" bestFit="1" customWidth="1"/>
    <col min="4" max="4" width="23.42578125" style="78" customWidth="1"/>
    <col min="5" max="5" width="10.140625" style="78" customWidth="1"/>
    <col min="6" max="7" width="13.85546875" style="78" customWidth="1"/>
    <col min="8" max="8" width="12.85546875" style="70" customWidth="1"/>
    <col min="9" max="9" width="14.85546875" style="78" customWidth="1"/>
    <col min="10" max="10" width="55.28515625" style="78" customWidth="1"/>
    <col min="11" max="11" width="33.7109375" style="78" customWidth="1"/>
    <col min="12" max="12" width="13.85546875" style="78" customWidth="1"/>
    <col min="13" max="33" width="11.42578125" style="78"/>
    <col min="34" max="34" width="45.42578125" style="78" bestFit="1" customWidth="1"/>
    <col min="35" max="35" width="35.28515625" style="78" bestFit="1" customWidth="1"/>
    <col min="36" max="36" width="35.7109375" style="78" bestFit="1" customWidth="1"/>
    <col min="37" max="41" width="46" style="78" customWidth="1"/>
    <col min="42" max="45" width="46.42578125" style="78" bestFit="1" customWidth="1"/>
    <col min="46" max="49" width="46.7109375" style="78" bestFit="1" customWidth="1"/>
    <col min="50" max="53" width="46.140625" style="78" bestFit="1" customWidth="1"/>
    <col min="54" max="56" width="45.42578125" style="78" bestFit="1" customWidth="1"/>
    <col min="57" max="57" width="49.28515625" style="78" bestFit="1" customWidth="1"/>
    <col min="58" max="61" width="46" style="78" bestFit="1" customWidth="1"/>
    <col min="62" max="65" width="46.42578125" style="78" bestFit="1" customWidth="1"/>
    <col min="66" max="69" width="46.7109375" style="78" bestFit="1" customWidth="1"/>
    <col min="70" max="73" width="46.140625" style="78" bestFit="1" customWidth="1"/>
    <col min="74" max="77" width="12.7109375" style="78" bestFit="1" customWidth="1"/>
    <col min="78" max="78" width="11.42578125" style="78"/>
    <col min="79" max="79" width="12.7109375" style="78" bestFit="1" customWidth="1"/>
    <col min="80" max="80" width="11.42578125" style="78"/>
    <col min="81" max="83" width="12.7109375" style="78" bestFit="1" customWidth="1"/>
    <col min="84" max="16384" width="11.42578125" style="78"/>
  </cols>
  <sheetData>
    <row r="1" spans="1:555" ht="25.9" hidden="1" x14ac:dyDescent="0.3">
      <c r="A1" s="257" t="s">
        <v>148</v>
      </c>
      <c r="B1" s="405" t="s">
        <v>149</v>
      </c>
      <c r="C1" s="406" t="s">
        <v>150</v>
      </c>
      <c r="D1" s="406" t="s">
        <v>151</v>
      </c>
      <c r="E1" s="406" t="s">
        <v>152</v>
      </c>
      <c r="F1" s="406" t="s">
        <v>153</v>
      </c>
      <c r="G1" s="406" t="s">
        <v>154</v>
      </c>
      <c r="H1" s="406" t="s">
        <v>155</v>
      </c>
      <c r="I1" s="406" t="s">
        <v>156</v>
      </c>
      <c r="J1" s="406" t="s">
        <v>157</v>
      </c>
      <c r="K1" s="406" t="s">
        <v>158</v>
      </c>
      <c r="L1" s="406" t="s">
        <v>159</v>
      </c>
      <c r="M1" s="406" t="s">
        <v>160</v>
      </c>
      <c r="N1" s="406" t="s">
        <v>161</v>
      </c>
      <c r="O1" s="406" t="s">
        <v>162</v>
      </c>
      <c r="P1" s="406" t="s">
        <v>163</v>
      </c>
      <c r="Q1" s="406" t="s">
        <v>164</v>
      </c>
      <c r="R1" s="406" t="s">
        <v>165</v>
      </c>
      <c r="S1" s="406" t="s">
        <v>166</v>
      </c>
      <c r="T1" s="406" t="s">
        <v>167</v>
      </c>
      <c r="U1" s="406" t="s">
        <v>168</v>
      </c>
      <c r="V1" s="406" t="s">
        <v>169</v>
      </c>
      <c r="W1" s="406" t="s">
        <v>170</v>
      </c>
      <c r="X1" s="406" t="s">
        <v>171</v>
      </c>
      <c r="Y1" s="406" t="s">
        <v>172</v>
      </c>
      <c r="Z1" s="406" t="s">
        <v>173</v>
      </c>
      <c r="AA1" s="406" t="s">
        <v>174</v>
      </c>
      <c r="AB1" s="406" t="s">
        <v>175</v>
      </c>
      <c r="AC1" s="406" t="s">
        <v>176</v>
      </c>
      <c r="AD1" s="406" t="s">
        <v>177</v>
      </c>
      <c r="AE1" s="406" t="s">
        <v>178</v>
      </c>
      <c r="AF1" s="406" t="s">
        <v>179</v>
      </c>
      <c r="AG1" s="406" t="s">
        <v>180</v>
      </c>
      <c r="AH1" s="406" t="s">
        <v>181</v>
      </c>
      <c r="AI1" s="406" t="s">
        <v>182</v>
      </c>
      <c r="AJ1" s="405" t="s">
        <v>183</v>
      </c>
      <c r="AK1" s="406" t="s">
        <v>184</v>
      </c>
      <c r="AL1" s="406" t="s">
        <v>185</v>
      </c>
      <c r="AM1" s="406" t="s">
        <v>186</v>
      </c>
      <c r="AN1" s="406" t="s">
        <v>187</v>
      </c>
      <c r="AO1" s="406" t="s">
        <v>188</v>
      </c>
      <c r="AP1" s="406" t="s">
        <v>189</v>
      </c>
      <c r="AQ1" s="406" t="s">
        <v>190</v>
      </c>
      <c r="AR1" s="406" t="s">
        <v>191</v>
      </c>
      <c r="AS1" s="406" t="s">
        <v>192</v>
      </c>
      <c r="AT1" s="406" t="s">
        <v>193</v>
      </c>
      <c r="AU1" s="406" t="s">
        <v>194</v>
      </c>
      <c r="AV1" s="406" t="s">
        <v>195</v>
      </c>
      <c r="AW1" s="406" t="s">
        <v>196</v>
      </c>
      <c r="AX1" s="406" t="s">
        <v>197</v>
      </c>
      <c r="AY1" s="406" t="s">
        <v>198</v>
      </c>
      <c r="AZ1" s="406" t="s">
        <v>199</v>
      </c>
      <c r="BA1" s="406" t="s">
        <v>200</v>
      </c>
      <c r="BB1" s="406" t="s">
        <v>201</v>
      </c>
      <c r="BC1" s="406" t="s">
        <v>202</v>
      </c>
      <c r="BD1" s="406" t="s">
        <v>203</v>
      </c>
      <c r="BE1" s="406" t="s">
        <v>204</v>
      </c>
      <c r="BF1" s="406" t="s">
        <v>205</v>
      </c>
      <c r="BG1" s="406" t="s">
        <v>206</v>
      </c>
      <c r="BH1" s="406" t="s">
        <v>207</v>
      </c>
      <c r="BI1" s="406" t="s">
        <v>208</v>
      </c>
      <c r="BJ1" s="406" t="s">
        <v>209</v>
      </c>
      <c r="BK1" s="406" t="s">
        <v>210</v>
      </c>
      <c r="BL1" s="406" t="s">
        <v>211</v>
      </c>
      <c r="BM1" s="406" t="s">
        <v>212</v>
      </c>
      <c r="BN1" s="406" t="s">
        <v>213</v>
      </c>
      <c r="BO1" s="406" t="s">
        <v>214</v>
      </c>
      <c r="BP1" s="406" t="s">
        <v>215</v>
      </c>
      <c r="BQ1" s="406" t="s">
        <v>216</v>
      </c>
      <c r="BR1" s="406" t="s">
        <v>217</v>
      </c>
      <c r="BS1" s="406" t="s">
        <v>218</v>
      </c>
      <c r="BT1" s="405" t="s">
        <v>219</v>
      </c>
      <c r="BU1" s="406" t="s">
        <v>220</v>
      </c>
      <c r="BV1" s="406" t="s">
        <v>221</v>
      </c>
      <c r="BW1" s="406" t="s">
        <v>222</v>
      </c>
      <c r="BX1" s="406" t="s">
        <v>223</v>
      </c>
      <c r="BY1" s="406" t="s">
        <v>224</v>
      </c>
      <c r="BZ1" s="405" t="s">
        <v>225</v>
      </c>
      <c r="CA1" s="406" t="s">
        <v>226</v>
      </c>
      <c r="CB1" s="406" t="s">
        <v>227</v>
      </c>
      <c r="CC1" s="406" t="s">
        <v>228</v>
      </c>
      <c r="CD1" s="406" t="s">
        <v>229</v>
      </c>
      <c r="CE1" s="406" t="s">
        <v>230</v>
      </c>
      <c r="CF1" s="406" t="s">
        <v>231</v>
      </c>
      <c r="CG1" s="405" t="s">
        <v>232</v>
      </c>
      <c r="CH1" s="406" t="s">
        <v>233</v>
      </c>
      <c r="CI1" s="406" t="s">
        <v>234</v>
      </c>
      <c r="CJ1" s="406" t="s">
        <v>235</v>
      </c>
      <c r="CK1" s="406" t="s">
        <v>236</v>
      </c>
      <c r="CL1" s="406" t="s">
        <v>237</v>
      </c>
      <c r="CM1" s="406" t="s">
        <v>238</v>
      </c>
      <c r="CN1" s="406" t="s">
        <v>239</v>
      </c>
      <c r="CO1" s="406" t="s">
        <v>240</v>
      </c>
      <c r="CP1" s="406" t="s">
        <v>241</v>
      </c>
      <c r="CQ1" s="407" t="s">
        <v>242</v>
      </c>
      <c r="CR1" s="405" t="s">
        <v>243</v>
      </c>
      <c r="CS1" s="406" t="s">
        <v>244</v>
      </c>
      <c r="CT1" s="406" t="s">
        <v>245</v>
      </c>
      <c r="CU1" s="406" t="s">
        <v>246</v>
      </c>
      <c r="CV1" s="406" t="s">
        <v>247</v>
      </c>
      <c r="CW1" s="406" t="s">
        <v>248</v>
      </c>
      <c r="CX1" s="406" t="s">
        <v>249</v>
      </c>
      <c r="CY1" s="406" t="s">
        <v>250</v>
      </c>
      <c r="CZ1" s="406" t="s">
        <v>251</v>
      </c>
      <c r="DA1" s="406" t="s">
        <v>252</v>
      </c>
      <c r="DB1" s="406" t="s">
        <v>253</v>
      </c>
      <c r="DC1" s="405" t="s">
        <v>254</v>
      </c>
      <c r="DD1" s="406" t="s">
        <v>255</v>
      </c>
      <c r="DE1" s="406" t="s">
        <v>256</v>
      </c>
      <c r="DF1" s="406" t="s">
        <v>257</v>
      </c>
      <c r="DG1" s="406" t="s">
        <v>258</v>
      </c>
      <c r="DH1" s="406" t="s">
        <v>259</v>
      </c>
      <c r="DI1" s="406" t="s">
        <v>260</v>
      </c>
      <c r="DJ1" s="406" t="s">
        <v>261</v>
      </c>
      <c r="DK1" s="406" t="s">
        <v>262</v>
      </c>
      <c r="DL1" s="406" t="s">
        <v>263</v>
      </c>
      <c r="DM1" s="406" t="s">
        <v>264</v>
      </c>
      <c r="DN1" s="406" t="s">
        <v>265</v>
      </c>
      <c r="DO1" s="406" t="s">
        <v>266</v>
      </c>
      <c r="DP1" s="406" t="s">
        <v>267</v>
      </c>
      <c r="DQ1" s="406" t="s">
        <v>268</v>
      </c>
      <c r="DR1" s="405" t="s">
        <v>269</v>
      </c>
      <c r="DS1" s="406" t="s">
        <v>270</v>
      </c>
      <c r="DT1" s="406" t="s">
        <v>271</v>
      </c>
      <c r="DU1" s="406" t="s">
        <v>272</v>
      </c>
      <c r="DV1" s="406" t="s">
        <v>273</v>
      </c>
      <c r="DW1" s="406" t="s">
        <v>274</v>
      </c>
      <c r="DX1" s="406" t="s">
        <v>275</v>
      </c>
      <c r="DY1" s="406" t="s">
        <v>276</v>
      </c>
      <c r="DZ1" s="406" t="s">
        <v>277</v>
      </c>
      <c r="EA1" s="406" t="s">
        <v>278</v>
      </c>
      <c r="EB1" s="406" t="s">
        <v>279</v>
      </c>
      <c r="EC1" s="406" t="s">
        <v>280</v>
      </c>
      <c r="ED1" s="406" t="s">
        <v>281</v>
      </c>
      <c r="EE1" s="406" t="s">
        <v>282</v>
      </c>
      <c r="EF1" s="406" t="s">
        <v>283</v>
      </c>
      <c r="EG1" s="406" t="s">
        <v>284</v>
      </c>
      <c r="EH1" s="405" t="s">
        <v>285</v>
      </c>
      <c r="EI1" s="406" t="s">
        <v>286</v>
      </c>
      <c r="EJ1" s="406" t="s">
        <v>287</v>
      </c>
      <c r="EK1" s="406" t="s">
        <v>288</v>
      </c>
      <c r="EL1" s="406" t="s">
        <v>289</v>
      </c>
      <c r="EM1" s="406" t="s">
        <v>290</v>
      </c>
      <c r="EN1" s="406" t="s">
        <v>291</v>
      </c>
      <c r="EO1" s="406" t="s">
        <v>292</v>
      </c>
      <c r="EP1" s="406" t="s">
        <v>293</v>
      </c>
      <c r="EQ1" s="406" t="s">
        <v>294</v>
      </c>
      <c r="ER1" s="406" t="s">
        <v>295</v>
      </c>
      <c r="ES1" s="406" t="s">
        <v>296</v>
      </c>
      <c r="ET1" s="406" t="s">
        <v>297</v>
      </c>
      <c r="EU1" s="406" t="s">
        <v>298</v>
      </c>
      <c r="EV1" s="406" t="s">
        <v>299</v>
      </c>
      <c r="EW1" s="405" t="s">
        <v>300</v>
      </c>
      <c r="EX1" s="406" t="s">
        <v>301</v>
      </c>
      <c r="EY1" s="406" t="s">
        <v>302</v>
      </c>
      <c r="EZ1" s="406" t="s">
        <v>303</v>
      </c>
      <c r="FA1" s="406" t="s">
        <v>304</v>
      </c>
      <c r="FB1" s="406" t="s">
        <v>305</v>
      </c>
      <c r="FC1" s="406" t="s">
        <v>306</v>
      </c>
      <c r="FD1" s="406" t="s">
        <v>307</v>
      </c>
      <c r="FE1" s="406" t="s">
        <v>308</v>
      </c>
      <c r="FF1" s="406" t="s">
        <v>309</v>
      </c>
      <c r="FG1" s="406" t="s">
        <v>310</v>
      </c>
      <c r="FH1" s="406" t="s">
        <v>311</v>
      </c>
      <c r="FI1" s="406" t="s">
        <v>312</v>
      </c>
      <c r="FJ1" s="406" t="s">
        <v>313</v>
      </c>
      <c r="FK1" s="406" t="s">
        <v>314</v>
      </c>
      <c r="FL1" s="406" t="s">
        <v>315</v>
      </c>
      <c r="FM1" s="406" t="s">
        <v>316</v>
      </c>
      <c r="FN1" s="406" t="s">
        <v>317</v>
      </c>
      <c r="FO1" s="406" t="s">
        <v>318</v>
      </c>
      <c r="FP1" s="406" t="s">
        <v>319</v>
      </c>
      <c r="FQ1" s="406" t="s">
        <v>320</v>
      </c>
      <c r="FR1" s="406" t="s">
        <v>321</v>
      </c>
      <c r="FS1" s="406" t="s">
        <v>322</v>
      </c>
      <c r="FT1" s="406" t="s">
        <v>323</v>
      </c>
      <c r="FU1" s="406" t="s">
        <v>324</v>
      </c>
      <c r="FV1" s="406" t="s">
        <v>325</v>
      </c>
      <c r="FW1" s="405" t="s">
        <v>326</v>
      </c>
      <c r="FX1" s="405" t="s">
        <v>327</v>
      </c>
      <c r="FY1" s="406" t="s">
        <v>328</v>
      </c>
      <c r="FZ1" s="406" t="s">
        <v>329</v>
      </c>
      <c r="GA1" s="406" t="s">
        <v>330</v>
      </c>
      <c r="GB1" s="406" t="s">
        <v>331</v>
      </c>
      <c r="GC1" s="406" t="s">
        <v>332</v>
      </c>
      <c r="GD1" s="406" t="s">
        <v>333</v>
      </c>
      <c r="GE1" s="406" t="s">
        <v>334</v>
      </c>
      <c r="GF1" s="405" t="s">
        <v>335</v>
      </c>
      <c r="GG1" s="406" t="s">
        <v>336</v>
      </c>
      <c r="GH1" s="406" t="s">
        <v>337</v>
      </c>
      <c r="GI1" s="406" t="s">
        <v>338</v>
      </c>
      <c r="GJ1" s="406" t="s">
        <v>339</v>
      </c>
      <c r="GK1" s="406" t="s">
        <v>340</v>
      </c>
      <c r="GL1" s="406" t="s">
        <v>341</v>
      </c>
      <c r="GM1" s="406" t="s">
        <v>342</v>
      </c>
      <c r="GN1" s="405" t="s">
        <v>343</v>
      </c>
      <c r="GO1" s="406" t="s">
        <v>344</v>
      </c>
      <c r="GP1" s="406" t="s">
        <v>345</v>
      </c>
      <c r="GQ1" s="406" t="s">
        <v>346</v>
      </c>
      <c r="GR1" s="406" t="s">
        <v>347</v>
      </c>
      <c r="GS1" s="406" t="s">
        <v>348</v>
      </c>
      <c r="GT1" s="406" t="s">
        <v>349</v>
      </c>
      <c r="GU1" s="405" t="s">
        <v>350</v>
      </c>
      <c r="GV1" s="406" t="s">
        <v>351</v>
      </c>
      <c r="GW1" s="406" t="s">
        <v>352</v>
      </c>
      <c r="GX1" s="406" t="s">
        <v>353</v>
      </c>
      <c r="GY1" s="406" t="s">
        <v>354</v>
      </c>
      <c r="GZ1" s="406" t="s">
        <v>355</v>
      </c>
      <c r="HA1" s="406" t="s">
        <v>356</v>
      </c>
      <c r="HB1" s="406" t="s">
        <v>357</v>
      </c>
      <c r="HC1" s="407" t="s">
        <v>358</v>
      </c>
      <c r="HD1" s="405" t="s">
        <v>359</v>
      </c>
      <c r="HE1" s="406" t="s">
        <v>360</v>
      </c>
      <c r="HF1" s="406" t="s">
        <v>361</v>
      </c>
      <c r="HG1" s="406" t="s">
        <v>362</v>
      </c>
      <c r="HH1" s="406" t="s">
        <v>363</v>
      </c>
      <c r="HI1" s="406" t="s">
        <v>364</v>
      </c>
      <c r="HJ1" s="406" t="s">
        <v>365</v>
      </c>
      <c r="HK1" s="406" t="s">
        <v>366</v>
      </c>
      <c r="HL1" s="406" t="s">
        <v>367</v>
      </c>
      <c r="HM1" s="406" t="s">
        <v>368</v>
      </c>
      <c r="HN1" s="406" t="s">
        <v>369</v>
      </c>
      <c r="HO1" s="406" t="s">
        <v>370</v>
      </c>
      <c r="HP1" s="405" t="s">
        <v>371</v>
      </c>
      <c r="HQ1" s="406" t="s">
        <v>372</v>
      </c>
      <c r="HR1" s="406" t="s">
        <v>373</v>
      </c>
      <c r="HS1" s="406" t="s">
        <v>374</v>
      </c>
      <c r="HT1" s="406" t="s">
        <v>375</v>
      </c>
      <c r="HU1" s="406" t="s">
        <v>376</v>
      </c>
      <c r="HV1" s="406" t="s">
        <v>377</v>
      </c>
      <c r="HW1" s="406" t="s">
        <v>378</v>
      </c>
      <c r="HX1" s="405" t="s">
        <v>379</v>
      </c>
      <c r="HY1" s="406" t="s">
        <v>380</v>
      </c>
      <c r="HZ1" s="406" t="s">
        <v>381</v>
      </c>
      <c r="IA1" s="406" t="s">
        <v>382</v>
      </c>
      <c r="IB1" s="406" t="s">
        <v>383</v>
      </c>
      <c r="IC1" s="406" t="s">
        <v>384</v>
      </c>
      <c r="ID1" s="406" t="s">
        <v>385</v>
      </c>
      <c r="IE1" s="406" t="s">
        <v>386</v>
      </c>
      <c r="IF1" s="406" t="s">
        <v>387</v>
      </c>
      <c r="IG1" s="406" t="s">
        <v>388</v>
      </c>
      <c r="IH1" s="406" t="s">
        <v>389</v>
      </c>
      <c r="II1" s="406" t="s">
        <v>390</v>
      </c>
      <c r="IJ1" s="406" t="s">
        <v>391</v>
      </c>
      <c r="IK1" s="406" t="s">
        <v>392</v>
      </c>
      <c r="IL1" s="406" t="s">
        <v>393</v>
      </c>
      <c r="IM1" s="406" t="s">
        <v>394</v>
      </c>
      <c r="IN1" s="406" t="s">
        <v>395</v>
      </c>
      <c r="IO1" s="405" t="s">
        <v>396</v>
      </c>
      <c r="IP1" s="406" t="s">
        <v>397</v>
      </c>
      <c r="IQ1" s="406" t="s">
        <v>398</v>
      </c>
      <c r="IR1" s="406" t="s">
        <v>399</v>
      </c>
      <c r="IS1" s="406" t="s">
        <v>400</v>
      </c>
      <c r="IT1" s="406" t="s">
        <v>401</v>
      </c>
      <c r="IU1" s="406" t="s">
        <v>402</v>
      </c>
      <c r="IV1" s="405" t="s">
        <v>403</v>
      </c>
      <c r="IW1" s="406" t="s">
        <v>404</v>
      </c>
      <c r="IX1" s="406" t="s">
        <v>405</v>
      </c>
      <c r="IY1" s="406" t="s">
        <v>406</v>
      </c>
      <c r="IZ1" s="406" t="s">
        <v>407</v>
      </c>
      <c r="JA1" s="406" t="s">
        <v>408</v>
      </c>
      <c r="JB1" s="406" t="s">
        <v>409</v>
      </c>
      <c r="JC1" s="406" t="s">
        <v>410</v>
      </c>
      <c r="JD1" s="406" t="s">
        <v>411</v>
      </c>
      <c r="JE1" s="406" t="s">
        <v>412</v>
      </c>
      <c r="JF1" s="406" t="s">
        <v>413</v>
      </c>
      <c r="JG1" s="406" t="s">
        <v>414</v>
      </c>
      <c r="JH1" s="406" t="s">
        <v>415</v>
      </c>
      <c r="JI1" s="406" t="s">
        <v>416</v>
      </c>
      <c r="JJ1" s="406" t="s">
        <v>417</v>
      </c>
      <c r="JK1" s="406" t="s">
        <v>418</v>
      </c>
      <c r="JL1" s="406" t="s">
        <v>419</v>
      </c>
      <c r="JM1" s="406" t="s">
        <v>420</v>
      </c>
      <c r="JN1" s="406" t="s">
        <v>421</v>
      </c>
      <c r="JO1" s="406" t="s">
        <v>422</v>
      </c>
      <c r="JP1" s="406" t="s">
        <v>423</v>
      </c>
      <c r="JQ1" s="406" t="s">
        <v>424</v>
      </c>
      <c r="JR1" s="406" t="s">
        <v>425</v>
      </c>
      <c r="JS1" s="406" t="s">
        <v>426</v>
      </c>
      <c r="JT1" s="406" t="s">
        <v>427</v>
      </c>
      <c r="JU1" s="406" t="s">
        <v>428</v>
      </c>
      <c r="JV1" s="406" t="s">
        <v>429</v>
      </c>
      <c r="JW1" s="406" t="s">
        <v>430</v>
      </c>
      <c r="JX1" s="406" t="s">
        <v>431</v>
      </c>
      <c r="JY1" s="406" t="s">
        <v>432</v>
      </c>
      <c r="JZ1" s="406" t="s">
        <v>433</v>
      </c>
      <c r="KA1" s="406" t="s">
        <v>434</v>
      </c>
      <c r="KB1" s="406" t="s">
        <v>435</v>
      </c>
      <c r="KC1" s="406" t="s">
        <v>436</v>
      </c>
      <c r="KD1" s="406" t="s">
        <v>437</v>
      </c>
      <c r="KE1" s="406" t="s">
        <v>438</v>
      </c>
      <c r="KF1" s="406" t="s">
        <v>439</v>
      </c>
      <c r="KG1" s="406" t="s">
        <v>440</v>
      </c>
      <c r="KH1" s="406" t="s">
        <v>441</v>
      </c>
      <c r="KI1" s="406" t="s">
        <v>442</v>
      </c>
      <c r="KJ1" s="406" t="s">
        <v>443</v>
      </c>
      <c r="KK1" s="406" t="s">
        <v>444</v>
      </c>
      <c r="KL1" s="406" t="s">
        <v>445</v>
      </c>
      <c r="KM1" s="406" t="s">
        <v>446</v>
      </c>
      <c r="KN1" s="406" t="s">
        <v>447</v>
      </c>
      <c r="KO1" s="405" t="s">
        <v>448</v>
      </c>
      <c r="KP1" s="406" t="s">
        <v>449</v>
      </c>
      <c r="KQ1" s="406" t="s">
        <v>450</v>
      </c>
      <c r="KR1" s="406" t="s">
        <v>451</v>
      </c>
      <c r="KS1" s="406" t="s">
        <v>452</v>
      </c>
      <c r="KT1" s="406" t="s">
        <v>453</v>
      </c>
      <c r="KU1" s="406" t="s">
        <v>454</v>
      </c>
      <c r="KV1" s="406" t="s">
        <v>455</v>
      </c>
      <c r="KW1" s="406" t="s">
        <v>456</v>
      </c>
      <c r="KX1" s="406" t="s">
        <v>457</v>
      </c>
      <c r="KY1" s="406" t="s">
        <v>458</v>
      </c>
      <c r="KZ1" s="406" t="s">
        <v>459</v>
      </c>
      <c r="LA1" s="406" t="s">
        <v>460</v>
      </c>
      <c r="LB1" s="406" t="s">
        <v>461</v>
      </c>
      <c r="LC1" s="406" t="s">
        <v>462</v>
      </c>
      <c r="LD1" s="407" t="s">
        <v>463</v>
      </c>
      <c r="LE1" s="405" t="s">
        <v>464</v>
      </c>
      <c r="LF1" s="406" t="s">
        <v>465</v>
      </c>
      <c r="LG1" s="406" t="s">
        <v>520</v>
      </c>
      <c r="LH1" s="406" t="s">
        <v>521</v>
      </c>
      <c r="LI1" s="406" t="s">
        <v>522</v>
      </c>
      <c r="LJ1" s="406" t="s">
        <v>523</v>
      </c>
      <c r="LK1" s="406" t="s">
        <v>524</v>
      </c>
      <c r="LL1" s="406" t="s">
        <v>525</v>
      </c>
      <c r="LM1" s="406" t="s">
        <v>526</v>
      </c>
      <c r="LN1" s="406" t="s">
        <v>527</v>
      </c>
      <c r="LO1" s="406" t="s">
        <v>528</v>
      </c>
      <c r="LP1" s="406" t="s">
        <v>466</v>
      </c>
      <c r="LQ1" s="406" t="s">
        <v>529</v>
      </c>
      <c r="LR1" s="406" t="s">
        <v>530</v>
      </c>
      <c r="LS1" s="406" t="s">
        <v>531</v>
      </c>
      <c r="LT1" s="406" t="s">
        <v>532</v>
      </c>
      <c r="LU1" s="406" t="s">
        <v>533</v>
      </c>
      <c r="LV1" s="405" t="s">
        <v>467</v>
      </c>
      <c r="LW1" s="406" t="s">
        <v>468</v>
      </c>
      <c r="LX1" s="406" t="s">
        <v>469</v>
      </c>
      <c r="LY1" s="406" t="s">
        <v>470</v>
      </c>
      <c r="LZ1" s="406" t="s">
        <v>471</v>
      </c>
      <c r="MA1" s="406" t="s">
        <v>472</v>
      </c>
      <c r="MB1" s="406" t="s">
        <v>473</v>
      </c>
      <c r="MC1" s="406" t="s">
        <v>474</v>
      </c>
      <c r="MD1" s="406" t="s">
        <v>475</v>
      </c>
      <c r="ME1" s="406" t="s">
        <v>476</v>
      </c>
      <c r="MF1" s="406" t="s">
        <v>477</v>
      </c>
      <c r="MG1" s="406" t="s">
        <v>478</v>
      </c>
      <c r="MH1" s="406" t="s">
        <v>479</v>
      </c>
      <c r="MI1" s="406" t="s">
        <v>480</v>
      </c>
      <c r="MJ1" s="406" t="s">
        <v>481</v>
      </c>
      <c r="MK1" s="406" t="s">
        <v>482</v>
      </c>
      <c r="ML1" s="406" t="s">
        <v>483</v>
      </c>
      <c r="MM1" s="406" t="s">
        <v>484</v>
      </c>
      <c r="MN1" s="406" t="s">
        <v>485</v>
      </c>
      <c r="MO1" s="406" t="s">
        <v>486</v>
      </c>
      <c r="MP1" s="406" t="s">
        <v>487</v>
      </c>
      <c r="MQ1" s="406" t="s">
        <v>488</v>
      </c>
      <c r="MR1" s="406" t="s">
        <v>489</v>
      </c>
      <c r="MS1" s="406" t="s">
        <v>490</v>
      </c>
      <c r="MT1" s="406" t="s">
        <v>491</v>
      </c>
      <c r="MU1" s="406" t="s">
        <v>492</v>
      </c>
      <c r="MV1" s="406" t="s">
        <v>493</v>
      </c>
      <c r="MW1" s="406" t="s">
        <v>494</v>
      </c>
      <c r="MX1" s="406" t="s">
        <v>495</v>
      </c>
      <c r="MY1" s="406" t="s">
        <v>496</v>
      </c>
      <c r="MZ1" s="406" t="s">
        <v>497</v>
      </c>
      <c r="NA1" s="406" t="s">
        <v>498</v>
      </c>
      <c r="NB1" s="406" t="s">
        <v>499</v>
      </c>
      <c r="NC1" s="406" t="s">
        <v>500</v>
      </c>
      <c r="ND1" s="406" t="s">
        <v>501</v>
      </c>
      <c r="NE1" s="406" t="s">
        <v>502</v>
      </c>
      <c r="NF1" s="406" t="s">
        <v>503</v>
      </c>
      <c r="NG1" s="406" t="s">
        <v>504</v>
      </c>
      <c r="NH1" s="405" t="s">
        <v>505</v>
      </c>
      <c r="NI1" s="406" t="s">
        <v>506</v>
      </c>
      <c r="NJ1" s="406" t="s">
        <v>507</v>
      </c>
      <c r="NK1" s="406" t="s">
        <v>508</v>
      </c>
      <c r="NL1" s="406" t="s">
        <v>509</v>
      </c>
      <c r="NM1" s="406" t="s">
        <v>510</v>
      </c>
      <c r="NN1" s="405" t="s">
        <v>511</v>
      </c>
      <c r="NO1" s="406" t="s">
        <v>512</v>
      </c>
      <c r="NP1" s="406" t="s">
        <v>513</v>
      </c>
      <c r="NQ1" s="406" t="s">
        <v>514</v>
      </c>
      <c r="NR1" s="406" t="s">
        <v>515</v>
      </c>
      <c r="NS1" s="406" t="s">
        <v>516</v>
      </c>
      <c r="NT1" s="406" t="s">
        <v>517</v>
      </c>
      <c r="NU1" s="406" t="s">
        <v>518</v>
      </c>
      <c r="NV1" s="407" t="s">
        <v>534</v>
      </c>
      <c r="NW1" s="405" t="s">
        <v>535</v>
      </c>
      <c r="NX1" s="406" t="s">
        <v>536</v>
      </c>
      <c r="NY1" s="406" t="s">
        <v>537</v>
      </c>
      <c r="NZ1" s="406" t="s">
        <v>538</v>
      </c>
      <c r="OA1" s="406" t="s">
        <v>539</v>
      </c>
      <c r="OB1" s="406" t="s">
        <v>540</v>
      </c>
      <c r="OC1" s="406" t="s">
        <v>541</v>
      </c>
      <c r="OD1" s="406" t="s">
        <v>542</v>
      </c>
      <c r="OE1" s="406" t="s">
        <v>543</v>
      </c>
      <c r="OF1" s="406" t="s">
        <v>544</v>
      </c>
      <c r="OG1" s="406" t="s">
        <v>545</v>
      </c>
      <c r="OH1" s="406" t="s">
        <v>546</v>
      </c>
      <c r="OI1" s="406" t="s">
        <v>547</v>
      </c>
      <c r="OJ1" s="406" t="s">
        <v>548</v>
      </c>
      <c r="OK1" s="406" t="s">
        <v>549</v>
      </c>
      <c r="OL1" s="406" t="s">
        <v>550</v>
      </c>
      <c r="OM1" s="406" t="s">
        <v>551</v>
      </c>
      <c r="ON1" s="406" t="s">
        <v>552</v>
      </c>
      <c r="OO1" s="406" t="s">
        <v>553</v>
      </c>
      <c r="OP1" s="406" t="s">
        <v>554</v>
      </c>
      <c r="OQ1" s="406" t="s">
        <v>555</v>
      </c>
      <c r="OR1" s="406" t="s">
        <v>556</v>
      </c>
      <c r="OS1" s="406" t="s">
        <v>557</v>
      </c>
      <c r="OT1" s="406" t="s">
        <v>558</v>
      </c>
      <c r="OU1" s="406" t="s">
        <v>559</v>
      </c>
      <c r="OV1" s="406" t="s">
        <v>560</v>
      </c>
      <c r="OW1" s="406" t="s">
        <v>561</v>
      </c>
      <c r="OX1" s="406" t="s">
        <v>562</v>
      </c>
      <c r="OY1" s="406" t="s">
        <v>563</v>
      </c>
      <c r="OZ1" s="406" t="s">
        <v>564</v>
      </c>
      <c r="PA1" s="406" t="s">
        <v>565</v>
      </c>
      <c r="PB1" s="406" t="s">
        <v>566</v>
      </c>
      <c r="PC1" s="406" t="s">
        <v>567</v>
      </c>
      <c r="PD1" s="406" t="s">
        <v>568</v>
      </c>
      <c r="PE1" s="406" t="s">
        <v>569</v>
      </c>
      <c r="PF1" s="406" t="s">
        <v>570</v>
      </c>
      <c r="PG1" s="406" t="s">
        <v>571</v>
      </c>
      <c r="PH1" s="406" t="s">
        <v>572</v>
      </c>
      <c r="PI1" s="406" t="s">
        <v>573</v>
      </c>
      <c r="PJ1" s="406" t="s">
        <v>574</v>
      </c>
      <c r="PK1" s="406" t="s">
        <v>575</v>
      </c>
      <c r="PL1" s="406" t="s">
        <v>576</v>
      </c>
      <c r="PM1" s="406" t="s">
        <v>577</v>
      </c>
      <c r="PN1" s="406" t="s">
        <v>578</v>
      </c>
      <c r="PO1" s="406" t="s">
        <v>579</v>
      </c>
      <c r="PP1" s="406" t="s">
        <v>580</v>
      </c>
      <c r="PQ1" s="406" t="s">
        <v>581</v>
      </c>
      <c r="PR1" s="406" t="s">
        <v>582</v>
      </c>
      <c r="PS1" s="406" t="s">
        <v>583</v>
      </c>
      <c r="PT1" s="406" t="s">
        <v>584</v>
      </c>
      <c r="PU1" s="406" t="s">
        <v>585</v>
      </c>
      <c r="PV1" s="406" t="s">
        <v>586</v>
      </c>
      <c r="PW1" s="406" t="s">
        <v>587</v>
      </c>
      <c r="PX1" s="406" t="s">
        <v>588</v>
      </c>
      <c r="PY1" s="406" t="s">
        <v>589</v>
      </c>
      <c r="PZ1" s="406" t="s">
        <v>590</v>
      </c>
      <c r="QA1" s="406" t="s">
        <v>591</v>
      </c>
      <c r="QB1" s="406" t="s">
        <v>592</v>
      </c>
      <c r="QC1" s="406" t="s">
        <v>593</v>
      </c>
      <c r="QD1" s="406" t="s">
        <v>594</v>
      </c>
      <c r="QE1" s="406" t="s">
        <v>595</v>
      </c>
      <c r="QF1" s="405" t="s">
        <v>596</v>
      </c>
      <c r="QG1" s="406" t="s">
        <v>597</v>
      </c>
      <c r="QH1" s="406" t="s">
        <v>598</v>
      </c>
      <c r="QI1" s="406" t="s">
        <v>599</v>
      </c>
      <c r="QJ1" s="406" t="s">
        <v>600</v>
      </c>
      <c r="QK1" s="406" t="s">
        <v>601</v>
      </c>
      <c r="QL1" s="406" t="s">
        <v>602</v>
      </c>
      <c r="QM1" s="406" t="s">
        <v>603</v>
      </c>
      <c r="QN1" s="405" t="s">
        <v>604</v>
      </c>
      <c r="QO1" s="406" t="s">
        <v>605</v>
      </c>
      <c r="QP1" s="406" t="s">
        <v>606</v>
      </c>
      <c r="QQ1" s="406" t="s">
        <v>621</v>
      </c>
      <c r="QR1" s="406" t="s">
        <v>622</v>
      </c>
      <c r="QS1" s="406" t="s">
        <v>623</v>
      </c>
      <c r="QT1" s="406" t="s">
        <v>624</v>
      </c>
      <c r="QU1" s="406" t="s">
        <v>625</v>
      </c>
      <c r="QV1" s="406" t="s">
        <v>626</v>
      </c>
      <c r="QW1" s="406" t="s">
        <v>627</v>
      </c>
      <c r="QX1" s="406" t="s">
        <v>628</v>
      </c>
      <c r="QY1" s="406" t="s">
        <v>629</v>
      </c>
      <c r="QZ1" s="406" t="s">
        <v>630</v>
      </c>
      <c r="RA1" s="406" t="s">
        <v>631</v>
      </c>
      <c r="RB1" s="406" t="s">
        <v>632</v>
      </c>
      <c r="RC1" s="406" t="s">
        <v>633</v>
      </c>
      <c r="RD1" s="406" t="s">
        <v>634</v>
      </c>
      <c r="RE1" s="406" t="s">
        <v>635</v>
      </c>
      <c r="RF1" s="405" t="s">
        <v>607</v>
      </c>
      <c r="RG1" s="406" t="s">
        <v>608</v>
      </c>
      <c r="RH1" s="406" t="s">
        <v>609</v>
      </c>
      <c r="RI1" s="406" t="s">
        <v>610</v>
      </c>
      <c r="RJ1" s="405" t="s">
        <v>611</v>
      </c>
      <c r="RK1" s="406" t="s">
        <v>612</v>
      </c>
      <c r="RL1" s="406" t="s">
        <v>613</v>
      </c>
      <c r="RM1" s="406" t="s">
        <v>614</v>
      </c>
      <c r="RN1" s="406" t="s">
        <v>615</v>
      </c>
      <c r="RO1" s="406" t="s">
        <v>616</v>
      </c>
      <c r="RP1" s="406" t="s">
        <v>617</v>
      </c>
      <c r="RQ1" s="406" t="s">
        <v>618</v>
      </c>
      <c r="RR1" s="406" t="s">
        <v>619</v>
      </c>
      <c r="RS1" s="406" t="s">
        <v>620</v>
      </c>
      <c r="RT1" s="407" t="s">
        <v>636</v>
      </c>
      <c r="RU1" s="405" t="s">
        <v>637</v>
      </c>
      <c r="RV1" s="406" t="s">
        <v>638</v>
      </c>
      <c r="RW1" s="406" t="s">
        <v>639</v>
      </c>
      <c r="RX1" s="406" t="s">
        <v>640</v>
      </c>
      <c r="RY1" s="406" t="s">
        <v>641</v>
      </c>
      <c r="RZ1" s="406" t="s">
        <v>642</v>
      </c>
      <c r="SA1" s="406" t="s">
        <v>643</v>
      </c>
      <c r="SB1" s="406" t="s">
        <v>644</v>
      </c>
      <c r="SC1" s="406" t="s">
        <v>645</v>
      </c>
      <c r="SD1" s="405" t="s">
        <v>646</v>
      </c>
      <c r="SE1" s="406" t="s">
        <v>647</v>
      </c>
      <c r="SF1" s="406" t="s">
        <v>648</v>
      </c>
      <c r="SG1" s="406" t="s">
        <v>649</v>
      </c>
      <c r="SH1" s="406" t="s">
        <v>650</v>
      </c>
      <c r="SI1" s="406" t="s">
        <v>651</v>
      </c>
      <c r="SJ1" s="406" t="s">
        <v>652</v>
      </c>
      <c r="SK1" s="406" t="s">
        <v>653</v>
      </c>
      <c r="SL1" s="406" t="s">
        <v>654</v>
      </c>
      <c r="SM1" s="406" t="s">
        <v>655</v>
      </c>
      <c r="SN1" s="406" t="s">
        <v>656</v>
      </c>
      <c r="SO1" s="406" t="s">
        <v>657</v>
      </c>
      <c r="SP1" s="406" t="s">
        <v>658</v>
      </c>
      <c r="SQ1" s="406" t="s">
        <v>659</v>
      </c>
      <c r="SR1" s="406" t="s">
        <v>660</v>
      </c>
      <c r="SS1" s="406" t="s">
        <v>661</v>
      </c>
      <c r="ST1" s="406" t="s">
        <v>662</v>
      </c>
      <c r="SU1" s="407" t="s">
        <v>663</v>
      </c>
      <c r="SV1" s="405" t="s">
        <v>664</v>
      </c>
      <c r="SW1" s="406" t="s">
        <v>665</v>
      </c>
      <c r="SX1" s="406" t="s">
        <v>666</v>
      </c>
      <c r="SY1" s="406" t="s">
        <v>667</v>
      </c>
      <c r="SZ1" s="406" t="s">
        <v>668</v>
      </c>
      <c r="TA1" s="406" t="s">
        <v>669</v>
      </c>
      <c r="TB1" s="406" t="s">
        <v>670</v>
      </c>
      <c r="TC1" s="406" t="s">
        <v>671</v>
      </c>
      <c r="TD1" s="406" t="s">
        <v>672</v>
      </c>
      <c r="TE1" s="406" t="s">
        <v>673</v>
      </c>
      <c r="TF1" s="406" t="s">
        <v>674</v>
      </c>
      <c r="TG1" s="406" t="s">
        <v>675</v>
      </c>
      <c r="TH1" s="406" t="s">
        <v>676</v>
      </c>
      <c r="TI1" s="406" t="s">
        <v>677</v>
      </c>
      <c r="TJ1" s="405" t="s">
        <v>678</v>
      </c>
      <c r="TK1" s="406" t="s">
        <v>679</v>
      </c>
      <c r="TL1" s="406" t="s">
        <v>680</v>
      </c>
      <c r="TM1" s="406" t="s">
        <v>681</v>
      </c>
      <c r="TN1" s="406" t="s">
        <v>682</v>
      </c>
      <c r="TO1" s="406" t="s">
        <v>683</v>
      </c>
      <c r="TP1" s="406" t="s">
        <v>684</v>
      </c>
      <c r="TQ1" s="406" t="s">
        <v>685</v>
      </c>
      <c r="TR1" s="406" t="s">
        <v>686</v>
      </c>
      <c r="TS1" s="406" t="s">
        <v>687</v>
      </c>
      <c r="TT1" s="406" t="s">
        <v>688</v>
      </c>
      <c r="TU1" s="406" t="s">
        <v>689</v>
      </c>
      <c r="TV1" s="406" t="s">
        <v>690</v>
      </c>
      <c r="TW1" s="406" t="s">
        <v>691</v>
      </c>
      <c r="TX1" s="406" t="s">
        <v>692</v>
      </c>
      <c r="TY1" s="406" t="s">
        <v>693</v>
      </c>
      <c r="TZ1" s="406" t="s">
        <v>694</v>
      </c>
      <c r="UA1" s="406" t="s">
        <v>695</v>
      </c>
      <c r="UB1" s="406" t="s">
        <v>696</v>
      </c>
      <c r="UC1" s="407" t="s">
        <v>697</v>
      </c>
      <c r="UD1" s="406" t="s">
        <v>698</v>
      </c>
      <c r="UE1" s="406" t="s">
        <v>699</v>
      </c>
      <c r="UF1" s="406" t="s">
        <v>700</v>
      </c>
      <c r="UG1" s="406" t="s">
        <v>701</v>
      </c>
      <c r="UH1" s="406" t="s">
        <v>702</v>
      </c>
      <c r="UI1" s="408"/>
    </row>
    <row r="2" spans="1:555" s="111" customFormat="1" ht="14.45" hidden="1" x14ac:dyDescent="0.3">
      <c r="A2" s="417" t="s">
        <v>49</v>
      </c>
      <c r="B2" s="417" t="s">
        <v>51</v>
      </c>
      <c r="C2" s="417" t="s">
        <v>53</v>
      </c>
      <c r="D2" s="417" t="s">
        <v>57</v>
      </c>
      <c r="E2" s="417" t="s">
        <v>60</v>
      </c>
      <c r="F2" s="417" t="s">
        <v>63</v>
      </c>
      <c r="G2" s="417" t="s">
        <v>66</v>
      </c>
      <c r="H2" s="417" t="s">
        <v>718</v>
      </c>
      <c r="I2" s="417" t="s">
        <v>69</v>
      </c>
      <c r="J2" s="417" t="s">
        <v>72</v>
      </c>
      <c r="K2" s="417" t="s">
        <v>74</v>
      </c>
      <c r="L2" s="417" t="s">
        <v>75</v>
      </c>
      <c r="M2" s="417" t="s">
        <v>78</v>
      </c>
      <c r="N2" s="417" t="s">
        <v>79</v>
      </c>
      <c r="O2" s="417" t="s">
        <v>80</v>
      </c>
      <c r="P2" s="255" t="s">
        <v>81</v>
      </c>
      <c r="Q2" s="255" t="s">
        <v>82</v>
      </c>
      <c r="R2" s="255"/>
      <c r="S2" s="250" t="str">
        <f>+Presupuesto!D11</f>
        <v>Recurrente</v>
      </c>
      <c r="T2" s="250" t="str">
        <f>+Presupuesto!E11</f>
        <v>Programa / Proyecto 2017</v>
      </c>
      <c r="U2" s="255" t="s">
        <v>719</v>
      </c>
      <c r="V2" s="255" t="s">
        <v>720</v>
      </c>
      <c r="W2" s="255" t="s">
        <v>721</v>
      </c>
      <c r="X2" s="255" t="s">
        <v>723</v>
      </c>
      <c r="Y2" s="255" t="s">
        <v>724</v>
      </c>
      <c r="Z2" s="255" t="s">
        <v>725</v>
      </c>
      <c r="AA2" s="255" t="s">
        <v>727</v>
      </c>
      <c r="AB2" s="255" t="s">
        <v>728</v>
      </c>
      <c r="AC2" s="255" t="s">
        <v>729</v>
      </c>
      <c r="AD2" s="255" t="s">
        <v>731</v>
      </c>
      <c r="AE2" s="255" t="s">
        <v>732</v>
      </c>
      <c r="AF2" s="255" t="s">
        <v>733</v>
      </c>
      <c r="AG2" s="255"/>
      <c r="AH2" s="176" t="s">
        <v>1265</v>
      </c>
      <c r="AI2" s="176" t="s">
        <v>1266</v>
      </c>
      <c r="AJ2" s="176" t="s">
        <v>1267</v>
      </c>
      <c r="AK2" s="176" t="s">
        <v>1268</v>
      </c>
      <c r="AL2" s="176" t="s">
        <v>1269</v>
      </c>
      <c r="AM2" s="176" t="s">
        <v>1270</v>
      </c>
      <c r="AN2" s="176" t="s">
        <v>1271</v>
      </c>
      <c r="AO2" s="176" t="s">
        <v>1272</v>
      </c>
      <c r="AP2" s="176" t="s">
        <v>1273</v>
      </c>
      <c r="AQ2" s="176" t="s">
        <v>1274</v>
      </c>
      <c r="AR2" s="176" t="s">
        <v>1275</v>
      </c>
      <c r="AS2" s="176" t="s">
        <v>1276</v>
      </c>
      <c r="AT2" s="176" t="s">
        <v>1277</v>
      </c>
      <c r="AU2" s="176" t="s">
        <v>1278</v>
      </c>
      <c r="AV2" s="176" t="s">
        <v>1279</v>
      </c>
      <c r="AW2" s="176" t="s">
        <v>1280</v>
      </c>
      <c r="AX2" s="176" t="s">
        <v>1281</v>
      </c>
      <c r="AY2" s="176" t="s">
        <v>1282</v>
      </c>
      <c r="AZ2" s="176" t="s">
        <v>1283</v>
      </c>
      <c r="BA2" s="176" t="s">
        <v>1284</v>
      </c>
      <c r="BB2" s="176" t="s">
        <v>1285</v>
      </c>
      <c r="BC2" s="176" t="s">
        <v>1286</v>
      </c>
      <c r="BD2" s="176" t="s">
        <v>1287</v>
      </c>
      <c r="BE2" s="176" t="s">
        <v>1288</v>
      </c>
      <c r="BF2" s="176" t="s">
        <v>1289</v>
      </c>
      <c r="BG2" s="176" t="s">
        <v>1290</v>
      </c>
      <c r="BH2" s="176" t="s">
        <v>1291</v>
      </c>
      <c r="BI2" s="176" t="s">
        <v>1292</v>
      </c>
      <c r="BJ2" s="176" t="s">
        <v>1293</v>
      </c>
      <c r="BK2" s="176" t="s">
        <v>1294</v>
      </c>
      <c r="BL2" s="176" t="s">
        <v>1295</v>
      </c>
      <c r="BM2" s="176" t="s">
        <v>1296</v>
      </c>
      <c r="BN2" s="176" t="s">
        <v>1297</v>
      </c>
      <c r="BO2" s="176" t="s">
        <v>1298</v>
      </c>
      <c r="BP2" s="176" t="s">
        <v>1299</v>
      </c>
      <c r="BQ2" s="176" t="s">
        <v>1300</v>
      </c>
      <c r="BR2" s="176" t="s">
        <v>1301</v>
      </c>
      <c r="BS2" s="176" t="s">
        <v>1302</v>
      </c>
      <c r="BT2" s="176" t="s">
        <v>1303</v>
      </c>
      <c r="BU2" s="176" t="s">
        <v>1304</v>
      </c>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c r="FX2" s="255"/>
      <c r="FY2" s="255"/>
      <c r="FZ2" s="255"/>
      <c r="GA2" s="255"/>
      <c r="GB2" s="255"/>
      <c r="GC2" s="255"/>
      <c r="GD2" s="255"/>
      <c r="GE2" s="255"/>
      <c r="GF2" s="255"/>
      <c r="GG2" s="255"/>
      <c r="GH2" s="255"/>
      <c r="GI2" s="255"/>
      <c r="GJ2" s="255"/>
      <c r="GK2" s="255"/>
      <c r="GL2" s="255"/>
      <c r="GM2" s="255"/>
      <c r="GN2" s="255"/>
      <c r="GO2" s="255"/>
      <c r="GP2" s="255"/>
      <c r="GQ2" s="255"/>
      <c r="GR2" s="255"/>
      <c r="GS2" s="255"/>
      <c r="GT2" s="255"/>
      <c r="GU2" s="255"/>
      <c r="GV2" s="255"/>
      <c r="GW2" s="255"/>
      <c r="GX2" s="255"/>
      <c r="GY2" s="255"/>
      <c r="GZ2" s="255"/>
      <c r="HA2" s="255"/>
      <c r="HB2" s="255"/>
      <c r="HC2" s="255"/>
      <c r="HD2" s="255"/>
      <c r="HE2" s="255"/>
      <c r="HF2" s="255"/>
      <c r="HG2" s="255"/>
      <c r="HH2" s="255"/>
      <c r="HI2" s="255"/>
      <c r="HJ2" s="255"/>
      <c r="HK2" s="255"/>
      <c r="HL2" s="255"/>
      <c r="HM2" s="255"/>
      <c r="HN2" s="255"/>
      <c r="HO2" s="255"/>
      <c r="HP2" s="255"/>
      <c r="HQ2" s="255"/>
      <c r="HR2" s="255"/>
      <c r="HS2" s="255"/>
      <c r="HT2" s="255"/>
      <c r="HU2" s="255"/>
      <c r="HV2" s="255"/>
      <c r="HW2" s="255"/>
      <c r="HX2" s="255"/>
      <c r="HY2" s="255"/>
      <c r="HZ2" s="255"/>
      <c r="IA2" s="255"/>
      <c r="IB2" s="255"/>
      <c r="IC2" s="255"/>
      <c r="ID2" s="255"/>
      <c r="IE2" s="255"/>
      <c r="IF2" s="255"/>
      <c r="IG2" s="255"/>
      <c r="IH2" s="255"/>
      <c r="II2" s="255"/>
      <c r="IJ2" s="255"/>
      <c r="IK2" s="255"/>
      <c r="IL2" s="255"/>
      <c r="IM2" s="255"/>
      <c r="IN2" s="255"/>
      <c r="IO2" s="255"/>
      <c r="IP2" s="255"/>
      <c r="IQ2" s="255"/>
      <c r="IR2" s="255"/>
      <c r="IS2" s="255"/>
      <c r="IT2" s="255"/>
      <c r="IU2" s="255"/>
      <c r="IV2" s="255"/>
      <c r="IW2" s="255"/>
      <c r="IX2" s="255"/>
      <c r="IY2" s="255"/>
      <c r="IZ2" s="255"/>
      <c r="JA2" s="255"/>
      <c r="JB2" s="255"/>
      <c r="JC2" s="255"/>
      <c r="JD2" s="255"/>
      <c r="JE2" s="255"/>
      <c r="JF2" s="255"/>
      <c r="JG2" s="255"/>
      <c r="JH2" s="255"/>
      <c r="JI2" s="255"/>
      <c r="JJ2" s="255"/>
      <c r="JK2" s="255"/>
      <c r="JL2" s="255"/>
      <c r="JM2" s="255"/>
      <c r="JN2" s="255"/>
      <c r="JO2" s="255"/>
      <c r="JP2" s="255"/>
      <c r="JQ2" s="255"/>
      <c r="JR2" s="255"/>
      <c r="JS2" s="255"/>
      <c r="JT2" s="255"/>
      <c r="JU2" s="255"/>
      <c r="JV2" s="255"/>
      <c r="JW2" s="255"/>
      <c r="JX2" s="255"/>
      <c r="JY2" s="255"/>
      <c r="JZ2" s="255"/>
      <c r="KA2" s="255"/>
      <c r="KB2" s="255"/>
      <c r="KC2" s="255"/>
      <c r="KD2" s="255"/>
      <c r="KE2" s="255"/>
      <c r="KF2" s="255"/>
      <c r="KG2" s="255"/>
      <c r="KH2" s="255"/>
      <c r="KI2" s="255"/>
      <c r="KJ2" s="255"/>
      <c r="KK2" s="255"/>
      <c r="KL2" s="255"/>
      <c r="KM2" s="255"/>
      <c r="KN2" s="255"/>
      <c r="KO2" s="255"/>
      <c r="KP2" s="255"/>
      <c r="KQ2" s="255"/>
      <c r="KR2" s="255"/>
      <c r="KS2" s="255"/>
      <c r="KT2" s="255"/>
      <c r="KU2" s="255"/>
      <c r="KV2" s="255"/>
      <c r="KW2" s="255"/>
      <c r="KX2" s="255"/>
      <c r="KY2" s="255"/>
      <c r="KZ2" s="255"/>
      <c r="LA2" s="255"/>
      <c r="LB2" s="255"/>
      <c r="LC2" s="255"/>
      <c r="LD2" s="255"/>
      <c r="LE2" s="255"/>
      <c r="LF2" s="255"/>
      <c r="LG2" s="255"/>
      <c r="LH2" s="255"/>
      <c r="LI2" s="255"/>
      <c r="LJ2" s="255"/>
      <c r="LK2" s="255"/>
      <c r="LL2" s="255"/>
      <c r="LM2" s="255"/>
      <c r="LN2" s="255"/>
      <c r="LO2" s="255"/>
      <c r="LP2" s="255"/>
      <c r="LQ2" s="255"/>
      <c r="LR2" s="255"/>
      <c r="LS2" s="255"/>
      <c r="LT2" s="255"/>
      <c r="LU2" s="255"/>
      <c r="LV2" s="255"/>
      <c r="LW2" s="255"/>
      <c r="LX2" s="255"/>
      <c r="LY2" s="255"/>
      <c r="LZ2" s="255"/>
      <c r="MA2" s="255"/>
      <c r="MB2" s="255"/>
      <c r="MC2" s="255"/>
      <c r="MD2" s="255"/>
      <c r="ME2" s="255"/>
      <c r="MF2" s="255"/>
      <c r="MG2" s="255"/>
      <c r="MH2" s="255"/>
      <c r="MI2" s="255"/>
      <c r="MJ2" s="255"/>
      <c r="MK2" s="255"/>
      <c r="ML2" s="255"/>
      <c r="MM2" s="255"/>
      <c r="MN2" s="255"/>
      <c r="MO2" s="255"/>
      <c r="MP2" s="255"/>
      <c r="MQ2" s="255"/>
      <c r="MR2" s="255"/>
      <c r="MS2" s="255"/>
      <c r="MT2" s="255"/>
      <c r="MU2" s="255"/>
      <c r="MV2" s="255"/>
      <c r="MW2" s="255"/>
      <c r="MX2" s="255"/>
      <c r="MY2" s="255"/>
      <c r="MZ2" s="255"/>
      <c r="NA2" s="255"/>
      <c r="NB2" s="255"/>
      <c r="NC2" s="255"/>
      <c r="ND2" s="255"/>
      <c r="NE2" s="255"/>
      <c r="NF2" s="255"/>
      <c r="NG2" s="255"/>
      <c r="NH2" s="255"/>
      <c r="NI2" s="255"/>
      <c r="NJ2" s="255"/>
      <c r="NK2" s="255"/>
      <c r="NL2" s="255"/>
      <c r="NM2" s="255"/>
      <c r="NN2" s="255"/>
      <c r="NO2" s="255"/>
      <c r="NP2" s="255"/>
      <c r="NQ2" s="255"/>
      <c r="NR2" s="255"/>
      <c r="NS2" s="255"/>
      <c r="NT2" s="255"/>
      <c r="NU2" s="255"/>
      <c r="NV2" s="255"/>
      <c r="NW2" s="255"/>
      <c r="NX2" s="255"/>
      <c r="NY2" s="255"/>
      <c r="NZ2" s="255"/>
      <c r="OA2" s="255"/>
      <c r="OB2" s="255"/>
      <c r="OC2" s="255"/>
      <c r="OD2" s="255"/>
      <c r="OE2" s="255"/>
      <c r="OF2" s="255"/>
      <c r="OG2" s="255"/>
      <c r="OH2" s="255"/>
      <c r="OI2" s="255"/>
      <c r="OJ2" s="255"/>
      <c r="OK2" s="255"/>
      <c r="OL2" s="255"/>
      <c r="OM2" s="255"/>
      <c r="ON2" s="255"/>
      <c r="OO2" s="255"/>
      <c r="OP2" s="255"/>
      <c r="OQ2" s="255"/>
      <c r="OR2" s="255"/>
      <c r="OS2" s="255"/>
      <c r="OT2" s="255"/>
      <c r="OU2" s="255"/>
      <c r="OV2" s="255"/>
      <c r="OW2" s="255"/>
      <c r="OX2" s="255"/>
      <c r="OY2" s="255"/>
      <c r="OZ2" s="255"/>
      <c r="PA2" s="255"/>
      <c r="PB2" s="255"/>
      <c r="PC2" s="255"/>
      <c r="PD2" s="255"/>
      <c r="PE2" s="255"/>
      <c r="PF2" s="255"/>
      <c r="PG2" s="255"/>
      <c r="PH2" s="255"/>
      <c r="PI2" s="255"/>
      <c r="PJ2" s="255"/>
      <c r="PK2" s="255"/>
      <c r="PL2" s="255"/>
      <c r="PM2" s="255"/>
      <c r="PN2" s="255"/>
      <c r="PO2" s="255"/>
      <c r="PP2" s="255"/>
      <c r="PQ2" s="255"/>
      <c r="PR2" s="255"/>
      <c r="PS2" s="255"/>
      <c r="PT2" s="255"/>
      <c r="PU2" s="255"/>
      <c r="PV2" s="255"/>
      <c r="PW2" s="255"/>
      <c r="PX2" s="255"/>
      <c r="PY2" s="255"/>
      <c r="PZ2" s="255"/>
      <c r="QA2" s="255"/>
      <c r="QB2" s="255"/>
      <c r="QC2" s="255"/>
      <c r="QD2" s="255"/>
      <c r="QE2" s="255"/>
      <c r="QF2" s="255"/>
      <c r="QG2" s="255"/>
      <c r="QH2" s="255"/>
      <c r="QI2" s="255"/>
      <c r="QJ2" s="255"/>
      <c r="QK2" s="255"/>
      <c r="QL2" s="255"/>
      <c r="QM2" s="255"/>
      <c r="QN2" s="255"/>
      <c r="QO2" s="255"/>
      <c r="QP2" s="255"/>
      <c r="QQ2" s="255"/>
      <c r="QR2" s="255"/>
      <c r="QS2" s="255"/>
      <c r="QT2" s="255"/>
      <c r="QU2" s="255"/>
      <c r="QV2" s="255"/>
      <c r="QW2" s="255"/>
      <c r="QX2" s="255"/>
      <c r="QY2" s="255"/>
      <c r="QZ2" s="255"/>
      <c r="RA2" s="255"/>
      <c r="RB2" s="255"/>
      <c r="RC2" s="255"/>
      <c r="RD2" s="255"/>
      <c r="RE2" s="255"/>
      <c r="RF2" s="255"/>
      <c r="RG2" s="255"/>
      <c r="RH2" s="255"/>
      <c r="RI2" s="255"/>
      <c r="RJ2" s="255"/>
      <c r="RK2" s="255"/>
      <c r="RL2" s="255"/>
      <c r="RM2" s="255"/>
      <c r="RN2" s="255"/>
      <c r="RO2" s="255"/>
      <c r="RP2" s="255"/>
      <c r="RQ2" s="255"/>
      <c r="RR2" s="255"/>
      <c r="RS2" s="255"/>
      <c r="RT2" s="255"/>
      <c r="RU2" s="255"/>
      <c r="RV2" s="255"/>
      <c r="RW2" s="255"/>
      <c r="RX2" s="255"/>
      <c r="RY2" s="255"/>
      <c r="RZ2" s="255"/>
      <c r="SA2" s="255"/>
      <c r="SB2" s="255"/>
      <c r="SC2" s="255"/>
      <c r="SD2" s="255"/>
      <c r="SE2" s="255"/>
      <c r="SF2" s="255"/>
      <c r="SG2" s="255"/>
      <c r="SH2" s="255"/>
      <c r="SI2" s="255"/>
      <c r="SJ2" s="255"/>
      <c r="SK2" s="255"/>
      <c r="SL2" s="255"/>
      <c r="SM2" s="255"/>
      <c r="SN2" s="255"/>
      <c r="SO2" s="255"/>
      <c r="SP2" s="255"/>
      <c r="SQ2" s="255"/>
      <c r="SR2" s="255"/>
      <c r="SS2" s="255"/>
      <c r="ST2" s="255"/>
      <c r="SU2" s="255"/>
      <c r="SV2" s="255"/>
      <c r="SW2" s="255"/>
      <c r="SX2" s="255"/>
      <c r="SY2" s="255"/>
      <c r="SZ2" s="255"/>
      <c r="TA2" s="255"/>
      <c r="TB2" s="255"/>
      <c r="TC2" s="255"/>
      <c r="TD2" s="255"/>
      <c r="TE2" s="255"/>
      <c r="TF2" s="255"/>
      <c r="TG2" s="255"/>
      <c r="TH2" s="255"/>
      <c r="TI2" s="255"/>
      <c r="TJ2" s="255"/>
      <c r="TK2" s="255"/>
      <c r="TL2" s="255"/>
      <c r="TM2" s="255"/>
      <c r="TN2" s="255"/>
      <c r="TO2" s="255"/>
      <c r="TP2" s="255"/>
      <c r="TQ2" s="255"/>
      <c r="TR2" s="255"/>
      <c r="TS2" s="255"/>
      <c r="TT2" s="255"/>
      <c r="TU2" s="255"/>
      <c r="TV2" s="255"/>
      <c r="TW2" s="255"/>
      <c r="TX2" s="255"/>
      <c r="TY2" s="255"/>
      <c r="TZ2" s="255"/>
      <c r="UA2" s="255"/>
      <c r="UB2" s="255"/>
      <c r="UC2" s="255"/>
      <c r="UD2" s="255"/>
      <c r="UE2" s="255"/>
      <c r="UF2" s="255"/>
      <c r="UG2" s="255"/>
      <c r="UH2" s="255"/>
      <c r="UI2" s="255"/>
    </row>
    <row r="3" spans="1:555" s="111" customFormat="1" ht="14.45" hidden="1" x14ac:dyDescent="0.3">
      <c r="A3" s="139"/>
      <c r="B3" s="139"/>
      <c r="C3" s="139"/>
      <c r="D3" s="139"/>
      <c r="E3" s="139"/>
      <c r="F3" s="139"/>
      <c r="G3" s="141"/>
      <c r="H3" s="141"/>
      <c r="I3" s="141"/>
      <c r="J3" s="141"/>
      <c r="K3" s="141"/>
      <c r="L3" s="255"/>
      <c r="M3" s="255"/>
      <c r="N3" s="255"/>
      <c r="O3" s="255"/>
      <c r="P3" s="255"/>
      <c r="Q3" s="255"/>
      <c r="R3" s="255"/>
      <c r="S3" s="255"/>
      <c r="T3" s="255"/>
      <c r="U3" s="255"/>
      <c r="V3" s="255"/>
      <c r="W3" s="255"/>
      <c r="X3" s="255"/>
      <c r="Y3" s="255"/>
      <c r="Z3" s="255"/>
      <c r="AA3" s="255"/>
      <c r="AB3" s="255"/>
      <c r="AC3" s="255"/>
      <c r="AD3" s="255"/>
      <c r="AE3" s="255"/>
      <c r="AF3" s="255"/>
      <c r="AG3" s="255"/>
      <c r="AH3" s="177">
        <v>2500</v>
      </c>
      <c r="AI3" s="177">
        <v>1900</v>
      </c>
      <c r="AJ3" s="177">
        <v>1650</v>
      </c>
      <c r="AK3" s="177">
        <v>1580</v>
      </c>
      <c r="AL3" s="177">
        <v>2250</v>
      </c>
      <c r="AM3" s="177">
        <v>1650</v>
      </c>
      <c r="AN3" s="177">
        <v>1400</v>
      </c>
      <c r="AO3" s="178">
        <v>1340</v>
      </c>
      <c r="AP3" s="178">
        <v>2000</v>
      </c>
      <c r="AQ3" s="178">
        <v>1400</v>
      </c>
      <c r="AR3" s="178">
        <v>1150</v>
      </c>
      <c r="AS3" s="178">
        <v>1100</v>
      </c>
      <c r="AT3" s="178">
        <v>1750</v>
      </c>
      <c r="AU3" s="178">
        <v>1150</v>
      </c>
      <c r="AV3" s="178">
        <v>900</v>
      </c>
      <c r="AW3" s="178">
        <v>860</v>
      </c>
      <c r="AX3" s="178">
        <v>1200</v>
      </c>
      <c r="AY3" s="255">
        <v>900</v>
      </c>
      <c r="AZ3" s="255">
        <v>650</v>
      </c>
      <c r="BA3" s="255">
        <v>620</v>
      </c>
      <c r="BB3" s="177">
        <f>+'Cuadro Resumen'!C213</f>
        <v>5759.1495000000004</v>
      </c>
      <c r="BC3" s="177">
        <f>+'Cuadro Resumen'!D213</f>
        <v>5307.4515000000001</v>
      </c>
      <c r="BD3" s="177">
        <f>+'Cuadro Resumen'!E213</f>
        <v>6775.47</v>
      </c>
      <c r="BE3" s="177">
        <f>+'Cuadro Resumen'!F213</f>
        <v>6323.7719999999999</v>
      </c>
      <c r="BF3" s="177">
        <f>+'Cuadro Resumen'!C214</f>
        <v>5081.6025</v>
      </c>
      <c r="BG3" s="177">
        <f>+'Cuadro Resumen'!D214</f>
        <v>4629.9045000000006</v>
      </c>
      <c r="BH3" s="177">
        <f>+'Cuadro Resumen'!E214</f>
        <v>6097.9230000000007</v>
      </c>
      <c r="BI3" s="177">
        <f>+'Cuadro Resumen'!F214</f>
        <v>5646.2250000000004</v>
      </c>
      <c r="BJ3" s="178">
        <f>+'Cuadro Resumen'!C215</f>
        <v>4404.0555000000004</v>
      </c>
      <c r="BK3" s="178">
        <f>+'Cuadro Resumen'!D215</f>
        <v>4065.2820000000002</v>
      </c>
      <c r="BL3" s="178">
        <f>+'Cuadro Resumen'!E215</f>
        <v>5420.3760000000002</v>
      </c>
      <c r="BM3" s="178">
        <f>+'Cuadro Resumen'!F215</f>
        <v>4968.6779999999999</v>
      </c>
      <c r="BN3" s="178">
        <f>+'Cuadro Resumen'!C216</f>
        <v>3726.5085000000004</v>
      </c>
      <c r="BO3" s="178">
        <f>+'Cuadro Resumen'!D216</f>
        <v>3387.7350000000001</v>
      </c>
      <c r="BP3" s="178">
        <f>+'Cuadro Resumen'!E216</f>
        <v>4742.8290000000006</v>
      </c>
      <c r="BQ3" s="178">
        <f>+'Cuadro Resumen'!F216</f>
        <v>4404.0555000000004</v>
      </c>
      <c r="BR3" s="178">
        <f>+'Cuadro Resumen'!C217</f>
        <v>3274.8105</v>
      </c>
      <c r="BS3" s="178">
        <f>+'Cuadro Resumen'!D217</f>
        <v>3048.9615000000003</v>
      </c>
      <c r="BT3" s="178">
        <f>+'Cuadro Resumen'!E217</f>
        <v>4178.2065000000002</v>
      </c>
      <c r="BU3" s="178">
        <f>+'Cuadro Resumen'!F217</f>
        <v>3839.433</v>
      </c>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c r="FL3" s="255"/>
      <c r="FM3" s="255"/>
      <c r="FN3" s="255"/>
      <c r="FO3" s="255"/>
      <c r="FP3" s="255"/>
      <c r="FQ3" s="255"/>
      <c r="FR3" s="255"/>
      <c r="FS3" s="255"/>
      <c r="FT3" s="255"/>
      <c r="FU3" s="255"/>
      <c r="FV3" s="255"/>
      <c r="FW3" s="255"/>
      <c r="FX3" s="255"/>
      <c r="FY3" s="255"/>
      <c r="FZ3" s="255"/>
      <c r="GA3" s="255"/>
      <c r="GB3" s="255"/>
      <c r="GC3" s="255"/>
      <c r="GD3" s="255"/>
      <c r="GE3" s="255"/>
      <c r="GF3" s="255"/>
      <c r="GG3" s="255"/>
      <c r="GH3" s="255"/>
      <c r="GI3" s="255"/>
      <c r="GJ3" s="255"/>
      <c r="GK3" s="255"/>
      <c r="GL3" s="255"/>
      <c r="GM3" s="255"/>
      <c r="GN3" s="255"/>
      <c r="GO3" s="255"/>
      <c r="GP3" s="255"/>
      <c r="GQ3" s="255"/>
      <c r="GR3" s="255"/>
      <c r="GS3" s="255"/>
      <c r="GT3" s="255"/>
      <c r="GU3" s="255"/>
      <c r="GV3" s="255"/>
      <c r="GW3" s="255"/>
      <c r="GX3" s="255"/>
      <c r="GY3" s="255"/>
      <c r="GZ3" s="255"/>
      <c r="HA3" s="255"/>
      <c r="HB3" s="255"/>
      <c r="HC3" s="255"/>
      <c r="HD3" s="255"/>
      <c r="HE3" s="255"/>
      <c r="HF3" s="255"/>
      <c r="HG3" s="255"/>
      <c r="HH3" s="255"/>
      <c r="HI3" s="255"/>
      <c r="HJ3" s="255"/>
      <c r="HK3" s="255"/>
      <c r="HL3" s="255"/>
      <c r="HM3" s="255"/>
      <c r="HN3" s="255"/>
      <c r="HO3" s="255"/>
      <c r="HP3" s="255"/>
      <c r="HQ3" s="255"/>
      <c r="HR3" s="255"/>
      <c r="HS3" s="255"/>
      <c r="HT3" s="255"/>
      <c r="HU3" s="255"/>
      <c r="HV3" s="255"/>
      <c r="HW3" s="255"/>
      <c r="HX3" s="255"/>
      <c r="HY3" s="255"/>
      <c r="HZ3" s="255"/>
      <c r="IA3" s="255"/>
      <c r="IB3" s="255"/>
      <c r="IC3" s="255"/>
      <c r="ID3" s="255"/>
      <c r="IE3" s="255"/>
      <c r="IF3" s="255"/>
      <c r="IG3" s="255"/>
      <c r="IH3" s="255"/>
      <c r="II3" s="255"/>
      <c r="IJ3" s="255"/>
      <c r="IK3" s="255"/>
      <c r="IL3" s="255"/>
      <c r="IM3" s="255"/>
      <c r="IN3" s="255"/>
      <c r="IO3" s="255"/>
      <c r="IP3" s="255"/>
      <c r="IQ3" s="255"/>
      <c r="IR3" s="255"/>
      <c r="IS3" s="255"/>
      <c r="IT3" s="255"/>
      <c r="IU3" s="255"/>
      <c r="IV3" s="255"/>
      <c r="IW3" s="255"/>
      <c r="IX3" s="255"/>
      <c r="IY3" s="255"/>
      <c r="IZ3" s="255"/>
      <c r="JA3" s="255"/>
      <c r="JB3" s="255"/>
      <c r="JC3" s="255"/>
      <c r="JD3" s="255"/>
      <c r="JE3" s="255"/>
      <c r="JF3" s="255"/>
      <c r="JG3" s="255"/>
      <c r="JH3" s="255"/>
      <c r="JI3" s="255"/>
      <c r="JJ3" s="255"/>
      <c r="JK3" s="255"/>
      <c r="JL3" s="255"/>
      <c r="JM3" s="255"/>
      <c r="JN3" s="255"/>
      <c r="JO3" s="255"/>
      <c r="JP3" s="255"/>
      <c r="JQ3" s="255"/>
      <c r="JR3" s="255"/>
      <c r="JS3" s="255"/>
      <c r="JT3" s="255"/>
      <c r="JU3" s="255"/>
      <c r="JV3" s="255"/>
      <c r="JW3" s="255"/>
      <c r="JX3" s="255"/>
      <c r="JY3" s="255"/>
      <c r="JZ3" s="255"/>
      <c r="KA3" s="255"/>
      <c r="KB3" s="255"/>
      <c r="KC3" s="255"/>
      <c r="KD3" s="255"/>
      <c r="KE3" s="255"/>
      <c r="KF3" s="255"/>
      <c r="KG3" s="255"/>
      <c r="KH3" s="255"/>
      <c r="KI3" s="255"/>
      <c r="KJ3" s="255"/>
      <c r="KK3" s="255"/>
      <c r="KL3" s="255"/>
      <c r="KM3" s="255"/>
      <c r="KN3" s="255"/>
      <c r="KO3" s="255"/>
      <c r="KP3" s="255"/>
      <c r="KQ3" s="255"/>
      <c r="KR3" s="255"/>
      <c r="KS3" s="255"/>
      <c r="KT3" s="255"/>
      <c r="KU3" s="255"/>
      <c r="KV3" s="255"/>
      <c r="KW3" s="255"/>
      <c r="KX3" s="255"/>
      <c r="KY3" s="255"/>
      <c r="KZ3" s="255"/>
      <c r="LA3" s="255"/>
      <c r="LB3" s="255"/>
      <c r="LC3" s="255"/>
      <c r="LD3" s="255"/>
      <c r="LE3" s="255"/>
      <c r="LF3" s="255"/>
      <c r="LG3" s="255"/>
      <c r="LH3" s="255"/>
      <c r="LI3" s="255"/>
      <c r="LJ3" s="255"/>
      <c r="LK3" s="255"/>
      <c r="LL3" s="255"/>
      <c r="LM3" s="255"/>
      <c r="LN3" s="255"/>
      <c r="LO3" s="255"/>
      <c r="LP3" s="255"/>
      <c r="LQ3" s="255"/>
      <c r="LR3" s="255"/>
      <c r="LS3" s="255"/>
      <c r="LT3" s="255"/>
      <c r="LU3" s="255"/>
      <c r="LV3" s="255"/>
      <c r="LW3" s="255"/>
      <c r="LX3" s="255"/>
      <c r="LY3" s="255"/>
      <c r="LZ3" s="255"/>
      <c r="MA3" s="255"/>
      <c r="MB3" s="255"/>
      <c r="MC3" s="255"/>
      <c r="MD3" s="255"/>
      <c r="ME3" s="255"/>
      <c r="MF3" s="255"/>
      <c r="MG3" s="255"/>
      <c r="MH3" s="255"/>
      <c r="MI3" s="255"/>
      <c r="MJ3" s="255"/>
      <c r="MK3" s="255"/>
      <c r="ML3" s="255"/>
      <c r="MM3" s="255"/>
      <c r="MN3" s="255"/>
      <c r="MO3" s="255"/>
      <c r="MP3" s="255"/>
      <c r="MQ3" s="255"/>
      <c r="MR3" s="255"/>
      <c r="MS3" s="255"/>
      <c r="MT3" s="255"/>
      <c r="MU3" s="255"/>
      <c r="MV3" s="255"/>
      <c r="MW3" s="255"/>
      <c r="MX3" s="255"/>
      <c r="MY3" s="255"/>
      <c r="MZ3" s="255"/>
      <c r="NA3" s="255"/>
      <c r="NB3" s="255"/>
      <c r="NC3" s="255"/>
      <c r="ND3" s="255"/>
      <c r="NE3" s="255"/>
      <c r="NF3" s="255"/>
      <c r="NG3" s="255"/>
      <c r="NH3" s="255"/>
      <c r="NI3" s="255"/>
      <c r="NJ3" s="255"/>
      <c r="NK3" s="255"/>
      <c r="NL3" s="255"/>
      <c r="NM3" s="255"/>
      <c r="NN3" s="255"/>
      <c r="NO3" s="255"/>
      <c r="NP3" s="255"/>
      <c r="NQ3" s="255"/>
      <c r="NR3" s="255"/>
      <c r="NS3" s="255"/>
      <c r="NT3" s="255"/>
      <c r="NU3" s="255"/>
      <c r="NV3" s="255"/>
      <c r="NW3" s="255"/>
      <c r="NX3" s="255"/>
      <c r="NY3" s="255"/>
      <c r="NZ3" s="255"/>
      <c r="OA3" s="255"/>
      <c r="OB3" s="255"/>
      <c r="OC3" s="255"/>
      <c r="OD3" s="255"/>
      <c r="OE3" s="255"/>
      <c r="OF3" s="255"/>
      <c r="OG3" s="255"/>
      <c r="OH3" s="255"/>
      <c r="OI3" s="255"/>
      <c r="OJ3" s="255"/>
      <c r="OK3" s="255"/>
      <c r="OL3" s="255"/>
      <c r="OM3" s="255"/>
      <c r="ON3" s="255"/>
      <c r="OO3" s="255"/>
      <c r="OP3" s="255"/>
      <c r="OQ3" s="255"/>
      <c r="OR3" s="255"/>
      <c r="OS3" s="255"/>
      <c r="OT3" s="255"/>
      <c r="OU3" s="255"/>
      <c r="OV3" s="255"/>
      <c r="OW3" s="255"/>
      <c r="OX3" s="255"/>
      <c r="OY3" s="255"/>
      <c r="OZ3" s="255"/>
      <c r="PA3" s="255"/>
      <c r="PB3" s="255"/>
      <c r="PC3" s="255"/>
      <c r="PD3" s="255"/>
      <c r="PE3" s="255"/>
      <c r="PF3" s="255"/>
      <c r="PG3" s="255"/>
      <c r="PH3" s="255"/>
      <c r="PI3" s="255"/>
      <c r="PJ3" s="255"/>
      <c r="PK3" s="255"/>
      <c r="PL3" s="255"/>
      <c r="PM3" s="255"/>
      <c r="PN3" s="255"/>
      <c r="PO3" s="255"/>
      <c r="PP3" s="255"/>
      <c r="PQ3" s="255"/>
      <c r="PR3" s="255"/>
      <c r="PS3" s="255"/>
      <c r="PT3" s="255"/>
      <c r="PU3" s="255"/>
      <c r="PV3" s="255"/>
      <c r="PW3" s="255"/>
      <c r="PX3" s="255"/>
      <c r="PY3" s="255"/>
      <c r="PZ3" s="255"/>
      <c r="QA3" s="255"/>
      <c r="QB3" s="255"/>
      <c r="QC3" s="255"/>
      <c r="QD3" s="255"/>
      <c r="QE3" s="255"/>
      <c r="QF3" s="255"/>
      <c r="QG3" s="255"/>
      <c r="QH3" s="255"/>
      <c r="QI3" s="255"/>
      <c r="QJ3" s="255"/>
      <c r="QK3" s="255"/>
      <c r="QL3" s="255"/>
      <c r="QM3" s="255"/>
      <c r="QN3" s="255"/>
      <c r="QO3" s="255"/>
      <c r="QP3" s="255"/>
      <c r="QQ3" s="255"/>
      <c r="QR3" s="255"/>
      <c r="QS3" s="255"/>
      <c r="QT3" s="255"/>
      <c r="QU3" s="255"/>
      <c r="QV3" s="255"/>
      <c r="QW3" s="255"/>
      <c r="QX3" s="255"/>
      <c r="QY3" s="255"/>
      <c r="QZ3" s="255"/>
      <c r="RA3" s="255"/>
      <c r="RB3" s="255"/>
      <c r="RC3" s="255"/>
      <c r="RD3" s="255"/>
      <c r="RE3" s="255"/>
      <c r="RF3" s="255"/>
      <c r="RG3" s="255"/>
      <c r="RH3" s="255"/>
      <c r="RI3" s="255"/>
      <c r="RJ3" s="255"/>
      <c r="RK3" s="255"/>
      <c r="RL3" s="255"/>
      <c r="RM3" s="255"/>
      <c r="RN3" s="255"/>
      <c r="RO3" s="255"/>
      <c r="RP3" s="255"/>
      <c r="RQ3" s="255"/>
      <c r="RR3" s="255"/>
      <c r="RS3" s="255"/>
      <c r="RT3" s="255"/>
      <c r="RU3" s="255"/>
      <c r="RV3" s="255"/>
      <c r="RW3" s="255"/>
      <c r="RX3" s="255"/>
      <c r="RY3" s="255"/>
      <c r="RZ3" s="255"/>
      <c r="SA3" s="255"/>
      <c r="SB3" s="255"/>
      <c r="SC3" s="255"/>
      <c r="SD3" s="255"/>
      <c r="SE3" s="255"/>
      <c r="SF3" s="255"/>
      <c r="SG3" s="255"/>
      <c r="SH3" s="255"/>
      <c r="SI3" s="255"/>
      <c r="SJ3" s="255"/>
      <c r="SK3" s="255"/>
      <c r="SL3" s="255"/>
      <c r="SM3" s="255"/>
      <c r="SN3" s="255"/>
      <c r="SO3" s="255"/>
      <c r="SP3" s="255"/>
      <c r="SQ3" s="255"/>
      <c r="SR3" s="255"/>
      <c r="SS3" s="255"/>
      <c r="ST3" s="255"/>
      <c r="SU3" s="255"/>
      <c r="SV3" s="255"/>
      <c r="SW3" s="255"/>
      <c r="SX3" s="255"/>
      <c r="SY3" s="255"/>
      <c r="SZ3" s="255"/>
      <c r="TA3" s="255"/>
      <c r="TB3" s="255"/>
      <c r="TC3" s="255"/>
      <c r="TD3" s="255"/>
      <c r="TE3" s="255"/>
      <c r="TF3" s="255"/>
      <c r="TG3" s="255"/>
      <c r="TH3" s="255"/>
      <c r="TI3" s="255"/>
      <c r="TJ3" s="255"/>
      <c r="TK3" s="255"/>
      <c r="TL3" s="255"/>
      <c r="TM3" s="255"/>
      <c r="TN3" s="255"/>
      <c r="TO3" s="255"/>
      <c r="TP3" s="255"/>
      <c r="TQ3" s="255"/>
      <c r="TR3" s="255"/>
      <c r="TS3" s="255"/>
      <c r="TT3" s="255"/>
      <c r="TU3" s="255"/>
      <c r="TV3" s="255"/>
      <c r="TW3" s="255"/>
      <c r="TX3" s="255"/>
      <c r="TY3" s="255"/>
      <c r="TZ3" s="255"/>
      <c r="UA3" s="255"/>
      <c r="UB3" s="255"/>
      <c r="UC3" s="255"/>
      <c r="UD3" s="255"/>
      <c r="UE3" s="255"/>
      <c r="UF3" s="255"/>
      <c r="UG3" s="255"/>
      <c r="UH3" s="255"/>
      <c r="UI3" s="255"/>
    </row>
    <row r="5" spans="1:555" ht="60" customHeight="1" x14ac:dyDescent="0.3">
      <c r="A5" s="254"/>
      <c r="B5" s="254"/>
      <c r="C5" s="166" t="s">
        <v>1305</v>
      </c>
      <c r="D5" s="251">
        <f>SUMIF(C:C,$C$10,D:D)</f>
        <v>132087.08333333337</v>
      </c>
      <c r="E5" s="254"/>
      <c r="F5" s="254"/>
      <c r="G5" s="254"/>
      <c r="H5" s="243"/>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c r="DM5" s="254"/>
      <c r="DN5" s="254"/>
      <c r="DO5" s="254"/>
      <c r="DP5" s="254"/>
      <c r="DQ5" s="254"/>
      <c r="DR5" s="254"/>
      <c r="DS5" s="254"/>
      <c r="DT5" s="254"/>
      <c r="DU5" s="254"/>
      <c r="DV5" s="254"/>
      <c r="DW5" s="254"/>
      <c r="DX5" s="254"/>
      <c r="DY5" s="254"/>
      <c r="DZ5" s="254"/>
      <c r="EA5" s="254"/>
      <c r="EB5" s="254"/>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G5" s="254"/>
      <c r="FH5" s="254"/>
      <c r="FI5" s="254"/>
      <c r="FJ5" s="254"/>
      <c r="FK5" s="254"/>
      <c r="FL5" s="254"/>
      <c r="FM5" s="254"/>
      <c r="FN5" s="254"/>
      <c r="FO5" s="254"/>
      <c r="FP5" s="254"/>
      <c r="FQ5" s="254"/>
      <c r="FR5" s="254"/>
      <c r="FS5" s="254"/>
      <c r="FT5" s="254"/>
      <c r="FU5" s="254"/>
      <c r="FV5" s="254"/>
      <c r="FW5" s="254"/>
      <c r="FX5" s="254"/>
      <c r="FY5" s="254"/>
      <c r="FZ5" s="254"/>
      <c r="GA5" s="254"/>
      <c r="GB5" s="254"/>
      <c r="GC5" s="254"/>
      <c r="GD5" s="254"/>
      <c r="GE5" s="254"/>
      <c r="GF5" s="254"/>
      <c r="GG5" s="254"/>
      <c r="GH5" s="254"/>
      <c r="GI5" s="254"/>
      <c r="GJ5" s="254"/>
      <c r="GK5" s="254"/>
      <c r="GL5" s="254"/>
      <c r="GM5" s="254"/>
      <c r="GN5" s="254"/>
      <c r="GO5" s="254"/>
      <c r="GP5" s="254"/>
      <c r="GQ5" s="254"/>
      <c r="GR5" s="254"/>
      <c r="GS5" s="254"/>
      <c r="GT5" s="254"/>
      <c r="GU5" s="254"/>
      <c r="GV5" s="254"/>
      <c r="GW5" s="254"/>
      <c r="GX5" s="254"/>
      <c r="GY5" s="254"/>
      <c r="GZ5" s="254"/>
      <c r="HA5" s="254"/>
      <c r="HB5" s="254"/>
      <c r="HC5" s="254"/>
      <c r="HD5" s="254"/>
      <c r="HE5" s="254"/>
      <c r="HF5" s="254"/>
      <c r="HG5" s="254"/>
      <c r="HH5" s="254"/>
      <c r="HI5" s="254"/>
      <c r="HJ5" s="254"/>
      <c r="HK5" s="254"/>
      <c r="HL5" s="254"/>
      <c r="HM5" s="254"/>
      <c r="HN5" s="254"/>
      <c r="HO5" s="254"/>
      <c r="HP5" s="254"/>
      <c r="HQ5" s="254"/>
      <c r="HR5" s="254"/>
      <c r="HS5" s="254"/>
      <c r="HT5" s="254"/>
      <c r="HU5" s="254"/>
      <c r="HV5" s="254"/>
      <c r="HW5" s="254"/>
      <c r="HX5" s="254"/>
      <c r="HY5" s="254"/>
      <c r="HZ5" s="254"/>
      <c r="IA5" s="254"/>
      <c r="IB5" s="254"/>
      <c r="IC5" s="254"/>
      <c r="ID5" s="254"/>
      <c r="IE5" s="254"/>
      <c r="IF5" s="254"/>
      <c r="IG5" s="254"/>
      <c r="IH5" s="254"/>
      <c r="II5" s="254"/>
      <c r="IJ5" s="254"/>
      <c r="IK5" s="254"/>
      <c r="IL5" s="254"/>
      <c r="IM5" s="254"/>
      <c r="IN5" s="254"/>
      <c r="IO5" s="254"/>
      <c r="IP5" s="254"/>
      <c r="IQ5" s="254"/>
      <c r="IR5" s="254"/>
      <c r="IS5" s="254"/>
      <c r="IT5" s="254"/>
      <c r="IU5" s="254"/>
      <c r="IV5" s="254"/>
      <c r="IW5" s="254"/>
      <c r="IX5" s="254"/>
      <c r="IY5" s="254"/>
      <c r="IZ5" s="254"/>
      <c r="JA5" s="254"/>
      <c r="JB5" s="254"/>
      <c r="JC5" s="254"/>
      <c r="JD5" s="254"/>
      <c r="JE5" s="254"/>
      <c r="JF5" s="254"/>
      <c r="JG5" s="254"/>
      <c r="JH5" s="254"/>
      <c r="JI5" s="254"/>
      <c r="JJ5" s="254"/>
      <c r="JK5" s="254"/>
      <c r="JL5" s="254"/>
      <c r="JM5" s="254"/>
      <c r="JN5" s="254"/>
      <c r="JO5" s="254"/>
      <c r="JP5" s="254"/>
      <c r="JQ5" s="254"/>
      <c r="JR5" s="254"/>
      <c r="JS5" s="254"/>
      <c r="JT5" s="254"/>
      <c r="JU5" s="254"/>
      <c r="JV5" s="254"/>
      <c r="JW5" s="254"/>
      <c r="JX5" s="254"/>
      <c r="JY5" s="254"/>
      <c r="JZ5" s="254"/>
      <c r="KA5" s="254"/>
      <c r="KB5" s="254"/>
      <c r="KC5" s="254"/>
      <c r="KD5" s="254"/>
      <c r="KE5" s="254"/>
      <c r="KF5" s="254"/>
      <c r="KG5" s="254"/>
      <c r="KH5" s="254"/>
      <c r="KI5" s="254"/>
      <c r="KJ5" s="254"/>
      <c r="KK5" s="254"/>
      <c r="KL5" s="254"/>
      <c r="KM5" s="254"/>
      <c r="KN5" s="254"/>
      <c r="KO5" s="254"/>
      <c r="KP5" s="254"/>
      <c r="KQ5" s="254"/>
      <c r="KR5" s="254"/>
      <c r="KS5" s="254"/>
      <c r="KT5" s="254"/>
      <c r="KU5" s="254"/>
      <c r="KV5" s="254"/>
      <c r="KW5" s="254"/>
      <c r="KX5" s="254"/>
      <c r="KY5" s="254"/>
      <c r="KZ5" s="254"/>
      <c r="LA5" s="254"/>
      <c r="LB5" s="254"/>
      <c r="LC5" s="254"/>
      <c r="LD5" s="254"/>
      <c r="LE5" s="254"/>
      <c r="LF5" s="254"/>
      <c r="LG5" s="254"/>
      <c r="LH5" s="254"/>
      <c r="LI5" s="254"/>
      <c r="LJ5" s="254"/>
      <c r="LK5" s="254"/>
      <c r="LL5" s="254"/>
      <c r="LM5" s="254"/>
      <c r="LN5" s="254"/>
      <c r="LO5" s="254"/>
      <c r="LP5" s="254"/>
      <c r="LQ5" s="254"/>
      <c r="LR5" s="254"/>
      <c r="LS5" s="254"/>
      <c r="LT5" s="254"/>
      <c r="LU5" s="254"/>
      <c r="LV5" s="254"/>
      <c r="LW5" s="254"/>
      <c r="LX5" s="254"/>
      <c r="LY5" s="254"/>
      <c r="LZ5" s="254"/>
      <c r="MA5" s="254"/>
      <c r="MB5" s="254"/>
      <c r="MC5" s="254"/>
      <c r="MD5" s="254"/>
      <c r="ME5" s="254"/>
      <c r="MF5" s="254"/>
      <c r="MG5" s="254"/>
      <c r="MH5" s="254"/>
      <c r="MI5" s="254"/>
      <c r="MJ5" s="254"/>
      <c r="MK5" s="254"/>
      <c r="ML5" s="254"/>
      <c r="MM5" s="254"/>
      <c r="MN5" s="254"/>
      <c r="MO5" s="254"/>
      <c r="MP5" s="254"/>
      <c r="MQ5" s="254"/>
      <c r="MR5" s="254"/>
      <c r="MS5" s="254"/>
      <c r="MT5" s="254"/>
      <c r="MU5" s="254"/>
      <c r="MV5" s="254"/>
      <c r="MW5" s="254"/>
      <c r="MX5" s="254"/>
      <c r="MY5" s="254"/>
      <c r="MZ5" s="254"/>
      <c r="NA5" s="254"/>
      <c r="NB5" s="254"/>
      <c r="NC5" s="254"/>
      <c r="ND5" s="254"/>
      <c r="NE5" s="254"/>
      <c r="NF5" s="254"/>
      <c r="NG5" s="254"/>
      <c r="NH5" s="254"/>
      <c r="NI5" s="254"/>
      <c r="NJ5" s="254"/>
      <c r="NK5" s="254"/>
      <c r="NL5" s="254"/>
      <c r="NM5" s="254"/>
      <c r="NN5" s="254"/>
      <c r="NO5" s="254"/>
      <c r="NP5" s="254"/>
      <c r="NQ5" s="254"/>
      <c r="NR5" s="254"/>
      <c r="NS5" s="254"/>
      <c r="NT5" s="254"/>
      <c r="NU5" s="254"/>
      <c r="NV5" s="254"/>
      <c r="NW5" s="254"/>
      <c r="NX5" s="254"/>
      <c r="NY5" s="254"/>
      <c r="NZ5" s="254"/>
      <c r="OA5" s="254"/>
      <c r="OB5" s="254"/>
      <c r="OC5" s="254"/>
      <c r="OD5" s="254"/>
      <c r="OE5" s="254"/>
      <c r="OF5" s="254"/>
      <c r="OG5" s="254"/>
      <c r="OH5" s="254"/>
      <c r="OI5" s="254"/>
      <c r="OJ5" s="254"/>
      <c r="OK5" s="254"/>
      <c r="OL5" s="254"/>
      <c r="OM5" s="254"/>
      <c r="ON5" s="254"/>
      <c r="OO5" s="254"/>
      <c r="OP5" s="254"/>
      <c r="OQ5" s="254"/>
      <c r="OR5" s="254"/>
      <c r="OS5" s="254"/>
      <c r="OT5" s="254"/>
      <c r="OU5" s="254"/>
      <c r="OV5" s="254"/>
      <c r="OW5" s="254"/>
      <c r="OX5" s="254"/>
      <c r="OY5" s="254"/>
      <c r="OZ5" s="254"/>
      <c r="PA5" s="254"/>
      <c r="PB5" s="254"/>
      <c r="PC5" s="254"/>
      <c r="PD5" s="254"/>
      <c r="PE5" s="254"/>
      <c r="PF5" s="254"/>
      <c r="PG5" s="254"/>
      <c r="PH5" s="254"/>
      <c r="PI5" s="254"/>
      <c r="PJ5" s="254"/>
      <c r="PK5" s="254"/>
      <c r="PL5" s="254"/>
      <c r="PM5" s="254"/>
      <c r="PN5" s="254"/>
      <c r="PO5" s="254"/>
      <c r="PP5" s="254"/>
      <c r="PQ5" s="254"/>
      <c r="PR5" s="254"/>
      <c r="PS5" s="254"/>
      <c r="PT5" s="254"/>
      <c r="PU5" s="254"/>
      <c r="PV5" s="254"/>
      <c r="PW5" s="254"/>
      <c r="PX5" s="254"/>
      <c r="PY5" s="254"/>
      <c r="PZ5" s="254"/>
      <c r="QA5" s="254"/>
      <c r="QB5" s="254"/>
      <c r="QC5" s="254"/>
      <c r="QD5" s="254"/>
      <c r="QE5" s="254"/>
      <c r="QF5" s="254"/>
      <c r="QG5" s="254"/>
      <c r="QH5" s="254"/>
      <c r="QI5" s="254"/>
      <c r="QJ5" s="254"/>
      <c r="QK5" s="254"/>
      <c r="QL5" s="254"/>
      <c r="QM5" s="254"/>
      <c r="QN5" s="254"/>
      <c r="QO5" s="254"/>
      <c r="QP5" s="254"/>
      <c r="QQ5" s="254"/>
      <c r="QR5" s="254"/>
      <c r="QS5" s="254"/>
      <c r="QT5" s="254"/>
      <c r="QU5" s="254"/>
      <c r="QV5" s="254"/>
      <c r="QW5" s="254"/>
      <c r="QX5" s="254"/>
      <c r="QY5" s="254"/>
      <c r="QZ5" s="254"/>
      <c r="RA5" s="254"/>
      <c r="RB5" s="254"/>
      <c r="RC5" s="254"/>
      <c r="RD5" s="254"/>
      <c r="RE5" s="254"/>
      <c r="RF5" s="254"/>
      <c r="RG5" s="254"/>
      <c r="RH5" s="254"/>
      <c r="RI5" s="254"/>
      <c r="RJ5" s="254"/>
      <c r="RK5" s="254"/>
      <c r="RL5" s="254"/>
      <c r="RM5" s="254"/>
      <c r="RN5" s="254"/>
      <c r="RO5" s="254"/>
      <c r="RP5" s="254"/>
      <c r="RQ5" s="254"/>
      <c r="RR5" s="254"/>
      <c r="RS5" s="254"/>
      <c r="RT5" s="254"/>
      <c r="RU5" s="254"/>
      <c r="RV5" s="254"/>
      <c r="RW5" s="254"/>
      <c r="RX5" s="254"/>
      <c r="RY5" s="254"/>
      <c r="RZ5" s="254"/>
      <c r="SA5" s="254"/>
      <c r="SB5" s="254"/>
      <c r="SC5" s="254"/>
      <c r="SD5" s="254"/>
      <c r="SE5" s="254"/>
      <c r="SF5" s="254"/>
      <c r="SG5" s="254"/>
      <c r="SH5" s="254"/>
      <c r="SI5" s="254"/>
      <c r="SJ5" s="254"/>
      <c r="SK5" s="254"/>
      <c r="SL5" s="254"/>
      <c r="SM5" s="254"/>
      <c r="SN5" s="254"/>
      <c r="SO5" s="254"/>
      <c r="SP5" s="254"/>
      <c r="SQ5" s="254"/>
      <c r="SR5" s="254"/>
      <c r="SS5" s="254"/>
      <c r="ST5" s="254"/>
      <c r="SU5" s="254"/>
      <c r="SV5" s="254"/>
      <c r="SW5" s="254"/>
      <c r="SX5" s="254"/>
      <c r="SY5" s="254"/>
      <c r="SZ5" s="254"/>
      <c r="TA5" s="254"/>
      <c r="TB5" s="254"/>
      <c r="TC5" s="254"/>
      <c r="TD5" s="254"/>
      <c r="TE5" s="254"/>
      <c r="TF5" s="254"/>
      <c r="TG5" s="254"/>
      <c r="TH5" s="254"/>
      <c r="TI5" s="254"/>
      <c r="TJ5" s="254"/>
      <c r="TK5" s="254"/>
      <c r="TL5" s="254"/>
      <c r="TM5" s="254"/>
      <c r="TN5" s="254"/>
      <c r="TO5" s="254"/>
      <c r="TP5" s="254"/>
      <c r="TQ5" s="254"/>
      <c r="TR5" s="254"/>
      <c r="TS5" s="254"/>
      <c r="TT5" s="254"/>
      <c r="TU5" s="254"/>
      <c r="TV5" s="254"/>
      <c r="TW5" s="254"/>
      <c r="TX5" s="254"/>
      <c r="TY5" s="254"/>
      <c r="TZ5" s="254"/>
      <c r="UA5" s="254"/>
      <c r="UB5" s="254"/>
      <c r="UC5" s="254"/>
      <c r="UD5" s="254"/>
      <c r="UE5" s="254"/>
      <c r="UF5" s="254"/>
      <c r="UG5" s="254"/>
      <c r="UH5" s="254"/>
      <c r="UI5" s="254"/>
    </row>
    <row r="6" spans="1:555" ht="14.45" x14ac:dyDescent="0.3">
      <c r="A6" s="254"/>
      <c r="B6" s="254"/>
      <c r="C6" s="68"/>
      <c r="D6" s="68"/>
      <c r="E6" s="68"/>
      <c r="F6" s="68"/>
      <c r="G6" s="68"/>
      <c r="H6" s="72"/>
      <c r="I6" s="68"/>
      <c r="J6" s="68"/>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c r="DM6" s="254"/>
      <c r="DN6" s="254"/>
      <c r="DO6" s="254"/>
      <c r="DP6" s="254"/>
      <c r="DQ6" s="254"/>
      <c r="DR6" s="254"/>
      <c r="DS6" s="254"/>
      <c r="DT6" s="254"/>
      <c r="DU6" s="254"/>
      <c r="DV6" s="254"/>
      <c r="DW6" s="254"/>
      <c r="DX6" s="254"/>
      <c r="DY6" s="254"/>
      <c r="DZ6" s="254"/>
      <c r="EA6" s="254"/>
      <c r="EB6" s="254"/>
      <c r="EC6" s="254"/>
      <c r="ED6" s="254"/>
      <c r="EE6" s="254"/>
      <c r="EF6" s="254"/>
      <c r="EG6" s="254"/>
      <c r="EH6" s="254"/>
      <c r="EI6" s="254"/>
      <c r="EJ6" s="254"/>
      <c r="EK6" s="254"/>
      <c r="EL6" s="254"/>
      <c r="EM6" s="254"/>
      <c r="EN6" s="254"/>
      <c r="EO6" s="254"/>
      <c r="EP6" s="254"/>
      <c r="EQ6" s="254"/>
      <c r="ER6" s="254"/>
      <c r="ES6" s="254"/>
      <c r="ET6" s="254"/>
      <c r="EU6" s="254"/>
      <c r="EV6" s="254"/>
      <c r="EW6" s="254"/>
      <c r="EX6" s="254"/>
      <c r="EY6" s="254"/>
      <c r="EZ6" s="254"/>
      <c r="FA6" s="254"/>
      <c r="FB6" s="254"/>
      <c r="FC6" s="254"/>
      <c r="FD6" s="254"/>
      <c r="FE6" s="254"/>
      <c r="FF6" s="254"/>
      <c r="FG6" s="254"/>
      <c r="FH6" s="254"/>
      <c r="FI6" s="254"/>
      <c r="FJ6" s="254"/>
      <c r="FK6" s="254"/>
      <c r="FL6" s="254"/>
      <c r="FM6" s="254"/>
      <c r="FN6" s="254"/>
      <c r="FO6" s="254"/>
      <c r="FP6" s="254"/>
      <c r="FQ6" s="254"/>
      <c r="FR6" s="254"/>
      <c r="FS6" s="254"/>
      <c r="FT6" s="254"/>
      <c r="FU6" s="254"/>
      <c r="FV6" s="254"/>
      <c r="FW6" s="254"/>
      <c r="FX6" s="254"/>
      <c r="FY6" s="254"/>
      <c r="FZ6" s="254"/>
      <c r="GA6" s="254"/>
      <c r="GB6" s="254"/>
      <c r="GC6" s="254"/>
      <c r="GD6" s="254"/>
      <c r="GE6" s="254"/>
      <c r="GF6" s="254"/>
      <c r="GG6" s="254"/>
      <c r="GH6" s="254"/>
      <c r="GI6" s="254"/>
      <c r="GJ6" s="254"/>
      <c r="GK6" s="254"/>
      <c r="GL6" s="254"/>
      <c r="GM6" s="254"/>
      <c r="GN6" s="254"/>
      <c r="GO6" s="254"/>
      <c r="GP6" s="254"/>
      <c r="GQ6" s="254"/>
      <c r="GR6" s="254"/>
      <c r="GS6" s="254"/>
      <c r="GT6" s="254"/>
      <c r="GU6" s="254"/>
      <c r="GV6" s="254"/>
      <c r="GW6" s="254"/>
      <c r="GX6" s="254"/>
      <c r="GY6" s="254"/>
      <c r="GZ6" s="254"/>
      <c r="HA6" s="254"/>
      <c r="HB6" s="254"/>
      <c r="HC6" s="254"/>
      <c r="HD6" s="254"/>
      <c r="HE6" s="254"/>
      <c r="HF6" s="254"/>
      <c r="HG6" s="254"/>
      <c r="HH6" s="254"/>
      <c r="HI6" s="254"/>
      <c r="HJ6" s="254"/>
      <c r="HK6" s="254"/>
      <c r="HL6" s="254"/>
      <c r="HM6" s="254"/>
      <c r="HN6" s="254"/>
      <c r="HO6" s="254"/>
      <c r="HP6" s="254"/>
      <c r="HQ6" s="254"/>
      <c r="HR6" s="254"/>
      <c r="HS6" s="254"/>
      <c r="HT6" s="254"/>
      <c r="HU6" s="254"/>
      <c r="HV6" s="254"/>
      <c r="HW6" s="254"/>
      <c r="HX6" s="254"/>
      <c r="HY6" s="254"/>
      <c r="HZ6" s="254"/>
      <c r="IA6" s="254"/>
      <c r="IB6" s="254"/>
      <c r="IC6" s="254"/>
      <c r="ID6" s="254"/>
      <c r="IE6" s="254"/>
      <c r="IF6" s="254"/>
      <c r="IG6" s="254"/>
      <c r="IH6" s="254"/>
      <c r="II6" s="254"/>
      <c r="IJ6" s="254"/>
      <c r="IK6" s="254"/>
      <c r="IL6" s="254"/>
      <c r="IM6" s="254"/>
      <c r="IN6" s="254"/>
      <c r="IO6" s="254"/>
      <c r="IP6" s="254"/>
      <c r="IQ6" s="254"/>
      <c r="IR6" s="254"/>
      <c r="IS6" s="254"/>
      <c r="IT6" s="254"/>
      <c r="IU6" s="254"/>
      <c r="IV6" s="254"/>
      <c r="IW6" s="254"/>
      <c r="IX6" s="254"/>
      <c r="IY6" s="254"/>
      <c r="IZ6" s="254"/>
      <c r="JA6" s="254"/>
      <c r="JB6" s="254"/>
      <c r="JC6" s="254"/>
      <c r="JD6" s="254"/>
      <c r="JE6" s="254"/>
      <c r="JF6" s="254"/>
      <c r="JG6" s="254"/>
      <c r="JH6" s="254"/>
      <c r="JI6" s="254"/>
      <c r="JJ6" s="254"/>
      <c r="JK6" s="254"/>
      <c r="JL6" s="254"/>
      <c r="JM6" s="254"/>
      <c r="JN6" s="254"/>
      <c r="JO6" s="254"/>
      <c r="JP6" s="254"/>
      <c r="JQ6" s="254"/>
      <c r="JR6" s="254"/>
      <c r="JS6" s="254"/>
      <c r="JT6" s="254"/>
      <c r="JU6" s="254"/>
      <c r="JV6" s="254"/>
      <c r="JW6" s="254"/>
      <c r="JX6" s="254"/>
      <c r="JY6" s="254"/>
      <c r="JZ6" s="254"/>
      <c r="KA6" s="254"/>
      <c r="KB6" s="254"/>
      <c r="KC6" s="254"/>
      <c r="KD6" s="254"/>
      <c r="KE6" s="254"/>
      <c r="KF6" s="254"/>
      <c r="KG6" s="254"/>
      <c r="KH6" s="254"/>
      <c r="KI6" s="254"/>
      <c r="KJ6" s="254"/>
      <c r="KK6" s="254"/>
      <c r="KL6" s="254"/>
      <c r="KM6" s="254"/>
      <c r="KN6" s="254"/>
      <c r="KO6" s="254"/>
      <c r="KP6" s="254"/>
      <c r="KQ6" s="254"/>
      <c r="KR6" s="254"/>
      <c r="KS6" s="254"/>
      <c r="KT6" s="254"/>
      <c r="KU6" s="254"/>
      <c r="KV6" s="254"/>
      <c r="KW6" s="254"/>
      <c r="KX6" s="254"/>
      <c r="KY6" s="254"/>
      <c r="KZ6" s="254"/>
      <c r="LA6" s="254"/>
      <c r="LB6" s="254"/>
      <c r="LC6" s="254"/>
      <c r="LD6" s="254"/>
      <c r="LE6" s="254"/>
      <c r="LF6" s="254"/>
      <c r="LG6" s="254"/>
      <c r="LH6" s="254"/>
      <c r="LI6" s="254"/>
      <c r="LJ6" s="254"/>
      <c r="LK6" s="254"/>
      <c r="LL6" s="254"/>
      <c r="LM6" s="254"/>
      <c r="LN6" s="254"/>
      <c r="LO6" s="254"/>
      <c r="LP6" s="254"/>
      <c r="LQ6" s="254"/>
      <c r="LR6" s="254"/>
      <c r="LS6" s="254"/>
      <c r="LT6" s="254"/>
      <c r="LU6" s="254"/>
      <c r="LV6" s="254"/>
      <c r="LW6" s="254"/>
      <c r="LX6" s="254"/>
      <c r="LY6" s="254"/>
      <c r="LZ6" s="254"/>
      <c r="MA6" s="254"/>
      <c r="MB6" s="254"/>
      <c r="MC6" s="254"/>
      <c r="MD6" s="254"/>
      <c r="ME6" s="254"/>
      <c r="MF6" s="254"/>
      <c r="MG6" s="254"/>
      <c r="MH6" s="254"/>
      <c r="MI6" s="254"/>
      <c r="MJ6" s="254"/>
      <c r="MK6" s="254"/>
      <c r="ML6" s="254"/>
      <c r="MM6" s="254"/>
      <c r="MN6" s="254"/>
      <c r="MO6" s="254"/>
      <c r="MP6" s="254"/>
      <c r="MQ6" s="254"/>
      <c r="MR6" s="254"/>
      <c r="MS6" s="254"/>
      <c r="MT6" s="254"/>
      <c r="MU6" s="254"/>
      <c r="MV6" s="254"/>
      <c r="MW6" s="254"/>
      <c r="MX6" s="254"/>
      <c r="MY6" s="254"/>
      <c r="MZ6" s="254"/>
      <c r="NA6" s="254"/>
      <c r="NB6" s="254"/>
      <c r="NC6" s="254"/>
      <c r="ND6" s="254"/>
      <c r="NE6" s="254"/>
      <c r="NF6" s="254"/>
      <c r="NG6" s="254"/>
      <c r="NH6" s="254"/>
      <c r="NI6" s="254"/>
      <c r="NJ6" s="254"/>
      <c r="NK6" s="254"/>
      <c r="NL6" s="254"/>
      <c r="NM6" s="254"/>
      <c r="NN6" s="254"/>
      <c r="NO6" s="254"/>
      <c r="NP6" s="254"/>
      <c r="NQ6" s="254"/>
      <c r="NR6" s="254"/>
      <c r="NS6" s="254"/>
      <c r="NT6" s="254"/>
      <c r="NU6" s="254"/>
      <c r="NV6" s="254"/>
      <c r="NW6" s="254"/>
      <c r="NX6" s="254"/>
      <c r="NY6" s="254"/>
      <c r="NZ6" s="254"/>
      <c r="OA6" s="254"/>
      <c r="OB6" s="254"/>
      <c r="OC6" s="254"/>
      <c r="OD6" s="254"/>
      <c r="OE6" s="254"/>
      <c r="OF6" s="254"/>
      <c r="OG6" s="254"/>
      <c r="OH6" s="254"/>
      <c r="OI6" s="254"/>
      <c r="OJ6" s="254"/>
      <c r="OK6" s="254"/>
      <c r="OL6" s="254"/>
      <c r="OM6" s="254"/>
      <c r="ON6" s="254"/>
      <c r="OO6" s="254"/>
      <c r="OP6" s="254"/>
      <c r="OQ6" s="254"/>
      <c r="OR6" s="254"/>
      <c r="OS6" s="254"/>
      <c r="OT6" s="254"/>
      <c r="OU6" s="254"/>
      <c r="OV6" s="254"/>
      <c r="OW6" s="254"/>
      <c r="OX6" s="254"/>
      <c r="OY6" s="254"/>
      <c r="OZ6" s="254"/>
      <c r="PA6" s="254"/>
      <c r="PB6" s="254"/>
      <c r="PC6" s="254"/>
      <c r="PD6" s="254"/>
      <c r="PE6" s="254"/>
      <c r="PF6" s="254"/>
      <c r="PG6" s="254"/>
      <c r="PH6" s="254"/>
      <c r="PI6" s="254"/>
      <c r="PJ6" s="254"/>
      <c r="PK6" s="254"/>
      <c r="PL6" s="254"/>
      <c r="PM6" s="254"/>
      <c r="PN6" s="254"/>
      <c r="PO6" s="254"/>
      <c r="PP6" s="254"/>
      <c r="PQ6" s="254"/>
      <c r="PR6" s="254"/>
      <c r="PS6" s="254"/>
      <c r="PT6" s="254"/>
      <c r="PU6" s="254"/>
      <c r="PV6" s="254"/>
      <c r="PW6" s="254"/>
      <c r="PX6" s="254"/>
      <c r="PY6" s="254"/>
      <c r="PZ6" s="254"/>
      <c r="QA6" s="254"/>
      <c r="QB6" s="254"/>
      <c r="QC6" s="254"/>
      <c r="QD6" s="254"/>
      <c r="QE6" s="254"/>
      <c r="QF6" s="254"/>
      <c r="QG6" s="254"/>
      <c r="QH6" s="254"/>
      <c r="QI6" s="254"/>
      <c r="QJ6" s="254"/>
      <c r="QK6" s="254"/>
      <c r="QL6" s="254"/>
      <c r="QM6" s="254"/>
      <c r="QN6" s="254"/>
      <c r="QO6" s="254"/>
      <c r="QP6" s="254"/>
      <c r="QQ6" s="254"/>
      <c r="QR6" s="254"/>
      <c r="QS6" s="254"/>
      <c r="QT6" s="254"/>
      <c r="QU6" s="254"/>
      <c r="QV6" s="254"/>
      <c r="QW6" s="254"/>
      <c r="QX6" s="254"/>
      <c r="QY6" s="254"/>
      <c r="QZ6" s="254"/>
      <c r="RA6" s="254"/>
      <c r="RB6" s="254"/>
      <c r="RC6" s="254"/>
      <c r="RD6" s="254"/>
      <c r="RE6" s="254"/>
      <c r="RF6" s="254"/>
      <c r="RG6" s="254"/>
      <c r="RH6" s="254"/>
      <c r="RI6" s="254"/>
      <c r="RJ6" s="254"/>
      <c r="RK6" s="254"/>
      <c r="RL6" s="254"/>
      <c r="RM6" s="254"/>
      <c r="RN6" s="254"/>
      <c r="RO6" s="254"/>
      <c r="RP6" s="254"/>
      <c r="RQ6" s="254"/>
      <c r="RR6" s="254"/>
      <c r="RS6" s="254"/>
      <c r="RT6" s="254"/>
      <c r="RU6" s="254"/>
      <c r="RV6" s="254"/>
      <c r="RW6" s="254"/>
      <c r="RX6" s="254"/>
      <c r="RY6" s="254"/>
      <c r="RZ6" s="254"/>
      <c r="SA6" s="254"/>
      <c r="SB6" s="254"/>
      <c r="SC6" s="254"/>
      <c r="SD6" s="254"/>
      <c r="SE6" s="254"/>
      <c r="SF6" s="254"/>
      <c r="SG6" s="254"/>
      <c r="SH6" s="254"/>
      <c r="SI6" s="254"/>
      <c r="SJ6" s="254"/>
      <c r="SK6" s="254"/>
      <c r="SL6" s="254"/>
      <c r="SM6" s="254"/>
      <c r="SN6" s="254"/>
      <c r="SO6" s="254"/>
      <c r="SP6" s="254"/>
      <c r="SQ6" s="254"/>
      <c r="SR6" s="254"/>
      <c r="SS6" s="254"/>
      <c r="ST6" s="254"/>
      <c r="SU6" s="254"/>
      <c r="SV6" s="254"/>
      <c r="SW6" s="254"/>
      <c r="SX6" s="254"/>
      <c r="SY6" s="254"/>
      <c r="SZ6" s="254"/>
      <c r="TA6" s="254"/>
      <c r="TB6" s="254"/>
      <c r="TC6" s="254"/>
      <c r="TD6" s="254"/>
      <c r="TE6" s="254"/>
      <c r="TF6" s="254"/>
      <c r="TG6" s="254"/>
      <c r="TH6" s="254"/>
      <c r="TI6" s="254"/>
      <c r="TJ6" s="254"/>
      <c r="TK6" s="254"/>
      <c r="TL6" s="254"/>
      <c r="TM6" s="254"/>
      <c r="TN6" s="254"/>
      <c r="TO6" s="254"/>
      <c r="TP6" s="254"/>
      <c r="TQ6" s="254"/>
      <c r="TR6" s="254"/>
      <c r="TS6" s="254"/>
      <c r="TT6" s="254"/>
      <c r="TU6" s="254"/>
      <c r="TV6" s="254"/>
      <c r="TW6" s="254"/>
      <c r="TX6" s="254"/>
      <c r="TY6" s="254"/>
      <c r="TZ6" s="254"/>
      <c r="UA6" s="254"/>
      <c r="UB6" s="254"/>
      <c r="UC6" s="254"/>
      <c r="UD6" s="254"/>
      <c r="UE6" s="254"/>
      <c r="UF6" s="254"/>
      <c r="UG6" s="254"/>
      <c r="UH6" s="254"/>
      <c r="UI6" s="254"/>
    </row>
    <row r="7" spans="1:555" ht="14.45" x14ac:dyDescent="0.3">
      <c r="A7" s="254"/>
      <c r="B7" s="254"/>
      <c r="C7" s="68" t="s">
        <v>1306</v>
      </c>
      <c r="D7" s="68"/>
      <c r="E7" s="68"/>
      <c r="F7" s="68"/>
      <c r="G7" s="68"/>
      <c r="H7" s="72"/>
      <c r="I7" s="68"/>
      <c r="J7" s="68"/>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c r="FL7" s="254"/>
      <c r="FM7" s="254"/>
      <c r="FN7" s="254"/>
      <c r="FO7" s="254"/>
      <c r="FP7" s="254"/>
      <c r="FQ7" s="254"/>
      <c r="FR7" s="254"/>
      <c r="FS7" s="254"/>
      <c r="FT7" s="254"/>
      <c r="FU7" s="254"/>
      <c r="FV7" s="254"/>
      <c r="FW7" s="254"/>
      <c r="FX7" s="254"/>
      <c r="FY7" s="254"/>
      <c r="FZ7" s="254"/>
      <c r="GA7" s="254"/>
      <c r="GB7" s="254"/>
      <c r="GC7" s="254"/>
      <c r="GD7" s="254"/>
      <c r="GE7" s="254"/>
      <c r="GF7" s="254"/>
      <c r="GG7" s="254"/>
      <c r="GH7" s="254"/>
      <c r="GI7" s="254"/>
      <c r="GJ7" s="254"/>
      <c r="GK7" s="254"/>
      <c r="GL7" s="254"/>
      <c r="GM7" s="254"/>
      <c r="GN7" s="254"/>
      <c r="GO7" s="254"/>
      <c r="GP7" s="254"/>
      <c r="GQ7" s="254"/>
      <c r="GR7" s="254"/>
      <c r="GS7" s="254"/>
      <c r="GT7" s="254"/>
      <c r="GU7" s="254"/>
      <c r="GV7" s="254"/>
      <c r="GW7" s="254"/>
      <c r="GX7" s="254"/>
      <c r="GY7" s="254"/>
      <c r="GZ7" s="254"/>
      <c r="HA7" s="254"/>
      <c r="HB7" s="254"/>
      <c r="HC7" s="254"/>
      <c r="HD7" s="254"/>
      <c r="HE7" s="254"/>
      <c r="HF7" s="254"/>
      <c r="HG7" s="254"/>
      <c r="HH7" s="254"/>
      <c r="HI7" s="254"/>
      <c r="HJ7" s="254"/>
      <c r="HK7" s="254"/>
      <c r="HL7" s="254"/>
      <c r="HM7" s="254"/>
      <c r="HN7" s="254"/>
      <c r="HO7" s="254"/>
      <c r="HP7" s="254"/>
      <c r="HQ7" s="254"/>
      <c r="HR7" s="254"/>
      <c r="HS7" s="254"/>
      <c r="HT7" s="254"/>
      <c r="HU7" s="254"/>
      <c r="HV7" s="254"/>
      <c r="HW7" s="254"/>
      <c r="HX7" s="254"/>
      <c r="HY7" s="254"/>
      <c r="HZ7" s="254"/>
      <c r="IA7" s="254"/>
      <c r="IB7" s="254"/>
      <c r="IC7" s="254"/>
      <c r="ID7" s="254"/>
      <c r="IE7" s="254"/>
      <c r="IF7" s="254"/>
      <c r="IG7" s="254"/>
      <c r="IH7" s="254"/>
      <c r="II7" s="254"/>
      <c r="IJ7" s="254"/>
      <c r="IK7" s="254"/>
      <c r="IL7" s="254"/>
      <c r="IM7" s="254"/>
      <c r="IN7" s="254"/>
      <c r="IO7" s="254"/>
      <c r="IP7" s="254"/>
      <c r="IQ7" s="254"/>
      <c r="IR7" s="254"/>
      <c r="IS7" s="254"/>
      <c r="IT7" s="254"/>
      <c r="IU7" s="254"/>
      <c r="IV7" s="254"/>
      <c r="IW7" s="254"/>
      <c r="IX7" s="254"/>
      <c r="IY7" s="254"/>
      <c r="IZ7" s="254"/>
      <c r="JA7" s="254"/>
      <c r="JB7" s="254"/>
      <c r="JC7" s="254"/>
      <c r="JD7" s="254"/>
      <c r="JE7" s="254"/>
      <c r="JF7" s="254"/>
      <c r="JG7" s="254"/>
      <c r="JH7" s="254"/>
      <c r="JI7" s="254"/>
      <c r="JJ7" s="254"/>
      <c r="JK7" s="254"/>
      <c r="JL7" s="254"/>
      <c r="JM7" s="254"/>
      <c r="JN7" s="254"/>
      <c r="JO7" s="254"/>
      <c r="JP7" s="254"/>
      <c r="JQ7" s="254"/>
      <c r="JR7" s="254"/>
      <c r="JS7" s="254"/>
      <c r="JT7" s="254"/>
      <c r="JU7" s="254"/>
      <c r="JV7" s="254"/>
      <c r="JW7" s="254"/>
      <c r="JX7" s="254"/>
      <c r="JY7" s="254"/>
      <c r="JZ7" s="254"/>
      <c r="KA7" s="254"/>
      <c r="KB7" s="254"/>
      <c r="KC7" s="254"/>
      <c r="KD7" s="254"/>
      <c r="KE7" s="254"/>
      <c r="KF7" s="254"/>
      <c r="KG7" s="254"/>
      <c r="KH7" s="254"/>
      <c r="KI7" s="254"/>
      <c r="KJ7" s="254"/>
      <c r="KK7" s="254"/>
      <c r="KL7" s="254"/>
      <c r="KM7" s="254"/>
      <c r="KN7" s="254"/>
      <c r="KO7" s="254"/>
      <c r="KP7" s="254"/>
      <c r="KQ7" s="254"/>
      <c r="KR7" s="254"/>
      <c r="KS7" s="254"/>
      <c r="KT7" s="254"/>
      <c r="KU7" s="254"/>
      <c r="KV7" s="254"/>
      <c r="KW7" s="254"/>
      <c r="KX7" s="254"/>
      <c r="KY7" s="254"/>
      <c r="KZ7" s="254"/>
      <c r="LA7" s="254"/>
      <c r="LB7" s="254"/>
      <c r="LC7" s="254"/>
      <c r="LD7" s="254"/>
      <c r="LE7" s="254"/>
      <c r="LF7" s="254"/>
      <c r="LG7" s="254"/>
      <c r="LH7" s="254"/>
      <c r="LI7" s="254"/>
      <c r="LJ7" s="254"/>
      <c r="LK7" s="254"/>
      <c r="LL7" s="254"/>
      <c r="LM7" s="254"/>
      <c r="LN7" s="254"/>
      <c r="LO7" s="254"/>
      <c r="LP7" s="254"/>
      <c r="LQ7" s="254"/>
      <c r="LR7" s="254"/>
      <c r="LS7" s="254"/>
      <c r="LT7" s="254"/>
      <c r="LU7" s="254"/>
      <c r="LV7" s="254"/>
      <c r="LW7" s="254"/>
      <c r="LX7" s="254"/>
      <c r="LY7" s="254"/>
      <c r="LZ7" s="254"/>
      <c r="MA7" s="254"/>
      <c r="MB7" s="254"/>
      <c r="MC7" s="254"/>
      <c r="MD7" s="254"/>
      <c r="ME7" s="254"/>
      <c r="MF7" s="254"/>
      <c r="MG7" s="254"/>
      <c r="MH7" s="254"/>
      <c r="MI7" s="254"/>
      <c r="MJ7" s="254"/>
      <c r="MK7" s="254"/>
      <c r="ML7" s="254"/>
      <c r="MM7" s="254"/>
      <c r="MN7" s="254"/>
      <c r="MO7" s="254"/>
      <c r="MP7" s="254"/>
      <c r="MQ7" s="254"/>
      <c r="MR7" s="254"/>
      <c r="MS7" s="254"/>
      <c r="MT7" s="254"/>
      <c r="MU7" s="254"/>
      <c r="MV7" s="254"/>
      <c r="MW7" s="254"/>
      <c r="MX7" s="254"/>
      <c r="MY7" s="254"/>
      <c r="MZ7" s="254"/>
      <c r="NA7" s="254"/>
      <c r="NB7" s="254"/>
      <c r="NC7" s="254"/>
      <c r="ND7" s="254"/>
      <c r="NE7" s="254"/>
      <c r="NF7" s="254"/>
      <c r="NG7" s="254"/>
      <c r="NH7" s="254"/>
      <c r="NI7" s="254"/>
      <c r="NJ7" s="254"/>
      <c r="NK7" s="254"/>
      <c r="NL7" s="254"/>
      <c r="NM7" s="254"/>
      <c r="NN7" s="254"/>
      <c r="NO7" s="254"/>
      <c r="NP7" s="254"/>
      <c r="NQ7" s="254"/>
      <c r="NR7" s="254"/>
      <c r="NS7" s="254"/>
      <c r="NT7" s="254"/>
      <c r="NU7" s="254"/>
      <c r="NV7" s="254"/>
      <c r="NW7" s="254"/>
      <c r="NX7" s="254"/>
      <c r="NY7" s="254"/>
      <c r="NZ7" s="254"/>
      <c r="OA7" s="254"/>
      <c r="OB7" s="254"/>
      <c r="OC7" s="254"/>
      <c r="OD7" s="254"/>
      <c r="OE7" s="254"/>
      <c r="OF7" s="254"/>
      <c r="OG7" s="254"/>
      <c r="OH7" s="254"/>
      <c r="OI7" s="254"/>
      <c r="OJ7" s="254"/>
      <c r="OK7" s="254"/>
      <c r="OL7" s="254"/>
      <c r="OM7" s="254"/>
      <c r="ON7" s="254"/>
      <c r="OO7" s="254"/>
      <c r="OP7" s="254"/>
      <c r="OQ7" s="254"/>
      <c r="OR7" s="254"/>
      <c r="OS7" s="254"/>
      <c r="OT7" s="254"/>
      <c r="OU7" s="254"/>
      <c r="OV7" s="254"/>
      <c r="OW7" s="254"/>
      <c r="OX7" s="254"/>
      <c r="OY7" s="254"/>
      <c r="OZ7" s="254"/>
      <c r="PA7" s="254"/>
      <c r="PB7" s="254"/>
      <c r="PC7" s="254"/>
      <c r="PD7" s="254"/>
      <c r="PE7" s="254"/>
      <c r="PF7" s="254"/>
      <c r="PG7" s="254"/>
      <c r="PH7" s="254"/>
      <c r="PI7" s="254"/>
      <c r="PJ7" s="254"/>
      <c r="PK7" s="254"/>
      <c r="PL7" s="254"/>
      <c r="PM7" s="254"/>
      <c r="PN7" s="254"/>
      <c r="PO7" s="254"/>
      <c r="PP7" s="254"/>
      <c r="PQ7" s="254"/>
      <c r="PR7" s="254"/>
      <c r="PS7" s="254"/>
      <c r="PT7" s="254"/>
      <c r="PU7" s="254"/>
      <c r="PV7" s="254"/>
      <c r="PW7" s="254"/>
      <c r="PX7" s="254"/>
      <c r="PY7" s="254"/>
      <c r="PZ7" s="254"/>
      <c r="QA7" s="254"/>
      <c r="QB7" s="254"/>
      <c r="QC7" s="254"/>
      <c r="QD7" s="254"/>
      <c r="QE7" s="254"/>
      <c r="QF7" s="254"/>
      <c r="QG7" s="254"/>
      <c r="QH7" s="254"/>
      <c r="QI7" s="254"/>
      <c r="QJ7" s="254"/>
      <c r="QK7" s="254"/>
      <c r="QL7" s="254"/>
      <c r="QM7" s="254"/>
      <c r="QN7" s="254"/>
      <c r="QO7" s="254"/>
      <c r="QP7" s="254"/>
      <c r="QQ7" s="254"/>
      <c r="QR7" s="254"/>
      <c r="QS7" s="254"/>
      <c r="QT7" s="254"/>
      <c r="QU7" s="254"/>
      <c r="QV7" s="254"/>
      <c r="QW7" s="254"/>
      <c r="QX7" s="254"/>
      <c r="QY7" s="254"/>
      <c r="QZ7" s="254"/>
      <c r="RA7" s="254"/>
      <c r="RB7" s="254"/>
      <c r="RC7" s="254"/>
      <c r="RD7" s="254"/>
      <c r="RE7" s="254"/>
      <c r="RF7" s="254"/>
      <c r="RG7" s="254"/>
      <c r="RH7" s="254"/>
      <c r="RI7" s="254"/>
      <c r="RJ7" s="254"/>
      <c r="RK7" s="254"/>
      <c r="RL7" s="254"/>
      <c r="RM7" s="254"/>
      <c r="RN7" s="254"/>
      <c r="RO7" s="254"/>
      <c r="RP7" s="254"/>
      <c r="RQ7" s="254"/>
      <c r="RR7" s="254"/>
      <c r="RS7" s="254"/>
      <c r="RT7" s="254"/>
      <c r="RU7" s="254"/>
      <c r="RV7" s="254"/>
      <c r="RW7" s="254"/>
      <c r="RX7" s="254"/>
      <c r="RY7" s="254"/>
      <c r="RZ7" s="254"/>
      <c r="SA7" s="254"/>
      <c r="SB7" s="254"/>
      <c r="SC7" s="254"/>
      <c r="SD7" s="254"/>
      <c r="SE7" s="254"/>
      <c r="SF7" s="254"/>
      <c r="SG7" s="254"/>
      <c r="SH7" s="254"/>
      <c r="SI7" s="254"/>
      <c r="SJ7" s="254"/>
      <c r="SK7" s="254"/>
      <c r="SL7" s="254"/>
      <c r="SM7" s="254"/>
      <c r="SN7" s="254"/>
      <c r="SO7" s="254"/>
      <c r="SP7" s="254"/>
      <c r="SQ7" s="254"/>
      <c r="SR7" s="254"/>
      <c r="SS7" s="254"/>
      <c r="ST7" s="254"/>
      <c r="SU7" s="254"/>
      <c r="SV7" s="254"/>
      <c r="SW7" s="254"/>
      <c r="SX7" s="254"/>
      <c r="SY7" s="254"/>
      <c r="SZ7" s="254"/>
      <c r="TA7" s="254"/>
      <c r="TB7" s="254"/>
      <c r="TC7" s="254"/>
      <c r="TD7" s="254"/>
      <c r="TE7" s="254"/>
      <c r="TF7" s="254"/>
      <c r="TG7" s="254"/>
      <c r="TH7" s="254"/>
      <c r="TI7" s="254"/>
      <c r="TJ7" s="254"/>
      <c r="TK7" s="254"/>
      <c r="TL7" s="254"/>
      <c r="TM7" s="254"/>
      <c r="TN7" s="254"/>
      <c r="TO7" s="254"/>
      <c r="TP7" s="254"/>
      <c r="TQ7" s="254"/>
      <c r="TR7" s="254"/>
      <c r="TS7" s="254"/>
      <c r="TT7" s="254"/>
      <c r="TU7" s="254"/>
      <c r="TV7" s="254"/>
      <c r="TW7" s="254"/>
      <c r="TX7" s="254"/>
      <c r="TY7" s="254"/>
      <c r="TZ7" s="254"/>
      <c r="UA7" s="254"/>
      <c r="UB7" s="254"/>
      <c r="UC7" s="254"/>
      <c r="UD7" s="254"/>
      <c r="UE7" s="254"/>
      <c r="UF7" s="254"/>
      <c r="UG7" s="254"/>
      <c r="UH7" s="254"/>
      <c r="UI7" s="254"/>
    </row>
    <row r="8" spans="1:555" ht="14.45" x14ac:dyDescent="0.3">
      <c r="A8" s="254"/>
      <c r="B8" s="254"/>
      <c r="C8" s="68" t="s">
        <v>1307</v>
      </c>
      <c r="D8" s="68"/>
      <c r="E8" s="68"/>
      <c r="F8" s="68"/>
      <c r="G8" s="68"/>
      <c r="H8" s="72"/>
      <c r="I8" s="68"/>
      <c r="J8" s="68"/>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c r="DM8" s="254"/>
      <c r="DN8" s="254"/>
      <c r="DO8" s="254"/>
      <c r="DP8" s="254"/>
      <c r="DQ8" s="254"/>
      <c r="DR8" s="254"/>
      <c r="DS8" s="254"/>
      <c r="DT8" s="254"/>
      <c r="DU8" s="254"/>
      <c r="DV8" s="254"/>
      <c r="DW8" s="254"/>
      <c r="DX8" s="254"/>
      <c r="DY8" s="254"/>
      <c r="DZ8" s="254"/>
      <c r="EA8" s="254"/>
      <c r="EB8" s="254"/>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G8" s="254"/>
      <c r="FH8" s="254"/>
      <c r="FI8" s="254"/>
      <c r="FJ8" s="254"/>
      <c r="FK8" s="254"/>
      <c r="FL8" s="254"/>
      <c r="FM8" s="254"/>
      <c r="FN8" s="254"/>
      <c r="FO8" s="254"/>
      <c r="FP8" s="254"/>
      <c r="FQ8" s="254"/>
      <c r="FR8" s="254"/>
      <c r="FS8" s="254"/>
      <c r="FT8" s="254"/>
      <c r="FU8" s="254"/>
      <c r="FV8" s="254"/>
      <c r="FW8" s="254"/>
      <c r="FX8" s="254"/>
      <c r="FY8" s="254"/>
      <c r="FZ8" s="254"/>
      <c r="GA8" s="254"/>
      <c r="GB8" s="254"/>
      <c r="GC8" s="254"/>
      <c r="GD8" s="254"/>
      <c r="GE8" s="254"/>
      <c r="GF8" s="254"/>
      <c r="GG8" s="254"/>
      <c r="GH8" s="254"/>
      <c r="GI8" s="254"/>
      <c r="GJ8" s="254"/>
      <c r="GK8" s="254"/>
      <c r="GL8" s="254"/>
      <c r="GM8" s="254"/>
      <c r="GN8" s="254"/>
      <c r="GO8" s="254"/>
      <c r="GP8" s="254"/>
      <c r="GQ8" s="254"/>
      <c r="GR8" s="254"/>
      <c r="GS8" s="254"/>
      <c r="GT8" s="254"/>
      <c r="GU8" s="254"/>
      <c r="GV8" s="254"/>
      <c r="GW8" s="254"/>
      <c r="GX8" s="254"/>
      <c r="GY8" s="254"/>
      <c r="GZ8" s="254"/>
      <c r="HA8" s="254"/>
      <c r="HB8" s="254"/>
      <c r="HC8" s="254"/>
      <c r="HD8" s="254"/>
      <c r="HE8" s="254"/>
      <c r="HF8" s="254"/>
      <c r="HG8" s="254"/>
      <c r="HH8" s="254"/>
      <c r="HI8" s="254"/>
      <c r="HJ8" s="254"/>
      <c r="HK8" s="254"/>
      <c r="HL8" s="254"/>
      <c r="HM8" s="254"/>
      <c r="HN8" s="254"/>
      <c r="HO8" s="254"/>
      <c r="HP8" s="254"/>
      <c r="HQ8" s="254"/>
      <c r="HR8" s="254"/>
      <c r="HS8" s="254"/>
      <c r="HT8" s="254"/>
      <c r="HU8" s="254"/>
      <c r="HV8" s="254"/>
      <c r="HW8" s="254"/>
      <c r="HX8" s="254"/>
      <c r="HY8" s="254"/>
      <c r="HZ8" s="254"/>
      <c r="IA8" s="254"/>
      <c r="IB8" s="254"/>
      <c r="IC8" s="254"/>
      <c r="ID8" s="254"/>
      <c r="IE8" s="254"/>
      <c r="IF8" s="254"/>
      <c r="IG8" s="254"/>
      <c r="IH8" s="254"/>
      <c r="II8" s="254"/>
      <c r="IJ8" s="254"/>
      <c r="IK8" s="254"/>
      <c r="IL8" s="254"/>
      <c r="IM8" s="254"/>
      <c r="IN8" s="254"/>
      <c r="IO8" s="254"/>
      <c r="IP8" s="254"/>
      <c r="IQ8" s="254"/>
      <c r="IR8" s="254"/>
      <c r="IS8" s="254"/>
      <c r="IT8" s="254"/>
      <c r="IU8" s="254"/>
      <c r="IV8" s="254"/>
      <c r="IW8" s="254"/>
      <c r="IX8" s="254"/>
      <c r="IY8" s="254"/>
      <c r="IZ8" s="254"/>
      <c r="JA8" s="254"/>
      <c r="JB8" s="254"/>
      <c r="JC8" s="254"/>
      <c r="JD8" s="254"/>
      <c r="JE8" s="254"/>
      <c r="JF8" s="254"/>
      <c r="JG8" s="254"/>
      <c r="JH8" s="254"/>
      <c r="JI8" s="254"/>
      <c r="JJ8" s="254"/>
      <c r="JK8" s="254"/>
      <c r="JL8" s="254"/>
      <c r="JM8" s="254"/>
      <c r="JN8" s="254"/>
      <c r="JO8" s="254"/>
      <c r="JP8" s="254"/>
      <c r="JQ8" s="254"/>
      <c r="JR8" s="254"/>
      <c r="JS8" s="254"/>
      <c r="JT8" s="254"/>
      <c r="JU8" s="254"/>
      <c r="JV8" s="254"/>
      <c r="JW8" s="254"/>
      <c r="JX8" s="254"/>
      <c r="JY8" s="254"/>
      <c r="JZ8" s="254"/>
      <c r="KA8" s="254"/>
      <c r="KB8" s="254"/>
      <c r="KC8" s="254"/>
      <c r="KD8" s="254"/>
      <c r="KE8" s="254"/>
      <c r="KF8" s="254"/>
      <c r="KG8" s="254"/>
      <c r="KH8" s="254"/>
      <c r="KI8" s="254"/>
      <c r="KJ8" s="254"/>
      <c r="KK8" s="254"/>
      <c r="KL8" s="254"/>
      <c r="KM8" s="254"/>
      <c r="KN8" s="254"/>
      <c r="KO8" s="254"/>
      <c r="KP8" s="254"/>
      <c r="KQ8" s="254"/>
      <c r="KR8" s="254"/>
      <c r="KS8" s="254"/>
      <c r="KT8" s="254"/>
      <c r="KU8" s="254"/>
      <c r="KV8" s="254"/>
      <c r="KW8" s="254"/>
      <c r="KX8" s="254"/>
      <c r="KY8" s="254"/>
      <c r="KZ8" s="254"/>
      <c r="LA8" s="254"/>
      <c r="LB8" s="254"/>
      <c r="LC8" s="254"/>
      <c r="LD8" s="254"/>
      <c r="LE8" s="254"/>
      <c r="LF8" s="254"/>
      <c r="LG8" s="254"/>
      <c r="LH8" s="254"/>
      <c r="LI8" s="254"/>
      <c r="LJ8" s="254"/>
      <c r="LK8" s="254"/>
      <c r="LL8" s="254"/>
      <c r="LM8" s="254"/>
      <c r="LN8" s="254"/>
      <c r="LO8" s="254"/>
      <c r="LP8" s="254"/>
      <c r="LQ8" s="254"/>
      <c r="LR8" s="254"/>
      <c r="LS8" s="254"/>
      <c r="LT8" s="254"/>
      <c r="LU8" s="254"/>
      <c r="LV8" s="254"/>
      <c r="LW8" s="254"/>
      <c r="LX8" s="254"/>
      <c r="LY8" s="254"/>
      <c r="LZ8" s="254"/>
      <c r="MA8" s="254"/>
      <c r="MB8" s="254"/>
      <c r="MC8" s="254"/>
      <c r="MD8" s="254"/>
      <c r="ME8" s="254"/>
      <c r="MF8" s="254"/>
      <c r="MG8" s="254"/>
      <c r="MH8" s="254"/>
      <c r="MI8" s="254"/>
      <c r="MJ8" s="254"/>
      <c r="MK8" s="254"/>
      <c r="ML8" s="254"/>
      <c r="MM8" s="254"/>
      <c r="MN8" s="254"/>
      <c r="MO8" s="254"/>
      <c r="MP8" s="254"/>
      <c r="MQ8" s="254"/>
      <c r="MR8" s="254"/>
      <c r="MS8" s="254"/>
      <c r="MT8" s="254"/>
      <c r="MU8" s="254"/>
      <c r="MV8" s="254"/>
      <c r="MW8" s="254"/>
      <c r="MX8" s="254"/>
      <c r="MY8" s="254"/>
      <c r="MZ8" s="254"/>
      <c r="NA8" s="254"/>
      <c r="NB8" s="254"/>
      <c r="NC8" s="254"/>
      <c r="ND8" s="254"/>
      <c r="NE8" s="254"/>
      <c r="NF8" s="254"/>
      <c r="NG8" s="254"/>
      <c r="NH8" s="254"/>
      <c r="NI8" s="254"/>
      <c r="NJ8" s="254"/>
      <c r="NK8" s="254"/>
      <c r="NL8" s="254"/>
      <c r="NM8" s="254"/>
      <c r="NN8" s="254"/>
      <c r="NO8" s="254"/>
      <c r="NP8" s="254"/>
      <c r="NQ8" s="254"/>
      <c r="NR8" s="254"/>
      <c r="NS8" s="254"/>
      <c r="NT8" s="254"/>
      <c r="NU8" s="254"/>
      <c r="NV8" s="254"/>
      <c r="NW8" s="254"/>
      <c r="NX8" s="254"/>
      <c r="NY8" s="254"/>
      <c r="NZ8" s="254"/>
      <c r="OA8" s="254"/>
      <c r="OB8" s="254"/>
      <c r="OC8" s="254"/>
      <c r="OD8" s="254"/>
      <c r="OE8" s="254"/>
      <c r="OF8" s="254"/>
      <c r="OG8" s="254"/>
      <c r="OH8" s="254"/>
      <c r="OI8" s="254"/>
      <c r="OJ8" s="254"/>
      <c r="OK8" s="254"/>
      <c r="OL8" s="254"/>
      <c r="OM8" s="254"/>
      <c r="ON8" s="254"/>
      <c r="OO8" s="254"/>
      <c r="OP8" s="254"/>
      <c r="OQ8" s="254"/>
      <c r="OR8" s="254"/>
      <c r="OS8" s="254"/>
      <c r="OT8" s="254"/>
      <c r="OU8" s="254"/>
      <c r="OV8" s="254"/>
      <c r="OW8" s="254"/>
      <c r="OX8" s="254"/>
      <c r="OY8" s="254"/>
      <c r="OZ8" s="254"/>
      <c r="PA8" s="254"/>
      <c r="PB8" s="254"/>
      <c r="PC8" s="254"/>
      <c r="PD8" s="254"/>
      <c r="PE8" s="254"/>
      <c r="PF8" s="254"/>
      <c r="PG8" s="254"/>
      <c r="PH8" s="254"/>
      <c r="PI8" s="254"/>
      <c r="PJ8" s="254"/>
      <c r="PK8" s="254"/>
      <c r="PL8" s="254"/>
      <c r="PM8" s="254"/>
      <c r="PN8" s="254"/>
      <c r="PO8" s="254"/>
      <c r="PP8" s="254"/>
      <c r="PQ8" s="254"/>
      <c r="PR8" s="254"/>
      <c r="PS8" s="254"/>
      <c r="PT8" s="254"/>
      <c r="PU8" s="254"/>
      <c r="PV8" s="254"/>
      <c r="PW8" s="254"/>
      <c r="PX8" s="254"/>
      <c r="PY8" s="254"/>
      <c r="PZ8" s="254"/>
      <c r="QA8" s="254"/>
      <c r="QB8" s="254"/>
      <c r="QC8" s="254"/>
      <c r="QD8" s="254"/>
      <c r="QE8" s="254"/>
      <c r="QF8" s="254"/>
      <c r="QG8" s="254"/>
      <c r="QH8" s="254"/>
      <c r="QI8" s="254"/>
      <c r="QJ8" s="254"/>
      <c r="QK8" s="254"/>
      <c r="QL8" s="254"/>
      <c r="QM8" s="254"/>
      <c r="QN8" s="254"/>
      <c r="QO8" s="254"/>
      <c r="QP8" s="254"/>
      <c r="QQ8" s="254"/>
      <c r="QR8" s="254"/>
      <c r="QS8" s="254"/>
      <c r="QT8" s="254"/>
      <c r="QU8" s="254"/>
      <c r="QV8" s="254"/>
      <c r="QW8" s="254"/>
      <c r="QX8" s="254"/>
      <c r="QY8" s="254"/>
      <c r="QZ8" s="254"/>
      <c r="RA8" s="254"/>
      <c r="RB8" s="254"/>
      <c r="RC8" s="254"/>
      <c r="RD8" s="254"/>
      <c r="RE8" s="254"/>
      <c r="RF8" s="254"/>
      <c r="RG8" s="254"/>
      <c r="RH8" s="254"/>
      <c r="RI8" s="254"/>
      <c r="RJ8" s="254"/>
      <c r="RK8" s="254"/>
      <c r="RL8" s="254"/>
      <c r="RM8" s="254"/>
      <c r="RN8" s="254"/>
      <c r="RO8" s="254"/>
      <c r="RP8" s="254"/>
      <c r="RQ8" s="254"/>
      <c r="RR8" s="254"/>
      <c r="RS8" s="254"/>
      <c r="RT8" s="254"/>
      <c r="RU8" s="254"/>
      <c r="RV8" s="254"/>
      <c r="RW8" s="254"/>
      <c r="RX8" s="254"/>
      <c r="RY8" s="254"/>
      <c r="RZ8" s="254"/>
      <c r="SA8" s="254"/>
      <c r="SB8" s="254"/>
      <c r="SC8" s="254"/>
      <c r="SD8" s="254"/>
      <c r="SE8" s="254"/>
      <c r="SF8" s="254"/>
      <c r="SG8" s="254"/>
      <c r="SH8" s="254"/>
      <c r="SI8" s="254"/>
      <c r="SJ8" s="254"/>
      <c r="SK8" s="254"/>
      <c r="SL8" s="254"/>
      <c r="SM8" s="254"/>
      <c r="SN8" s="254"/>
      <c r="SO8" s="254"/>
      <c r="SP8" s="254"/>
      <c r="SQ8" s="254"/>
      <c r="SR8" s="254"/>
      <c r="SS8" s="254"/>
      <c r="ST8" s="254"/>
      <c r="SU8" s="254"/>
      <c r="SV8" s="254"/>
      <c r="SW8" s="254"/>
      <c r="SX8" s="254"/>
      <c r="SY8" s="254"/>
      <c r="SZ8" s="254"/>
      <c r="TA8" s="254"/>
      <c r="TB8" s="254"/>
      <c r="TC8" s="254"/>
      <c r="TD8" s="254"/>
      <c r="TE8" s="254"/>
      <c r="TF8" s="254"/>
      <c r="TG8" s="254"/>
      <c r="TH8" s="254"/>
      <c r="TI8" s="254"/>
      <c r="TJ8" s="254"/>
      <c r="TK8" s="254"/>
      <c r="TL8" s="254"/>
      <c r="TM8" s="254"/>
      <c r="TN8" s="254"/>
      <c r="TO8" s="254"/>
      <c r="TP8" s="254"/>
      <c r="TQ8" s="254"/>
      <c r="TR8" s="254"/>
      <c r="TS8" s="254"/>
      <c r="TT8" s="254"/>
      <c r="TU8" s="254"/>
      <c r="TV8" s="254"/>
      <c r="TW8" s="254"/>
      <c r="TX8" s="254"/>
      <c r="TY8" s="254"/>
      <c r="TZ8" s="254"/>
      <c r="UA8" s="254"/>
      <c r="UB8" s="254"/>
      <c r="UC8" s="254"/>
      <c r="UD8" s="254"/>
      <c r="UE8" s="254"/>
      <c r="UF8" s="254"/>
      <c r="UG8" s="254"/>
      <c r="UH8" s="254"/>
      <c r="UI8" s="254"/>
    </row>
    <row r="9" spans="1:555" thickBot="1" x14ac:dyDescent="0.35">
      <c r="A9" s="254"/>
      <c r="B9" s="84"/>
      <c r="C9" s="161"/>
      <c r="D9" s="161"/>
      <c r="E9" s="161"/>
      <c r="F9" s="161"/>
      <c r="G9" s="161"/>
      <c r="H9" s="72"/>
      <c r="I9" s="161"/>
      <c r="J9" s="161"/>
      <c r="K9" s="102"/>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c r="DM9" s="254"/>
      <c r="DN9" s="254"/>
      <c r="DO9" s="254"/>
      <c r="DP9" s="254"/>
      <c r="DQ9" s="254"/>
      <c r="DR9" s="254"/>
      <c r="DS9" s="254"/>
      <c r="DT9" s="254"/>
      <c r="DU9" s="254"/>
      <c r="DV9" s="254"/>
      <c r="DW9" s="254"/>
      <c r="DX9" s="254"/>
      <c r="DY9" s="254"/>
      <c r="DZ9" s="254"/>
      <c r="EA9" s="254"/>
      <c r="EB9" s="254"/>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G9" s="254"/>
      <c r="FH9" s="254"/>
      <c r="FI9" s="254"/>
      <c r="FJ9" s="254"/>
      <c r="FK9" s="254"/>
      <c r="FL9" s="254"/>
      <c r="FM9" s="254"/>
      <c r="FN9" s="254"/>
      <c r="FO9" s="254"/>
      <c r="FP9" s="254"/>
      <c r="FQ9" s="254"/>
      <c r="FR9" s="254"/>
      <c r="FS9" s="254"/>
      <c r="FT9" s="254"/>
      <c r="FU9" s="254"/>
      <c r="FV9" s="254"/>
      <c r="FW9" s="254"/>
      <c r="FX9" s="254"/>
      <c r="FY9" s="254"/>
      <c r="FZ9" s="254"/>
      <c r="GA9" s="254"/>
      <c r="GB9" s="254"/>
      <c r="GC9" s="254"/>
      <c r="GD9" s="254"/>
      <c r="GE9" s="254"/>
      <c r="GF9" s="254"/>
      <c r="GG9" s="254"/>
      <c r="GH9" s="254"/>
      <c r="GI9" s="254"/>
      <c r="GJ9" s="254"/>
      <c r="GK9" s="254"/>
      <c r="GL9" s="254"/>
      <c r="GM9" s="254"/>
      <c r="GN9" s="254"/>
      <c r="GO9" s="254"/>
      <c r="GP9" s="254"/>
      <c r="GQ9" s="254"/>
      <c r="GR9" s="254"/>
      <c r="GS9" s="254"/>
      <c r="GT9" s="254"/>
      <c r="GU9" s="254"/>
      <c r="GV9" s="254"/>
      <c r="GW9" s="254"/>
      <c r="GX9" s="254"/>
      <c r="GY9" s="254"/>
      <c r="GZ9" s="254"/>
      <c r="HA9" s="254"/>
      <c r="HB9" s="254"/>
      <c r="HC9" s="254"/>
      <c r="HD9" s="254"/>
      <c r="HE9" s="254"/>
      <c r="HF9" s="254"/>
      <c r="HG9" s="254"/>
      <c r="HH9" s="254"/>
      <c r="HI9" s="254"/>
      <c r="HJ9" s="254"/>
      <c r="HK9" s="254"/>
      <c r="HL9" s="254"/>
      <c r="HM9" s="254"/>
      <c r="HN9" s="254"/>
      <c r="HO9" s="254"/>
      <c r="HP9" s="254"/>
      <c r="HQ9" s="254"/>
      <c r="HR9" s="254"/>
      <c r="HS9" s="254"/>
      <c r="HT9" s="254"/>
      <c r="HU9" s="254"/>
      <c r="HV9" s="254"/>
      <c r="HW9" s="254"/>
      <c r="HX9" s="254"/>
      <c r="HY9" s="254"/>
      <c r="HZ9" s="254"/>
      <c r="IA9" s="254"/>
      <c r="IB9" s="254"/>
      <c r="IC9" s="254"/>
      <c r="ID9" s="254"/>
      <c r="IE9" s="254"/>
      <c r="IF9" s="254"/>
      <c r="IG9" s="254"/>
      <c r="IH9" s="254"/>
      <c r="II9" s="254"/>
      <c r="IJ9" s="254"/>
      <c r="IK9" s="254"/>
      <c r="IL9" s="254"/>
      <c r="IM9" s="254"/>
      <c r="IN9" s="254"/>
      <c r="IO9" s="254"/>
      <c r="IP9" s="254"/>
      <c r="IQ9" s="254"/>
      <c r="IR9" s="254"/>
      <c r="IS9" s="254"/>
      <c r="IT9" s="254"/>
      <c r="IU9" s="254"/>
      <c r="IV9" s="254"/>
      <c r="IW9" s="254"/>
      <c r="IX9" s="254"/>
      <c r="IY9" s="254"/>
      <c r="IZ9" s="254"/>
      <c r="JA9" s="254"/>
      <c r="JB9" s="254"/>
      <c r="JC9" s="254"/>
      <c r="JD9" s="254"/>
      <c r="JE9" s="254"/>
      <c r="JF9" s="254"/>
      <c r="JG9" s="254"/>
      <c r="JH9" s="254"/>
      <c r="JI9" s="254"/>
      <c r="JJ9" s="254"/>
      <c r="JK9" s="254"/>
      <c r="JL9" s="254"/>
      <c r="JM9" s="254"/>
      <c r="JN9" s="254"/>
      <c r="JO9" s="254"/>
      <c r="JP9" s="254"/>
      <c r="JQ9" s="254"/>
      <c r="JR9" s="254"/>
      <c r="JS9" s="254"/>
      <c r="JT9" s="254"/>
      <c r="JU9" s="254"/>
      <c r="JV9" s="254"/>
      <c r="JW9" s="254"/>
      <c r="JX9" s="254"/>
      <c r="JY9" s="254"/>
      <c r="JZ9" s="254"/>
      <c r="KA9" s="254"/>
      <c r="KB9" s="254"/>
      <c r="KC9" s="254"/>
      <c r="KD9" s="254"/>
      <c r="KE9" s="254"/>
      <c r="KF9" s="254"/>
      <c r="KG9" s="254"/>
      <c r="KH9" s="254"/>
      <c r="KI9" s="254"/>
      <c r="KJ9" s="254"/>
      <c r="KK9" s="254"/>
      <c r="KL9" s="254"/>
      <c r="KM9" s="254"/>
      <c r="KN9" s="254"/>
      <c r="KO9" s="254"/>
      <c r="KP9" s="254"/>
      <c r="KQ9" s="254"/>
      <c r="KR9" s="254"/>
      <c r="KS9" s="254"/>
      <c r="KT9" s="254"/>
      <c r="KU9" s="254"/>
      <c r="KV9" s="254"/>
      <c r="KW9" s="254"/>
      <c r="KX9" s="254"/>
      <c r="KY9" s="254"/>
      <c r="KZ9" s="254"/>
      <c r="LA9" s="254"/>
      <c r="LB9" s="254"/>
      <c r="LC9" s="254"/>
      <c r="LD9" s="254"/>
      <c r="LE9" s="254"/>
      <c r="LF9" s="254"/>
      <c r="LG9" s="254"/>
      <c r="LH9" s="254"/>
      <c r="LI9" s="254"/>
      <c r="LJ9" s="254"/>
      <c r="LK9" s="254"/>
      <c r="LL9" s="254"/>
      <c r="LM9" s="254"/>
      <c r="LN9" s="254"/>
      <c r="LO9" s="254"/>
      <c r="LP9" s="254"/>
      <c r="LQ9" s="254"/>
      <c r="LR9" s="254"/>
      <c r="LS9" s="254"/>
      <c r="LT9" s="254"/>
      <c r="LU9" s="254"/>
      <c r="LV9" s="254"/>
      <c r="LW9" s="254"/>
      <c r="LX9" s="254"/>
      <c r="LY9" s="254"/>
      <c r="LZ9" s="254"/>
      <c r="MA9" s="254"/>
      <c r="MB9" s="254"/>
      <c r="MC9" s="254"/>
      <c r="MD9" s="254"/>
      <c r="ME9" s="254"/>
      <c r="MF9" s="254"/>
      <c r="MG9" s="254"/>
      <c r="MH9" s="254"/>
      <c r="MI9" s="254"/>
      <c r="MJ9" s="254"/>
      <c r="MK9" s="254"/>
      <c r="ML9" s="254"/>
      <c r="MM9" s="254"/>
      <c r="MN9" s="254"/>
      <c r="MO9" s="254"/>
      <c r="MP9" s="254"/>
      <c r="MQ9" s="254"/>
      <c r="MR9" s="254"/>
      <c r="MS9" s="254"/>
      <c r="MT9" s="254"/>
      <c r="MU9" s="254"/>
      <c r="MV9" s="254"/>
      <c r="MW9" s="254"/>
      <c r="MX9" s="254"/>
      <c r="MY9" s="254"/>
      <c r="MZ9" s="254"/>
      <c r="NA9" s="254"/>
      <c r="NB9" s="254"/>
      <c r="NC9" s="254"/>
      <c r="ND9" s="254"/>
      <c r="NE9" s="254"/>
      <c r="NF9" s="254"/>
      <c r="NG9" s="254"/>
      <c r="NH9" s="254"/>
      <c r="NI9" s="254"/>
      <c r="NJ9" s="254"/>
      <c r="NK9" s="254"/>
      <c r="NL9" s="254"/>
      <c r="NM9" s="254"/>
      <c r="NN9" s="254"/>
      <c r="NO9" s="254"/>
      <c r="NP9" s="254"/>
      <c r="NQ9" s="254"/>
      <c r="NR9" s="254"/>
      <c r="NS9" s="254"/>
      <c r="NT9" s="254"/>
      <c r="NU9" s="254"/>
      <c r="NV9" s="254"/>
      <c r="NW9" s="254"/>
      <c r="NX9" s="254"/>
      <c r="NY9" s="254"/>
      <c r="NZ9" s="254"/>
      <c r="OA9" s="254"/>
      <c r="OB9" s="254"/>
      <c r="OC9" s="254"/>
      <c r="OD9" s="254"/>
      <c r="OE9" s="254"/>
      <c r="OF9" s="254"/>
      <c r="OG9" s="254"/>
      <c r="OH9" s="254"/>
      <c r="OI9" s="254"/>
      <c r="OJ9" s="254"/>
      <c r="OK9" s="254"/>
      <c r="OL9" s="254"/>
      <c r="OM9" s="254"/>
      <c r="ON9" s="254"/>
      <c r="OO9" s="254"/>
      <c r="OP9" s="254"/>
      <c r="OQ9" s="254"/>
      <c r="OR9" s="254"/>
      <c r="OS9" s="254"/>
      <c r="OT9" s="254"/>
      <c r="OU9" s="254"/>
      <c r="OV9" s="254"/>
      <c r="OW9" s="254"/>
      <c r="OX9" s="254"/>
      <c r="OY9" s="254"/>
      <c r="OZ9" s="254"/>
      <c r="PA9" s="254"/>
      <c r="PB9" s="254"/>
      <c r="PC9" s="254"/>
      <c r="PD9" s="254"/>
      <c r="PE9" s="254"/>
      <c r="PF9" s="254"/>
      <c r="PG9" s="254"/>
      <c r="PH9" s="254"/>
      <c r="PI9" s="254"/>
      <c r="PJ9" s="254"/>
      <c r="PK9" s="254"/>
      <c r="PL9" s="254"/>
      <c r="PM9" s="254"/>
      <c r="PN9" s="254"/>
      <c r="PO9" s="254"/>
      <c r="PP9" s="254"/>
      <c r="PQ9" s="254"/>
      <c r="PR9" s="254"/>
      <c r="PS9" s="254"/>
      <c r="PT9" s="254"/>
      <c r="PU9" s="254"/>
      <c r="PV9" s="254"/>
      <c r="PW9" s="254"/>
      <c r="PX9" s="254"/>
      <c r="PY9" s="254"/>
      <c r="PZ9" s="254"/>
      <c r="QA9" s="254"/>
      <c r="QB9" s="254"/>
      <c r="QC9" s="254"/>
      <c r="QD9" s="254"/>
      <c r="QE9" s="254"/>
      <c r="QF9" s="254"/>
      <c r="QG9" s="254"/>
      <c r="QH9" s="254"/>
      <c r="QI9" s="254"/>
      <c r="QJ9" s="254"/>
      <c r="QK9" s="254"/>
      <c r="QL9" s="254"/>
      <c r="QM9" s="254"/>
      <c r="QN9" s="254"/>
      <c r="QO9" s="254"/>
      <c r="QP9" s="254"/>
      <c r="QQ9" s="254"/>
      <c r="QR9" s="254"/>
      <c r="QS9" s="254"/>
      <c r="QT9" s="254"/>
      <c r="QU9" s="254"/>
      <c r="QV9" s="254"/>
      <c r="QW9" s="254"/>
      <c r="QX9" s="254"/>
      <c r="QY9" s="254"/>
      <c r="QZ9" s="254"/>
      <c r="RA9" s="254"/>
      <c r="RB9" s="254"/>
      <c r="RC9" s="254"/>
      <c r="RD9" s="254"/>
      <c r="RE9" s="254"/>
      <c r="RF9" s="254"/>
      <c r="RG9" s="254"/>
      <c r="RH9" s="254"/>
      <c r="RI9" s="254"/>
      <c r="RJ9" s="254"/>
      <c r="RK9" s="254"/>
      <c r="RL9" s="254"/>
      <c r="RM9" s="254"/>
      <c r="RN9" s="254"/>
      <c r="RO9" s="254"/>
      <c r="RP9" s="254"/>
      <c r="RQ9" s="254"/>
      <c r="RR9" s="254"/>
      <c r="RS9" s="254"/>
      <c r="RT9" s="254"/>
      <c r="RU9" s="254"/>
      <c r="RV9" s="254"/>
      <c r="RW9" s="254"/>
      <c r="RX9" s="254"/>
      <c r="RY9" s="254"/>
      <c r="RZ9" s="254"/>
      <c r="SA9" s="254"/>
      <c r="SB9" s="254"/>
      <c r="SC9" s="254"/>
      <c r="SD9" s="254"/>
      <c r="SE9" s="254"/>
      <c r="SF9" s="254"/>
      <c r="SG9" s="254"/>
      <c r="SH9" s="254"/>
      <c r="SI9" s="254"/>
      <c r="SJ9" s="254"/>
      <c r="SK9" s="254"/>
      <c r="SL9" s="254"/>
      <c r="SM9" s="254"/>
      <c r="SN9" s="254"/>
      <c r="SO9" s="254"/>
      <c r="SP9" s="254"/>
      <c r="SQ9" s="254"/>
      <c r="SR9" s="254"/>
      <c r="SS9" s="254"/>
      <c r="ST9" s="254"/>
      <c r="SU9" s="254"/>
      <c r="SV9" s="254"/>
      <c r="SW9" s="254"/>
      <c r="SX9" s="254"/>
      <c r="SY9" s="254"/>
      <c r="SZ9" s="254"/>
      <c r="TA9" s="254"/>
      <c r="TB9" s="254"/>
      <c r="TC9" s="254"/>
      <c r="TD9" s="254"/>
      <c r="TE9" s="254"/>
      <c r="TF9" s="254"/>
      <c r="TG9" s="254"/>
      <c r="TH9" s="254"/>
      <c r="TI9" s="254"/>
      <c r="TJ9" s="254"/>
      <c r="TK9" s="254"/>
      <c r="TL9" s="254"/>
      <c r="TM9" s="254"/>
      <c r="TN9" s="254"/>
      <c r="TO9" s="254"/>
      <c r="TP9" s="254"/>
      <c r="TQ9" s="254"/>
      <c r="TR9" s="254"/>
      <c r="TS9" s="254"/>
      <c r="TT9" s="254"/>
      <c r="TU9" s="254"/>
      <c r="TV9" s="254"/>
      <c r="TW9" s="254"/>
      <c r="TX9" s="254"/>
      <c r="TY9" s="254"/>
      <c r="TZ9" s="254"/>
      <c r="UA9" s="254"/>
      <c r="UB9" s="254"/>
      <c r="UC9" s="254"/>
      <c r="UD9" s="254"/>
      <c r="UE9" s="254"/>
      <c r="UF9" s="254"/>
      <c r="UG9" s="254"/>
      <c r="UH9" s="254"/>
      <c r="UI9" s="254"/>
    </row>
    <row r="10" spans="1:555" thickBot="1" x14ac:dyDescent="0.35">
      <c r="A10" s="254"/>
      <c r="B10" s="84"/>
      <c r="C10" s="29" t="s">
        <v>1308</v>
      </c>
      <c r="D10" s="30">
        <f>SUM(G17:G26)</f>
        <v>4167.5</v>
      </c>
      <c r="E10" s="84"/>
      <c r="F10" s="84"/>
      <c r="G10" s="84"/>
      <c r="H10" s="69"/>
      <c r="I10" s="69"/>
      <c r="J10" s="69"/>
      <c r="K10" s="102"/>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c r="DQ10" s="254"/>
      <c r="DR10" s="254"/>
      <c r="DS10" s="254"/>
      <c r="DT10" s="254"/>
      <c r="DU10" s="254"/>
      <c r="DV10" s="254"/>
      <c r="DW10" s="254"/>
      <c r="DX10" s="254"/>
      <c r="DY10" s="254"/>
      <c r="DZ10" s="254"/>
      <c r="EA10" s="254"/>
      <c r="EB10" s="254"/>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G10" s="254"/>
      <c r="FH10" s="254"/>
      <c r="FI10" s="254"/>
      <c r="FJ10" s="254"/>
      <c r="FK10" s="254"/>
      <c r="FL10" s="254"/>
      <c r="FM10" s="254"/>
      <c r="FN10" s="254"/>
      <c r="FO10" s="254"/>
      <c r="FP10" s="254"/>
      <c r="FQ10" s="254"/>
      <c r="FR10" s="254"/>
      <c r="FS10" s="254"/>
      <c r="FT10" s="254"/>
      <c r="FU10" s="254"/>
      <c r="FV10" s="254"/>
      <c r="FW10" s="254"/>
      <c r="FX10" s="254"/>
      <c r="FY10" s="254"/>
      <c r="FZ10" s="254"/>
      <c r="GA10" s="254"/>
      <c r="GB10" s="254"/>
      <c r="GC10" s="254"/>
      <c r="GD10" s="254"/>
      <c r="GE10" s="254"/>
      <c r="GF10" s="254"/>
      <c r="GG10" s="254"/>
      <c r="GH10" s="254"/>
      <c r="GI10" s="254"/>
      <c r="GJ10" s="254"/>
      <c r="GK10" s="254"/>
      <c r="GL10" s="254"/>
      <c r="GM10" s="254"/>
      <c r="GN10" s="254"/>
      <c r="GO10" s="254"/>
      <c r="GP10" s="254"/>
      <c r="GQ10" s="254"/>
      <c r="GR10" s="254"/>
      <c r="GS10" s="254"/>
      <c r="GT10" s="254"/>
      <c r="GU10" s="254"/>
      <c r="GV10" s="254"/>
      <c r="GW10" s="254"/>
      <c r="GX10" s="254"/>
      <c r="GY10" s="254"/>
      <c r="GZ10" s="254"/>
      <c r="HA10" s="254"/>
      <c r="HB10" s="254"/>
      <c r="HC10" s="254"/>
      <c r="HD10" s="254"/>
      <c r="HE10" s="254"/>
      <c r="HF10" s="254"/>
      <c r="HG10" s="254"/>
      <c r="HH10" s="254"/>
      <c r="HI10" s="254"/>
      <c r="HJ10" s="254"/>
      <c r="HK10" s="254"/>
      <c r="HL10" s="254"/>
      <c r="HM10" s="254"/>
      <c r="HN10" s="254"/>
      <c r="HO10" s="254"/>
      <c r="HP10" s="254"/>
      <c r="HQ10" s="254"/>
      <c r="HR10" s="254"/>
      <c r="HS10" s="254"/>
      <c r="HT10" s="254"/>
      <c r="HU10" s="254"/>
      <c r="HV10" s="254"/>
      <c r="HW10" s="254"/>
      <c r="HX10" s="254"/>
      <c r="HY10" s="254"/>
      <c r="HZ10" s="254"/>
      <c r="IA10" s="254"/>
      <c r="IB10" s="254"/>
      <c r="IC10" s="254"/>
      <c r="ID10" s="254"/>
      <c r="IE10" s="254"/>
      <c r="IF10" s="254"/>
      <c r="IG10" s="254"/>
      <c r="IH10" s="254"/>
      <c r="II10" s="254"/>
      <c r="IJ10" s="254"/>
      <c r="IK10" s="254"/>
      <c r="IL10" s="254"/>
      <c r="IM10" s="254"/>
      <c r="IN10" s="254"/>
      <c r="IO10" s="254"/>
      <c r="IP10" s="254"/>
      <c r="IQ10" s="254"/>
      <c r="IR10" s="254"/>
      <c r="IS10" s="254"/>
      <c r="IT10" s="254"/>
      <c r="IU10" s="254"/>
      <c r="IV10" s="254"/>
      <c r="IW10" s="254"/>
      <c r="IX10" s="254"/>
      <c r="IY10" s="254"/>
      <c r="IZ10" s="254"/>
      <c r="JA10" s="254"/>
      <c r="JB10" s="254"/>
      <c r="JC10" s="254"/>
      <c r="JD10" s="254"/>
      <c r="JE10" s="254"/>
      <c r="JF10" s="254"/>
      <c r="JG10" s="254"/>
      <c r="JH10" s="254"/>
      <c r="JI10" s="254"/>
      <c r="JJ10" s="254"/>
      <c r="JK10" s="254"/>
      <c r="JL10" s="254"/>
      <c r="JM10" s="254"/>
      <c r="JN10" s="254"/>
      <c r="JO10" s="254"/>
      <c r="JP10" s="254"/>
      <c r="JQ10" s="254"/>
      <c r="JR10" s="254"/>
      <c r="JS10" s="254"/>
      <c r="JT10" s="254"/>
      <c r="JU10" s="254"/>
      <c r="JV10" s="254"/>
      <c r="JW10" s="254"/>
      <c r="JX10" s="254"/>
      <c r="JY10" s="254"/>
      <c r="JZ10" s="254"/>
      <c r="KA10" s="254"/>
      <c r="KB10" s="254"/>
      <c r="KC10" s="254"/>
      <c r="KD10" s="254"/>
      <c r="KE10" s="254"/>
      <c r="KF10" s="254"/>
      <c r="KG10" s="254"/>
      <c r="KH10" s="254"/>
      <c r="KI10" s="254"/>
      <c r="KJ10" s="254"/>
      <c r="KK10" s="254"/>
      <c r="KL10" s="254"/>
      <c r="KM10" s="254"/>
      <c r="KN10" s="254"/>
      <c r="KO10" s="254"/>
      <c r="KP10" s="254"/>
      <c r="KQ10" s="254"/>
      <c r="KR10" s="254"/>
      <c r="KS10" s="254"/>
      <c r="KT10" s="254"/>
      <c r="KU10" s="254"/>
      <c r="KV10" s="254"/>
      <c r="KW10" s="254"/>
      <c r="KX10" s="254"/>
      <c r="KY10" s="254"/>
      <c r="KZ10" s="254"/>
      <c r="LA10" s="254"/>
      <c r="LB10" s="254"/>
      <c r="LC10" s="254"/>
      <c r="LD10" s="254"/>
      <c r="LE10" s="254"/>
      <c r="LF10" s="254"/>
      <c r="LG10" s="254"/>
      <c r="LH10" s="254"/>
      <c r="LI10" s="254"/>
      <c r="LJ10" s="254"/>
      <c r="LK10" s="254"/>
      <c r="LL10" s="254"/>
      <c r="LM10" s="254"/>
      <c r="LN10" s="254"/>
      <c r="LO10" s="254"/>
      <c r="LP10" s="254"/>
      <c r="LQ10" s="254"/>
      <c r="LR10" s="254"/>
      <c r="LS10" s="254"/>
      <c r="LT10" s="254"/>
      <c r="LU10" s="254"/>
      <c r="LV10" s="254"/>
      <c r="LW10" s="254"/>
      <c r="LX10" s="254"/>
      <c r="LY10" s="254"/>
      <c r="LZ10" s="254"/>
      <c r="MA10" s="254"/>
      <c r="MB10" s="254"/>
      <c r="MC10" s="254"/>
      <c r="MD10" s="254"/>
      <c r="ME10" s="254"/>
      <c r="MF10" s="254"/>
      <c r="MG10" s="254"/>
      <c r="MH10" s="254"/>
      <c r="MI10" s="254"/>
      <c r="MJ10" s="254"/>
      <c r="MK10" s="254"/>
      <c r="ML10" s="254"/>
      <c r="MM10" s="254"/>
      <c r="MN10" s="254"/>
      <c r="MO10" s="254"/>
      <c r="MP10" s="254"/>
      <c r="MQ10" s="254"/>
      <c r="MR10" s="254"/>
      <c r="MS10" s="254"/>
      <c r="MT10" s="254"/>
      <c r="MU10" s="254"/>
      <c r="MV10" s="254"/>
      <c r="MW10" s="254"/>
      <c r="MX10" s="254"/>
      <c r="MY10" s="254"/>
      <c r="MZ10" s="254"/>
      <c r="NA10" s="254"/>
      <c r="NB10" s="254"/>
      <c r="NC10" s="254"/>
      <c r="ND10" s="254"/>
      <c r="NE10" s="254"/>
      <c r="NF10" s="254"/>
      <c r="NG10" s="254"/>
      <c r="NH10" s="254"/>
      <c r="NI10" s="254"/>
      <c r="NJ10" s="254"/>
      <c r="NK10" s="254"/>
      <c r="NL10" s="254"/>
      <c r="NM10" s="254"/>
      <c r="NN10" s="254"/>
      <c r="NO10" s="254"/>
      <c r="NP10" s="254"/>
      <c r="NQ10" s="254"/>
      <c r="NR10" s="254"/>
      <c r="NS10" s="254"/>
      <c r="NT10" s="254"/>
      <c r="NU10" s="254"/>
      <c r="NV10" s="254"/>
      <c r="NW10" s="254"/>
      <c r="NX10" s="254"/>
      <c r="NY10" s="254"/>
      <c r="NZ10" s="254"/>
      <c r="OA10" s="254"/>
      <c r="OB10" s="254"/>
      <c r="OC10" s="254"/>
      <c r="OD10" s="254"/>
      <c r="OE10" s="254"/>
      <c r="OF10" s="254"/>
      <c r="OG10" s="254"/>
      <c r="OH10" s="254"/>
      <c r="OI10" s="254"/>
      <c r="OJ10" s="254"/>
      <c r="OK10" s="254"/>
      <c r="OL10" s="254"/>
      <c r="OM10" s="254"/>
      <c r="ON10" s="254"/>
      <c r="OO10" s="254"/>
      <c r="OP10" s="254"/>
      <c r="OQ10" s="254"/>
      <c r="OR10" s="254"/>
      <c r="OS10" s="254"/>
      <c r="OT10" s="254"/>
      <c r="OU10" s="254"/>
      <c r="OV10" s="254"/>
      <c r="OW10" s="254"/>
      <c r="OX10" s="254"/>
      <c r="OY10" s="254"/>
      <c r="OZ10" s="254"/>
      <c r="PA10" s="254"/>
      <c r="PB10" s="254"/>
      <c r="PC10" s="254"/>
      <c r="PD10" s="254"/>
      <c r="PE10" s="254"/>
      <c r="PF10" s="254"/>
      <c r="PG10" s="254"/>
      <c r="PH10" s="254"/>
      <c r="PI10" s="254"/>
      <c r="PJ10" s="254"/>
      <c r="PK10" s="254"/>
      <c r="PL10" s="254"/>
      <c r="PM10" s="254"/>
      <c r="PN10" s="254"/>
      <c r="PO10" s="254"/>
      <c r="PP10" s="254"/>
      <c r="PQ10" s="254"/>
      <c r="PR10" s="254"/>
      <c r="PS10" s="254"/>
      <c r="PT10" s="254"/>
      <c r="PU10" s="254"/>
      <c r="PV10" s="254"/>
      <c r="PW10" s="254"/>
      <c r="PX10" s="254"/>
      <c r="PY10" s="254"/>
      <c r="PZ10" s="254"/>
      <c r="QA10" s="254"/>
      <c r="QB10" s="254"/>
      <c r="QC10" s="254"/>
      <c r="QD10" s="254"/>
      <c r="QE10" s="254"/>
      <c r="QF10" s="254"/>
      <c r="QG10" s="254"/>
      <c r="QH10" s="254"/>
      <c r="QI10" s="254"/>
      <c r="QJ10" s="254"/>
      <c r="QK10" s="254"/>
      <c r="QL10" s="254"/>
      <c r="QM10" s="254"/>
      <c r="QN10" s="254"/>
      <c r="QO10" s="254"/>
      <c r="QP10" s="254"/>
      <c r="QQ10" s="254"/>
      <c r="QR10" s="254"/>
      <c r="QS10" s="254"/>
      <c r="QT10" s="254"/>
      <c r="QU10" s="254"/>
      <c r="QV10" s="254"/>
      <c r="QW10" s="254"/>
      <c r="QX10" s="254"/>
      <c r="QY10" s="254"/>
      <c r="QZ10" s="254"/>
      <c r="RA10" s="254"/>
      <c r="RB10" s="254"/>
      <c r="RC10" s="254"/>
      <c r="RD10" s="254"/>
      <c r="RE10" s="254"/>
      <c r="RF10" s="254"/>
      <c r="RG10" s="254"/>
      <c r="RH10" s="254"/>
      <c r="RI10" s="254"/>
      <c r="RJ10" s="254"/>
      <c r="RK10" s="254"/>
      <c r="RL10" s="254"/>
      <c r="RM10" s="254"/>
      <c r="RN10" s="254"/>
      <c r="RO10" s="254"/>
      <c r="RP10" s="254"/>
      <c r="RQ10" s="254"/>
      <c r="RR10" s="254"/>
      <c r="RS10" s="254"/>
      <c r="RT10" s="254"/>
      <c r="RU10" s="254"/>
      <c r="RV10" s="254"/>
      <c r="RW10" s="254"/>
      <c r="RX10" s="254"/>
      <c r="RY10" s="254"/>
      <c r="RZ10" s="254"/>
      <c r="SA10" s="254"/>
      <c r="SB10" s="254"/>
      <c r="SC10" s="254"/>
      <c r="SD10" s="254"/>
      <c r="SE10" s="254"/>
      <c r="SF10" s="254"/>
      <c r="SG10" s="254"/>
      <c r="SH10" s="254"/>
      <c r="SI10" s="254"/>
      <c r="SJ10" s="254"/>
      <c r="SK10" s="254"/>
      <c r="SL10" s="254"/>
      <c r="SM10" s="254"/>
      <c r="SN10" s="254"/>
      <c r="SO10" s="254"/>
      <c r="SP10" s="254"/>
      <c r="SQ10" s="254"/>
      <c r="SR10" s="254"/>
      <c r="SS10" s="254"/>
      <c r="ST10" s="254"/>
      <c r="SU10" s="254"/>
      <c r="SV10" s="254"/>
      <c r="SW10" s="254"/>
      <c r="SX10" s="254"/>
      <c r="SY10" s="254"/>
      <c r="SZ10" s="254"/>
      <c r="TA10" s="254"/>
      <c r="TB10" s="254"/>
      <c r="TC10" s="254"/>
      <c r="TD10" s="254"/>
      <c r="TE10" s="254"/>
      <c r="TF10" s="254"/>
      <c r="TG10" s="254"/>
      <c r="TH10" s="254"/>
      <c r="TI10" s="254"/>
      <c r="TJ10" s="254"/>
      <c r="TK10" s="254"/>
      <c r="TL10" s="254"/>
      <c r="TM10" s="254"/>
      <c r="TN10" s="254"/>
      <c r="TO10" s="254"/>
      <c r="TP10" s="254"/>
      <c r="TQ10" s="254"/>
      <c r="TR10" s="254"/>
      <c r="TS10" s="254"/>
      <c r="TT10" s="254"/>
      <c r="TU10" s="254"/>
      <c r="TV10" s="254"/>
      <c r="TW10" s="254"/>
      <c r="TX10" s="254"/>
      <c r="TY10" s="254"/>
      <c r="TZ10" s="254"/>
      <c r="UA10" s="254"/>
      <c r="UB10" s="254"/>
      <c r="UC10" s="254"/>
      <c r="UD10" s="254"/>
      <c r="UE10" s="254"/>
      <c r="UF10" s="254"/>
      <c r="UG10" s="254"/>
      <c r="UH10" s="254"/>
      <c r="UI10" s="254"/>
    </row>
    <row r="11" spans="1:555" ht="14.45" x14ac:dyDescent="0.3">
      <c r="A11" s="254"/>
      <c r="B11" s="84"/>
      <c r="C11" s="68"/>
      <c r="D11" s="31"/>
      <c r="E11" s="84"/>
      <c r="F11" s="84"/>
      <c r="G11" s="84"/>
      <c r="H11" s="69"/>
      <c r="I11" s="69"/>
      <c r="J11" s="69"/>
      <c r="K11" s="102"/>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4"/>
      <c r="FL11" s="254"/>
      <c r="FM11" s="254"/>
      <c r="FN11" s="254"/>
      <c r="FO11" s="254"/>
      <c r="FP11" s="254"/>
      <c r="FQ11" s="254"/>
      <c r="FR11" s="254"/>
      <c r="FS11" s="254"/>
      <c r="FT11" s="254"/>
      <c r="FU11" s="254"/>
      <c r="FV11" s="254"/>
      <c r="FW11" s="254"/>
      <c r="FX11" s="254"/>
      <c r="FY11" s="254"/>
      <c r="FZ11" s="254"/>
      <c r="GA11" s="254"/>
      <c r="GB11" s="254"/>
      <c r="GC11" s="254"/>
      <c r="GD11" s="254"/>
      <c r="GE11" s="254"/>
      <c r="GF11" s="254"/>
      <c r="GG11" s="254"/>
      <c r="GH11" s="254"/>
      <c r="GI11" s="254"/>
      <c r="GJ11" s="254"/>
      <c r="GK11" s="254"/>
      <c r="GL11" s="254"/>
      <c r="GM11" s="254"/>
      <c r="GN11" s="254"/>
      <c r="GO11" s="254"/>
      <c r="GP11" s="254"/>
      <c r="GQ11" s="254"/>
      <c r="GR11" s="254"/>
      <c r="GS11" s="254"/>
      <c r="GT11" s="254"/>
      <c r="GU11" s="254"/>
      <c r="GV11" s="254"/>
      <c r="GW11" s="254"/>
      <c r="GX11" s="254"/>
      <c r="GY11" s="254"/>
      <c r="GZ11" s="254"/>
      <c r="HA11" s="254"/>
      <c r="HB11" s="254"/>
      <c r="HC11" s="254"/>
      <c r="HD11" s="254"/>
      <c r="HE11" s="254"/>
      <c r="HF11" s="254"/>
      <c r="HG11" s="254"/>
      <c r="HH11" s="254"/>
      <c r="HI11" s="254"/>
      <c r="HJ11" s="254"/>
      <c r="HK11" s="254"/>
      <c r="HL11" s="254"/>
      <c r="HM11" s="254"/>
      <c r="HN11" s="254"/>
      <c r="HO11" s="254"/>
      <c r="HP11" s="254"/>
      <c r="HQ11" s="254"/>
      <c r="HR11" s="254"/>
      <c r="HS11" s="254"/>
      <c r="HT11" s="254"/>
      <c r="HU11" s="254"/>
      <c r="HV11" s="254"/>
      <c r="HW11" s="254"/>
      <c r="HX11" s="254"/>
      <c r="HY11" s="254"/>
      <c r="HZ11" s="254"/>
      <c r="IA11" s="254"/>
      <c r="IB11" s="254"/>
      <c r="IC11" s="254"/>
      <c r="ID11" s="254"/>
      <c r="IE11" s="254"/>
      <c r="IF11" s="254"/>
      <c r="IG11" s="254"/>
      <c r="IH11" s="254"/>
      <c r="II11" s="254"/>
      <c r="IJ11" s="254"/>
      <c r="IK11" s="254"/>
      <c r="IL11" s="254"/>
      <c r="IM11" s="254"/>
      <c r="IN11" s="254"/>
      <c r="IO11" s="254"/>
      <c r="IP11" s="254"/>
      <c r="IQ11" s="254"/>
      <c r="IR11" s="254"/>
      <c r="IS11" s="254"/>
      <c r="IT11" s="254"/>
      <c r="IU11" s="254"/>
      <c r="IV11" s="254"/>
      <c r="IW11" s="254"/>
      <c r="IX11" s="254"/>
      <c r="IY11" s="254"/>
      <c r="IZ11" s="254"/>
      <c r="JA11" s="254"/>
      <c r="JB11" s="254"/>
      <c r="JC11" s="254"/>
      <c r="JD11" s="254"/>
      <c r="JE11" s="254"/>
      <c r="JF11" s="254"/>
      <c r="JG11" s="254"/>
      <c r="JH11" s="254"/>
      <c r="JI11" s="254"/>
      <c r="JJ11" s="254"/>
      <c r="JK11" s="254"/>
      <c r="JL11" s="254"/>
      <c r="JM11" s="254"/>
      <c r="JN11" s="254"/>
      <c r="JO11" s="254"/>
      <c r="JP11" s="254"/>
      <c r="JQ11" s="254"/>
      <c r="JR11" s="254"/>
      <c r="JS11" s="254"/>
      <c r="JT11" s="254"/>
      <c r="JU11" s="254"/>
      <c r="JV11" s="254"/>
      <c r="JW11" s="254"/>
      <c r="JX11" s="254"/>
      <c r="JY11" s="254"/>
      <c r="JZ11" s="254"/>
      <c r="KA11" s="254"/>
      <c r="KB11" s="254"/>
      <c r="KC11" s="254"/>
      <c r="KD11" s="254"/>
      <c r="KE11" s="254"/>
      <c r="KF11" s="254"/>
      <c r="KG11" s="254"/>
      <c r="KH11" s="254"/>
      <c r="KI11" s="254"/>
      <c r="KJ11" s="254"/>
      <c r="KK11" s="254"/>
      <c r="KL11" s="254"/>
      <c r="KM11" s="254"/>
      <c r="KN11" s="254"/>
      <c r="KO11" s="254"/>
      <c r="KP11" s="254"/>
      <c r="KQ11" s="254"/>
      <c r="KR11" s="254"/>
      <c r="KS11" s="254"/>
      <c r="KT11" s="254"/>
      <c r="KU11" s="254"/>
      <c r="KV11" s="254"/>
      <c r="KW11" s="254"/>
      <c r="KX11" s="254"/>
      <c r="KY11" s="254"/>
      <c r="KZ11" s="254"/>
      <c r="LA11" s="254"/>
      <c r="LB11" s="254"/>
      <c r="LC11" s="254"/>
      <c r="LD11" s="254"/>
      <c r="LE11" s="254"/>
      <c r="LF11" s="254"/>
      <c r="LG11" s="254"/>
      <c r="LH11" s="254"/>
      <c r="LI11" s="254"/>
      <c r="LJ11" s="254"/>
      <c r="LK11" s="254"/>
      <c r="LL11" s="254"/>
      <c r="LM11" s="254"/>
      <c r="LN11" s="254"/>
      <c r="LO11" s="254"/>
      <c r="LP11" s="254"/>
      <c r="LQ11" s="254"/>
      <c r="LR11" s="254"/>
      <c r="LS11" s="254"/>
      <c r="LT11" s="254"/>
      <c r="LU11" s="254"/>
      <c r="LV11" s="254"/>
      <c r="LW11" s="254"/>
      <c r="LX11" s="254"/>
      <c r="LY11" s="254"/>
      <c r="LZ11" s="254"/>
      <c r="MA11" s="254"/>
      <c r="MB11" s="254"/>
      <c r="MC11" s="254"/>
      <c r="MD11" s="254"/>
      <c r="ME11" s="254"/>
      <c r="MF11" s="254"/>
      <c r="MG11" s="254"/>
      <c r="MH11" s="254"/>
      <c r="MI11" s="254"/>
      <c r="MJ11" s="254"/>
      <c r="MK11" s="254"/>
      <c r="ML11" s="254"/>
      <c r="MM11" s="254"/>
      <c r="MN11" s="254"/>
      <c r="MO11" s="254"/>
      <c r="MP11" s="254"/>
      <c r="MQ11" s="254"/>
      <c r="MR11" s="254"/>
      <c r="MS11" s="254"/>
      <c r="MT11" s="254"/>
      <c r="MU11" s="254"/>
      <c r="MV11" s="254"/>
      <c r="MW11" s="254"/>
      <c r="MX11" s="254"/>
      <c r="MY11" s="254"/>
      <c r="MZ11" s="254"/>
      <c r="NA11" s="254"/>
      <c r="NB11" s="254"/>
      <c r="NC11" s="254"/>
      <c r="ND11" s="254"/>
      <c r="NE11" s="254"/>
      <c r="NF11" s="254"/>
      <c r="NG11" s="254"/>
      <c r="NH11" s="254"/>
      <c r="NI11" s="254"/>
      <c r="NJ11" s="254"/>
      <c r="NK11" s="254"/>
      <c r="NL11" s="254"/>
      <c r="NM11" s="254"/>
      <c r="NN11" s="254"/>
      <c r="NO11" s="254"/>
      <c r="NP11" s="254"/>
      <c r="NQ11" s="254"/>
      <c r="NR11" s="254"/>
      <c r="NS11" s="254"/>
      <c r="NT11" s="254"/>
      <c r="NU11" s="254"/>
      <c r="NV11" s="254"/>
      <c r="NW11" s="254"/>
      <c r="NX11" s="254"/>
      <c r="NY11" s="254"/>
      <c r="NZ11" s="254"/>
      <c r="OA11" s="254"/>
      <c r="OB11" s="254"/>
      <c r="OC11" s="254"/>
      <c r="OD11" s="254"/>
      <c r="OE11" s="254"/>
      <c r="OF11" s="254"/>
      <c r="OG11" s="254"/>
      <c r="OH11" s="254"/>
      <c r="OI11" s="254"/>
      <c r="OJ11" s="254"/>
      <c r="OK11" s="254"/>
      <c r="OL11" s="254"/>
      <c r="OM11" s="254"/>
      <c r="ON11" s="254"/>
      <c r="OO11" s="254"/>
      <c r="OP11" s="254"/>
      <c r="OQ11" s="254"/>
      <c r="OR11" s="254"/>
      <c r="OS11" s="254"/>
      <c r="OT11" s="254"/>
      <c r="OU11" s="254"/>
      <c r="OV11" s="254"/>
      <c r="OW11" s="254"/>
      <c r="OX11" s="254"/>
      <c r="OY11" s="254"/>
      <c r="OZ11" s="254"/>
      <c r="PA11" s="254"/>
      <c r="PB11" s="254"/>
      <c r="PC11" s="254"/>
      <c r="PD11" s="254"/>
      <c r="PE11" s="254"/>
      <c r="PF11" s="254"/>
      <c r="PG11" s="254"/>
      <c r="PH11" s="254"/>
      <c r="PI11" s="254"/>
      <c r="PJ11" s="254"/>
      <c r="PK11" s="254"/>
      <c r="PL11" s="254"/>
      <c r="PM11" s="254"/>
      <c r="PN11" s="254"/>
      <c r="PO11" s="254"/>
      <c r="PP11" s="254"/>
      <c r="PQ11" s="254"/>
      <c r="PR11" s="254"/>
      <c r="PS11" s="254"/>
      <c r="PT11" s="254"/>
      <c r="PU11" s="254"/>
      <c r="PV11" s="254"/>
      <c r="PW11" s="254"/>
      <c r="PX11" s="254"/>
      <c r="PY11" s="254"/>
      <c r="PZ11" s="254"/>
      <c r="QA11" s="254"/>
      <c r="QB11" s="254"/>
      <c r="QC11" s="254"/>
      <c r="QD11" s="254"/>
      <c r="QE11" s="254"/>
      <c r="QF11" s="254"/>
      <c r="QG11" s="254"/>
      <c r="QH11" s="254"/>
      <c r="QI11" s="254"/>
      <c r="QJ11" s="254"/>
      <c r="QK11" s="254"/>
      <c r="QL11" s="254"/>
      <c r="QM11" s="254"/>
      <c r="QN11" s="254"/>
      <c r="QO11" s="254"/>
      <c r="QP11" s="254"/>
      <c r="QQ11" s="254"/>
      <c r="QR11" s="254"/>
      <c r="QS11" s="254"/>
      <c r="QT11" s="254"/>
      <c r="QU11" s="254"/>
      <c r="QV11" s="254"/>
      <c r="QW11" s="254"/>
      <c r="QX11" s="254"/>
      <c r="QY11" s="254"/>
      <c r="QZ11" s="254"/>
      <c r="RA11" s="254"/>
      <c r="RB11" s="254"/>
      <c r="RC11" s="254"/>
      <c r="RD11" s="254"/>
      <c r="RE11" s="254"/>
      <c r="RF11" s="254"/>
      <c r="RG11" s="254"/>
      <c r="RH11" s="254"/>
      <c r="RI11" s="254"/>
      <c r="RJ11" s="254"/>
      <c r="RK11" s="254"/>
      <c r="RL11" s="254"/>
      <c r="RM11" s="254"/>
      <c r="RN11" s="254"/>
      <c r="RO11" s="254"/>
      <c r="RP11" s="254"/>
      <c r="RQ11" s="254"/>
      <c r="RR11" s="254"/>
      <c r="RS11" s="254"/>
      <c r="RT11" s="254"/>
      <c r="RU11" s="254"/>
      <c r="RV11" s="254"/>
      <c r="RW11" s="254"/>
      <c r="RX11" s="254"/>
      <c r="RY11" s="254"/>
      <c r="RZ11" s="254"/>
      <c r="SA11" s="254"/>
      <c r="SB11" s="254"/>
      <c r="SC11" s="254"/>
      <c r="SD11" s="254"/>
      <c r="SE11" s="254"/>
      <c r="SF11" s="254"/>
      <c r="SG11" s="254"/>
      <c r="SH11" s="254"/>
      <c r="SI11" s="254"/>
      <c r="SJ11" s="254"/>
      <c r="SK11" s="254"/>
      <c r="SL11" s="254"/>
      <c r="SM11" s="254"/>
      <c r="SN11" s="254"/>
      <c r="SO11" s="254"/>
      <c r="SP11" s="254"/>
      <c r="SQ11" s="254"/>
      <c r="SR11" s="254"/>
      <c r="SS11" s="254"/>
      <c r="ST11" s="254"/>
      <c r="SU11" s="254"/>
      <c r="SV11" s="254"/>
      <c r="SW11" s="254"/>
      <c r="SX11" s="254"/>
      <c r="SY11" s="254"/>
      <c r="SZ11" s="254"/>
      <c r="TA11" s="254"/>
      <c r="TB11" s="254"/>
      <c r="TC11" s="254"/>
      <c r="TD11" s="254"/>
      <c r="TE11" s="254"/>
      <c r="TF11" s="254"/>
      <c r="TG11" s="254"/>
      <c r="TH11" s="254"/>
      <c r="TI11" s="254"/>
      <c r="TJ11" s="254"/>
      <c r="TK11" s="254"/>
      <c r="TL11" s="254"/>
      <c r="TM11" s="254"/>
      <c r="TN11" s="254"/>
      <c r="TO11" s="254"/>
      <c r="TP11" s="254"/>
      <c r="TQ11" s="254"/>
      <c r="TR11" s="254"/>
      <c r="TS11" s="254"/>
      <c r="TT11" s="254"/>
      <c r="TU11" s="254"/>
      <c r="TV11" s="254"/>
      <c r="TW11" s="254"/>
      <c r="TX11" s="254"/>
      <c r="TY11" s="254"/>
      <c r="TZ11" s="254"/>
      <c r="UA11" s="254"/>
      <c r="UB11" s="254"/>
      <c r="UC11" s="254"/>
      <c r="UD11" s="254"/>
      <c r="UE11" s="254"/>
      <c r="UF11" s="254"/>
      <c r="UG11" s="254"/>
      <c r="UH11" s="254"/>
      <c r="UI11" s="254"/>
    </row>
    <row r="12" spans="1:555" x14ac:dyDescent="0.25">
      <c r="A12" s="254"/>
      <c r="B12" s="84"/>
      <c r="C12" s="68"/>
      <c r="D12" s="31"/>
      <c r="E12" s="84"/>
      <c r="F12" s="84"/>
      <c r="G12" s="84"/>
      <c r="H12" s="69"/>
      <c r="I12" s="69"/>
      <c r="J12" s="69"/>
      <c r="K12" s="102"/>
      <c r="L12" s="254"/>
      <c r="M12" s="254"/>
      <c r="N12" s="139"/>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c r="DM12" s="254"/>
      <c r="DN12" s="254"/>
      <c r="DO12" s="254"/>
      <c r="DP12" s="254"/>
      <c r="DQ12" s="254"/>
      <c r="DR12" s="254"/>
      <c r="DS12" s="254"/>
      <c r="DT12" s="254"/>
      <c r="DU12" s="254"/>
      <c r="DV12" s="254"/>
      <c r="DW12" s="254"/>
      <c r="DX12" s="254"/>
      <c r="DY12" s="254"/>
      <c r="DZ12" s="254"/>
      <c r="EA12" s="254"/>
      <c r="EB12" s="254"/>
      <c r="EC12" s="254"/>
      <c r="ED12" s="254"/>
      <c r="EE12" s="254"/>
      <c r="EF12" s="254"/>
      <c r="EG12" s="254"/>
      <c r="EH12" s="254"/>
      <c r="EI12" s="254"/>
      <c r="EJ12" s="254"/>
      <c r="EK12" s="254"/>
      <c r="EL12" s="254"/>
      <c r="EM12" s="254"/>
      <c r="EN12" s="254"/>
      <c r="EO12" s="254"/>
      <c r="EP12" s="254"/>
      <c r="EQ12" s="254"/>
      <c r="ER12" s="254"/>
      <c r="ES12" s="254"/>
      <c r="ET12" s="254"/>
      <c r="EU12" s="254"/>
      <c r="EV12" s="254"/>
      <c r="EW12" s="254"/>
      <c r="EX12" s="254"/>
      <c r="EY12" s="254"/>
      <c r="EZ12" s="254"/>
      <c r="FA12" s="254"/>
      <c r="FB12" s="254"/>
      <c r="FC12" s="254"/>
      <c r="FD12" s="254"/>
      <c r="FE12" s="254"/>
      <c r="FF12" s="254"/>
      <c r="FG12" s="254"/>
      <c r="FH12" s="254"/>
      <c r="FI12" s="254"/>
      <c r="FJ12" s="254"/>
      <c r="FK12" s="254"/>
      <c r="FL12" s="254"/>
      <c r="FM12" s="254"/>
      <c r="FN12" s="254"/>
      <c r="FO12" s="254"/>
      <c r="FP12" s="254"/>
      <c r="FQ12" s="254"/>
      <c r="FR12" s="254"/>
      <c r="FS12" s="254"/>
      <c r="FT12" s="254"/>
      <c r="FU12" s="254"/>
      <c r="FV12" s="254"/>
      <c r="FW12" s="254"/>
      <c r="FX12" s="254"/>
      <c r="FY12" s="254"/>
      <c r="FZ12" s="254"/>
      <c r="GA12" s="254"/>
      <c r="GB12" s="254"/>
      <c r="GC12" s="254"/>
      <c r="GD12" s="254"/>
      <c r="GE12" s="254"/>
      <c r="GF12" s="254"/>
      <c r="GG12" s="254"/>
      <c r="GH12" s="254"/>
      <c r="GI12" s="254"/>
      <c r="GJ12" s="254"/>
      <c r="GK12" s="254"/>
      <c r="GL12" s="254"/>
      <c r="GM12" s="254"/>
      <c r="GN12" s="254"/>
      <c r="GO12" s="254"/>
      <c r="GP12" s="254"/>
      <c r="GQ12" s="254"/>
      <c r="GR12" s="254"/>
      <c r="GS12" s="254"/>
      <c r="GT12" s="254"/>
      <c r="GU12" s="254"/>
      <c r="GV12" s="254"/>
      <c r="GW12" s="254"/>
      <c r="GX12" s="254"/>
      <c r="GY12" s="254"/>
      <c r="GZ12" s="254"/>
      <c r="HA12" s="254"/>
      <c r="HB12" s="254"/>
      <c r="HC12" s="254"/>
      <c r="HD12" s="254"/>
      <c r="HE12" s="254"/>
      <c r="HF12" s="254"/>
      <c r="HG12" s="254"/>
      <c r="HH12" s="254"/>
      <c r="HI12" s="254"/>
      <c r="HJ12" s="254"/>
      <c r="HK12" s="254"/>
      <c r="HL12" s="254"/>
      <c r="HM12" s="254"/>
      <c r="HN12" s="254"/>
      <c r="HO12" s="254"/>
      <c r="HP12" s="254"/>
      <c r="HQ12" s="254"/>
      <c r="HR12" s="254"/>
      <c r="HS12" s="254"/>
      <c r="HT12" s="254"/>
      <c r="HU12" s="254"/>
      <c r="HV12" s="254"/>
      <c r="HW12" s="254"/>
      <c r="HX12" s="254"/>
      <c r="HY12" s="254"/>
      <c r="HZ12" s="254"/>
      <c r="IA12" s="254"/>
      <c r="IB12" s="254"/>
      <c r="IC12" s="254"/>
      <c r="ID12" s="254"/>
      <c r="IE12" s="254"/>
      <c r="IF12" s="254"/>
      <c r="IG12" s="254"/>
      <c r="IH12" s="254"/>
      <c r="II12" s="254"/>
      <c r="IJ12" s="254"/>
      <c r="IK12" s="254"/>
      <c r="IL12" s="254"/>
      <c r="IM12" s="254"/>
      <c r="IN12" s="254"/>
      <c r="IO12" s="254"/>
      <c r="IP12" s="254"/>
      <c r="IQ12" s="254"/>
      <c r="IR12" s="254"/>
      <c r="IS12" s="254"/>
      <c r="IT12" s="254"/>
      <c r="IU12" s="254"/>
      <c r="IV12" s="254"/>
      <c r="IW12" s="254"/>
      <c r="IX12" s="254"/>
      <c r="IY12" s="254"/>
      <c r="IZ12" s="254"/>
      <c r="JA12" s="254"/>
      <c r="JB12" s="254"/>
      <c r="JC12" s="254"/>
      <c r="JD12" s="254"/>
      <c r="JE12" s="254"/>
      <c r="JF12" s="254"/>
      <c r="JG12" s="254"/>
      <c r="JH12" s="254"/>
      <c r="JI12" s="254"/>
      <c r="JJ12" s="254"/>
      <c r="JK12" s="254"/>
      <c r="JL12" s="254"/>
      <c r="JM12" s="254"/>
      <c r="JN12" s="254"/>
      <c r="JO12" s="254"/>
      <c r="JP12" s="254"/>
      <c r="JQ12" s="254"/>
      <c r="JR12" s="254"/>
      <c r="JS12" s="254"/>
      <c r="JT12" s="254"/>
      <c r="JU12" s="254"/>
      <c r="JV12" s="254"/>
      <c r="JW12" s="254"/>
      <c r="JX12" s="254"/>
      <c r="JY12" s="254"/>
      <c r="JZ12" s="254"/>
      <c r="KA12" s="254"/>
      <c r="KB12" s="254"/>
      <c r="KC12" s="254"/>
      <c r="KD12" s="254"/>
      <c r="KE12" s="254"/>
      <c r="KF12" s="254"/>
      <c r="KG12" s="254"/>
      <c r="KH12" s="254"/>
      <c r="KI12" s="254"/>
      <c r="KJ12" s="254"/>
      <c r="KK12" s="254"/>
      <c r="KL12" s="254"/>
      <c r="KM12" s="254"/>
      <c r="KN12" s="254"/>
      <c r="KO12" s="254"/>
      <c r="KP12" s="254"/>
      <c r="KQ12" s="254"/>
      <c r="KR12" s="254"/>
      <c r="KS12" s="254"/>
      <c r="KT12" s="254"/>
      <c r="KU12" s="254"/>
      <c r="KV12" s="254"/>
      <c r="KW12" s="254"/>
      <c r="KX12" s="254"/>
      <c r="KY12" s="254"/>
      <c r="KZ12" s="254"/>
      <c r="LA12" s="254"/>
      <c r="LB12" s="254"/>
      <c r="LC12" s="254"/>
      <c r="LD12" s="254"/>
      <c r="LE12" s="254"/>
      <c r="LF12" s="254"/>
      <c r="LG12" s="254"/>
      <c r="LH12" s="254"/>
      <c r="LI12" s="254"/>
      <c r="LJ12" s="254"/>
      <c r="LK12" s="254"/>
      <c r="LL12" s="254"/>
      <c r="LM12" s="254"/>
      <c r="LN12" s="254"/>
      <c r="LO12" s="254"/>
      <c r="LP12" s="254"/>
      <c r="LQ12" s="254"/>
      <c r="LR12" s="254"/>
      <c r="LS12" s="254"/>
      <c r="LT12" s="254"/>
      <c r="LU12" s="254"/>
      <c r="LV12" s="254"/>
      <c r="LW12" s="254"/>
      <c r="LX12" s="254"/>
      <c r="LY12" s="254"/>
      <c r="LZ12" s="254"/>
      <c r="MA12" s="254"/>
      <c r="MB12" s="254"/>
      <c r="MC12" s="254"/>
      <c r="MD12" s="254"/>
      <c r="ME12" s="254"/>
      <c r="MF12" s="254"/>
      <c r="MG12" s="254"/>
      <c r="MH12" s="254"/>
      <c r="MI12" s="254"/>
      <c r="MJ12" s="254"/>
      <c r="MK12" s="254"/>
      <c r="ML12" s="254"/>
      <c r="MM12" s="254"/>
      <c r="MN12" s="254"/>
      <c r="MO12" s="254"/>
      <c r="MP12" s="254"/>
      <c r="MQ12" s="254"/>
      <c r="MR12" s="254"/>
      <c r="MS12" s="254"/>
      <c r="MT12" s="254"/>
      <c r="MU12" s="254"/>
      <c r="MV12" s="254"/>
      <c r="MW12" s="254"/>
      <c r="MX12" s="254"/>
      <c r="MY12" s="254"/>
      <c r="MZ12" s="254"/>
      <c r="NA12" s="254"/>
      <c r="NB12" s="254"/>
      <c r="NC12" s="254"/>
      <c r="ND12" s="254"/>
      <c r="NE12" s="254"/>
      <c r="NF12" s="254"/>
      <c r="NG12" s="254"/>
      <c r="NH12" s="254"/>
      <c r="NI12" s="254"/>
      <c r="NJ12" s="254"/>
      <c r="NK12" s="254"/>
      <c r="NL12" s="254"/>
      <c r="NM12" s="254"/>
      <c r="NN12" s="254"/>
      <c r="NO12" s="254"/>
      <c r="NP12" s="254"/>
      <c r="NQ12" s="254"/>
      <c r="NR12" s="254"/>
      <c r="NS12" s="254"/>
      <c r="NT12" s="254"/>
      <c r="NU12" s="254"/>
      <c r="NV12" s="254"/>
      <c r="NW12" s="254"/>
      <c r="NX12" s="254"/>
      <c r="NY12" s="254"/>
      <c r="NZ12" s="254"/>
      <c r="OA12" s="254"/>
      <c r="OB12" s="254"/>
      <c r="OC12" s="254"/>
      <c r="OD12" s="254"/>
      <c r="OE12" s="254"/>
      <c r="OF12" s="254"/>
      <c r="OG12" s="254"/>
      <c r="OH12" s="254"/>
      <c r="OI12" s="254"/>
      <c r="OJ12" s="254"/>
      <c r="OK12" s="254"/>
      <c r="OL12" s="254"/>
      <c r="OM12" s="254"/>
      <c r="ON12" s="254"/>
      <c r="OO12" s="254"/>
      <c r="OP12" s="254"/>
      <c r="OQ12" s="254"/>
      <c r="OR12" s="254"/>
      <c r="OS12" s="254"/>
      <c r="OT12" s="254"/>
      <c r="OU12" s="254"/>
      <c r="OV12" s="254"/>
      <c r="OW12" s="254"/>
      <c r="OX12" s="254"/>
      <c r="OY12" s="254"/>
      <c r="OZ12" s="254"/>
      <c r="PA12" s="254"/>
      <c r="PB12" s="254"/>
      <c r="PC12" s="254"/>
      <c r="PD12" s="254"/>
      <c r="PE12" s="254"/>
      <c r="PF12" s="254"/>
      <c r="PG12" s="254"/>
      <c r="PH12" s="254"/>
      <c r="PI12" s="254"/>
      <c r="PJ12" s="254"/>
      <c r="PK12" s="254"/>
      <c r="PL12" s="254"/>
      <c r="PM12" s="254"/>
      <c r="PN12" s="254"/>
      <c r="PO12" s="254"/>
      <c r="PP12" s="254"/>
      <c r="PQ12" s="254"/>
      <c r="PR12" s="254"/>
      <c r="PS12" s="254"/>
      <c r="PT12" s="254"/>
      <c r="PU12" s="254"/>
      <c r="PV12" s="254"/>
      <c r="PW12" s="254"/>
      <c r="PX12" s="254"/>
      <c r="PY12" s="254"/>
      <c r="PZ12" s="254"/>
      <c r="QA12" s="254"/>
      <c r="QB12" s="254"/>
      <c r="QC12" s="254"/>
      <c r="QD12" s="254"/>
      <c r="QE12" s="254"/>
      <c r="QF12" s="254"/>
      <c r="QG12" s="254"/>
      <c r="QH12" s="254"/>
      <c r="QI12" s="254"/>
      <c r="QJ12" s="254"/>
      <c r="QK12" s="254"/>
      <c r="QL12" s="254"/>
      <c r="QM12" s="254"/>
      <c r="QN12" s="254"/>
      <c r="QO12" s="254"/>
      <c r="QP12" s="254"/>
      <c r="QQ12" s="254"/>
      <c r="QR12" s="254"/>
      <c r="QS12" s="254"/>
      <c r="QT12" s="254"/>
      <c r="QU12" s="254"/>
      <c r="QV12" s="254"/>
      <c r="QW12" s="254"/>
      <c r="QX12" s="254"/>
      <c r="QY12" s="254"/>
      <c r="QZ12" s="254"/>
      <c r="RA12" s="254"/>
      <c r="RB12" s="254"/>
      <c r="RC12" s="254"/>
      <c r="RD12" s="254"/>
      <c r="RE12" s="254"/>
      <c r="RF12" s="254"/>
      <c r="RG12" s="254"/>
      <c r="RH12" s="254"/>
      <c r="RI12" s="254"/>
      <c r="RJ12" s="254"/>
      <c r="RK12" s="254"/>
      <c r="RL12" s="254"/>
      <c r="RM12" s="254"/>
      <c r="RN12" s="254"/>
      <c r="RO12" s="254"/>
      <c r="RP12" s="254"/>
      <c r="RQ12" s="254"/>
      <c r="RR12" s="254"/>
      <c r="RS12" s="254"/>
      <c r="RT12" s="254"/>
      <c r="RU12" s="254"/>
      <c r="RV12" s="254"/>
      <c r="RW12" s="254"/>
      <c r="RX12" s="254"/>
      <c r="RY12" s="254"/>
      <c r="RZ12" s="254"/>
      <c r="SA12" s="254"/>
      <c r="SB12" s="254"/>
      <c r="SC12" s="254"/>
      <c r="SD12" s="254"/>
      <c r="SE12" s="254"/>
      <c r="SF12" s="254"/>
      <c r="SG12" s="254"/>
      <c r="SH12" s="254"/>
      <c r="SI12" s="254"/>
      <c r="SJ12" s="254"/>
      <c r="SK12" s="254"/>
      <c r="SL12" s="254"/>
      <c r="SM12" s="254"/>
      <c r="SN12" s="254"/>
      <c r="SO12" s="254"/>
      <c r="SP12" s="254"/>
      <c r="SQ12" s="254"/>
      <c r="SR12" s="254"/>
      <c r="SS12" s="254"/>
      <c r="ST12" s="254"/>
      <c r="SU12" s="254"/>
      <c r="SV12" s="254"/>
      <c r="SW12" s="254"/>
      <c r="SX12" s="254"/>
      <c r="SY12" s="254"/>
      <c r="SZ12" s="254"/>
      <c r="TA12" s="254"/>
      <c r="TB12" s="254"/>
      <c r="TC12" s="254"/>
      <c r="TD12" s="254"/>
      <c r="TE12" s="254"/>
      <c r="TF12" s="254"/>
      <c r="TG12" s="254"/>
      <c r="TH12" s="254"/>
      <c r="TI12" s="254"/>
      <c r="TJ12" s="254"/>
      <c r="TK12" s="254"/>
      <c r="TL12" s="254"/>
      <c r="TM12" s="254"/>
      <c r="TN12" s="254"/>
      <c r="TO12" s="254"/>
      <c r="TP12" s="254"/>
      <c r="TQ12" s="254"/>
      <c r="TR12" s="254"/>
      <c r="TS12" s="254"/>
      <c r="TT12" s="254"/>
      <c r="TU12" s="254"/>
      <c r="TV12" s="254"/>
      <c r="TW12" s="254"/>
      <c r="TX12" s="254"/>
      <c r="TY12" s="254"/>
      <c r="TZ12" s="254"/>
      <c r="UA12" s="254"/>
      <c r="UB12" s="254"/>
      <c r="UC12" s="254"/>
      <c r="UD12" s="254"/>
      <c r="UE12" s="254"/>
      <c r="UF12" s="254"/>
      <c r="UG12" s="254"/>
      <c r="UH12" s="254"/>
      <c r="UI12" s="254"/>
    </row>
    <row r="13" spans="1:555" ht="15.75" x14ac:dyDescent="0.25">
      <c r="A13" s="254"/>
      <c r="B13" s="84"/>
      <c r="C13" s="172" t="s">
        <v>1309</v>
      </c>
      <c r="D13" s="230" t="s">
        <v>1310</v>
      </c>
      <c r="E13" s="84"/>
      <c r="F13" s="84"/>
      <c r="G13" s="84"/>
      <c r="H13" s="69"/>
      <c r="I13" s="69"/>
      <c r="J13" s="69"/>
      <c r="K13" s="102"/>
      <c r="L13" s="254"/>
      <c r="M13" s="254"/>
      <c r="N13" s="139"/>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c r="IU13" s="254"/>
      <c r="IV13" s="254"/>
      <c r="IW13" s="254"/>
      <c r="IX13" s="254"/>
      <c r="IY13" s="254"/>
      <c r="IZ13" s="254"/>
      <c r="JA13" s="254"/>
      <c r="JB13" s="254"/>
      <c r="JC13" s="254"/>
      <c r="JD13" s="254"/>
      <c r="JE13" s="254"/>
      <c r="JF13" s="254"/>
      <c r="JG13" s="254"/>
      <c r="JH13" s="254"/>
      <c r="JI13" s="254"/>
      <c r="JJ13" s="254"/>
      <c r="JK13" s="254"/>
      <c r="JL13" s="254"/>
      <c r="JM13" s="254"/>
      <c r="JN13" s="254"/>
      <c r="JO13" s="254"/>
      <c r="JP13" s="254"/>
      <c r="JQ13" s="254"/>
      <c r="JR13" s="254"/>
      <c r="JS13" s="254"/>
      <c r="JT13" s="254"/>
      <c r="JU13" s="254"/>
      <c r="JV13" s="254"/>
      <c r="JW13" s="254"/>
      <c r="JX13" s="254"/>
      <c r="JY13" s="254"/>
      <c r="JZ13" s="254"/>
      <c r="KA13" s="254"/>
      <c r="KB13" s="254"/>
      <c r="KC13" s="254"/>
      <c r="KD13" s="254"/>
      <c r="KE13" s="254"/>
      <c r="KF13" s="254"/>
      <c r="KG13" s="254"/>
      <c r="KH13" s="254"/>
      <c r="KI13" s="254"/>
      <c r="KJ13" s="254"/>
      <c r="KK13" s="254"/>
      <c r="KL13" s="254"/>
      <c r="KM13" s="254"/>
      <c r="KN13" s="254"/>
      <c r="KO13" s="254"/>
      <c r="KP13" s="254"/>
      <c r="KQ13" s="254"/>
      <c r="KR13" s="254"/>
      <c r="KS13" s="254"/>
      <c r="KT13" s="254"/>
      <c r="KU13" s="254"/>
      <c r="KV13" s="254"/>
      <c r="KW13" s="254"/>
      <c r="KX13" s="254"/>
      <c r="KY13" s="254"/>
      <c r="KZ13" s="254"/>
      <c r="LA13" s="254"/>
      <c r="LB13" s="254"/>
      <c r="LC13" s="254"/>
      <c r="LD13" s="254"/>
      <c r="LE13" s="254"/>
      <c r="LF13" s="254"/>
      <c r="LG13" s="254"/>
      <c r="LH13" s="254"/>
      <c r="LI13" s="254"/>
      <c r="LJ13" s="254"/>
      <c r="LK13" s="254"/>
      <c r="LL13" s="254"/>
      <c r="LM13" s="254"/>
      <c r="LN13" s="254"/>
      <c r="LO13" s="254"/>
      <c r="LP13" s="254"/>
      <c r="LQ13" s="254"/>
      <c r="LR13" s="254"/>
      <c r="LS13" s="254"/>
      <c r="LT13" s="254"/>
      <c r="LU13" s="254"/>
      <c r="LV13" s="254"/>
      <c r="LW13" s="254"/>
      <c r="LX13" s="254"/>
      <c r="LY13" s="254"/>
      <c r="LZ13" s="254"/>
      <c r="MA13" s="254"/>
      <c r="MB13" s="254"/>
      <c r="MC13" s="254"/>
      <c r="MD13" s="254"/>
      <c r="ME13" s="254"/>
      <c r="MF13" s="254"/>
      <c r="MG13" s="254"/>
      <c r="MH13" s="254"/>
      <c r="MI13" s="254"/>
      <c r="MJ13" s="254"/>
      <c r="MK13" s="254"/>
      <c r="ML13" s="254"/>
      <c r="MM13" s="254"/>
      <c r="MN13" s="254"/>
      <c r="MO13" s="254"/>
      <c r="MP13" s="254"/>
      <c r="MQ13" s="254"/>
      <c r="MR13" s="254"/>
      <c r="MS13" s="254"/>
      <c r="MT13" s="254"/>
      <c r="MU13" s="254"/>
      <c r="MV13" s="254"/>
      <c r="MW13" s="254"/>
      <c r="MX13" s="254"/>
      <c r="MY13" s="254"/>
      <c r="MZ13" s="254"/>
      <c r="NA13" s="254"/>
      <c r="NB13" s="254"/>
      <c r="NC13" s="254"/>
      <c r="ND13" s="254"/>
      <c r="NE13" s="254"/>
      <c r="NF13" s="254"/>
      <c r="NG13" s="254"/>
      <c r="NH13" s="254"/>
      <c r="NI13" s="254"/>
      <c r="NJ13" s="254"/>
      <c r="NK13" s="254"/>
      <c r="NL13" s="254"/>
      <c r="NM13" s="254"/>
      <c r="NN13" s="254"/>
      <c r="NO13" s="254"/>
      <c r="NP13" s="254"/>
      <c r="NQ13" s="254"/>
      <c r="NR13" s="254"/>
      <c r="NS13" s="254"/>
      <c r="NT13" s="254"/>
      <c r="NU13" s="254"/>
      <c r="NV13" s="254"/>
      <c r="NW13" s="254"/>
      <c r="NX13" s="254"/>
      <c r="NY13" s="254"/>
      <c r="NZ13" s="254"/>
      <c r="OA13" s="254"/>
      <c r="OB13" s="254"/>
      <c r="OC13" s="254"/>
      <c r="OD13" s="254"/>
      <c r="OE13" s="254"/>
      <c r="OF13" s="254"/>
      <c r="OG13" s="254"/>
      <c r="OH13" s="254"/>
      <c r="OI13" s="254"/>
      <c r="OJ13" s="254"/>
      <c r="OK13" s="254"/>
      <c r="OL13" s="254"/>
      <c r="OM13" s="254"/>
      <c r="ON13" s="254"/>
      <c r="OO13" s="254"/>
      <c r="OP13" s="254"/>
      <c r="OQ13" s="254"/>
      <c r="OR13" s="254"/>
      <c r="OS13" s="254"/>
      <c r="OT13" s="254"/>
      <c r="OU13" s="254"/>
      <c r="OV13" s="254"/>
      <c r="OW13" s="254"/>
      <c r="OX13" s="254"/>
      <c r="OY13" s="254"/>
      <c r="OZ13" s="254"/>
      <c r="PA13" s="254"/>
      <c r="PB13" s="254"/>
      <c r="PC13" s="254"/>
      <c r="PD13" s="254"/>
      <c r="PE13" s="254"/>
      <c r="PF13" s="254"/>
      <c r="PG13" s="254"/>
      <c r="PH13" s="254"/>
      <c r="PI13" s="254"/>
      <c r="PJ13" s="254"/>
      <c r="PK13" s="254"/>
      <c r="PL13" s="254"/>
      <c r="PM13" s="254"/>
      <c r="PN13" s="254"/>
      <c r="PO13" s="254"/>
      <c r="PP13" s="254"/>
      <c r="PQ13" s="254"/>
      <c r="PR13" s="254"/>
      <c r="PS13" s="254"/>
      <c r="PT13" s="254"/>
      <c r="PU13" s="254"/>
      <c r="PV13" s="254"/>
      <c r="PW13" s="254"/>
      <c r="PX13" s="254"/>
      <c r="PY13" s="254"/>
      <c r="PZ13" s="254"/>
      <c r="QA13" s="254"/>
      <c r="QB13" s="254"/>
      <c r="QC13" s="254"/>
      <c r="QD13" s="254"/>
      <c r="QE13" s="254"/>
      <c r="QF13" s="254"/>
      <c r="QG13" s="254"/>
      <c r="QH13" s="254"/>
      <c r="QI13" s="254"/>
      <c r="QJ13" s="254"/>
      <c r="QK13" s="254"/>
      <c r="QL13" s="254"/>
      <c r="QM13" s="254"/>
      <c r="QN13" s="254"/>
      <c r="QO13" s="254"/>
      <c r="QP13" s="254"/>
      <c r="QQ13" s="254"/>
      <c r="QR13" s="254"/>
      <c r="QS13" s="254"/>
      <c r="QT13" s="254"/>
      <c r="QU13" s="254"/>
      <c r="QV13" s="254"/>
      <c r="QW13" s="254"/>
      <c r="QX13" s="254"/>
      <c r="QY13" s="254"/>
      <c r="QZ13" s="254"/>
      <c r="RA13" s="254"/>
      <c r="RB13" s="254"/>
      <c r="RC13" s="254"/>
      <c r="RD13" s="254"/>
      <c r="RE13" s="254"/>
      <c r="RF13" s="254"/>
      <c r="RG13" s="254"/>
      <c r="RH13" s="254"/>
      <c r="RI13" s="254"/>
      <c r="RJ13" s="254"/>
      <c r="RK13" s="254"/>
      <c r="RL13" s="254"/>
      <c r="RM13" s="254"/>
      <c r="RN13" s="254"/>
      <c r="RO13" s="254"/>
      <c r="RP13" s="254"/>
      <c r="RQ13" s="254"/>
      <c r="RR13" s="254"/>
      <c r="RS13" s="254"/>
      <c r="RT13" s="254"/>
      <c r="RU13" s="254"/>
      <c r="RV13" s="254"/>
      <c r="RW13" s="254"/>
      <c r="RX13" s="254"/>
      <c r="RY13" s="254"/>
      <c r="RZ13" s="254"/>
      <c r="SA13" s="254"/>
      <c r="SB13" s="254"/>
      <c r="SC13" s="254"/>
      <c r="SD13" s="254"/>
      <c r="SE13" s="254"/>
      <c r="SF13" s="254"/>
      <c r="SG13" s="254"/>
      <c r="SH13" s="254"/>
      <c r="SI13" s="254"/>
      <c r="SJ13" s="254"/>
      <c r="SK13" s="254"/>
      <c r="SL13" s="254"/>
      <c r="SM13" s="254"/>
      <c r="SN13" s="254"/>
      <c r="SO13" s="254"/>
      <c r="SP13" s="254"/>
      <c r="SQ13" s="254"/>
      <c r="SR13" s="254"/>
      <c r="SS13" s="254"/>
      <c r="ST13" s="254"/>
      <c r="SU13" s="254"/>
      <c r="SV13" s="254"/>
      <c r="SW13" s="254"/>
      <c r="SX13" s="254"/>
      <c r="SY13" s="254"/>
      <c r="SZ13" s="254"/>
      <c r="TA13" s="254"/>
      <c r="TB13" s="254"/>
      <c r="TC13" s="254"/>
      <c r="TD13" s="254"/>
      <c r="TE13" s="254"/>
      <c r="TF13" s="254"/>
      <c r="TG13" s="254"/>
      <c r="TH13" s="254"/>
      <c r="TI13" s="254"/>
      <c r="TJ13" s="254"/>
      <c r="TK13" s="254"/>
      <c r="TL13" s="254"/>
      <c r="TM13" s="254"/>
      <c r="TN13" s="254"/>
      <c r="TO13" s="254"/>
      <c r="TP13" s="254"/>
      <c r="TQ13" s="254"/>
      <c r="TR13" s="254"/>
      <c r="TS13" s="254"/>
      <c r="TT13" s="254"/>
      <c r="TU13" s="254"/>
      <c r="TV13" s="254"/>
      <c r="TW13" s="254"/>
      <c r="TX13" s="254"/>
      <c r="TY13" s="254"/>
      <c r="TZ13" s="254"/>
      <c r="UA13" s="254"/>
      <c r="UB13" s="254"/>
      <c r="UC13" s="254"/>
      <c r="UD13" s="254"/>
      <c r="UE13" s="254"/>
      <c r="UF13" s="254"/>
      <c r="UG13" s="254"/>
      <c r="UH13" s="254"/>
      <c r="UI13" s="254"/>
    </row>
    <row r="14" spans="1:555" ht="18.75" x14ac:dyDescent="0.25">
      <c r="A14" s="254"/>
      <c r="B14" s="84"/>
      <c r="C14" s="17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1. Desarrollar talleres sobre derechos de autor de obras de creación artísticas y humanas.</v>
      </c>
      <c r="D14" s="31"/>
      <c r="E14" s="84"/>
      <c r="F14" s="84"/>
      <c r="G14" s="84"/>
      <c r="H14" s="69"/>
      <c r="I14" s="69"/>
      <c r="J14" s="69"/>
      <c r="K14" s="102"/>
      <c r="L14" s="254"/>
      <c r="M14" s="254"/>
      <c r="N14" s="139"/>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c r="FK14" s="254"/>
      <c r="FL14" s="254"/>
      <c r="FM14" s="254"/>
      <c r="FN14" s="254"/>
      <c r="FO14" s="254"/>
      <c r="FP14" s="254"/>
      <c r="FQ14" s="254"/>
      <c r="FR14" s="254"/>
      <c r="FS14" s="254"/>
      <c r="FT14" s="254"/>
      <c r="FU14" s="254"/>
      <c r="FV14" s="254"/>
      <c r="FW14" s="254"/>
      <c r="FX14" s="254"/>
      <c r="FY14" s="254"/>
      <c r="FZ14" s="254"/>
      <c r="GA14" s="254"/>
      <c r="GB14" s="254"/>
      <c r="GC14" s="254"/>
      <c r="GD14" s="254"/>
      <c r="GE14" s="254"/>
      <c r="GF14" s="254"/>
      <c r="GG14" s="254"/>
      <c r="GH14" s="254"/>
      <c r="GI14" s="254"/>
      <c r="GJ14" s="254"/>
      <c r="GK14" s="254"/>
      <c r="GL14" s="254"/>
      <c r="GM14" s="254"/>
      <c r="GN14" s="254"/>
      <c r="GO14" s="254"/>
      <c r="GP14" s="254"/>
      <c r="GQ14" s="254"/>
      <c r="GR14" s="254"/>
      <c r="GS14" s="254"/>
      <c r="GT14" s="254"/>
      <c r="GU14" s="254"/>
      <c r="GV14" s="254"/>
      <c r="GW14" s="254"/>
      <c r="GX14" s="254"/>
      <c r="GY14" s="254"/>
      <c r="GZ14" s="254"/>
      <c r="HA14" s="254"/>
      <c r="HB14" s="254"/>
      <c r="HC14" s="254"/>
      <c r="HD14" s="254"/>
      <c r="HE14" s="254"/>
      <c r="HF14" s="254"/>
      <c r="HG14" s="254"/>
      <c r="HH14" s="254"/>
      <c r="HI14" s="254"/>
      <c r="HJ14" s="254"/>
      <c r="HK14" s="254"/>
      <c r="HL14" s="254"/>
      <c r="HM14" s="254"/>
      <c r="HN14" s="254"/>
      <c r="HO14" s="254"/>
      <c r="HP14" s="254"/>
      <c r="HQ14" s="254"/>
      <c r="HR14" s="254"/>
      <c r="HS14" s="254"/>
      <c r="HT14" s="254"/>
      <c r="HU14" s="254"/>
      <c r="HV14" s="254"/>
      <c r="HW14" s="254"/>
      <c r="HX14" s="254"/>
      <c r="HY14" s="254"/>
      <c r="HZ14" s="254"/>
      <c r="IA14" s="254"/>
      <c r="IB14" s="254"/>
      <c r="IC14" s="254"/>
      <c r="ID14" s="254"/>
      <c r="IE14" s="254"/>
      <c r="IF14" s="254"/>
      <c r="IG14" s="254"/>
      <c r="IH14" s="254"/>
      <c r="II14" s="254"/>
      <c r="IJ14" s="254"/>
      <c r="IK14" s="254"/>
      <c r="IL14" s="254"/>
      <c r="IM14" s="254"/>
      <c r="IN14" s="254"/>
      <c r="IO14" s="254"/>
      <c r="IP14" s="254"/>
      <c r="IQ14" s="254"/>
      <c r="IR14" s="254"/>
      <c r="IS14" s="254"/>
      <c r="IT14" s="254"/>
      <c r="IU14" s="254"/>
      <c r="IV14" s="254"/>
      <c r="IW14" s="254"/>
      <c r="IX14" s="254"/>
      <c r="IY14" s="254"/>
      <c r="IZ14" s="254"/>
      <c r="JA14" s="254"/>
      <c r="JB14" s="254"/>
      <c r="JC14" s="254"/>
      <c r="JD14" s="254"/>
      <c r="JE14" s="254"/>
      <c r="JF14" s="254"/>
      <c r="JG14" s="254"/>
      <c r="JH14" s="254"/>
      <c r="JI14" s="254"/>
      <c r="JJ14" s="254"/>
      <c r="JK14" s="254"/>
      <c r="JL14" s="254"/>
      <c r="JM14" s="254"/>
      <c r="JN14" s="254"/>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4"/>
      <c r="OF14" s="254"/>
      <c r="OG14" s="254"/>
      <c r="OH14" s="254"/>
      <c r="OI14" s="254"/>
      <c r="OJ14" s="254"/>
      <c r="OK14" s="254"/>
      <c r="OL14" s="254"/>
      <c r="OM14" s="254"/>
      <c r="ON14" s="254"/>
      <c r="OO14" s="254"/>
      <c r="OP14" s="254"/>
      <c r="OQ14" s="254"/>
      <c r="OR14" s="254"/>
      <c r="OS14" s="254"/>
      <c r="OT14" s="254"/>
      <c r="OU14" s="254"/>
      <c r="OV14" s="254"/>
      <c r="OW14" s="254"/>
      <c r="OX14" s="254"/>
      <c r="OY14" s="254"/>
      <c r="OZ14" s="254"/>
      <c r="PA14" s="254"/>
      <c r="PB14" s="254"/>
      <c r="PC14" s="254"/>
      <c r="PD14" s="254"/>
      <c r="PE14" s="254"/>
      <c r="PF14" s="254"/>
      <c r="PG14" s="254"/>
      <c r="PH14" s="254"/>
      <c r="PI14" s="254"/>
      <c r="PJ14" s="254"/>
      <c r="PK14" s="254"/>
      <c r="PL14" s="254"/>
      <c r="PM14" s="254"/>
      <c r="PN14" s="254"/>
      <c r="PO14" s="254"/>
      <c r="PP14" s="254"/>
      <c r="PQ14" s="254"/>
      <c r="PR14" s="254"/>
      <c r="PS14" s="254"/>
      <c r="PT14" s="254"/>
      <c r="PU14" s="254"/>
      <c r="PV14" s="254"/>
      <c r="PW14" s="254"/>
      <c r="PX14" s="254"/>
      <c r="PY14" s="254"/>
      <c r="PZ14" s="254"/>
      <c r="QA14" s="254"/>
      <c r="QB14" s="254"/>
      <c r="QC14" s="254"/>
      <c r="QD14" s="254"/>
      <c r="QE14" s="254"/>
      <c r="QF14" s="254"/>
      <c r="QG14" s="254"/>
      <c r="QH14" s="254"/>
      <c r="QI14" s="254"/>
      <c r="QJ14" s="254"/>
      <c r="QK14" s="254"/>
      <c r="QL14" s="254"/>
      <c r="QM14" s="254"/>
      <c r="QN14" s="254"/>
      <c r="QO14" s="254"/>
      <c r="QP14" s="254"/>
      <c r="QQ14" s="254"/>
      <c r="QR14" s="254"/>
      <c r="QS14" s="254"/>
      <c r="QT14" s="254"/>
      <c r="QU14" s="254"/>
      <c r="QV14" s="254"/>
      <c r="QW14" s="254"/>
      <c r="QX14" s="254"/>
      <c r="QY14" s="254"/>
      <c r="QZ14" s="254"/>
      <c r="RA14" s="254"/>
      <c r="RB14" s="254"/>
      <c r="RC14" s="254"/>
      <c r="RD14" s="254"/>
      <c r="RE14" s="254"/>
      <c r="RF14" s="254"/>
      <c r="RG14" s="254"/>
      <c r="RH14" s="254"/>
      <c r="RI14" s="254"/>
      <c r="RJ14" s="254"/>
      <c r="RK14" s="254"/>
      <c r="RL14" s="254"/>
      <c r="RM14" s="254"/>
      <c r="RN14" s="254"/>
      <c r="RO14" s="254"/>
      <c r="RP14" s="254"/>
      <c r="RQ14" s="254"/>
      <c r="RR14" s="254"/>
      <c r="RS14" s="254"/>
      <c r="RT14" s="254"/>
      <c r="RU14" s="254"/>
      <c r="RV14" s="254"/>
      <c r="RW14" s="254"/>
      <c r="RX14" s="254"/>
      <c r="RY14" s="254"/>
      <c r="RZ14" s="254"/>
      <c r="SA14" s="254"/>
      <c r="SB14" s="254"/>
      <c r="SC14" s="254"/>
      <c r="SD14" s="254"/>
      <c r="SE14" s="254"/>
      <c r="SF14" s="254"/>
      <c r="SG14" s="254"/>
      <c r="SH14" s="254"/>
      <c r="SI14" s="254"/>
      <c r="SJ14" s="254"/>
      <c r="SK14" s="254"/>
      <c r="SL14" s="254"/>
      <c r="SM14" s="254"/>
      <c r="SN14" s="254"/>
      <c r="SO14" s="254"/>
      <c r="SP14" s="254"/>
      <c r="SQ14" s="254"/>
      <c r="SR14" s="254"/>
      <c r="SS14" s="254"/>
      <c r="ST14" s="254"/>
      <c r="SU14" s="254"/>
      <c r="SV14" s="254"/>
      <c r="SW14" s="254"/>
      <c r="SX14" s="254"/>
      <c r="SY14" s="254"/>
      <c r="SZ14" s="254"/>
      <c r="TA14" s="254"/>
      <c r="TB14" s="254"/>
      <c r="TC14" s="254"/>
      <c r="TD14" s="254"/>
      <c r="TE14" s="254"/>
      <c r="TF14" s="254"/>
      <c r="TG14" s="254"/>
      <c r="TH14" s="254"/>
      <c r="TI14" s="254"/>
      <c r="TJ14" s="254"/>
      <c r="TK14" s="254"/>
      <c r="TL14" s="254"/>
      <c r="TM14" s="254"/>
      <c r="TN14" s="254"/>
      <c r="TO14" s="254"/>
      <c r="TP14" s="254"/>
      <c r="TQ14" s="254"/>
      <c r="TR14" s="254"/>
      <c r="TS14" s="254"/>
      <c r="TT14" s="254"/>
      <c r="TU14" s="254"/>
      <c r="TV14" s="254"/>
      <c r="TW14" s="254"/>
      <c r="TX14" s="254"/>
      <c r="TY14" s="254"/>
      <c r="TZ14" s="254"/>
      <c r="UA14" s="254"/>
      <c r="UB14" s="254"/>
      <c r="UC14" s="254"/>
      <c r="UD14" s="254"/>
      <c r="UE14" s="254"/>
      <c r="UF14" s="254"/>
      <c r="UG14" s="254"/>
      <c r="UH14" s="254"/>
      <c r="UI14" s="254"/>
    </row>
    <row r="15" spans="1:555" ht="15.75" thickBot="1" x14ac:dyDescent="0.3">
      <c r="A15" s="254"/>
      <c r="B15" s="84"/>
      <c r="C15" s="68"/>
      <c r="D15" s="31"/>
      <c r="E15" s="84"/>
      <c r="F15" s="84"/>
      <c r="G15" s="84"/>
      <c r="H15" s="69"/>
      <c r="I15" s="69"/>
      <c r="J15" s="69"/>
      <c r="K15" s="102"/>
      <c r="L15" s="254"/>
      <c r="M15" s="254"/>
      <c r="N15" s="139"/>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G15" s="254"/>
      <c r="FH15" s="254"/>
      <c r="FI15" s="254"/>
      <c r="FJ15" s="254"/>
      <c r="FK15" s="254"/>
      <c r="FL15" s="254"/>
      <c r="FM15" s="254"/>
      <c r="FN15" s="254"/>
      <c r="FO15" s="254"/>
      <c r="FP15" s="254"/>
      <c r="FQ15" s="254"/>
      <c r="FR15" s="254"/>
      <c r="FS15" s="254"/>
      <c r="FT15" s="254"/>
      <c r="FU15" s="254"/>
      <c r="FV15" s="254"/>
      <c r="FW15" s="254"/>
      <c r="FX15" s="254"/>
      <c r="FY15" s="254"/>
      <c r="FZ15" s="254"/>
      <c r="GA15" s="254"/>
      <c r="GB15" s="254"/>
      <c r="GC15" s="254"/>
      <c r="GD15" s="254"/>
      <c r="GE15" s="254"/>
      <c r="GF15" s="254"/>
      <c r="GG15" s="254"/>
      <c r="GH15" s="254"/>
      <c r="GI15" s="254"/>
      <c r="GJ15" s="254"/>
      <c r="GK15" s="254"/>
      <c r="GL15" s="254"/>
      <c r="GM15" s="254"/>
      <c r="GN15" s="254"/>
      <c r="GO15" s="254"/>
      <c r="GP15" s="254"/>
      <c r="GQ15" s="254"/>
      <c r="GR15" s="254"/>
      <c r="GS15" s="254"/>
      <c r="GT15" s="254"/>
      <c r="GU15" s="254"/>
      <c r="GV15" s="254"/>
      <c r="GW15" s="254"/>
      <c r="GX15" s="254"/>
      <c r="GY15" s="254"/>
      <c r="GZ15" s="254"/>
      <c r="HA15" s="254"/>
      <c r="HB15" s="254"/>
      <c r="HC15" s="254"/>
      <c r="HD15" s="254"/>
      <c r="HE15" s="254"/>
      <c r="HF15" s="254"/>
      <c r="HG15" s="254"/>
      <c r="HH15" s="254"/>
      <c r="HI15" s="254"/>
      <c r="HJ15" s="254"/>
      <c r="HK15" s="254"/>
      <c r="HL15" s="254"/>
      <c r="HM15" s="254"/>
      <c r="HN15" s="254"/>
      <c r="HO15" s="254"/>
      <c r="HP15" s="254"/>
      <c r="HQ15" s="254"/>
      <c r="HR15" s="254"/>
      <c r="HS15" s="254"/>
      <c r="HT15" s="254"/>
      <c r="HU15" s="254"/>
      <c r="HV15" s="254"/>
      <c r="HW15" s="254"/>
      <c r="HX15" s="254"/>
      <c r="HY15" s="254"/>
      <c r="HZ15" s="254"/>
      <c r="IA15" s="254"/>
      <c r="IB15" s="254"/>
      <c r="IC15" s="254"/>
      <c r="ID15" s="254"/>
      <c r="IE15" s="254"/>
      <c r="IF15" s="254"/>
      <c r="IG15" s="254"/>
      <c r="IH15" s="254"/>
      <c r="II15" s="254"/>
      <c r="IJ15" s="254"/>
      <c r="IK15" s="254"/>
      <c r="IL15" s="254"/>
      <c r="IM15" s="254"/>
      <c r="IN15" s="254"/>
      <c r="IO15" s="254"/>
      <c r="IP15" s="254"/>
      <c r="IQ15" s="254"/>
      <c r="IR15" s="254"/>
      <c r="IS15" s="254"/>
      <c r="IT15" s="254"/>
      <c r="IU15" s="254"/>
      <c r="IV15" s="254"/>
      <c r="IW15" s="254"/>
      <c r="IX15" s="254"/>
      <c r="IY15" s="254"/>
      <c r="IZ15" s="254"/>
      <c r="JA15" s="254"/>
      <c r="JB15" s="254"/>
      <c r="JC15" s="254"/>
      <c r="JD15" s="254"/>
      <c r="JE15" s="254"/>
      <c r="JF15" s="254"/>
      <c r="JG15" s="254"/>
      <c r="JH15" s="254"/>
      <c r="JI15" s="254"/>
      <c r="JJ15" s="254"/>
      <c r="JK15" s="254"/>
      <c r="JL15" s="254"/>
      <c r="JM15" s="254"/>
      <c r="JN15" s="254"/>
      <c r="JO15" s="254"/>
      <c r="JP15" s="254"/>
      <c r="JQ15" s="254"/>
      <c r="JR15" s="254"/>
      <c r="JS15" s="254"/>
      <c r="JT15" s="254"/>
      <c r="JU15" s="254"/>
      <c r="JV15" s="254"/>
      <c r="JW15" s="254"/>
      <c r="JX15" s="254"/>
      <c r="JY15" s="254"/>
      <c r="JZ15" s="254"/>
      <c r="KA15" s="254"/>
      <c r="KB15" s="254"/>
      <c r="KC15" s="254"/>
      <c r="KD15" s="254"/>
      <c r="KE15" s="254"/>
      <c r="KF15" s="254"/>
      <c r="KG15" s="254"/>
      <c r="KH15" s="254"/>
      <c r="KI15" s="254"/>
      <c r="KJ15" s="254"/>
      <c r="KK15" s="254"/>
      <c r="KL15" s="254"/>
      <c r="KM15" s="254"/>
      <c r="KN15" s="254"/>
      <c r="KO15" s="254"/>
      <c r="KP15" s="254"/>
      <c r="KQ15" s="254"/>
      <c r="KR15" s="254"/>
      <c r="KS15" s="254"/>
      <c r="KT15" s="254"/>
      <c r="KU15" s="254"/>
      <c r="KV15" s="254"/>
      <c r="KW15" s="254"/>
      <c r="KX15" s="254"/>
      <c r="KY15" s="254"/>
      <c r="KZ15" s="254"/>
      <c r="LA15" s="254"/>
      <c r="LB15" s="254"/>
      <c r="LC15" s="254"/>
      <c r="LD15" s="254"/>
      <c r="LE15" s="254"/>
      <c r="LF15" s="254"/>
      <c r="LG15" s="254"/>
      <c r="LH15" s="254"/>
      <c r="LI15" s="254"/>
      <c r="LJ15" s="254"/>
      <c r="LK15" s="254"/>
      <c r="LL15" s="254"/>
      <c r="LM15" s="254"/>
      <c r="LN15" s="254"/>
      <c r="LO15" s="254"/>
      <c r="LP15" s="254"/>
      <c r="LQ15" s="254"/>
      <c r="LR15" s="254"/>
      <c r="LS15" s="254"/>
      <c r="LT15" s="254"/>
      <c r="LU15" s="254"/>
      <c r="LV15" s="254"/>
      <c r="LW15" s="254"/>
      <c r="LX15" s="254"/>
      <c r="LY15" s="254"/>
      <c r="LZ15" s="254"/>
      <c r="MA15" s="254"/>
      <c r="MB15" s="254"/>
      <c r="MC15" s="254"/>
      <c r="MD15" s="254"/>
      <c r="ME15" s="254"/>
      <c r="MF15" s="254"/>
      <c r="MG15" s="254"/>
      <c r="MH15" s="254"/>
      <c r="MI15" s="254"/>
      <c r="MJ15" s="254"/>
      <c r="MK15" s="254"/>
      <c r="ML15" s="254"/>
      <c r="MM15" s="254"/>
      <c r="MN15" s="254"/>
      <c r="MO15" s="254"/>
      <c r="MP15" s="254"/>
      <c r="MQ15" s="254"/>
      <c r="MR15" s="254"/>
      <c r="MS15" s="254"/>
      <c r="MT15" s="254"/>
      <c r="MU15" s="254"/>
      <c r="MV15" s="254"/>
      <c r="MW15" s="254"/>
      <c r="MX15" s="254"/>
      <c r="MY15" s="254"/>
      <c r="MZ15" s="254"/>
      <c r="NA15" s="254"/>
      <c r="NB15" s="254"/>
      <c r="NC15" s="254"/>
      <c r="ND15" s="254"/>
      <c r="NE15" s="254"/>
      <c r="NF15" s="254"/>
      <c r="NG15" s="254"/>
      <c r="NH15" s="254"/>
      <c r="NI15" s="254"/>
      <c r="NJ15" s="254"/>
      <c r="NK15" s="254"/>
      <c r="NL15" s="254"/>
      <c r="NM15" s="254"/>
      <c r="NN15" s="254"/>
      <c r="NO15" s="254"/>
      <c r="NP15" s="254"/>
      <c r="NQ15" s="254"/>
      <c r="NR15" s="254"/>
      <c r="NS15" s="254"/>
      <c r="NT15" s="254"/>
      <c r="NU15" s="254"/>
      <c r="NV15" s="254"/>
      <c r="NW15" s="254"/>
      <c r="NX15" s="254"/>
      <c r="NY15" s="254"/>
      <c r="NZ15" s="254"/>
      <c r="OA15" s="254"/>
      <c r="OB15" s="254"/>
      <c r="OC15" s="254"/>
      <c r="OD15" s="254"/>
      <c r="OE15" s="254"/>
      <c r="OF15" s="254"/>
      <c r="OG15" s="254"/>
      <c r="OH15" s="254"/>
      <c r="OI15" s="254"/>
      <c r="OJ15" s="254"/>
      <c r="OK15" s="254"/>
      <c r="OL15" s="254"/>
      <c r="OM15" s="254"/>
      <c r="ON15" s="254"/>
      <c r="OO15" s="254"/>
      <c r="OP15" s="254"/>
      <c r="OQ15" s="254"/>
      <c r="OR15" s="254"/>
      <c r="OS15" s="254"/>
      <c r="OT15" s="254"/>
      <c r="OU15" s="254"/>
      <c r="OV15" s="254"/>
      <c r="OW15" s="254"/>
      <c r="OX15" s="254"/>
      <c r="OY15" s="254"/>
      <c r="OZ15" s="254"/>
      <c r="PA15" s="254"/>
      <c r="PB15" s="254"/>
      <c r="PC15" s="254"/>
      <c r="PD15" s="254"/>
      <c r="PE15" s="254"/>
      <c r="PF15" s="254"/>
      <c r="PG15" s="254"/>
      <c r="PH15" s="254"/>
      <c r="PI15" s="254"/>
      <c r="PJ15" s="254"/>
      <c r="PK15" s="254"/>
      <c r="PL15" s="254"/>
      <c r="PM15" s="254"/>
      <c r="PN15" s="254"/>
      <c r="PO15" s="254"/>
      <c r="PP15" s="254"/>
      <c r="PQ15" s="254"/>
      <c r="PR15" s="254"/>
      <c r="PS15" s="254"/>
      <c r="PT15" s="254"/>
      <c r="PU15" s="254"/>
      <c r="PV15" s="254"/>
      <c r="PW15" s="254"/>
      <c r="PX15" s="254"/>
      <c r="PY15" s="254"/>
      <c r="PZ15" s="254"/>
      <c r="QA15" s="254"/>
      <c r="QB15" s="254"/>
      <c r="QC15" s="254"/>
      <c r="QD15" s="254"/>
      <c r="QE15" s="254"/>
      <c r="QF15" s="254"/>
      <c r="QG15" s="254"/>
      <c r="QH15" s="254"/>
      <c r="QI15" s="254"/>
      <c r="QJ15" s="254"/>
      <c r="QK15" s="254"/>
      <c r="QL15" s="254"/>
      <c r="QM15" s="254"/>
      <c r="QN15" s="254"/>
      <c r="QO15" s="254"/>
      <c r="QP15" s="254"/>
      <c r="QQ15" s="254"/>
      <c r="QR15" s="254"/>
      <c r="QS15" s="254"/>
      <c r="QT15" s="254"/>
      <c r="QU15" s="254"/>
      <c r="QV15" s="254"/>
      <c r="QW15" s="254"/>
      <c r="QX15" s="254"/>
      <c r="QY15" s="254"/>
      <c r="QZ15" s="254"/>
      <c r="RA15" s="254"/>
      <c r="RB15" s="254"/>
      <c r="RC15" s="254"/>
      <c r="RD15" s="254"/>
      <c r="RE15" s="254"/>
      <c r="RF15" s="254"/>
      <c r="RG15" s="254"/>
      <c r="RH15" s="254"/>
      <c r="RI15" s="254"/>
      <c r="RJ15" s="254"/>
      <c r="RK15" s="254"/>
      <c r="RL15" s="254"/>
      <c r="RM15" s="254"/>
      <c r="RN15" s="254"/>
      <c r="RO15" s="254"/>
      <c r="RP15" s="254"/>
      <c r="RQ15" s="254"/>
      <c r="RR15" s="254"/>
      <c r="RS15" s="254"/>
      <c r="RT15" s="254"/>
      <c r="RU15" s="254"/>
      <c r="RV15" s="254"/>
      <c r="RW15" s="254"/>
      <c r="RX15" s="254"/>
      <c r="RY15" s="254"/>
      <c r="RZ15" s="254"/>
      <c r="SA15" s="254"/>
      <c r="SB15" s="254"/>
      <c r="SC15" s="254"/>
      <c r="SD15" s="254"/>
      <c r="SE15" s="254"/>
      <c r="SF15" s="254"/>
      <c r="SG15" s="254"/>
      <c r="SH15" s="254"/>
      <c r="SI15" s="254"/>
      <c r="SJ15" s="254"/>
      <c r="SK15" s="254"/>
      <c r="SL15" s="254"/>
      <c r="SM15" s="254"/>
      <c r="SN15" s="254"/>
      <c r="SO15" s="254"/>
      <c r="SP15" s="254"/>
      <c r="SQ15" s="254"/>
      <c r="SR15" s="254"/>
      <c r="SS15" s="254"/>
      <c r="ST15" s="254"/>
      <c r="SU15" s="254"/>
      <c r="SV15" s="254"/>
      <c r="SW15" s="254"/>
      <c r="SX15" s="254"/>
      <c r="SY15" s="254"/>
      <c r="SZ15" s="254"/>
      <c r="TA15" s="254"/>
      <c r="TB15" s="254"/>
      <c r="TC15" s="254"/>
      <c r="TD15" s="254"/>
      <c r="TE15" s="254"/>
      <c r="TF15" s="254"/>
      <c r="TG15" s="254"/>
      <c r="TH15" s="254"/>
      <c r="TI15" s="254"/>
      <c r="TJ15" s="254"/>
      <c r="TK15" s="254"/>
      <c r="TL15" s="254"/>
      <c r="TM15" s="254"/>
      <c r="TN15" s="254"/>
      <c r="TO15" s="254"/>
      <c r="TP15" s="254"/>
      <c r="TQ15" s="254"/>
      <c r="TR15" s="254"/>
      <c r="TS15" s="254"/>
      <c r="TT15" s="254"/>
      <c r="TU15" s="254"/>
      <c r="TV15" s="254"/>
      <c r="TW15" s="254"/>
      <c r="TX15" s="254"/>
      <c r="TY15" s="254"/>
      <c r="TZ15" s="254"/>
      <c r="UA15" s="254"/>
      <c r="UB15" s="254"/>
      <c r="UC15" s="254"/>
      <c r="UD15" s="254"/>
      <c r="UE15" s="254"/>
      <c r="UF15" s="254"/>
      <c r="UG15" s="254"/>
      <c r="UH15" s="254"/>
      <c r="UI15" s="254"/>
    </row>
    <row r="16" spans="1:555" ht="32.25" customHeight="1" thickBot="1" x14ac:dyDescent="0.3">
      <c r="A16" s="254"/>
      <c r="B16" s="84"/>
      <c r="C16" s="114" t="s">
        <v>1311</v>
      </c>
      <c r="D16" s="117" t="s">
        <v>1312</v>
      </c>
      <c r="E16" s="116" t="s">
        <v>99</v>
      </c>
      <c r="F16" s="116" t="s">
        <v>1313</v>
      </c>
      <c r="G16" s="115" t="s">
        <v>1314</v>
      </c>
      <c r="H16" s="121" t="s">
        <v>1315</v>
      </c>
      <c r="I16" s="116" t="s">
        <v>1316</v>
      </c>
      <c r="J16" s="116" t="s">
        <v>711</v>
      </c>
      <c r="K16" s="116" t="s">
        <v>1317</v>
      </c>
      <c r="L16" s="116" t="s">
        <v>1318</v>
      </c>
      <c r="M16" s="254"/>
      <c r="N16" s="139"/>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c r="IU16" s="254"/>
      <c r="IV16" s="254"/>
      <c r="IW16" s="254"/>
      <c r="IX16" s="254"/>
      <c r="IY16" s="254"/>
      <c r="IZ16" s="254"/>
      <c r="JA16" s="254"/>
      <c r="JB16" s="254"/>
      <c r="JC16" s="254"/>
      <c r="JD16" s="254"/>
      <c r="JE16" s="254"/>
      <c r="JF16" s="254"/>
      <c r="JG16" s="254"/>
      <c r="JH16" s="254"/>
      <c r="JI16" s="254"/>
      <c r="JJ16" s="254"/>
      <c r="JK16" s="254"/>
      <c r="JL16" s="254"/>
      <c r="JM16" s="254"/>
      <c r="JN16" s="254"/>
      <c r="JO16" s="254"/>
      <c r="JP16" s="254"/>
      <c r="JQ16" s="254"/>
      <c r="JR16" s="254"/>
      <c r="JS16" s="254"/>
      <c r="JT16" s="254"/>
      <c r="JU16" s="254"/>
      <c r="JV16" s="254"/>
      <c r="JW16" s="254"/>
      <c r="JX16" s="254"/>
      <c r="JY16" s="254"/>
      <c r="JZ16" s="254"/>
      <c r="KA16" s="254"/>
      <c r="KB16" s="254"/>
      <c r="KC16" s="254"/>
      <c r="KD16" s="254"/>
      <c r="KE16" s="254"/>
      <c r="KF16" s="254"/>
      <c r="KG16" s="254"/>
      <c r="KH16" s="254"/>
      <c r="KI16" s="254"/>
      <c r="KJ16" s="254"/>
      <c r="KK16" s="254"/>
      <c r="KL16" s="254"/>
      <c r="KM16" s="254"/>
      <c r="KN16" s="254"/>
      <c r="KO16" s="254"/>
      <c r="KP16" s="254"/>
      <c r="KQ16" s="254"/>
      <c r="KR16" s="254"/>
      <c r="KS16" s="254"/>
      <c r="KT16" s="254"/>
      <c r="KU16" s="254"/>
      <c r="KV16" s="254"/>
      <c r="KW16" s="254"/>
      <c r="KX16" s="254"/>
      <c r="KY16" s="254"/>
      <c r="KZ16" s="254"/>
      <c r="LA16" s="254"/>
      <c r="LB16" s="254"/>
      <c r="LC16" s="254"/>
      <c r="LD16" s="254"/>
      <c r="LE16" s="254"/>
      <c r="LF16" s="254"/>
      <c r="LG16" s="254"/>
      <c r="LH16" s="254"/>
      <c r="LI16" s="254"/>
      <c r="LJ16" s="254"/>
      <c r="LK16" s="254"/>
      <c r="LL16" s="254"/>
      <c r="LM16" s="254"/>
      <c r="LN16" s="254"/>
      <c r="LO16" s="254"/>
      <c r="LP16" s="254"/>
      <c r="LQ16" s="254"/>
      <c r="LR16" s="254"/>
      <c r="LS16" s="254"/>
      <c r="LT16" s="254"/>
      <c r="LU16" s="254"/>
      <c r="LV16" s="254"/>
      <c r="LW16" s="254"/>
      <c r="LX16" s="254"/>
      <c r="LY16" s="254"/>
      <c r="LZ16" s="254"/>
      <c r="MA16" s="254"/>
      <c r="MB16" s="254"/>
      <c r="MC16" s="254"/>
      <c r="MD16" s="254"/>
      <c r="ME16" s="254"/>
      <c r="MF16" s="254"/>
      <c r="MG16" s="254"/>
      <c r="MH16" s="254"/>
      <c r="MI16" s="254"/>
      <c r="MJ16" s="254"/>
      <c r="MK16" s="254"/>
      <c r="ML16" s="254"/>
      <c r="MM16" s="254"/>
      <c r="MN16" s="254"/>
      <c r="MO16" s="254"/>
      <c r="MP16" s="254"/>
      <c r="MQ16" s="254"/>
      <c r="MR16" s="254"/>
      <c r="MS16" s="254"/>
      <c r="MT16" s="254"/>
      <c r="MU16" s="254"/>
      <c r="MV16" s="254"/>
      <c r="MW16" s="254"/>
      <c r="MX16" s="254"/>
      <c r="MY16" s="254"/>
      <c r="MZ16" s="254"/>
      <c r="NA16" s="254"/>
      <c r="NB16" s="254"/>
      <c r="NC16" s="254"/>
      <c r="ND16" s="254"/>
      <c r="NE16" s="254"/>
      <c r="NF16" s="254"/>
      <c r="NG16" s="254"/>
      <c r="NH16" s="254"/>
      <c r="NI16" s="254"/>
      <c r="NJ16" s="254"/>
      <c r="NK16" s="254"/>
      <c r="NL16" s="254"/>
      <c r="NM16" s="254"/>
      <c r="NN16" s="254"/>
      <c r="NO16" s="254"/>
      <c r="NP16" s="254"/>
      <c r="NQ16" s="254"/>
      <c r="NR16" s="254"/>
      <c r="NS16" s="254"/>
      <c r="NT16" s="254"/>
      <c r="NU16" s="254"/>
      <c r="NV16" s="254"/>
      <c r="NW16" s="254"/>
      <c r="NX16" s="254"/>
      <c r="NY16" s="254"/>
      <c r="NZ16" s="254"/>
      <c r="OA16" s="254"/>
      <c r="OB16" s="254"/>
      <c r="OC16" s="254"/>
      <c r="OD16" s="254"/>
      <c r="OE16" s="254"/>
      <c r="OF16" s="254"/>
      <c r="OG16" s="254"/>
      <c r="OH16" s="254"/>
      <c r="OI16" s="254"/>
      <c r="OJ16" s="254"/>
      <c r="OK16" s="254"/>
      <c r="OL16" s="254"/>
      <c r="OM16" s="254"/>
      <c r="ON16" s="254"/>
      <c r="OO16" s="254"/>
      <c r="OP16" s="254"/>
      <c r="OQ16" s="254"/>
      <c r="OR16" s="254"/>
      <c r="OS16" s="254"/>
      <c r="OT16" s="254"/>
      <c r="OU16" s="254"/>
      <c r="OV16" s="254"/>
      <c r="OW16" s="254"/>
      <c r="OX16" s="254"/>
      <c r="OY16" s="254"/>
      <c r="OZ16" s="254"/>
      <c r="PA16" s="254"/>
      <c r="PB16" s="254"/>
      <c r="PC16" s="254"/>
      <c r="PD16" s="254"/>
      <c r="PE16" s="254"/>
      <c r="PF16" s="254"/>
      <c r="PG16" s="254"/>
      <c r="PH16" s="254"/>
      <c r="PI16" s="254"/>
      <c r="PJ16" s="254"/>
      <c r="PK16" s="254"/>
      <c r="PL16" s="254"/>
      <c r="PM16" s="254"/>
      <c r="PN16" s="254"/>
      <c r="PO16" s="254"/>
      <c r="PP16" s="254"/>
      <c r="PQ16" s="254"/>
      <c r="PR16" s="254"/>
      <c r="PS16" s="254"/>
      <c r="PT16" s="254"/>
      <c r="PU16" s="254"/>
      <c r="PV16" s="254"/>
      <c r="PW16" s="254"/>
      <c r="PX16" s="254"/>
      <c r="PY16" s="254"/>
      <c r="PZ16" s="254"/>
      <c r="QA16" s="254"/>
      <c r="QB16" s="254"/>
      <c r="QC16" s="254"/>
      <c r="QD16" s="254"/>
      <c r="QE16" s="254"/>
      <c r="QF16" s="254"/>
      <c r="QG16" s="254"/>
      <c r="QH16" s="254"/>
      <c r="QI16" s="254"/>
      <c r="QJ16" s="254"/>
      <c r="QK16" s="254"/>
      <c r="QL16" s="254"/>
      <c r="QM16" s="254"/>
      <c r="QN16" s="254"/>
      <c r="QO16" s="254"/>
      <c r="QP16" s="254"/>
      <c r="QQ16" s="254"/>
      <c r="QR16" s="254"/>
      <c r="QS16" s="254"/>
      <c r="QT16" s="254"/>
      <c r="QU16" s="254"/>
      <c r="QV16" s="254"/>
      <c r="QW16" s="254"/>
      <c r="QX16" s="254"/>
      <c r="QY16" s="254"/>
      <c r="QZ16" s="254"/>
      <c r="RA16" s="254"/>
      <c r="RB16" s="254"/>
      <c r="RC16" s="254"/>
      <c r="RD16" s="254"/>
      <c r="RE16" s="254"/>
      <c r="RF16" s="254"/>
      <c r="RG16" s="254"/>
      <c r="RH16" s="254"/>
      <c r="RI16" s="254"/>
      <c r="RJ16" s="254"/>
      <c r="RK16" s="254"/>
      <c r="RL16" s="254"/>
      <c r="RM16" s="254"/>
      <c r="RN16" s="254"/>
      <c r="RO16" s="254"/>
      <c r="RP16" s="254"/>
      <c r="RQ16" s="254"/>
      <c r="RR16" s="254"/>
      <c r="RS16" s="254"/>
      <c r="RT16" s="254"/>
      <c r="RU16" s="254"/>
      <c r="RV16" s="254"/>
      <c r="RW16" s="254"/>
      <c r="RX16" s="254"/>
      <c r="RY16" s="254"/>
      <c r="RZ16" s="254"/>
      <c r="SA16" s="254"/>
      <c r="SB16" s="254"/>
      <c r="SC16" s="254"/>
      <c r="SD16" s="254"/>
      <c r="SE16" s="254"/>
      <c r="SF16" s="254"/>
      <c r="SG16" s="254"/>
      <c r="SH16" s="254"/>
      <c r="SI16" s="254"/>
      <c r="SJ16" s="254"/>
      <c r="SK16" s="254"/>
      <c r="SL16" s="254"/>
      <c r="SM16" s="254"/>
      <c r="SN16" s="254"/>
      <c r="SO16" s="254"/>
      <c r="SP16" s="254"/>
      <c r="SQ16" s="254"/>
      <c r="SR16" s="254"/>
      <c r="SS16" s="254"/>
      <c r="ST16" s="254"/>
      <c r="SU16" s="254"/>
      <c r="SV16" s="254"/>
      <c r="SW16" s="254"/>
      <c r="SX16" s="254"/>
      <c r="SY16" s="254"/>
      <c r="SZ16" s="254"/>
      <c r="TA16" s="254"/>
      <c r="TB16" s="254"/>
      <c r="TC16" s="254"/>
      <c r="TD16" s="254"/>
      <c r="TE16" s="254"/>
      <c r="TF16" s="254"/>
      <c r="TG16" s="254"/>
      <c r="TH16" s="254"/>
      <c r="TI16" s="254"/>
      <c r="TJ16" s="254"/>
      <c r="TK16" s="254"/>
      <c r="TL16" s="254"/>
      <c r="TM16" s="254"/>
      <c r="TN16" s="254"/>
      <c r="TO16" s="254"/>
      <c r="TP16" s="254"/>
      <c r="TQ16" s="254"/>
      <c r="TR16" s="254"/>
      <c r="TS16" s="254"/>
      <c r="TT16" s="254"/>
      <c r="TU16" s="254"/>
      <c r="TV16" s="254"/>
      <c r="TW16" s="254"/>
      <c r="TX16" s="254"/>
      <c r="TY16" s="254"/>
      <c r="TZ16" s="254"/>
      <c r="UA16" s="254"/>
      <c r="UB16" s="254"/>
      <c r="UC16" s="254"/>
      <c r="UD16" s="254"/>
      <c r="UE16" s="254"/>
      <c r="UF16" s="254"/>
      <c r="UG16" s="254"/>
      <c r="UH16" s="254"/>
      <c r="UI16" s="254"/>
    </row>
    <row r="17" spans="2:14" hidden="1" x14ac:dyDescent="0.25">
      <c r="B17" s="84"/>
      <c r="C17" s="212" t="s">
        <v>1319</v>
      </c>
      <c r="D17" s="623">
        <v>30</v>
      </c>
      <c r="E17" s="213"/>
      <c r="F17" s="105">
        <v>30000</v>
      </c>
      <c r="G17" s="214">
        <f t="shared" ref="G17:G25" si="0">E17*F17</f>
        <v>0</v>
      </c>
      <c r="H17" s="215"/>
      <c r="I17" s="106" t="s">
        <v>294</v>
      </c>
      <c r="J17" s="106" t="str">
        <f>VLOOKUP(I17,Presupuesto!$B$11:$C$566,2,0)</f>
        <v>SERVICIOS DE CAPACITACION.</v>
      </c>
      <c r="K17" s="216" t="s">
        <v>82</v>
      </c>
      <c r="L17" s="106" t="s">
        <v>719</v>
      </c>
      <c r="M17" s="254"/>
      <c r="N17" s="139"/>
    </row>
    <row r="18" spans="2:14" x14ac:dyDescent="0.25">
      <c r="B18" s="84"/>
      <c r="C18" s="89" t="s">
        <v>1320</v>
      </c>
      <c r="D18" s="624"/>
      <c r="E18" s="171">
        <f>D17</f>
        <v>30</v>
      </c>
      <c r="F18" s="90">
        <v>25</v>
      </c>
      <c r="G18" s="87">
        <f t="shared" si="0"/>
        <v>750</v>
      </c>
      <c r="H18" s="146" t="s">
        <v>703</v>
      </c>
      <c r="I18" s="88" t="s">
        <v>307</v>
      </c>
      <c r="J18" s="88" t="str">
        <f>VLOOKUP(I18,Presupuesto!$B$11:$C$566,2,0)</f>
        <v>SERVICIOS DE IMPRENTA PUBLIC.Y REPRODUCCION</v>
      </c>
      <c r="K18" s="88" t="s">
        <v>51</v>
      </c>
      <c r="L18" s="88" t="s">
        <v>724</v>
      </c>
      <c r="M18" s="254"/>
      <c r="N18" s="139"/>
    </row>
    <row r="19" spans="2:14" x14ac:dyDescent="0.25">
      <c r="B19" s="84"/>
      <c r="C19" s="89" t="s">
        <v>1321</v>
      </c>
      <c r="D19" s="624"/>
      <c r="E19" s="171">
        <f>D17</f>
        <v>30</v>
      </c>
      <c r="F19" s="90">
        <v>100</v>
      </c>
      <c r="G19" s="87">
        <f t="shared" si="0"/>
        <v>3000</v>
      </c>
      <c r="H19" s="146" t="s">
        <v>703</v>
      </c>
      <c r="I19" s="88" t="s">
        <v>361</v>
      </c>
      <c r="J19" s="88" t="str">
        <f>VLOOKUP(I19,Presupuesto!$B$11:$C$566,2,0)</f>
        <v>ALIMENTOS B EBIDAS PARA PERSONAS</v>
      </c>
      <c r="K19" s="88" t="s">
        <v>51</v>
      </c>
      <c r="L19" s="88" t="s">
        <v>724</v>
      </c>
      <c r="M19" s="254"/>
      <c r="N19" s="139"/>
    </row>
    <row r="20" spans="2:14" hidden="1" x14ac:dyDescent="0.25">
      <c r="B20" s="84"/>
      <c r="C20" s="89" t="s">
        <v>1322</v>
      </c>
      <c r="D20" s="624"/>
      <c r="E20" s="137">
        <v>0</v>
      </c>
      <c r="F20" s="108">
        <v>10000</v>
      </c>
      <c r="G20" s="87">
        <f t="shared" si="0"/>
        <v>0</v>
      </c>
      <c r="H20" s="146"/>
      <c r="I20" s="210" t="s">
        <v>327</v>
      </c>
      <c r="J20" s="88" t="str">
        <f>VLOOKUP(I20,Presupuesto!$B$11:$C$566,2,0)</f>
        <v>PASAJES (26100-00)</v>
      </c>
      <c r="K20" s="88" t="str">
        <f t="shared" ref="K20:K26" si="1">$K$17</f>
        <v>Gestión Tecnologías de Información y Comunicación</v>
      </c>
      <c r="L20" s="88" t="s">
        <v>720</v>
      </c>
      <c r="M20" s="254"/>
      <c r="N20" s="139"/>
    </row>
    <row r="21" spans="2:14" hidden="1" x14ac:dyDescent="0.25">
      <c r="B21" s="84"/>
      <c r="C21" s="89" t="s">
        <v>1323</v>
      </c>
      <c r="D21" s="624"/>
      <c r="E21" s="137">
        <v>0</v>
      </c>
      <c r="F21" s="108">
        <v>250</v>
      </c>
      <c r="G21" s="87">
        <f t="shared" si="0"/>
        <v>0</v>
      </c>
      <c r="H21" s="146"/>
      <c r="I21" s="88" t="s">
        <v>384</v>
      </c>
      <c r="J21" s="88" t="str">
        <f>VLOOKUP(I21,Presupuesto!$B$11:$C$566,2,0)</f>
        <v>PRODUCTOS PAPEL Y CARTON</v>
      </c>
      <c r="K21" s="88" t="str">
        <f t="shared" si="1"/>
        <v>Gestión Tecnologías de Información y Comunicación</v>
      </c>
      <c r="L21" s="88" t="s">
        <v>720</v>
      </c>
      <c r="M21" s="254"/>
      <c r="N21" s="139"/>
    </row>
    <row r="22" spans="2:14" x14ac:dyDescent="0.25">
      <c r="B22" s="84"/>
      <c r="C22" s="89" t="s">
        <v>1324</v>
      </c>
      <c r="D22" s="624"/>
      <c r="E22" s="171">
        <f>(D17*25)/500</f>
        <v>1.5</v>
      </c>
      <c r="F22" s="90">
        <v>85</v>
      </c>
      <c r="G22" s="87">
        <f t="shared" si="0"/>
        <v>127.5</v>
      </c>
      <c r="H22" s="146" t="s">
        <v>703</v>
      </c>
      <c r="I22" s="88" t="s">
        <v>384</v>
      </c>
      <c r="J22" s="88" t="str">
        <f>VLOOKUP(I22,Presupuesto!$B$11:$C$566,2,0)</f>
        <v>PRODUCTOS PAPEL Y CARTON</v>
      </c>
      <c r="K22" s="88" t="s">
        <v>51</v>
      </c>
      <c r="L22" s="88" t="s">
        <v>724</v>
      </c>
      <c r="M22" s="254"/>
      <c r="N22" s="139"/>
    </row>
    <row r="23" spans="2:14" x14ac:dyDescent="0.25">
      <c r="B23" s="84"/>
      <c r="C23" s="89" t="s">
        <v>1325</v>
      </c>
      <c r="D23" s="624"/>
      <c r="E23" s="171">
        <f>D17/12</f>
        <v>2.5</v>
      </c>
      <c r="F23" s="90">
        <v>36</v>
      </c>
      <c r="G23" s="87">
        <f t="shared" si="0"/>
        <v>90</v>
      </c>
      <c r="H23" s="146" t="s">
        <v>703</v>
      </c>
      <c r="I23" s="88" t="s">
        <v>451</v>
      </c>
      <c r="J23" s="88" t="str">
        <f>VLOOKUP(I23,Presupuesto!$B$11:$C$566,2,0)</f>
        <v>UTILES DE ESCRITORIO, OFICINA Y ENSE¥ANZA</v>
      </c>
      <c r="K23" s="88" t="s">
        <v>51</v>
      </c>
      <c r="L23" s="88" t="s">
        <v>724</v>
      </c>
      <c r="M23" s="254"/>
      <c r="N23" s="139"/>
    </row>
    <row r="24" spans="2:14" x14ac:dyDescent="0.25">
      <c r="B24" s="84"/>
      <c r="C24" s="89" t="s">
        <v>1326</v>
      </c>
      <c r="D24" s="624"/>
      <c r="E24" s="171">
        <f>D17/12</f>
        <v>2.5</v>
      </c>
      <c r="F24" s="90">
        <v>80</v>
      </c>
      <c r="G24" s="87">
        <f t="shared" si="0"/>
        <v>200</v>
      </c>
      <c r="H24" s="146" t="s">
        <v>703</v>
      </c>
      <c r="I24" s="88" t="s">
        <v>451</v>
      </c>
      <c r="J24" s="88" t="str">
        <f>VLOOKUP(I24,Presupuesto!$B$11:$C$566,2,0)</f>
        <v>UTILES DE ESCRITORIO, OFICINA Y ENSE¥ANZA</v>
      </c>
      <c r="K24" s="88" t="s">
        <v>51</v>
      </c>
      <c r="L24" s="88" t="s">
        <v>724</v>
      </c>
      <c r="M24" s="254"/>
      <c r="N24" s="139"/>
    </row>
    <row r="25" spans="2:14" hidden="1" x14ac:dyDescent="0.25">
      <c r="B25" s="84"/>
      <c r="C25" s="99" t="s">
        <v>1327</v>
      </c>
      <c r="D25" s="624"/>
      <c r="E25" s="175">
        <v>0</v>
      </c>
      <c r="F25" s="109">
        <v>25</v>
      </c>
      <c r="G25" s="87">
        <f t="shared" si="0"/>
        <v>0</v>
      </c>
      <c r="H25" s="146"/>
      <c r="I25" s="88" t="s">
        <v>451</v>
      </c>
      <c r="J25" s="88" t="str">
        <f>VLOOKUP(I25,Presupuesto!$B$11:$C$566,2,0)</f>
        <v>UTILES DE ESCRITORIO, OFICINA Y ENSE¥ANZA</v>
      </c>
      <c r="K25" s="88" t="str">
        <f t="shared" si="1"/>
        <v>Gestión Tecnologías de Información y Comunicación</v>
      </c>
      <c r="L25" s="88" t="s">
        <v>720</v>
      </c>
      <c r="M25" s="254"/>
      <c r="N25" s="139"/>
    </row>
    <row r="26" spans="2:14" ht="15.75" hidden="1" thickBot="1" x14ac:dyDescent="0.3">
      <c r="B26" s="84"/>
      <c r="C26" s="179" t="s">
        <v>1277</v>
      </c>
      <c r="D26" s="180">
        <v>0</v>
      </c>
      <c r="E26" s="217">
        <v>0</v>
      </c>
      <c r="F26" s="94">
        <f>HLOOKUP(C26,$AH$2:$BU$3,2,0)</f>
        <v>1750</v>
      </c>
      <c r="G26" s="95">
        <f>D26*E26*F26</f>
        <v>0</v>
      </c>
      <c r="H26" s="218"/>
      <c r="I26" s="219" t="s">
        <v>335</v>
      </c>
      <c r="J26" s="96" t="str">
        <f>VLOOKUP(I26,Presupuesto!$B$11:$C$566,2,0)</f>
        <v>VIATICOS (26200-00)</v>
      </c>
      <c r="K26" s="220" t="str">
        <f t="shared" si="1"/>
        <v>Gestión Tecnologías de Información y Comunicación</v>
      </c>
      <c r="L26" s="220" t="s">
        <v>720</v>
      </c>
      <c r="M26" s="254"/>
      <c r="N26" s="254"/>
    </row>
    <row r="27" spans="2:14" x14ac:dyDescent="0.25">
      <c r="B27" s="84"/>
      <c r="C27" s="84"/>
      <c r="D27" s="254"/>
      <c r="E27" s="102"/>
      <c r="F27" s="102"/>
      <c r="G27" s="102"/>
      <c r="H27" s="158"/>
      <c r="I27" s="102"/>
      <c r="J27" s="102"/>
      <c r="K27" s="102"/>
      <c r="L27" s="254"/>
      <c r="M27" s="254"/>
      <c r="N27" s="254"/>
    </row>
    <row r="28" spans="2:14" ht="15.75" thickBot="1" x14ac:dyDescent="0.3">
      <c r="B28" s="254"/>
      <c r="C28" s="254"/>
      <c r="D28" s="254"/>
      <c r="E28" s="254"/>
      <c r="F28" s="254"/>
      <c r="G28" s="254"/>
      <c r="H28" s="243"/>
      <c r="I28" s="254"/>
      <c r="J28" s="254"/>
      <c r="K28" s="254"/>
      <c r="L28" s="254"/>
      <c r="M28" s="254"/>
      <c r="N28" s="254"/>
    </row>
    <row r="29" spans="2:14" ht="15.75" thickBot="1" x14ac:dyDescent="0.3">
      <c r="B29" s="254"/>
      <c r="C29" s="29" t="s">
        <v>1308</v>
      </c>
      <c r="D29" s="30">
        <f>SUM(G36:G45)</f>
        <v>4917.5</v>
      </c>
      <c r="E29" s="84"/>
      <c r="F29" s="84"/>
      <c r="G29" s="84"/>
      <c r="H29" s="69"/>
      <c r="I29" s="69"/>
      <c r="J29" s="69"/>
      <c r="K29" s="102"/>
      <c r="L29" s="254"/>
      <c r="M29" s="254"/>
      <c r="N29" s="254"/>
    </row>
    <row r="30" spans="2:14" x14ac:dyDescent="0.25">
      <c r="B30" s="254"/>
      <c r="C30" s="68"/>
      <c r="D30" s="31"/>
      <c r="E30" s="84"/>
      <c r="F30" s="84"/>
      <c r="G30" s="84"/>
      <c r="H30" s="69"/>
      <c r="I30" s="69"/>
      <c r="J30" s="69"/>
      <c r="K30" s="102"/>
      <c r="L30" s="254"/>
      <c r="M30" s="254"/>
      <c r="N30" s="254"/>
    </row>
    <row r="31" spans="2:14" x14ac:dyDescent="0.25">
      <c r="B31" s="254"/>
      <c r="C31" s="68"/>
      <c r="D31" s="31"/>
      <c r="E31" s="84"/>
      <c r="F31" s="84"/>
      <c r="G31" s="84"/>
      <c r="H31" s="69"/>
      <c r="I31" s="69"/>
      <c r="J31" s="69"/>
      <c r="K31" s="102"/>
      <c r="L31" s="254"/>
      <c r="M31" s="254"/>
      <c r="N31" s="254"/>
    </row>
    <row r="32" spans="2:14" ht="15.75" x14ac:dyDescent="0.25">
      <c r="B32" s="254"/>
      <c r="C32" s="172" t="s">
        <v>1309</v>
      </c>
      <c r="D32" s="230" t="s">
        <v>1328</v>
      </c>
      <c r="E32" s="84"/>
      <c r="F32" s="84"/>
      <c r="G32" s="84"/>
      <c r="H32" s="69"/>
      <c r="I32" s="69"/>
      <c r="J32" s="69"/>
      <c r="K32" s="102"/>
      <c r="L32" s="254"/>
      <c r="M32" s="254"/>
      <c r="N32" s="254"/>
    </row>
    <row r="33" spans="3:12" ht="18.75" x14ac:dyDescent="0.25">
      <c r="C33" s="173"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3. Desarrollar 1 taller para formar en gestión de la VUS a todas los comités de Vinculación de la Facultad.</v>
      </c>
      <c r="D33" s="31"/>
      <c r="E33" s="84"/>
      <c r="F33" s="84"/>
      <c r="G33" s="84"/>
      <c r="H33" s="69"/>
      <c r="I33" s="69"/>
      <c r="J33" s="69"/>
      <c r="K33" s="102"/>
      <c r="L33" s="254"/>
    </row>
    <row r="34" spans="3:12" ht="15.75" thickBot="1" x14ac:dyDescent="0.3">
      <c r="C34" s="68"/>
      <c r="D34" s="31"/>
      <c r="E34" s="84"/>
      <c r="F34" s="84"/>
      <c r="G34" s="84"/>
      <c r="H34" s="69"/>
      <c r="I34" s="69"/>
      <c r="J34" s="69"/>
      <c r="K34" s="102"/>
      <c r="L34" s="254"/>
    </row>
    <row r="35" spans="3:12" ht="30.75" thickBot="1" x14ac:dyDescent="0.3">
      <c r="C35" s="114" t="s">
        <v>1311</v>
      </c>
      <c r="D35" s="117" t="s">
        <v>1312</v>
      </c>
      <c r="E35" s="116" t="s">
        <v>99</v>
      </c>
      <c r="F35" s="116" t="s">
        <v>1313</v>
      </c>
      <c r="G35" s="115" t="s">
        <v>1314</v>
      </c>
      <c r="H35" s="121" t="s">
        <v>1315</v>
      </c>
      <c r="I35" s="116" t="s">
        <v>1316</v>
      </c>
      <c r="J35" s="116" t="s">
        <v>711</v>
      </c>
      <c r="K35" s="116" t="s">
        <v>1317</v>
      </c>
      <c r="L35" s="116" t="s">
        <v>1318</v>
      </c>
    </row>
    <row r="36" spans="3:12" hidden="1" x14ac:dyDescent="0.25">
      <c r="C36" s="212" t="s">
        <v>1319</v>
      </c>
      <c r="D36" s="623">
        <v>30</v>
      </c>
      <c r="E36" s="213"/>
      <c r="F36" s="105">
        <v>30000</v>
      </c>
      <c r="G36" s="214">
        <f t="shared" ref="G36:G44" si="2">E36*F36</f>
        <v>0</v>
      </c>
      <c r="H36" s="215"/>
      <c r="I36" s="106" t="s">
        <v>294</v>
      </c>
      <c r="J36" s="106" t="str">
        <f>VLOOKUP(I36,Presupuesto!$B$11:$C$566,2,0)</f>
        <v>SERVICIOS DE CAPACITACION.</v>
      </c>
      <c r="K36" s="216" t="s">
        <v>82</v>
      </c>
      <c r="L36" s="106" t="s">
        <v>719</v>
      </c>
    </row>
    <row r="37" spans="3:12" hidden="1" x14ac:dyDescent="0.25">
      <c r="C37" s="89" t="s">
        <v>1320</v>
      </c>
      <c r="D37" s="624"/>
      <c r="E37" s="171">
        <v>0</v>
      </c>
      <c r="F37" s="90">
        <v>50</v>
      </c>
      <c r="G37" s="87">
        <f t="shared" si="2"/>
        <v>0</v>
      </c>
      <c r="H37" s="146"/>
      <c r="I37" s="88" t="s">
        <v>307</v>
      </c>
      <c r="J37" s="88" t="str">
        <f>VLOOKUP(I37,Presupuesto!$B$11:$C$566,2,0)</f>
        <v>SERVICIOS DE IMPRENTA PUBLIC.Y REPRODUCCION</v>
      </c>
      <c r="K37" s="88" t="str">
        <f>$K$36</f>
        <v>Gestión Tecnologías de Información y Comunicación</v>
      </c>
      <c r="L37" s="88" t="s">
        <v>720</v>
      </c>
    </row>
    <row r="38" spans="3:12" x14ac:dyDescent="0.25">
      <c r="C38" s="89" t="s">
        <v>1321</v>
      </c>
      <c r="D38" s="624"/>
      <c r="E38" s="171">
        <f>D36</f>
        <v>30</v>
      </c>
      <c r="F38" s="90">
        <v>150</v>
      </c>
      <c r="G38" s="87">
        <f t="shared" si="2"/>
        <v>4500</v>
      </c>
      <c r="H38" s="146" t="s">
        <v>703</v>
      </c>
      <c r="I38" s="88" t="s">
        <v>361</v>
      </c>
      <c r="J38" s="88" t="str">
        <f>VLOOKUP(I38,Presupuesto!$B$11:$C$566,2,0)</f>
        <v>ALIMENTOS B EBIDAS PARA PERSONAS</v>
      </c>
      <c r="K38" s="88" t="s">
        <v>53</v>
      </c>
      <c r="L38" s="88" t="s">
        <v>721</v>
      </c>
    </row>
    <row r="39" spans="3:12" hidden="1" x14ac:dyDescent="0.25">
      <c r="C39" s="89" t="s">
        <v>1322</v>
      </c>
      <c r="D39" s="624"/>
      <c r="E39" s="137">
        <v>0</v>
      </c>
      <c r="F39" s="108">
        <v>10000</v>
      </c>
      <c r="G39" s="87">
        <f t="shared" si="2"/>
        <v>0</v>
      </c>
      <c r="H39" s="146"/>
      <c r="I39" s="210" t="s">
        <v>327</v>
      </c>
      <c r="J39" s="88" t="str">
        <f>VLOOKUP(I39,Presupuesto!$B$11:$C$566,2,0)</f>
        <v>PASAJES (26100-00)</v>
      </c>
      <c r="K39" s="88" t="str">
        <f t="shared" ref="K39:K45" si="3">$K$36</f>
        <v>Gestión Tecnologías de Información y Comunicación</v>
      </c>
      <c r="L39" s="88" t="s">
        <v>720</v>
      </c>
    </row>
    <row r="40" spans="3:12" hidden="1" x14ac:dyDescent="0.25">
      <c r="C40" s="89" t="s">
        <v>1323</v>
      </c>
      <c r="D40" s="624"/>
      <c r="E40" s="137">
        <v>0</v>
      </c>
      <c r="F40" s="108">
        <v>250</v>
      </c>
      <c r="G40" s="87">
        <f t="shared" si="2"/>
        <v>0</v>
      </c>
      <c r="H40" s="146"/>
      <c r="I40" s="88" t="s">
        <v>384</v>
      </c>
      <c r="J40" s="88" t="str">
        <f>VLOOKUP(I40,Presupuesto!$B$11:$C$566,2,0)</f>
        <v>PRODUCTOS PAPEL Y CARTON</v>
      </c>
      <c r="K40" s="88" t="str">
        <f t="shared" si="3"/>
        <v>Gestión Tecnologías de Información y Comunicación</v>
      </c>
      <c r="L40" s="88" t="s">
        <v>720</v>
      </c>
    </row>
    <row r="41" spans="3:12" x14ac:dyDescent="0.25">
      <c r="C41" s="89" t="s">
        <v>1324</v>
      </c>
      <c r="D41" s="624"/>
      <c r="E41" s="171">
        <f>(D36*25)/500</f>
        <v>1.5</v>
      </c>
      <c r="F41" s="90">
        <v>85</v>
      </c>
      <c r="G41" s="87">
        <f t="shared" si="2"/>
        <v>127.5</v>
      </c>
      <c r="H41" s="146" t="s">
        <v>703</v>
      </c>
      <c r="I41" s="88" t="s">
        <v>384</v>
      </c>
      <c r="J41" s="88" t="str">
        <f>VLOOKUP(I41,Presupuesto!$B$11:$C$566,2,0)</f>
        <v>PRODUCTOS PAPEL Y CARTON</v>
      </c>
      <c r="K41" s="88" t="s">
        <v>53</v>
      </c>
      <c r="L41" s="88" t="s">
        <v>721</v>
      </c>
    </row>
    <row r="42" spans="3:12" x14ac:dyDescent="0.25">
      <c r="C42" s="89" t="s">
        <v>1325</v>
      </c>
      <c r="D42" s="624"/>
      <c r="E42" s="171">
        <f>D36/12</f>
        <v>2.5</v>
      </c>
      <c r="F42" s="90">
        <v>36</v>
      </c>
      <c r="G42" s="87">
        <f t="shared" si="2"/>
        <v>90</v>
      </c>
      <c r="H42" s="146" t="s">
        <v>703</v>
      </c>
      <c r="I42" s="88" t="s">
        <v>451</v>
      </c>
      <c r="J42" s="88" t="str">
        <f>VLOOKUP(I42,Presupuesto!$B$11:$C$566,2,0)</f>
        <v>UTILES DE ESCRITORIO, OFICINA Y ENSE¥ANZA</v>
      </c>
      <c r="K42" s="88" t="s">
        <v>53</v>
      </c>
      <c r="L42" s="88" t="s">
        <v>721</v>
      </c>
    </row>
    <row r="43" spans="3:12" x14ac:dyDescent="0.25">
      <c r="C43" s="89" t="s">
        <v>1326</v>
      </c>
      <c r="D43" s="624"/>
      <c r="E43" s="171">
        <f>D36/12</f>
        <v>2.5</v>
      </c>
      <c r="F43" s="90">
        <v>80</v>
      </c>
      <c r="G43" s="87">
        <f t="shared" si="2"/>
        <v>200</v>
      </c>
      <c r="H43" s="146" t="s">
        <v>703</v>
      </c>
      <c r="I43" s="88" t="s">
        <v>451</v>
      </c>
      <c r="J43" s="88" t="str">
        <f>VLOOKUP(I43,Presupuesto!$B$11:$C$566,2,0)</f>
        <v>UTILES DE ESCRITORIO, OFICINA Y ENSE¥ANZA</v>
      </c>
      <c r="K43" s="88" t="s">
        <v>53</v>
      </c>
      <c r="L43" s="88" t="s">
        <v>721</v>
      </c>
    </row>
    <row r="44" spans="3:12" hidden="1" x14ac:dyDescent="0.25">
      <c r="C44" s="99" t="s">
        <v>1327</v>
      </c>
      <c r="D44" s="624"/>
      <c r="E44" s="175">
        <v>0</v>
      </c>
      <c r="F44" s="109">
        <v>25</v>
      </c>
      <c r="G44" s="87">
        <f t="shared" si="2"/>
        <v>0</v>
      </c>
      <c r="H44" s="146"/>
      <c r="I44" s="88" t="s">
        <v>451</v>
      </c>
      <c r="J44" s="88" t="str">
        <f>VLOOKUP(I44,Presupuesto!$B$11:$C$566,2,0)</f>
        <v>UTILES DE ESCRITORIO, OFICINA Y ENSE¥ANZA</v>
      </c>
      <c r="K44" s="88" t="str">
        <f t="shared" si="3"/>
        <v>Gestión Tecnologías de Información y Comunicación</v>
      </c>
      <c r="L44" s="88" t="s">
        <v>720</v>
      </c>
    </row>
    <row r="45" spans="3:12" ht="15.75" hidden="1" thickBot="1" x14ac:dyDescent="0.3">
      <c r="C45" s="179" t="s">
        <v>1275</v>
      </c>
      <c r="D45" s="180">
        <v>0</v>
      </c>
      <c r="E45" s="217">
        <v>0</v>
      </c>
      <c r="F45" s="94">
        <f>HLOOKUP(C45,$AH$2:$BU$3,2,0)</f>
        <v>1150</v>
      </c>
      <c r="G45" s="95">
        <f>D45*E45*F45</f>
        <v>0</v>
      </c>
      <c r="H45" s="218"/>
      <c r="I45" s="219" t="s">
        <v>335</v>
      </c>
      <c r="J45" s="96" t="str">
        <f>VLOOKUP(I45,Presupuesto!$B$11:$C$566,2,0)</f>
        <v>VIATICOS (26200-00)</v>
      </c>
      <c r="K45" s="220" t="str">
        <f t="shared" si="3"/>
        <v>Gestión Tecnologías de Información y Comunicación</v>
      </c>
      <c r="L45" s="220" t="s">
        <v>720</v>
      </c>
    </row>
    <row r="47" spans="3:12" ht="15.75" thickBot="1" x14ac:dyDescent="0.3">
      <c r="C47" s="254"/>
      <c r="D47" s="254"/>
      <c r="E47" s="254"/>
      <c r="F47" s="254"/>
      <c r="G47" s="254"/>
      <c r="H47" s="243"/>
      <c r="I47" s="254"/>
      <c r="J47" s="254"/>
      <c r="K47" s="254"/>
      <c r="L47" s="254"/>
    </row>
    <row r="48" spans="3:12" ht="15.75" thickBot="1" x14ac:dyDescent="0.3">
      <c r="C48" s="29" t="s">
        <v>1308</v>
      </c>
      <c r="D48" s="30">
        <f>SUM(G55:G64)</f>
        <v>42783.333333333336</v>
      </c>
      <c r="E48" s="84"/>
      <c r="F48" s="84"/>
      <c r="G48" s="84"/>
      <c r="H48" s="69"/>
      <c r="I48" s="69"/>
      <c r="J48" s="69"/>
      <c r="K48" s="102"/>
      <c r="L48" s="254"/>
    </row>
    <row r="49" spans="3:12" x14ac:dyDescent="0.25">
      <c r="C49" s="68"/>
      <c r="D49" s="31"/>
      <c r="E49" s="84"/>
      <c r="F49" s="84"/>
      <c r="G49" s="84"/>
      <c r="H49" s="69"/>
      <c r="I49" s="69"/>
      <c r="J49" s="69"/>
      <c r="K49" s="102"/>
      <c r="L49" s="254"/>
    </row>
    <row r="50" spans="3:12" x14ac:dyDescent="0.25">
      <c r="C50" s="68"/>
      <c r="D50" s="31"/>
      <c r="E50" s="84"/>
      <c r="F50" s="84"/>
      <c r="G50" s="84"/>
      <c r="H50" s="69"/>
      <c r="I50" s="69"/>
      <c r="J50" s="69"/>
      <c r="K50" s="102"/>
      <c r="L50" s="254"/>
    </row>
    <row r="51" spans="3:12" ht="15.75" x14ac:dyDescent="0.25">
      <c r="C51" s="172" t="s">
        <v>1309</v>
      </c>
      <c r="D51" s="230" t="s">
        <v>1329</v>
      </c>
      <c r="E51" s="84"/>
      <c r="F51" s="84"/>
      <c r="G51" s="84"/>
      <c r="H51" s="69"/>
      <c r="I51" s="69"/>
      <c r="J51" s="69"/>
      <c r="K51" s="102"/>
      <c r="L51" s="254"/>
    </row>
    <row r="52" spans="3:12" ht="18.75" x14ac:dyDescent="0.25">
      <c r="C52" s="173"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3. Replicar talleres o seminarios recibidos a través de la movilidad relativa a redes nacionales e internacionales.</v>
      </c>
      <c r="D52" s="31"/>
      <c r="E52" s="84"/>
      <c r="F52" s="84"/>
      <c r="G52" s="84"/>
      <c r="H52" s="69"/>
      <c r="I52" s="69"/>
      <c r="J52" s="69"/>
      <c r="K52" s="102"/>
      <c r="L52" s="254"/>
    </row>
    <row r="53" spans="3:12" ht="15.75" thickBot="1" x14ac:dyDescent="0.3">
      <c r="C53" s="68"/>
      <c r="D53" s="31"/>
      <c r="E53" s="84"/>
      <c r="F53" s="84"/>
      <c r="G53" s="84"/>
      <c r="H53" s="69"/>
      <c r="I53" s="69"/>
      <c r="J53" s="69"/>
      <c r="K53" s="102"/>
      <c r="L53" s="254"/>
    </row>
    <row r="54" spans="3:12" ht="30.75" thickBot="1" x14ac:dyDescent="0.3">
      <c r="C54" s="114" t="s">
        <v>1311</v>
      </c>
      <c r="D54" s="117" t="s">
        <v>1312</v>
      </c>
      <c r="E54" s="116" t="s">
        <v>99</v>
      </c>
      <c r="F54" s="116" t="s">
        <v>1313</v>
      </c>
      <c r="G54" s="115" t="s">
        <v>1314</v>
      </c>
      <c r="H54" s="121" t="s">
        <v>1315</v>
      </c>
      <c r="I54" s="116" t="s">
        <v>1316</v>
      </c>
      <c r="J54" s="116" t="s">
        <v>711</v>
      </c>
      <c r="K54" s="116" t="s">
        <v>1317</v>
      </c>
      <c r="L54" s="116" t="s">
        <v>1318</v>
      </c>
    </row>
    <row r="55" spans="3:12" hidden="1" x14ac:dyDescent="0.25">
      <c r="C55" s="212" t="s">
        <v>1319</v>
      </c>
      <c r="D55" s="623">
        <v>200</v>
      </c>
      <c r="E55" s="213"/>
      <c r="F55" s="105">
        <v>30000</v>
      </c>
      <c r="G55" s="214">
        <f t="shared" ref="G55:G63" si="4">E55*F55</f>
        <v>0</v>
      </c>
      <c r="H55" s="215"/>
      <c r="I55" s="106" t="s">
        <v>294</v>
      </c>
      <c r="J55" s="106" t="str">
        <f>VLOOKUP(I55,Presupuesto!$B$11:$C$566,2,0)</f>
        <v>SERVICIOS DE CAPACITACION.</v>
      </c>
      <c r="K55" s="216" t="s">
        <v>63</v>
      </c>
      <c r="L55" s="106" t="s">
        <v>719</v>
      </c>
    </row>
    <row r="56" spans="3:12" x14ac:dyDescent="0.25">
      <c r="C56" s="89" t="s">
        <v>1320</v>
      </c>
      <c r="D56" s="624"/>
      <c r="E56" s="171">
        <f>D55</f>
        <v>200</v>
      </c>
      <c r="F56" s="90">
        <v>50</v>
      </c>
      <c r="G56" s="87">
        <f t="shared" si="4"/>
        <v>10000</v>
      </c>
      <c r="H56" s="146" t="s">
        <v>703</v>
      </c>
      <c r="I56" s="88" t="s">
        <v>307</v>
      </c>
      <c r="J56" s="88" t="str">
        <f>VLOOKUP(I56,Presupuesto!$B$11:$C$566,2,0)</f>
        <v>SERVICIOS DE IMPRENTA PUBLIC.Y REPRODUCCION</v>
      </c>
      <c r="K56" s="88" t="s">
        <v>63</v>
      </c>
      <c r="L56" s="88" t="s">
        <v>724</v>
      </c>
    </row>
    <row r="57" spans="3:12" x14ac:dyDescent="0.25">
      <c r="C57" s="89" t="s">
        <v>1321</v>
      </c>
      <c r="D57" s="624"/>
      <c r="E57" s="171">
        <f>D55</f>
        <v>200</v>
      </c>
      <c r="F57" s="90">
        <v>150</v>
      </c>
      <c r="G57" s="87">
        <f t="shared" si="4"/>
        <v>30000</v>
      </c>
      <c r="H57" s="146" t="s">
        <v>703</v>
      </c>
      <c r="I57" s="88" t="s">
        <v>361</v>
      </c>
      <c r="J57" s="88" t="str">
        <f>VLOOKUP(I57,Presupuesto!$B$11:$C$566,2,0)</f>
        <v>ALIMENTOS B EBIDAS PARA PERSONAS</v>
      </c>
      <c r="K57" s="88" t="str">
        <f t="shared" ref="K57" si="5">$K$55</f>
        <v>Gestión del Conocimiento</v>
      </c>
      <c r="L57" s="88" t="s">
        <v>724</v>
      </c>
    </row>
    <row r="58" spans="3:12" hidden="1" x14ac:dyDescent="0.25">
      <c r="C58" s="89" t="s">
        <v>1322</v>
      </c>
      <c r="D58" s="624"/>
      <c r="E58" s="137">
        <v>0</v>
      </c>
      <c r="F58" s="108">
        <v>10000</v>
      </c>
      <c r="G58" s="87">
        <f t="shared" si="4"/>
        <v>0</v>
      </c>
      <c r="H58" s="146"/>
      <c r="I58" s="210" t="s">
        <v>327</v>
      </c>
      <c r="J58" s="88" t="str">
        <f>VLOOKUP(I58,Presupuesto!$B$11:$C$566,2,0)</f>
        <v>PASAJES (26100-00)</v>
      </c>
      <c r="K58" s="88" t="str">
        <f>$K$55</f>
        <v>Gestión del Conocimiento</v>
      </c>
      <c r="L58" s="88" t="s">
        <v>720</v>
      </c>
    </row>
    <row r="59" spans="3:12" hidden="1" x14ac:dyDescent="0.25">
      <c r="C59" s="89" t="s">
        <v>1323</v>
      </c>
      <c r="D59" s="624"/>
      <c r="E59" s="137">
        <v>0</v>
      </c>
      <c r="F59" s="108">
        <v>250</v>
      </c>
      <c r="G59" s="87">
        <f t="shared" si="4"/>
        <v>0</v>
      </c>
      <c r="H59" s="146"/>
      <c r="I59" s="88" t="s">
        <v>384</v>
      </c>
      <c r="J59" s="88" t="str">
        <f>VLOOKUP(I59,Presupuesto!$B$11:$C$566,2,0)</f>
        <v>PRODUCTOS PAPEL Y CARTON</v>
      </c>
      <c r="K59" s="88" t="str">
        <f t="shared" ref="K59:K64" si="6">$K$55</f>
        <v>Gestión del Conocimiento</v>
      </c>
      <c r="L59" s="88" t="s">
        <v>720</v>
      </c>
    </row>
    <row r="60" spans="3:12" x14ac:dyDescent="0.25">
      <c r="C60" s="89" t="s">
        <v>1324</v>
      </c>
      <c r="D60" s="624"/>
      <c r="E60" s="171">
        <f>(D55*25)/500</f>
        <v>10</v>
      </c>
      <c r="F60" s="90">
        <v>85</v>
      </c>
      <c r="G60" s="87">
        <f t="shared" si="4"/>
        <v>850</v>
      </c>
      <c r="H60" s="146" t="s">
        <v>703</v>
      </c>
      <c r="I60" s="88" t="s">
        <v>384</v>
      </c>
      <c r="J60" s="88" t="str">
        <f>VLOOKUP(I60,Presupuesto!$B$11:$C$566,2,0)</f>
        <v>PRODUCTOS PAPEL Y CARTON</v>
      </c>
      <c r="K60" s="88" t="str">
        <f t="shared" si="6"/>
        <v>Gestión del Conocimiento</v>
      </c>
      <c r="L60" s="88" t="s">
        <v>724</v>
      </c>
    </row>
    <row r="61" spans="3:12" x14ac:dyDescent="0.25">
      <c r="C61" s="89" t="s">
        <v>1325</v>
      </c>
      <c r="D61" s="624"/>
      <c r="E61" s="171">
        <f>D55/12</f>
        <v>16.666666666666668</v>
      </c>
      <c r="F61" s="90">
        <v>36</v>
      </c>
      <c r="G61" s="87">
        <f t="shared" si="4"/>
        <v>600</v>
      </c>
      <c r="H61" s="146" t="s">
        <v>703</v>
      </c>
      <c r="I61" s="88" t="s">
        <v>451</v>
      </c>
      <c r="J61" s="88" t="str">
        <f>VLOOKUP(I61,Presupuesto!$B$11:$C$566,2,0)</f>
        <v>UTILES DE ESCRITORIO, OFICINA Y ENSE¥ANZA</v>
      </c>
      <c r="K61" s="88" t="str">
        <f t="shared" si="6"/>
        <v>Gestión del Conocimiento</v>
      </c>
      <c r="L61" s="88" t="s">
        <v>724</v>
      </c>
    </row>
    <row r="62" spans="3:12" x14ac:dyDescent="0.25">
      <c r="C62" s="89" t="s">
        <v>1326</v>
      </c>
      <c r="D62" s="624"/>
      <c r="E62" s="171">
        <f>D55/12</f>
        <v>16.666666666666668</v>
      </c>
      <c r="F62" s="90">
        <v>80</v>
      </c>
      <c r="G62" s="87">
        <f t="shared" si="4"/>
        <v>1333.3333333333335</v>
      </c>
      <c r="H62" s="146" t="s">
        <v>703</v>
      </c>
      <c r="I62" s="88" t="s">
        <v>451</v>
      </c>
      <c r="J62" s="88" t="str">
        <f>VLOOKUP(I62,Presupuesto!$B$11:$C$566,2,0)</f>
        <v>UTILES DE ESCRITORIO, OFICINA Y ENSE¥ANZA</v>
      </c>
      <c r="K62" s="88" t="str">
        <f t="shared" si="6"/>
        <v>Gestión del Conocimiento</v>
      </c>
      <c r="L62" s="88" t="s">
        <v>724</v>
      </c>
    </row>
    <row r="63" spans="3:12" hidden="1" x14ac:dyDescent="0.25">
      <c r="C63" s="99" t="s">
        <v>1327</v>
      </c>
      <c r="D63" s="624"/>
      <c r="E63" s="175">
        <v>0</v>
      </c>
      <c r="F63" s="109">
        <v>25</v>
      </c>
      <c r="G63" s="87">
        <f t="shared" si="4"/>
        <v>0</v>
      </c>
      <c r="H63" s="146"/>
      <c r="I63" s="88" t="s">
        <v>451</v>
      </c>
      <c r="J63" s="88" t="str">
        <f>VLOOKUP(I63,Presupuesto!$B$11:$C$566,2,0)</f>
        <v>UTILES DE ESCRITORIO, OFICINA Y ENSE¥ANZA</v>
      </c>
      <c r="K63" s="88" t="str">
        <f t="shared" si="6"/>
        <v>Gestión del Conocimiento</v>
      </c>
      <c r="L63" s="88" t="s">
        <v>720</v>
      </c>
    </row>
    <row r="64" spans="3:12" ht="15.75" hidden="1" thickBot="1" x14ac:dyDescent="0.3">
      <c r="C64" s="179" t="s">
        <v>1275</v>
      </c>
      <c r="D64" s="180">
        <v>0</v>
      </c>
      <c r="E64" s="217">
        <v>0</v>
      </c>
      <c r="F64" s="94">
        <f>HLOOKUP(C64,$AH$2:$BU$3,2,0)</f>
        <v>1150</v>
      </c>
      <c r="G64" s="95">
        <f>D64*E64*F64</f>
        <v>0</v>
      </c>
      <c r="H64" s="218"/>
      <c r="I64" s="219" t="s">
        <v>335</v>
      </c>
      <c r="J64" s="96" t="str">
        <f>VLOOKUP(I64,Presupuesto!$B$11:$C$566,2,0)</f>
        <v>VIATICOS (26200-00)</v>
      </c>
      <c r="K64" s="220" t="str">
        <f t="shared" si="6"/>
        <v>Gestión del Conocimiento</v>
      </c>
      <c r="L64" s="220" t="s">
        <v>720</v>
      </c>
    </row>
    <row r="65" spans="3:12" x14ac:dyDescent="0.25">
      <c r="C65" s="84"/>
      <c r="D65" s="254"/>
      <c r="E65" s="102"/>
      <c r="F65" s="102"/>
      <c r="G65" s="102"/>
      <c r="H65" s="158"/>
      <c r="I65" s="102"/>
      <c r="J65" s="102"/>
      <c r="K65" s="102"/>
      <c r="L65" s="254"/>
    </row>
    <row r="66" spans="3:12" ht="15.75" thickBot="1" x14ac:dyDescent="0.3">
      <c r="C66" s="254"/>
      <c r="D66" s="254"/>
      <c r="E66" s="254"/>
      <c r="F66" s="254"/>
      <c r="G66" s="254"/>
      <c r="H66" s="243"/>
      <c r="I66" s="254"/>
      <c r="J66" s="254"/>
      <c r="K66" s="254"/>
      <c r="L66" s="254"/>
    </row>
    <row r="67" spans="3:12" ht="15.75" thickBot="1" x14ac:dyDescent="0.3">
      <c r="C67" s="29" t="s">
        <v>1308</v>
      </c>
      <c r="D67" s="30">
        <f>SUM(G74:G83)</f>
        <v>5347.916666666667</v>
      </c>
      <c r="E67" s="84"/>
      <c r="F67" s="84"/>
      <c r="G67" s="84"/>
      <c r="H67" s="69"/>
      <c r="I67" s="69"/>
      <c r="J67" s="69"/>
      <c r="K67" s="102"/>
      <c r="L67" s="254"/>
    </row>
    <row r="68" spans="3:12" x14ac:dyDescent="0.25">
      <c r="C68" s="68"/>
      <c r="D68" s="31"/>
      <c r="E68" s="84"/>
      <c r="F68" s="84"/>
      <c r="G68" s="84"/>
      <c r="H68" s="69"/>
      <c r="I68" s="69"/>
      <c r="J68" s="69"/>
      <c r="K68" s="102"/>
      <c r="L68" s="254"/>
    </row>
    <row r="69" spans="3:12" x14ac:dyDescent="0.25">
      <c r="C69" s="68"/>
      <c r="D69" s="31"/>
      <c r="E69" s="84"/>
      <c r="F69" s="84"/>
      <c r="G69" s="84"/>
      <c r="H69" s="69"/>
      <c r="I69" s="69"/>
      <c r="J69" s="69"/>
      <c r="K69" s="102"/>
      <c r="L69" s="254"/>
    </row>
    <row r="70" spans="3:12" ht="15.75" x14ac:dyDescent="0.25">
      <c r="C70" s="172" t="s">
        <v>1309</v>
      </c>
      <c r="D70" s="230" t="s">
        <v>1330</v>
      </c>
      <c r="E70" s="84"/>
      <c r="F70" s="84"/>
      <c r="G70" s="84"/>
      <c r="H70" s="69"/>
      <c r="I70" s="69"/>
      <c r="J70" s="69"/>
      <c r="K70" s="102"/>
      <c r="L70" s="254"/>
    </row>
    <row r="71" spans="3:12" ht="18.75" x14ac:dyDescent="0.25">
      <c r="C71" s="173"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1. Para implementar el Plan con enfoque transversal de los DD HH, desarrollar 1 Taller para definir el perfil de un ciudadano defensor en DD HH en Honduras (vinculación con Comisionado Universitario y CIPRODEH). Escuela de Filosofía</v>
      </c>
      <c r="D71" s="31"/>
      <c r="E71" s="84"/>
      <c r="F71" s="84"/>
      <c r="G71" s="84"/>
      <c r="H71" s="69"/>
      <c r="I71" s="69"/>
      <c r="J71" s="69"/>
      <c r="K71" s="102"/>
      <c r="L71" s="254"/>
    </row>
    <row r="72" spans="3:12" ht="15.75" thickBot="1" x14ac:dyDescent="0.3">
      <c r="C72" s="68"/>
      <c r="D72" s="31"/>
      <c r="E72" s="84"/>
      <c r="F72" s="84"/>
      <c r="G72" s="84"/>
      <c r="H72" s="69"/>
      <c r="I72" s="69"/>
      <c r="J72" s="69"/>
      <c r="K72" s="102"/>
      <c r="L72" s="254"/>
    </row>
    <row r="73" spans="3:12" ht="30.75" thickBot="1" x14ac:dyDescent="0.3">
      <c r="C73" s="114" t="s">
        <v>1311</v>
      </c>
      <c r="D73" s="117" t="s">
        <v>1312</v>
      </c>
      <c r="E73" s="116" t="s">
        <v>99</v>
      </c>
      <c r="F73" s="116" t="s">
        <v>1313</v>
      </c>
      <c r="G73" s="115" t="s">
        <v>1314</v>
      </c>
      <c r="H73" s="121" t="s">
        <v>1315</v>
      </c>
      <c r="I73" s="116" t="s">
        <v>1316</v>
      </c>
      <c r="J73" s="116" t="s">
        <v>711</v>
      </c>
      <c r="K73" s="116" t="s">
        <v>1317</v>
      </c>
      <c r="L73" s="116" t="s">
        <v>1318</v>
      </c>
    </row>
    <row r="74" spans="3:12" hidden="1" x14ac:dyDescent="0.25">
      <c r="C74" s="212" t="s">
        <v>1319</v>
      </c>
      <c r="D74" s="623">
        <v>25</v>
      </c>
      <c r="E74" s="213"/>
      <c r="F74" s="105">
        <v>30000</v>
      </c>
      <c r="G74" s="214">
        <f t="shared" ref="G74:G82" si="7">E74*F74</f>
        <v>0</v>
      </c>
      <c r="H74" s="215"/>
      <c r="I74" s="106" t="s">
        <v>294</v>
      </c>
      <c r="J74" s="106" t="str">
        <f>VLOOKUP(I74,Presupuesto!$B$11:$C$566,2,0)</f>
        <v>SERVICIOS DE CAPACITACION.</v>
      </c>
      <c r="K74" s="216" t="s">
        <v>66</v>
      </c>
      <c r="L74" s="106" t="s">
        <v>721</v>
      </c>
    </row>
    <row r="75" spans="3:12" x14ac:dyDescent="0.25">
      <c r="C75" s="89" t="s">
        <v>1320</v>
      </c>
      <c r="D75" s="624"/>
      <c r="E75" s="171">
        <f>D74</f>
        <v>25</v>
      </c>
      <c r="F75" s="90">
        <v>50</v>
      </c>
      <c r="G75" s="87">
        <f t="shared" si="7"/>
        <v>1250</v>
      </c>
      <c r="H75" s="146" t="s">
        <v>703</v>
      </c>
      <c r="I75" s="88" t="s">
        <v>307</v>
      </c>
      <c r="J75" s="88" t="str">
        <f>VLOOKUP(I75,Presupuesto!$B$11:$C$566,2,0)</f>
        <v>SERVICIOS DE IMPRENTA PUBLIC.Y REPRODUCCION</v>
      </c>
      <c r="K75" s="88" t="str">
        <f>$K$74</f>
        <v>Lo Esencial de la Reforma Universitaria</v>
      </c>
      <c r="L75" s="88" t="s">
        <v>721</v>
      </c>
    </row>
    <row r="76" spans="3:12" x14ac:dyDescent="0.25">
      <c r="C76" s="89" t="s">
        <v>1321</v>
      </c>
      <c r="D76" s="624"/>
      <c r="E76" s="171">
        <f>D74</f>
        <v>25</v>
      </c>
      <c r="F76" s="90">
        <v>150</v>
      </c>
      <c r="G76" s="87">
        <f t="shared" si="7"/>
        <v>3750</v>
      </c>
      <c r="H76" s="146" t="s">
        <v>703</v>
      </c>
      <c r="I76" s="88" t="s">
        <v>361</v>
      </c>
      <c r="J76" s="88" t="str">
        <f>VLOOKUP(I76,Presupuesto!$B$11:$C$566,2,0)</f>
        <v>ALIMENTOS B EBIDAS PARA PERSONAS</v>
      </c>
      <c r="K76" s="88" t="str">
        <f t="shared" ref="K76:K83" si="8">$K$74</f>
        <v>Lo Esencial de la Reforma Universitaria</v>
      </c>
      <c r="L76" s="88" t="s">
        <v>721</v>
      </c>
    </row>
    <row r="77" spans="3:12" hidden="1" x14ac:dyDescent="0.25">
      <c r="C77" s="89" t="s">
        <v>1322</v>
      </c>
      <c r="D77" s="624"/>
      <c r="E77" s="137">
        <v>0</v>
      </c>
      <c r="F77" s="108">
        <v>10000</v>
      </c>
      <c r="G77" s="87">
        <f t="shared" si="7"/>
        <v>0</v>
      </c>
      <c r="H77" s="146"/>
      <c r="I77" s="210" t="s">
        <v>327</v>
      </c>
      <c r="J77" s="88" t="str">
        <f>VLOOKUP(I77,Presupuesto!$B$11:$C$566,2,0)</f>
        <v>PASAJES (26100-00)</v>
      </c>
      <c r="K77" s="88" t="str">
        <f t="shared" si="8"/>
        <v>Lo Esencial de la Reforma Universitaria</v>
      </c>
      <c r="L77" s="88" t="s">
        <v>721</v>
      </c>
    </row>
    <row r="78" spans="3:12" hidden="1" x14ac:dyDescent="0.25">
      <c r="C78" s="89" t="s">
        <v>1323</v>
      </c>
      <c r="D78" s="624"/>
      <c r="E78" s="137">
        <v>0</v>
      </c>
      <c r="F78" s="108">
        <v>250</v>
      </c>
      <c r="G78" s="87">
        <f t="shared" si="7"/>
        <v>0</v>
      </c>
      <c r="H78" s="146"/>
      <c r="I78" s="88" t="s">
        <v>384</v>
      </c>
      <c r="J78" s="88" t="str">
        <f>VLOOKUP(I78,Presupuesto!$B$11:$C$566,2,0)</f>
        <v>PRODUCTOS PAPEL Y CARTON</v>
      </c>
      <c r="K78" s="88" t="str">
        <f t="shared" si="8"/>
        <v>Lo Esencial de la Reforma Universitaria</v>
      </c>
      <c r="L78" s="88" t="s">
        <v>721</v>
      </c>
    </row>
    <row r="79" spans="3:12" x14ac:dyDescent="0.25">
      <c r="C79" s="89" t="s">
        <v>1324</v>
      </c>
      <c r="D79" s="624"/>
      <c r="E79" s="171">
        <f>(D74*25)/500</f>
        <v>1.25</v>
      </c>
      <c r="F79" s="90">
        <v>85</v>
      </c>
      <c r="G79" s="87">
        <f t="shared" si="7"/>
        <v>106.25</v>
      </c>
      <c r="H79" s="146" t="s">
        <v>703</v>
      </c>
      <c r="I79" s="88" t="s">
        <v>384</v>
      </c>
      <c r="J79" s="88" t="str">
        <f>VLOOKUP(I79,Presupuesto!$B$11:$C$566,2,0)</f>
        <v>PRODUCTOS PAPEL Y CARTON</v>
      </c>
      <c r="K79" s="88" t="str">
        <f t="shared" si="8"/>
        <v>Lo Esencial de la Reforma Universitaria</v>
      </c>
      <c r="L79" s="88" t="s">
        <v>721</v>
      </c>
    </row>
    <row r="80" spans="3:12" x14ac:dyDescent="0.25">
      <c r="C80" s="89" t="s">
        <v>1325</v>
      </c>
      <c r="D80" s="624"/>
      <c r="E80" s="171">
        <f>D74/12</f>
        <v>2.0833333333333335</v>
      </c>
      <c r="F80" s="90">
        <v>36</v>
      </c>
      <c r="G80" s="87">
        <f t="shared" si="7"/>
        <v>75</v>
      </c>
      <c r="H80" s="146" t="s">
        <v>703</v>
      </c>
      <c r="I80" s="88" t="s">
        <v>451</v>
      </c>
      <c r="J80" s="88" t="str">
        <f>VLOOKUP(I80,Presupuesto!$B$11:$C$566,2,0)</f>
        <v>UTILES DE ESCRITORIO, OFICINA Y ENSE¥ANZA</v>
      </c>
      <c r="K80" s="88" t="str">
        <f t="shared" si="8"/>
        <v>Lo Esencial de la Reforma Universitaria</v>
      </c>
      <c r="L80" s="88" t="s">
        <v>721</v>
      </c>
    </row>
    <row r="81" spans="3:12" x14ac:dyDescent="0.25">
      <c r="C81" s="89" t="s">
        <v>1326</v>
      </c>
      <c r="D81" s="624"/>
      <c r="E81" s="171">
        <f>D74/12</f>
        <v>2.0833333333333335</v>
      </c>
      <c r="F81" s="90">
        <v>80</v>
      </c>
      <c r="G81" s="87">
        <f t="shared" si="7"/>
        <v>166.66666666666669</v>
      </c>
      <c r="H81" s="146" t="s">
        <v>703</v>
      </c>
      <c r="I81" s="88" t="s">
        <v>451</v>
      </c>
      <c r="J81" s="88" t="str">
        <f>VLOOKUP(I81,Presupuesto!$B$11:$C$566,2,0)</f>
        <v>UTILES DE ESCRITORIO, OFICINA Y ENSE¥ANZA</v>
      </c>
      <c r="K81" s="88" t="str">
        <f t="shared" si="8"/>
        <v>Lo Esencial de la Reforma Universitaria</v>
      </c>
      <c r="L81" s="88" t="s">
        <v>721</v>
      </c>
    </row>
    <row r="82" spans="3:12" hidden="1" x14ac:dyDescent="0.25">
      <c r="C82" s="99" t="s">
        <v>1327</v>
      </c>
      <c r="D82" s="624"/>
      <c r="E82" s="175">
        <v>0</v>
      </c>
      <c r="F82" s="109">
        <v>25</v>
      </c>
      <c r="G82" s="87">
        <f t="shared" si="7"/>
        <v>0</v>
      </c>
      <c r="H82" s="146"/>
      <c r="I82" s="88" t="s">
        <v>451</v>
      </c>
      <c r="J82" s="88" t="str">
        <f>VLOOKUP(I82,Presupuesto!$B$11:$C$566,2,0)</f>
        <v>UTILES DE ESCRITORIO, OFICINA Y ENSE¥ANZA</v>
      </c>
      <c r="K82" s="88" t="str">
        <f t="shared" si="8"/>
        <v>Lo Esencial de la Reforma Universitaria</v>
      </c>
      <c r="L82" s="88" t="s">
        <v>721</v>
      </c>
    </row>
    <row r="83" spans="3:12" ht="15.75" hidden="1" thickBot="1" x14ac:dyDescent="0.3">
      <c r="C83" s="179" t="s">
        <v>1275</v>
      </c>
      <c r="D83" s="180">
        <v>0</v>
      </c>
      <c r="E83" s="217">
        <v>0</v>
      </c>
      <c r="F83" s="94">
        <f>HLOOKUP(C83,$AH$2:$BU$3,2,0)</f>
        <v>1150</v>
      </c>
      <c r="G83" s="95">
        <f>D83*E83*F83</f>
        <v>0</v>
      </c>
      <c r="H83" s="218"/>
      <c r="I83" s="219" t="s">
        <v>335</v>
      </c>
      <c r="J83" s="96" t="str">
        <f>VLOOKUP(I83,Presupuesto!$B$11:$C$566,2,0)</f>
        <v>VIATICOS (26200-00)</v>
      </c>
      <c r="K83" s="220" t="str">
        <f t="shared" si="8"/>
        <v>Lo Esencial de la Reforma Universitaria</v>
      </c>
      <c r="L83" s="220" t="s">
        <v>721</v>
      </c>
    </row>
    <row r="85" spans="3:12" ht="15.75" thickBot="1" x14ac:dyDescent="0.3">
      <c r="C85" s="254"/>
      <c r="D85" s="254"/>
      <c r="E85" s="254"/>
      <c r="F85" s="254"/>
      <c r="G85" s="254"/>
      <c r="H85" s="243"/>
      <c r="I85" s="254"/>
      <c r="J85" s="254"/>
      <c r="K85" s="254"/>
      <c r="L85" s="254"/>
    </row>
    <row r="86" spans="3:12" ht="15.75" thickBot="1" x14ac:dyDescent="0.3">
      <c r="C86" s="29" t="s">
        <v>1308</v>
      </c>
      <c r="D86" s="30">
        <f>SUM(G93:G102)</f>
        <v>5347.916666666667</v>
      </c>
      <c r="E86" s="84"/>
      <c r="F86" s="84"/>
      <c r="G86" s="84"/>
      <c r="H86" s="69"/>
      <c r="I86" s="69"/>
      <c r="J86" s="69"/>
      <c r="K86" s="102"/>
      <c r="L86" s="254"/>
    </row>
    <row r="87" spans="3:12" x14ac:dyDescent="0.25">
      <c r="C87" s="68"/>
      <c r="D87" s="31"/>
      <c r="E87" s="84"/>
      <c r="F87" s="84"/>
      <c r="G87" s="84"/>
      <c r="H87" s="69"/>
      <c r="I87" s="69"/>
      <c r="J87" s="69"/>
      <c r="K87" s="102"/>
      <c r="L87" s="254"/>
    </row>
    <row r="88" spans="3:12" x14ac:dyDescent="0.25">
      <c r="C88" s="68"/>
      <c r="D88" s="31"/>
      <c r="E88" s="84"/>
      <c r="F88" s="84"/>
      <c r="G88" s="84"/>
      <c r="H88" s="69"/>
      <c r="I88" s="69"/>
      <c r="J88" s="69"/>
      <c r="K88" s="102"/>
      <c r="L88" s="254"/>
    </row>
    <row r="89" spans="3:12" ht="15.75" x14ac:dyDescent="0.25">
      <c r="C89" s="172" t="s">
        <v>1309</v>
      </c>
      <c r="D89" s="230" t="s">
        <v>1331</v>
      </c>
      <c r="E89" s="84"/>
      <c r="F89" s="84"/>
      <c r="G89" s="84"/>
      <c r="H89" s="69"/>
      <c r="I89" s="69"/>
      <c r="J89" s="69"/>
      <c r="K89" s="102"/>
      <c r="L89" s="254"/>
    </row>
    <row r="90" spans="3:12" ht="18.75" x14ac:dyDescent="0.25">
      <c r="C90" s="173"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2. Para implementar el Plan con enfoque transversal de los DD HH, gestionar y desarrollar 1 Taller de formación sobre multi-inter y transdiciplinariedad en DD HH. Decanato solicita a la SICyT</v>
      </c>
      <c r="D90" s="31"/>
      <c r="E90" s="84"/>
      <c r="F90" s="84"/>
      <c r="G90" s="84"/>
      <c r="H90" s="69"/>
      <c r="I90" s="69"/>
      <c r="J90" s="69"/>
      <c r="K90" s="102"/>
      <c r="L90" s="254"/>
    </row>
    <row r="91" spans="3:12" ht="15.75" thickBot="1" x14ac:dyDescent="0.3">
      <c r="C91" s="68"/>
      <c r="D91" s="31"/>
      <c r="E91" s="84"/>
      <c r="F91" s="84"/>
      <c r="G91" s="84"/>
      <c r="H91" s="69"/>
      <c r="I91" s="69"/>
      <c r="J91" s="69"/>
      <c r="K91" s="102"/>
      <c r="L91" s="254"/>
    </row>
    <row r="92" spans="3:12" ht="30.75" thickBot="1" x14ac:dyDescent="0.3">
      <c r="C92" s="114" t="s">
        <v>1311</v>
      </c>
      <c r="D92" s="117" t="s">
        <v>1312</v>
      </c>
      <c r="E92" s="116" t="s">
        <v>99</v>
      </c>
      <c r="F92" s="116" t="s">
        <v>1313</v>
      </c>
      <c r="G92" s="115" t="s">
        <v>1314</v>
      </c>
      <c r="H92" s="121" t="s">
        <v>1315</v>
      </c>
      <c r="I92" s="116" t="s">
        <v>1316</v>
      </c>
      <c r="J92" s="116" t="s">
        <v>711</v>
      </c>
      <c r="K92" s="116" t="s">
        <v>1317</v>
      </c>
      <c r="L92" s="116" t="s">
        <v>1318</v>
      </c>
    </row>
    <row r="93" spans="3:12" hidden="1" x14ac:dyDescent="0.25">
      <c r="C93" s="212" t="s">
        <v>1319</v>
      </c>
      <c r="D93" s="623">
        <v>25</v>
      </c>
      <c r="E93" s="213"/>
      <c r="F93" s="105">
        <v>30000</v>
      </c>
      <c r="G93" s="214">
        <f t="shared" ref="G93:G101" si="9">E93*F93</f>
        <v>0</v>
      </c>
      <c r="H93" s="215"/>
      <c r="I93" s="106" t="s">
        <v>294</v>
      </c>
      <c r="J93" s="106" t="str">
        <f>VLOOKUP(I93,Presupuesto!$B$11:$C$566,2,0)</f>
        <v>SERVICIOS DE CAPACITACION.</v>
      </c>
      <c r="K93" s="216" t="s">
        <v>66</v>
      </c>
      <c r="L93" s="106" t="s">
        <v>719</v>
      </c>
    </row>
    <row r="94" spans="3:12" x14ac:dyDescent="0.25">
      <c r="C94" s="89" t="s">
        <v>1320</v>
      </c>
      <c r="D94" s="624"/>
      <c r="E94" s="171">
        <f>D93</f>
        <v>25</v>
      </c>
      <c r="F94" s="90">
        <v>50</v>
      </c>
      <c r="G94" s="87">
        <f t="shared" si="9"/>
        <v>1250</v>
      </c>
      <c r="H94" s="146" t="s">
        <v>703</v>
      </c>
      <c r="I94" s="88" t="s">
        <v>307</v>
      </c>
      <c r="J94" s="88" t="str">
        <f>VLOOKUP(I94,Presupuesto!$B$11:$C$566,2,0)</f>
        <v>SERVICIOS DE IMPRENTA PUBLIC.Y REPRODUCCION</v>
      </c>
      <c r="K94" s="88" t="str">
        <f>$K$93</f>
        <v>Lo Esencial de la Reforma Universitaria</v>
      </c>
      <c r="L94" s="88" t="s">
        <v>720</v>
      </c>
    </row>
    <row r="95" spans="3:12" x14ac:dyDescent="0.25">
      <c r="C95" s="89" t="s">
        <v>1321</v>
      </c>
      <c r="D95" s="624"/>
      <c r="E95" s="171">
        <f>D93</f>
        <v>25</v>
      </c>
      <c r="F95" s="90">
        <v>150</v>
      </c>
      <c r="G95" s="87">
        <f t="shared" si="9"/>
        <v>3750</v>
      </c>
      <c r="H95" s="146" t="s">
        <v>703</v>
      </c>
      <c r="I95" s="88" t="s">
        <v>361</v>
      </c>
      <c r="J95" s="88" t="str">
        <f>VLOOKUP(I95,Presupuesto!$B$11:$C$566,2,0)</f>
        <v>ALIMENTOS B EBIDAS PARA PERSONAS</v>
      </c>
      <c r="K95" s="88" t="str">
        <f t="shared" ref="K95:K102" si="10">$K$93</f>
        <v>Lo Esencial de la Reforma Universitaria</v>
      </c>
      <c r="L95" s="88" t="s">
        <v>720</v>
      </c>
    </row>
    <row r="96" spans="3:12" hidden="1" x14ac:dyDescent="0.25">
      <c r="C96" s="89" t="s">
        <v>1322</v>
      </c>
      <c r="D96" s="624"/>
      <c r="E96" s="137">
        <v>0</v>
      </c>
      <c r="F96" s="108">
        <v>10000</v>
      </c>
      <c r="G96" s="87">
        <f t="shared" si="9"/>
        <v>0</v>
      </c>
      <c r="H96" s="146"/>
      <c r="I96" s="210" t="s">
        <v>327</v>
      </c>
      <c r="J96" s="88" t="str">
        <f>VLOOKUP(I96,Presupuesto!$B$11:$C$566,2,0)</f>
        <v>PASAJES (26100-00)</v>
      </c>
      <c r="K96" s="88" t="str">
        <f t="shared" si="10"/>
        <v>Lo Esencial de la Reforma Universitaria</v>
      </c>
      <c r="L96" s="88" t="s">
        <v>720</v>
      </c>
    </row>
    <row r="97" spans="3:12" hidden="1" x14ac:dyDescent="0.25">
      <c r="C97" s="89" t="s">
        <v>1323</v>
      </c>
      <c r="D97" s="624"/>
      <c r="E97" s="137">
        <v>0</v>
      </c>
      <c r="F97" s="108">
        <v>250</v>
      </c>
      <c r="G97" s="87">
        <f t="shared" si="9"/>
        <v>0</v>
      </c>
      <c r="H97" s="146"/>
      <c r="I97" s="88" t="s">
        <v>384</v>
      </c>
      <c r="J97" s="88" t="str">
        <f>VLOOKUP(I97,Presupuesto!$B$11:$C$566,2,0)</f>
        <v>PRODUCTOS PAPEL Y CARTON</v>
      </c>
      <c r="K97" s="88" t="str">
        <f t="shared" si="10"/>
        <v>Lo Esencial de la Reforma Universitaria</v>
      </c>
      <c r="L97" s="88" t="s">
        <v>720</v>
      </c>
    </row>
    <row r="98" spans="3:12" x14ac:dyDescent="0.25">
      <c r="C98" s="89" t="s">
        <v>1324</v>
      </c>
      <c r="D98" s="624"/>
      <c r="E98" s="171">
        <f>(D93*25)/500</f>
        <v>1.25</v>
      </c>
      <c r="F98" s="90">
        <v>85</v>
      </c>
      <c r="G98" s="87">
        <f t="shared" si="9"/>
        <v>106.25</v>
      </c>
      <c r="H98" s="146" t="s">
        <v>703</v>
      </c>
      <c r="I98" s="88" t="s">
        <v>384</v>
      </c>
      <c r="J98" s="88" t="str">
        <f>VLOOKUP(I98,Presupuesto!$B$11:$C$566,2,0)</f>
        <v>PRODUCTOS PAPEL Y CARTON</v>
      </c>
      <c r="K98" s="88" t="str">
        <f t="shared" si="10"/>
        <v>Lo Esencial de la Reforma Universitaria</v>
      </c>
      <c r="L98" s="88" t="s">
        <v>720</v>
      </c>
    </row>
    <row r="99" spans="3:12" x14ac:dyDescent="0.25">
      <c r="C99" s="89" t="s">
        <v>1325</v>
      </c>
      <c r="D99" s="624"/>
      <c r="E99" s="171">
        <f>D93/12</f>
        <v>2.0833333333333335</v>
      </c>
      <c r="F99" s="90">
        <v>36</v>
      </c>
      <c r="G99" s="87">
        <f t="shared" si="9"/>
        <v>75</v>
      </c>
      <c r="H99" s="146" t="s">
        <v>703</v>
      </c>
      <c r="I99" s="88" t="s">
        <v>451</v>
      </c>
      <c r="J99" s="88" t="str">
        <f>VLOOKUP(I99,Presupuesto!$B$11:$C$566,2,0)</f>
        <v>UTILES DE ESCRITORIO, OFICINA Y ENSE¥ANZA</v>
      </c>
      <c r="K99" s="88" t="str">
        <f t="shared" si="10"/>
        <v>Lo Esencial de la Reforma Universitaria</v>
      </c>
      <c r="L99" s="88" t="s">
        <v>720</v>
      </c>
    </row>
    <row r="100" spans="3:12" x14ac:dyDescent="0.25">
      <c r="C100" s="89" t="s">
        <v>1326</v>
      </c>
      <c r="D100" s="624"/>
      <c r="E100" s="171">
        <f>D93/12</f>
        <v>2.0833333333333335</v>
      </c>
      <c r="F100" s="90">
        <v>80</v>
      </c>
      <c r="G100" s="87">
        <f t="shared" si="9"/>
        <v>166.66666666666669</v>
      </c>
      <c r="H100" s="146" t="s">
        <v>703</v>
      </c>
      <c r="I100" s="88" t="s">
        <v>451</v>
      </c>
      <c r="J100" s="88" t="str">
        <f>VLOOKUP(I100,Presupuesto!$B$11:$C$566,2,0)</f>
        <v>UTILES DE ESCRITORIO, OFICINA Y ENSE¥ANZA</v>
      </c>
      <c r="K100" s="88" t="str">
        <f t="shared" si="10"/>
        <v>Lo Esencial de la Reforma Universitaria</v>
      </c>
      <c r="L100" s="88" t="s">
        <v>720</v>
      </c>
    </row>
    <row r="101" spans="3:12" hidden="1" x14ac:dyDescent="0.25">
      <c r="C101" s="99" t="s">
        <v>1327</v>
      </c>
      <c r="D101" s="624"/>
      <c r="E101" s="175">
        <v>0</v>
      </c>
      <c r="F101" s="109">
        <v>25</v>
      </c>
      <c r="G101" s="87">
        <f t="shared" si="9"/>
        <v>0</v>
      </c>
      <c r="H101" s="146"/>
      <c r="I101" s="88" t="s">
        <v>451</v>
      </c>
      <c r="J101" s="88" t="str">
        <f>VLOOKUP(I101,Presupuesto!$B$11:$C$566,2,0)</f>
        <v>UTILES DE ESCRITORIO, OFICINA Y ENSE¥ANZA</v>
      </c>
      <c r="K101" s="88" t="str">
        <f t="shared" si="10"/>
        <v>Lo Esencial de la Reforma Universitaria</v>
      </c>
      <c r="L101" s="88" t="s">
        <v>720</v>
      </c>
    </row>
    <row r="102" spans="3:12" ht="15.75" hidden="1" thickBot="1" x14ac:dyDescent="0.3">
      <c r="C102" s="179" t="s">
        <v>1275</v>
      </c>
      <c r="D102" s="180">
        <v>0</v>
      </c>
      <c r="E102" s="217">
        <v>0</v>
      </c>
      <c r="F102" s="94">
        <f>HLOOKUP(C102,$AH$2:$BU$3,2,0)</f>
        <v>1150</v>
      </c>
      <c r="G102" s="95">
        <f>D102*E102*F102</f>
        <v>0</v>
      </c>
      <c r="H102" s="218"/>
      <c r="I102" s="219" t="s">
        <v>335</v>
      </c>
      <c r="J102" s="96" t="str">
        <f>VLOOKUP(I102,Presupuesto!$B$11:$C$566,2,0)</f>
        <v>VIATICOS (26200-00)</v>
      </c>
      <c r="K102" s="220" t="str">
        <f t="shared" si="10"/>
        <v>Lo Esencial de la Reforma Universitaria</v>
      </c>
      <c r="L102" s="220" t="s">
        <v>720</v>
      </c>
    </row>
    <row r="103" spans="3:12" x14ac:dyDescent="0.25">
      <c r="C103" s="84"/>
      <c r="D103" s="254"/>
      <c r="E103" s="102"/>
      <c r="F103" s="102"/>
      <c r="G103" s="102"/>
      <c r="H103" s="158"/>
      <c r="I103" s="102"/>
      <c r="J103" s="102"/>
      <c r="K103" s="102"/>
      <c r="L103" s="254"/>
    </row>
    <row r="104" spans="3:12" ht="15.75" thickBot="1" x14ac:dyDescent="0.3">
      <c r="C104" s="254"/>
      <c r="D104" s="254"/>
      <c r="E104" s="254"/>
      <c r="F104" s="254"/>
      <c r="G104" s="254"/>
      <c r="H104" s="243"/>
      <c r="I104" s="254"/>
      <c r="J104" s="254"/>
      <c r="K104" s="254"/>
      <c r="L104" s="254"/>
    </row>
    <row r="105" spans="3:12" ht="15.75" thickBot="1" x14ac:dyDescent="0.3">
      <c r="C105" s="29" t="s">
        <v>1308</v>
      </c>
      <c r="D105" s="30">
        <f>SUM(G112:G121)</f>
        <v>5347.916666666667</v>
      </c>
      <c r="E105" s="84"/>
      <c r="F105" s="84"/>
      <c r="G105" s="84"/>
      <c r="H105" s="69"/>
      <c r="I105" s="69"/>
      <c r="J105" s="69"/>
      <c r="K105" s="102"/>
      <c r="L105" s="254"/>
    </row>
    <row r="106" spans="3:12" x14ac:dyDescent="0.25">
      <c r="C106" s="68"/>
      <c r="D106" s="31"/>
      <c r="E106" s="84"/>
      <c r="F106" s="84"/>
      <c r="G106" s="84"/>
      <c r="H106" s="69"/>
      <c r="I106" s="69"/>
      <c r="J106" s="69"/>
      <c r="K106" s="102"/>
      <c r="L106" s="254"/>
    </row>
    <row r="107" spans="3:12" x14ac:dyDescent="0.25">
      <c r="C107" s="68"/>
      <c r="D107" s="31"/>
      <c r="E107" s="84"/>
      <c r="F107" s="84"/>
      <c r="G107" s="84"/>
      <c r="H107" s="69"/>
      <c r="I107" s="69"/>
      <c r="J107" s="69"/>
      <c r="K107" s="102"/>
      <c r="L107" s="254"/>
    </row>
    <row r="108" spans="3:12" ht="15.75" x14ac:dyDescent="0.25">
      <c r="C108" s="172" t="s">
        <v>1309</v>
      </c>
      <c r="D108" s="230" t="s">
        <v>1332</v>
      </c>
      <c r="E108" s="84"/>
      <c r="F108" s="84"/>
      <c r="G108" s="84"/>
      <c r="H108" s="69"/>
      <c r="I108" s="69"/>
      <c r="J108" s="69"/>
      <c r="K108" s="102"/>
      <c r="L108" s="254"/>
    </row>
    <row r="109" spans="3:12" ht="18.75" x14ac:dyDescent="0.25">
      <c r="C109" s="173" t="str">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7. Para implementar el Plan con enfoque transversal de los DD HH, desarrollar una jornada de trabajo para establecer los públicos prioritarios (excluidos, vulnerables y vulnerados) a los cuáles llegará cada proyecto desarrollado, y qué derechos asistirán anualmente. Decanato solicita ayuda a la SICyT en colaboración con CIPRODEH</v>
      </c>
      <c r="D109" s="31"/>
      <c r="E109" s="84"/>
      <c r="F109" s="84"/>
      <c r="G109" s="84"/>
      <c r="H109" s="69"/>
      <c r="I109" s="69"/>
      <c r="J109" s="69"/>
      <c r="K109" s="102"/>
      <c r="L109" s="254"/>
    </row>
    <row r="110" spans="3:12" ht="15.75" thickBot="1" x14ac:dyDescent="0.3">
      <c r="C110" s="68"/>
      <c r="D110" s="31"/>
      <c r="E110" s="84"/>
      <c r="F110" s="84"/>
      <c r="G110" s="84"/>
      <c r="H110" s="69"/>
      <c r="I110" s="69"/>
      <c r="J110" s="69"/>
      <c r="K110" s="102"/>
      <c r="L110" s="254"/>
    </row>
    <row r="111" spans="3:12" ht="30.75" thickBot="1" x14ac:dyDescent="0.3">
      <c r="C111" s="114" t="s">
        <v>1311</v>
      </c>
      <c r="D111" s="117" t="s">
        <v>1312</v>
      </c>
      <c r="E111" s="116" t="s">
        <v>99</v>
      </c>
      <c r="F111" s="116" t="s">
        <v>1313</v>
      </c>
      <c r="G111" s="115" t="s">
        <v>1314</v>
      </c>
      <c r="H111" s="121" t="s">
        <v>1315</v>
      </c>
      <c r="I111" s="116" t="s">
        <v>1316</v>
      </c>
      <c r="J111" s="116" t="s">
        <v>711</v>
      </c>
      <c r="K111" s="116" t="s">
        <v>1317</v>
      </c>
      <c r="L111" s="116" t="s">
        <v>1318</v>
      </c>
    </row>
    <row r="112" spans="3:12" hidden="1" x14ac:dyDescent="0.25">
      <c r="C112" s="212" t="s">
        <v>1319</v>
      </c>
      <c r="D112" s="623">
        <v>25</v>
      </c>
      <c r="E112" s="213"/>
      <c r="F112" s="105">
        <v>30000</v>
      </c>
      <c r="G112" s="214">
        <f t="shared" ref="G112:G120" si="11">E112*F112</f>
        <v>0</v>
      </c>
      <c r="H112" s="215"/>
      <c r="I112" s="106" t="s">
        <v>294</v>
      </c>
      <c r="J112" s="106" t="str">
        <f>VLOOKUP(I112,Presupuesto!$B$11:$C$566,2,0)</f>
        <v>SERVICIOS DE CAPACITACION.</v>
      </c>
      <c r="K112" s="216" t="s">
        <v>66</v>
      </c>
      <c r="L112" s="106" t="s">
        <v>724</v>
      </c>
    </row>
    <row r="113" spans="3:12" x14ac:dyDescent="0.25">
      <c r="C113" s="89" t="s">
        <v>1320</v>
      </c>
      <c r="D113" s="624"/>
      <c r="E113" s="171">
        <f>D112</f>
        <v>25</v>
      </c>
      <c r="F113" s="90">
        <v>50</v>
      </c>
      <c r="G113" s="87">
        <f t="shared" si="11"/>
        <v>1250</v>
      </c>
      <c r="H113" s="146" t="s">
        <v>703</v>
      </c>
      <c r="I113" s="88" t="s">
        <v>307</v>
      </c>
      <c r="J113" s="88" t="str">
        <f>VLOOKUP(I113,Presupuesto!$B$11:$C$566,2,0)</f>
        <v>SERVICIOS DE IMPRENTA PUBLIC.Y REPRODUCCION</v>
      </c>
      <c r="K113" s="88" t="str">
        <f>$K$112</f>
        <v>Lo Esencial de la Reforma Universitaria</v>
      </c>
      <c r="L113" s="88" t="s">
        <v>724</v>
      </c>
    </row>
    <row r="114" spans="3:12" x14ac:dyDescent="0.25">
      <c r="C114" s="89" t="s">
        <v>1321</v>
      </c>
      <c r="D114" s="624"/>
      <c r="E114" s="171">
        <f>D112</f>
        <v>25</v>
      </c>
      <c r="F114" s="90">
        <v>150</v>
      </c>
      <c r="G114" s="87">
        <f t="shared" si="11"/>
        <v>3750</v>
      </c>
      <c r="H114" s="146" t="s">
        <v>703</v>
      </c>
      <c r="I114" s="88" t="s">
        <v>361</v>
      </c>
      <c r="J114" s="88" t="str">
        <f>VLOOKUP(I114,Presupuesto!$B$11:$C$566,2,0)</f>
        <v>ALIMENTOS B EBIDAS PARA PERSONAS</v>
      </c>
      <c r="K114" s="88" t="str">
        <f t="shared" ref="K114:K121" si="12">$K$112</f>
        <v>Lo Esencial de la Reforma Universitaria</v>
      </c>
      <c r="L114" s="88" t="s">
        <v>724</v>
      </c>
    </row>
    <row r="115" spans="3:12" hidden="1" x14ac:dyDescent="0.25">
      <c r="C115" s="89" t="s">
        <v>1322</v>
      </c>
      <c r="D115" s="624"/>
      <c r="E115" s="137">
        <v>0</v>
      </c>
      <c r="F115" s="108">
        <v>10000</v>
      </c>
      <c r="G115" s="87">
        <f t="shared" si="11"/>
        <v>0</v>
      </c>
      <c r="H115" s="146"/>
      <c r="I115" s="210" t="s">
        <v>327</v>
      </c>
      <c r="J115" s="88" t="str">
        <f>VLOOKUP(I115,Presupuesto!$B$11:$C$566,2,0)</f>
        <v>PASAJES (26100-00)</v>
      </c>
      <c r="K115" s="88" t="str">
        <f t="shared" si="12"/>
        <v>Lo Esencial de la Reforma Universitaria</v>
      </c>
      <c r="L115" s="88" t="s">
        <v>720</v>
      </c>
    </row>
    <row r="116" spans="3:12" hidden="1" x14ac:dyDescent="0.25">
      <c r="C116" s="89" t="s">
        <v>1323</v>
      </c>
      <c r="D116" s="624"/>
      <c r="E116" s="137">
        <v>0</v>
      </c>
      <c r="F116" s="108">
        <v>250</v>
      </c>
      <c r="G116" s="87">
        <f t="shared" si="11"/>
        <v>0</v>
      </c>
      <c r="H116" s="146"/>
      <c r="I116" s="88" t="s">
        <v>384</v>
      </c>
      <c r="J116" s="88" t="str">
        <f>VLOOKUP(I116,Presupuesto!$B$11:$C$566,2,0)</f>
        <v>PRODUCTOS PAPEL Y CARTON</v>
      </c>
      <c r="K116" s="88" t="str">
        <f t="shared" si="12"/>
        <v>Lo Esencial de la Reforma Universitaria</v>
      </c>
      <c r="L116" s="88" t="s">
        <v>720</v>
      </c>
    </row>
    <row r="117" spans="3:12" x14ac:dyDescent="0.25">
      <c r="C117" s="89" t="s">
        <v>1324</v>
      </c>
      <c r="D117" s="624"/>
      <c r="E117" s="171">
        <f>(D112*25)/500</f>
        <v>1.25</v>
      </c>
      <c r="F117" s="90">
        <v>85</v>
      </c>
      <c r="G117" s="87">
        <f t="shared" si="11"/>
        <v>106.25</v>
      </c>
      <c r="H117" s="146" t="s">
        <v>703</v>
      </c>
      <c r="I117" s="88" t="s">
        <v>384</v>
      </c>
      <c r="J117" s="88" t="str">
        <f>VLOOKUP(I117,Presupuesto!$B$11:$C$566,2,0)</f>
        <v>PRODUCTOS PAPEL Y CARTON</v>
      </c>
      <c r="K117" s="88" t="str">
        <f t="shared" si="12"/>
        <v>Lo Esencial de la Reforma Universitaria</v>
      </c>
      <c r="L117" s="88" t="s">
        <v>724</v>
      </c>
    </row>
    <row r="118" spans="3:12" x14ac:dyDescent="0.25">
      <c r="C118" s="89" t="s">
        <v>1325</v>
      </c>
      <c r="D118" s="624"/>
      <c r="E118" s="171">
        <f>D112/12</f>
        <v>2.0833333333333335</v>
      </c>
      <c r="F118" s="90">
        <v>36</v>
      </c>
      <c r="G118" s="87">
        <f t="shared" si="11"/>
        <v>75</v>
      </c>
      <c r="H118" s="146" t="s">
        <v>703</v>
      </c>
      <c r="I118" s="88" t="s">
        <v>451</v>
      </c>
      <c r="J118" s="88" t="str">
        <f>VLOOKUP(I118,Presupuesto!$B$11:$C$566,2,0)</f>
        <v>UTILES DE ESCRITORIO, OFICINA Y ENSE¥ANZA</v>
      </c>
      <c r="K118" s="88" t="str">
        <f t="shared" si="12"/>
        <v>Lo Esencial de la Reforma Universitaria</v>
      </c>
      <c r="L118" s="88" t="s">
        <v>724</v>
      </c>
    </row>
    <row r="119" spans="3:12" x14ac:dyDescent="0.25">
      <c r="C119" s="89" t="s">
        <v>1326</v>
      </c>
      <c r="D119" s="624"/>
      <c r="E119" s="171">
        <f>D112/12</f>
        <v>2.0833333333333335</v>
      </c>
      <c r="F119" s="90">
        <v>80</v>
      </c>
      <c r="G119" s="87">
        <f t="shared" si="11"/>
        <v>166.66666666666669</v>
      </c>
      <c r="H119" s="146" t="s">
        <v>703</v>
      </c>
      <c r="I119" s="88" t="s">
        <v>451</v>
      </c>
      <c r="J119" s="88" t="str">
        <f>VLOOKUP(I119,Presupuesto!$B$11:$C$566,2,0)</f>
        <v>UTILES DE ESCRITORIO, OFICINA Y ENSE¥ANZA</v>
      </c>
      <c r="K119" s="88" t="str">
        <f t="shared" si="12"/>
        <v>Lo Esencial de la Reforma Universitaria</v>
      </c>
      <c r="L119" s="88" t="s">
        <v>724</v>
      </c>
    </row>
    <row r="120" spans="3:12" hidden="1" x14ac:dyDescent="0.25">
      <c r="C120" s="99" t="s">
        <v>1327</v>
      </c>
      <c r="D120" s="624"/>
      <c r="E120" s="175">
        <v>0</v>
      </c>
      <c r="F120" s="109">
        <v>25</v>
      </c>
      <c r="G120" s="87">
        <f t="shared" si="11"/>
        <v>0</v>
      </c>
      <c r="H120" s="146"/>
      <c r="I120" s="88" t="s">
        <v>451</v>
      </c>
      <c r="J120" s="88" t="str">
        <f>VLOOKUP(I120,Presupuesto!$B$11:$C$566,2,0)</f>
        <v>UTILES DE ESCRITORIO, OFICINA Y ENSE¥ANZA</v>
      </c>
      <c r="K120" s="88" t="str">
        <f t="shared" si="12"/>
        <v>Lo Esencial de la Reforma Universitaria</v>
      </c>
      <c r="L120" s="88" t="s">
        <v>720</v>
      </c>
    </row>
    <row r="121" spans="3:12" ht="15.75" hidden="1" thickBot="1" x14ac:dyDescent="0.3">
      <c r="C121" s="179" t="s">
        <v>1275</v>
      </c>
      <c r="D121" s="180">
        <v>0</v>
      </c>
      <c r="E121" s="217">
        <v>0</v>
      </c>
      <c r="F121" s="94">
        <f>HLOOKUP(C121,$AH$2:$BU$3,2,0)</f>
        <v>1150</v>
      </c>
      <c r="G121" s="95">
        <f>D121*E121*F121</f>
        <v>0</v>
      </c>
      <c r="H121" s="218"/>
      <c r="I121" s="219" t="s">
        <v>335</v>
      </c>
      <c r="J121" s="96" t="str">
        <f>VLOOKUP(I121,Presupuesto!$B$11:$C$566,2,0)</f>
        <v>VIATICOS (26200-00)</v>
      </c>
      <c r="K121" s="220" t="str">
        <f t="shared" si="12"/>
        <v>Lo Esencial de la Reforma Universitaria</v>
      </c>
      <c r="L121" s="220" t="s">
        <v>720</v>
      </c>
    </row>
    <row r="123" spans="3:12" ht="15.75" thickBot="1" x14ac:dyDescent="0.3">
      <c r="C123" s="254"/>
      <c r="D123" s="254"/>
      <c r="E123" s="254"/>
      <c r="F123" s="254"/>
      <c r="G123" s="254"/>
      <c r="H123" s="243"/>
      <c r="I123" s="254"/>
      <c r="J123" s="254"/>
      <c r="K123" s="254"/>
      <c r="L123" s="254"/>
    </row>
    <row r="124" spans="3:12" ht="15.75" thickBot="1" x14ac:dyDescent="0.3">
      <c r="C124" s="29" t="s">
        <v>1308</v>
      </c>
      <c r="D124" s="30">
        <f>SUM(G131:G140)</f>
        <v>5347.916666666667</v>
      </c>
      <c r="E124" s="84"/>
      <c r="F124" s="84"/>
      <c r="G124" s="84"/>
      <c r="H124" s="69"/>
      <c r="I124" s="69"/>
      <c r="J124" s="69"/>
      <c r="K124" s="102"/>
      <c r="L124" s="254"/>
    </row>
    <row r="125" spans="3:12" x14ac:dyDescent="0.25">
      <c r="C125" s="68"/>
      <c r="D125" s="31"/>
      <c r="E125" s="84"/>
      <c r="F125" s="84"/>
      <c r="G125" s="84"/>
      <c r="H125" s="69"/>
      <c r="I125" s="69"/>
      <c r="J125" s="69"/>
      <c r="K125" s="102"/>
      <c r="L125" s="254"/>
    </row>
    <row r="126" spans="3:12" x14ac:dyDescent="0.25">
      <c r="C126" s="68"/>
      <c r="D126" s="31"/>
      <c r="E126" s="84"/>
      <c r="F126" s="84"/>
      <c r="G126" s="84"/>
      <c r="H126" s="69"/>
      <c r="I126" s="69"/>
      <c r="J126" s="69"/>
      <c r="K126" s="102"/>
      <c r="L126" s="254"/>
    </row>
    <row r="127" spans="3:12" ht="15.75" x14ac:dyDescent="0.25">
      <c r="C127" s="172" t="s">
        <v>1309</v>
      </c>
      <c r="D127" s="230" t="s">
        <v>1333</v>
      </c>
      <c r="E127" s="84"/>
      <c r="F127" s="84"/>
      <c r="G127" s="84"/>
      <c r="H127" s="69"/>
      <c r="I127" s="69"/>
      <c r="J127" s="69"/>
      <c r="K127" s="102"/>
      <c r="L127" s="254"/>
    </row>
    <row r="128" spans="3:12" ht="18.75" x14ac:dyDescent="0.25">
      <c r="C128" s="173" t="str">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 xml:space="preserve">8. Para implementar el Plan con enfoque transversal de los DD HH, desarrollar 1 Taller de transversalidad curricular en DD HH. Escuela de Arquitectura y decanato </v>
      </c>
      <c r="D128" s="31"/>
      <c r="E128" s="84"/>
      <c r="F128" s="84"/>
      <c r="G128" s="84"/>
      <c r="H128" s="69"/>
      <c r="I128" s="69"/>
      <c r="J128" s="69"/>
      <c r="K128" s="102"/>
      <c r="L128" s="254"/>
    </row>
    <row r="129" spans="3:12" ht="15.75" thickBot="1" x14ac:dyDescent="0.3">
      <c r="C129" s="68"/>
      <c r="D129" s="31"/>
      <c r="E129" s="84"/>
      <c r="F129" s="84"/>
      <c r="G129" s="84"/>
      <c r="H129" s="69"/>
      <c r="I129" s="69"/>
      <c r="J129" s="69"/>
      <c r="K129" s="102"/>
      <c r="L129" s="254"/>
    </row>
    <row r="130" spans="3:12" ht="30.75" thickBot="1" x14ac:dyDescent="0.3">
      <c r="C130" s="114" t="s">
        <v>1311</v>
      </c>
      <c r="D130" s="117" t="s">
        <v>1312</v>
      </c>
      <c r="E130" s="116" t="s">
        <v>99</v>
      </c>
      <c r="F130" s="116" t="s">
        <v>1313</v>
      </c>
      <c r="G130" s="115" t="s">
        <v>1314</v>
      </c>
      <c r="H130" s="121" t="s">
        <v>1315</v>
      </c>
      <c r="I130" s="116" t="s">
        <v>1316</v>
      </c>
      <c r="J130" s="116" t="s">
        <v>711</v>
      </c>
      <c r="K130" s="116" t="s">
        <v>1317</v>
      </c>
      <c r="L130" s="116" t="s">
        <v>1318</v>
      </c>
    </row>
    <row r="131" spans="3:12" hidden="1" x14ac:dyDescent="0.25">
      <c r="C131" s="212" t="s">
        <v>1319</v>
      </c>
      <c r="D131" s="623">
        <v>25</v>
      </c>
      <c r="E131" s="213"/>
      <c r="F131" s="105">
        <v>30000</v>
      </c>
      <c r="G131" s="214">
        <f t="shared" ref="G131:G139" si="13">E131*F131</f>
        <v>0</v>
      </c>
      <c r="H131" s="215"/>
      <c r="I131" s="106" t="s">
        <v>294</v>
      </c>
      <c r="J131" s="106" t="str">
        <f>VLOOKUP(I131,Presupuesto!$B$11:$C$566,2,0)</f>
        <v>SERVICIOS DE CAPACITACION.</v>
      </c>
      <c r="K131" s="216" t="s">
        <v>66</v>
      </c>
      <c r="L131" s="106" t="s">
        <v>719</v>
      </c>
    </row>
    <row r="132" spans="3:12" x14ac:dyDescent="0.25">
      <c r="C132" s="89" t="s">
        <v>1320</v>
      </c>
      <c r="D132" s="624"/>
      <c r="E132" s="171">
        <f>D131</f>
        <v>25</v>
      </c>
      <c r="F132" s="90">
        <v>50</v>
      </c>
      <c r="G132" s="87">
        <f t="shared" si="13"/>
        <v>1250</v>
      </c>
      <c r="H132" s="146" t="s">
        <v>703</v>
      </c>
      <c r="I132" s="88" t="s">
        <v>307</v>
      </c>
      <c r="J132" s="88" t="str">
        <f>VLOOKUP(I132,Presupuesto!$B$11:$C$566,2,0)</f>
        <v>SERVICIOS DE IMPRENTA PUBLIC.Y REPRODUCCION</v>
      </c>
      <c r="K132" s="88" t="str">
        <f>$K$131</f>
        <v>Lo Esencial de la Reforma Universitaria</v>
      </c>
      <c r="L132" s="88" t="s">
        <v>725</v>
      </c>
    </row>
    <row r="133" spans="3:12" x14ac:dyDescent="0.25">
      <c r="C133" s="89" t="s">
        <v>1321</v>
      </c>
      <c r="D133" s="624"/>
      <c r="E133" s="171">
        <f>D131</f>
        <v>25</v>
      </c>
      <c r="F133" s="90">
        <v>150</v>
      </c>
      <c r="G133" s="87">
        <f t="shared" si="13"/>
        <v>3750</v>
      </c>
      <c r="H133" s="146" t="s">
        <v>703</v>
      </c>
      <c r="I133" s="88" t="s">
        <v>361</v>
      </c>
      <c r="J133" s="88" t="str">
        <f>VLOOKUP(I133,Presupuesto!$B$11:$C$566,2,0)</f>
        <v>ALIMENTOS B EBIDAS PARA PERSONAS</v>
      </c>
      <c r="K133" s="88" t="str">
        <f t="shared" ref="K133:K140" si="14">$K$131</f>
        <v>Lo Esencial de la Reforma Universitaria</v>
      </c>
      <c r="L133" s="88" t="s">
        <v>725</v>
      </c>
    </row>
    <row r="134" spans="3:12" hidden="1" x14ac:dyDescent="0.25">
      <c r="C134" s="89" t="s">
        <v>1322</v>
      </c>
      <c r="D134" s="624"/>
      <c r="E134" s="137">
        <v>0</v>
      </c>
      <c r="F134" s="108">
        <v>10000</v>
      </c>
      <c r="G134" s="87">
        <f t="shared" si="13"/>
        <v>0</v>
      </c>
      <c r="H134" s="146"/>
      <c r="I134" s="210" t="s">
        <v>327</v>
      </c>
      <c r="J134" s="88" t="str">
        <f>VLOOKUP(I134,Presupuesto!$B$11:$C$566,2,0)</f>
        <v>PASAJES (26100-00)</v>
      </c>
      <c r="K134" s="88" t="str">
        <f t="shared" si="14"/>
        <v>Lo Esencial de la Reforma Universitaria</v>
      </c>
      <c r="L134" s="88" t="s">
        <v>720</v>
      </c>
    </row>
    <row r="135" spans="3:12" hidden="1" x14ac:dyDescent="0.25">
      <c r="C135" s="89" t="s">
        <v>1323</v>
      </c>
      <c r="D135" s="624"/>
      <c r="E135" s="137">
        <v>0</v>
      </c>
      <c r="F135" s="108">
        <v>250</v>
      </c>
      <c r="G135" s="87">
        <f t="shared" si="13"/>
        <v>0</v>
      </c>
      <c r="H135" s="146"/>
      <c r="I135" s="88" t="s">
        <v>384</v>
      </c>
      <c r="J135" s="88" t="str">
        <f>VLOOKUP(I135,Presupuesto!$B$11:$C$566,2,0)</f>
        <v>PRODUCTOS PAPEL Y CARTON</v>
      </c>
      <c r="K135" s="88" t="str">
        <f t="shared" si="14"/>
        <v>Lo Esencial de la Reforma Universitaria</v>
      </c>
      <c r="L135" s="88" t="s">
        <v>720</v>
      </c>
    </row>
    <row r="136" spans="3:12" x14ac:dyDescent="0.25">
      <c r="C136" s="89" t="s">
        <v>1324</v>
      </c>
      <c r="D136" s="624"/>
      <c r="E136" s="171">
        <f>(D131*25)/500</f>
        <v>1.25</v>
      </c>
      <c r="F136" s="90">
        <v>85</v>
      </c>
      <c r="G136" s="87">
        <f t="shared" si="13"/>
        <v>106.25</v>
      </c>
      <c r="H136" s="146" t="s">
        <v>703</v>
      </c>
      <c r="I136" s="88" t="s">
        <v>384</v>
      </c>
      <c r="J136" s="88" t="str">
        <f>VLOOKUP(I136,Presupuesto!$B$11:$C$566,2,0)</f>
        <v>PRODUCTOS PAPEL Y CARTON</v>
      </c>
      <c r="K136" s="88" t="str">
        <f t="shared" si="14"/>
        <v>Lo Esencial de la Reforma Universitaria</v>
      </c>
      <c r="L136" s="88" t="s">
        <v>725</v>
      </c>
    </row>
    <row r="137" spans="3:12" x14ac:dyDescent="0.25">
      <c r="C137" s="89" t="s">
        <v>1325</v>
      </c>
      <c r="D137" s="624"/>
      <c r="E137" s="171">
        <f>D131/12</f>
        <v>2.0833333333333335</v>
      </c>
      <c r="F137" s="90">
        <v>36</v>
      </c>
      <c r="G137" s="87">
        <f t="shared" si="13"/>
        <v>75</v>
      </c>
      <c r="H137" s="146" t="s">
        <v>703</v>
      </c>
      <c r="I137" s="88" t="s">
        <v>451</v>
      </c>
      <c r="J137" s="88" t="str">
        <f>VLOOKUP(I137,Presupuesto!$B$11:$C$566,2,0)</f>
        <v>UTILES DE ESCRITORIO, OFICINA Y ENSE¥ANZA</v>
      </c>
      <c r="K137" s="88" t="str">
        <f t="shared" si="14"/>
        <v>Lo Esencial de la Reforma Universitaria</v>
      </c>
      <c r="L137" s="88" t="s">
        <v>725</v>
      </c>
    </row>
    <row r="138" spans="3:12" x14ac:dyDescent="0.25">
      <c r="C138" s="89" t="s">
        <v>1326</v>
      </c>
      <c r="D138" s="624"/>
      <c r="E138" s="171">
        <f>D131/12</f>
        <v>2.0833333333333335</v>
      </c>
      <c r="F138" s="90">
        <v>80</v>
      </c>
      <c r="G138" s="87">
        <f t="shared" si="13"/>
        <v>166.66666666666669</v>
      </c>
      <c r="H138" s="146" t="s">
        <v>703</v>
      </c>
      <c r="I138" s="88" t="s">
        <v>451</v>
      </c>
      <c r="J138" s="88" t="str">
        <f>VLOOKUP(I138,Presupuesto!$B$11:$C$566,2,0)</f>
        <v>UTILES DE ESCRITORIO, OFICINA Y ENSE¥ANZA</v>
      </c>
      <c r="K138" s="88" t="str">
        <f t="shared" si="14"/>
        <v>Lo Esencial de la Reforma Universitaria</v>
      </c>
      <c r="L138" s="88" t="s">
        <v>725</v>
      </c>
    </row>
    <row r="139" spans="3:12" hidden="1" x14ac:dyDescent="0.25">
      <c r="C139" s="99" t="s">
        <v>1327</v>
      </c>
      <c r="D139" s="624"/>
      <c r="E139" s="175">
        <v>0</v>
      </c>
      <c r="F139" s="109">
        <v>25</v>
      </c>
      <c r="G139" s="87">
        <f t="shared" si="13"/>
        <v>0</v>
      </c>
      <c r="H139" s="146"/>
      <c r="I139" s="88" t="s">
        <v>451</v>
      </c>
      <c r="J139" s="88" t="str">
        <f>VLOOKUP(I139,Presupuesto!$B$11:$C$566,2,0)</f>
        <v>UTILES DE ESCRITORIO, OFICINA Y ENSE¥ANZA</v>
      </c>
      <c r="K139" s="88" t="str">
        <f t="shared" si="14"/>
        <v>Lo Esencial de la Reforma Universitaria</v>
      </c>
      <c r="L139" s="88" t="s">
        <v>720</v>
      </c>
    </row>
    <row r="140" spans="3:12" ht="15.75" hidden="1" thickBot="1" x14ac:dyDescent="0.3">
      <c r="C140" s="179" t="s">
        <v>1275</v>
      </c>
      <c r="D140" s="180">
        <v>0</v>
      </c>
      <c r="E140" s="217">
        <v>0</v>
      </c>
      <c r="F140" s="94">
        <f>HLOOKUP(C140,$AH$2:$BU$3,2,0)</f>
        <v>1150</v>
      </c>
      <c r="G140" s="95">
        <f>D140*E140*F140</f>
        <v>0</v>
      </c>
      <c r="H140" s="218"/>
      <c r="I140" s="219" t="s">
        <v>335</v>
      </c>
      <c r="J140" s="96" t="str">
        <f>VLOOKUP(I140,Presupuesto!$B$11:$C$566,2,0)</f>
        <v>VIATICOS (26200-00)</v>
      </c>
      <c r="K140" s="220" t="str">
        <f t="shared" si="14"/>
        <v>Lo Esencial de la Reforma Universitaria</v>
      </c>
      <c r="L140" s="220" t="s">
        <v>720</v>
      </c>
    </row>
    <row r="141" spans="3:12" x14ac:dyDescent="0.25">
      <c r="C141" s="84"/>
      <c r="D141" s="254"/>
      <c r="E141" s="102"/>
      <c r="F141" s="102"/>
      <c r="G141" s="102"/>
      <c r="H141" s="158"/>
      <c r="I141" s="102"/>
      <c r="J141" s="102"/>
      <c r="K141" s="102"/>
      <c r="L141" s="254"/>
    </row>
    <row r="142" spans="3:12" ht="15.75" thickBot="1" x14ac:dyDescent="0.3">
      <c r="C142" s="254"/>
      <c r="D142" s="254"/>
      <c r="E142" s="254"/>
      <c r="F142" s="254"/>
      <c r="G142" s="254"/>
      <c r="H142" s="243"/>
      <c r="I142" s="254"/>
      <c r="J142" s="254"/>
      <c r="K142" s="254"/>
      <c r="L142" s="254"/>
    </row>
    <row r="143" spans="3:12" ht="15.75" thickBot="1" x14ac:dyDescent="0.3">
      <c r="C143" s="29" t="s">
        <v>1308</v>
      </c>
      <c r="D143" s="30">
        <f>SUM(G150:G159)</f>
        <v>7487.083333333333</v>
      </c>
      <c r="E143" s="84"/>
      <c r="F143" s="84"/>
      <c r="G143" s="84"/>
      <c r="H143" s="69"/>
      <c r="I143" s="69"/>
      <c r="J143" s="69"/>
      <c r="K143" s="102"/>
      <c r="L143" s="254"/>
    </row>
    <row r="144" spans="3:12" x14ac:dyDescent="0.25">
      <c r="C144" s="68"/>
      <c r="D144" s="31"/>
      <c r="E144" s="84"/>
      <c r="F144" s="84"/>
      <c r="G144" s="84"/>
      <c r="H144" s="69"/>
      <c r="I144" s="69"/>
      <c r="J144" s="69"/>
      <c r="K144" s="102"/>
      <c r="L144" s="254"/>
    </row>
    <row r="145" spans="3:12" x14ac:dyDescent="0.25">
      <c r="C145" s="68"/>
      <c r="D145" s="31"/>
      <c r="E145" s="84"/>
      <c r="F145" s="84"/>
      <c r="G145" s="84"/>
      <c r="H145" s="69"/>
      <c r="I145" s="69"/>
      <c r="J145" s="69"/>
      <c r="K145" s="102"/>
      <c r="L145" s="254"/>
    </row>
    <row r="146" spans="3:12" ht="15.75" x14ac:dyDescent="0.25">
      <c r="C146" s="172" t="s">
        <v>1309</v>
      </c>
      <c r="D146" s="230" t="s">
        <v>1334</v>
      </c>
      <c r="E146" s="84"/>
      <c r="F146" s="84"/>
      <c r="G146" s="84"/>
      <c r="H146" s="69"/>
      <c r="I146" s="69"/>
      <c r="J146" s="69"/>
      <c r="K146" s="102"/>
      <c r="L146" s="254"/>
    </row>
    <row r="147" spans="3:12" ht="18.75" x14ac:dyDescent="0.25">
      <c r="C147" s="173" t="str">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9. 1 Taller de formación para el tratamiento de las líneas prioritarias  del Plan E. T. DD HH(Qué metodología es participativa, cómo medir el impacto, cómo se atienden los grupos vulnerables, vulnerados y excluidos, qué es gestión del talento humano en observancia a los DD HH, etc.). Decanato solicita apoyo a la SYCyT y al Dpto. de Trabajo Social</v>
      </c>
      <c r="D147" s="31"/>
      <c r="E147" s="84"/>
      <c r="F147" s="84"/>
      <c r="G147" s="84"/>
      <c r="H147" s="69"/>
      <c r="I147" s="69"/>
      <c r="J147" s="69"/>
      <c r="K147" s="102"/>
      <c r="L147" s="254"/>
    </row>
    <row r="148" spans="3:12" ht="15.75" thickBot="1" x14ac:dyDescent="0.3">
      <c r="C148" s="68"/>
      <c r="D148" s="31"/>
      <c r="E148" s="84"/>
      <c r="F148" s="84"/>
      <c r="G148" s="84"/>
      <c r="H148" s="69"/>
      <c r="I148" s="69"/>
      <c r="J148" s="69"/>
      <c r="K148" s="102"/>
      <c r="L148" s="254"/>
    </row>
    <row r="149" spans="3:12" ht="30.75" thickBot="1" x14ac:dyDescent="0.3">
      <c r="C149" s="114" t="s">
        <v>1311</v>
      </c>
      <c r="D149" s="117" t="s">
        <v>1312</v>
      </c>
      <c r="E149" s="116" t="s">
        <v>99</v>
      </c>
      <c r="F149" s="116" t="s">
        <v>1313</v>
      </c>
      <c r="G149" s="115" t="s">
        <v>1314</v>
      </c>
      <c r="H149" s="121" t="s">
        <v>1315</v>
      </c>
      <c r="I149" s="116" t="s">
        <v>1316</v>
      </c>
      <c r="J149" s="116" t="s">
        <v>711</v>
      </c>
      <c r="K149" s="116" t="s">
        <v>1317</v>
      </c>
      <c r="L149" s="116" t="s">
        <v>1318</v>
      </c>
    </row>
    <row r="150" spans="3:12" hidden="1" x14ac:dyDescent="0.25">
      <c r="C150" s="212" t="s">
        <v>1319</v>
      </c>
      <c r="D150" s="623">
        <v>35</v>
      </c>
      <c r="E150" s="213"/>
      <c r="F150" s="105">
        <v>30000</v>
      </c>
      <c r="G150" s="214">
        <f t="shared" ref="G150:G158" si="15">E150*F150</f>
        <v>0</v>
      </c>
      <c r="H150" s="215"/>
      <c r="I150" s="106" t="s">
        <v>294</v>
      </c>
      <c r="J150" s="106" t="str">
        <f>VLOOKUP(I150,Presupuesto!$B$11:$C$566,2,0)</f>
        <v>SERVICIOS DE CAPACITACION.</v>
      </c>
      <c r="K150" s="216" t="s">
        <v>66</v>
      </c>
      <c r="L150" s="106" t="s">
        <v>725</v>
      </c>
    </row>
    <row r="151" spans="3:12" x14ac:dyDescent="0.25">
      <c r="C151" s="89" t="s">
        <v>1320</v>
      </c>
      <c r="D151" s="624"/>
      <c r="E151" s="171">
        <f>D150</f>
        <v>35</v>
      </c>
      <c r="F151" s="90">
        <v>50</v>
      </c>
      <c r="G151" s="87">
        <f t="shared" si="15"/>
        <v>1750</v>
      </c>
      <c r="H151" s="146" t="s">
        <v>703</v>
      </c>
      <c r="I151" s="88" t="s">
        <v>307</v>
      </c>
      <c r="J151" s="88" t="str">
        <f>VLOOKUP(I151,Presupuesto!$B$11:$C$566,2,0)</f>
        <v>SERVICIOS DE IMPRENTA PUBLIC.Y REPRODUCCION</v>
      </c>
      <c r="K151" s="88" t="str">
        <f>$K$150</f>
        <v>Lo Esencial de la Reforma Universitaria</v>
      </c>
      <c r="L151" s="88" t="s">
        <v>725</v>
      </c>
    </row>
    <row r="152" spans="3:12" x14ac:dyDescent="0.25">
      <c r="C152" s="89" t="s">
        <v>1321</v>
      </c>
      <c r="D152" s="624"/>
      <c r="E152" s="171">
        <f>D150</f>
        <v>35</v>
      </c>
      <c r="F152" s="90">
        <v>150</v>
      </c>
      <c r="G152" s="87">
        <f t="shared" si="15"/>
        <v>5250</v>
      </c>
      <c r="H152" s="146" t="s">
        <v>703</v>
      </c>
      <c r="I152" s="88" t="s">
        <v>361</v>
      </c>
      <c r="J152" s="88" t="str">
        <f>VLOOKUP(I152,Presupuesto!$B$11:$C$566,2,0)</f>
        <v>ALIMENTOS B EBIDAS PARA PERSONAS</v>
      </c>
      <c r="K152" s="88" t="str">
        <f t="shared" ref="K152:K159" si="16">$K$150</f>
        <v>Lo Esencial de la Reforma Universitaria</v>
      </c>
      <c r="L152" s="88" t="s">
        <v>725</v>
      </c>
    </row>
    <row r="153" spans="3:12" hidden="1" x14ac:dyDescent="0.25">
      <c r="C153" s="89" t="s">
        <v>1322</v>
      </c>
      <c r="D153" s="624"/>
      <c r="E153" s="137">
        <v>0</v>
      </c>
      <c r="F153" s="108">
        <v>10000</v>
      </c>
      <c r="G153" s="87">
        <f t="shared" si="15"/>
        <v>0</v>
      </c>
      <c r="H153" s="146"/>
      <c r="I153" s="210" t="s">
        <v>327</v>
      </c>
      <c r="J153" s="88" t="str">
        <f>VLOOKUP(I153,Presupuesto!$B$11:$C$566,2,0)</f>
        <v>PASAJES (26100-00)</v>
      </c>
      <c r="K153" s="88" t="str">
        <f t="shared" si="16"/>
        <v>Lo Esencial de la Reforma Universitaria</v>
      </c>
      <c r="L153" s="88" t="s">
        <v>720</v>
      </c>
    </row>
    <row r="154" spans="3:12" hidden="1" x14ac:dyDescent="0.25">
      <c r="C154" s="89" t="s">
        <v>1323</v>
      </c>
      <c r="D154" s="624"/>
      <c r="E154" s="137">
        <v>0</v>
      </c>
      <c r="F154" s="108">
        <v>250</v>
      </c>
      <c r="G154" s="87">
        <f t="shared" si="15"/>
        <v>0</v>
      </c>
      <c r="H154" s="146"/>
      <c r="I154" s="88" t="s">
        <v>384</v>
      </c>
      <c r="J154" s="88" t="str">
        <f>VLOOKUP(I154,Presupuesto!$B$11:$C$566,2,0)</f>
        <v>PRODUCTOS PAPEL Y CARTON</v>
      </c>
      <c r="K154" s="88" t="str">
        <f t="shared" si="16"/>
        <v>Lo Esencial de la Reforma Universitaria</v>
      </c>
      <c r="L154" s="88" t="s">
        <v>720</v>
      </c>
    </row>
    <row r="155" spans="3:12" x14ac:dyDescent="0.25">
      <c r="C155" s="89" t="s">
        <v>1324</v>
      </c>
      <c r="D155" s="624"/>
      <c r="E155" s="171">
        <f>(D150*25)/500</f>
        <v>1.75</v>
      </c>
      <c r="F155" s="90">
        <v>85</v>
      </c>
      <c r="G155" s="87">
        <f t="shared" si="15"/>
        <v>148.75</v>
      </c>
      <c r="H155" s="146" t="s">
        <v>703</v>
      </c>
      <c r="I155" s="88" t="s">
        <v>384</v>
      </c>
      <c r="J155" s="88" t="str">
        <f>VLOOKUP(I155,Presupuesto!$B$11:$C$566,2,0)</f>
        <v>PRODUCTOS PAPEL Y CARTON</v>
      </c>
      <c r="K155" s="88" t="str">
        <f t="shared" si="16"/>
        <v>Lo Esencial de la Reforma Universitaria</v>
      </c>
      <c r="L155" s="88" t="s">
        <v>720</v>
      </c>
    </row>
    <row r="156" spans="3:12" x14ac:dyDescent="0.25">
      <c r="C156" s="89" t="s">
        <v>1325</v>
      </c>
      <c r="D156" s="624"/>
      <c r="E156" s="171">
        <f>D150/12</f>
        <v>2.9166666666666665</v>
      </c>
      <c r="F156" s="90">
        <v>36</v>
      </c>
      <c r="G156" s="87">
        <f t="shared" si="15"/>
        <v>105</v>
      </c>
      <c r="H156" s="146" t="s">
        <v>703</v>
      </c>
      <c r="I156" s="88" t="s">
        <v>451</v>
      </c>
      <c r="J156" s="88" t="str">
        <f>VLOOKUP(I156,Presupuesto!$B$11:$C$566,2,0)</f>
        <v>UTILES DE ESCRITORIO, OFICINA Y ENSE¥ANZA</v>
      </c>
      <c r="K156" s="88" t="str">
        <f t="shared" si="16"/>
        <v>Lo Esencial de la Reforma Universitaria</v>
      </c>
      <c r="L156" s="88" t="s">
        <v>725</v>
      </c>
    </row>
    <row r="157" spans="3:12" x14ac:dyDescent="0.25">
      <c r="C157" s="89" t="s">
        <v>1326</v>
      </c>
      <c r="D157" s="624"/>
      <c r="E157" s="171">
        <f>D150/12</f>
        <v>2.9166666666666665</v>
      </c>
      <c r="F157" s="90">
        <v>80</v>
      </c>
      <c r="G157" s="87">
        <f t="shared" si="15"/>
        <v>233.33333333333331</v>
      </c>
      <c r="H157" s="146" t="s">
        <v>703</v>
      </c>
      <c r="I157" s="88" t="s">
        <v>451</v>
      </c>
      <c r="J157" s="88" t="str">
        <f>VLOOKUP(I157,Presupuesto!$B$11:$C$566,2,0)</f>
        <v>UTILES DE ESCRITORIO, OFICINA Y ENSE¥ANZA</v>
      </c>
      <c r="K157" s="88" t="str">
        <f t="shared" si="16"/>
        <v>Lo Esencial de la Reforma Universitaria</v>
      </c>
      <c r="L157" s="88" t="s">
        <v>725</v>
      </c>
    </row>
    <row r="158" spans="3:12" hidden="1" x14ac:dyDescent="0.25">
      <c r="C158" s="99" t="s">
        <v>1327</v>
      </c>
      <c r="D158" s="624"/>
      <c r="E158" s="175">
        <v>0</v>
      </c>
      <c r="F158" s="109">
        <v>25</v>
      </c>
      <c r="G158" s="87">
        <f t="shared" si="15"/>
        <v>0</v>
      </c>
      <c r="H158" s="146"/>
      <c r="I158" s="88" t="s">
        <v>451</v>
      </c>
      <c r="J158" s="88" t="str">
        <f>VLOOKUP(I158,Presupuesto!$B$11:$C$566,2,0)</f>
        <v>UTILES DE ESCRITORIO, OFICINA Y ENSE¥ANZA</v>
      </c>
      <c r="K158" s="88" t="str">
        <f t="shared" si="16"/>
        <v>Lo Esencial de la Reforma Universitaria</v>
      </c>
      <c r="L158" s="88" t="s">
        <v>720</v>
      </c>
    </row>
    <row r="159" spans="3:12" ht="15.75" hidden="1" thickBot="1" x14ac:dyDescent="0.3">
      <c r="C159" s="179" t="s">
        <v>1275</v>
      </c>
      <c r="D159" s="180">
        <v>0</v>
      </c>
      <c r="E159" s="217">
        <v>0</v>
      </c>
      <c r="F159" s="94">
        <f>HLOOKUP(C159,$AH$2:$BU$3,2,0)</f>
        <v>1150</v>
      </c>
      <c r="G159" s="95">
        <f>D159*E159*F159</f>
        <v>0</v>
      </c>
      <c r="H159" s="218"/>
      <c r="I159" s="219" t="s">
        <v>335</v>
      </c>
      <c r="J159" s="96" t="str">
        <f>VLOOKUP(I159,Presupuesto!$B$11:$C$566,2,0)</f>
        <v>VIATICOS (26200-00)</v>
      </c>
      <c r="K159" s="220" t="str">
        <f t="shared" si="16"/>
        <v>Lo Esencial de la Reforma Universitaria</v>
      </c>
      <c r="L159" s="220" t="s">
        <v>720</v>
      </c>
    </row>
    <row r="161" spans="3:12" ht="15.75" thickBot="1" x14ac:dyDescent="0.3">
      <c r="C161" s="254"/>
      <c r="D161" s="254"/>
      <c r="E161" s="254"/>
      <c r="F161" s="254"/>
      <c r="G161" s="254"/>
      <c r="H161" s="243"/>
      <c r="I161" s="254"/>
      <c r="J161" s="254"/>
      <c r="K161" s="254"/>
      <c r="L161" s="254"/>
    </row>
    <row r="162" spans="3:12" ht="15.75" thickBot="1" x14ac:dyDescent="0.3">
      <c r="C162" s="29" t="s">
        <v>1308</v>
      </c>
      <c r="D162" s="30">
        <f>SUM(G169:G178)</f>
        <v>5347.916666666667</v>
      </c>
      <c r="E162" s="84"/>
      <c r="F162" s="84"/>
      <c r="G162" s="84"/>
      <c r="H162" s="69"/>
      <c r="I162" s="69"/>
      <c r="J162" s="69"/>
      <c r="K162" s="102"/>
      <c r="L162" s="254"/>
    </row>
    <row r="163" spans="3:12" x14ac:dyDescent="0.25">
      <c r="C163" s="68"/>
      <c r="D163" s="31"/>
      <c r="E163" s="84"/>
      <c r="F163" s="84"/>
      <c r="G163" s="84"/>
      <c r="H163" s="69"/>
      <c r="I163" s="69"/>
      <c r="J163" s="69"/>
      <c r="K163" s="102"/>
      <c r="L163" s="254"/>
    </row>
    <row r="164" spans="3:12" x14ac:dyDescent="0.25">
      <c r="C164" s="68"/>
      <c r="D164" s="31"/>
      <c r="E164" s="84"/>
      <c r="F164" s="84"/>
      <c r="G164" s="84"/>
      <c r="H164" s="69"/>
      <c r="I164" s="69"/>
      <c r="J164" s="69"/>
      <c r="K164" s="102"/>
      <c r="L164" s="254"/>
    </row>
    <row r="165" spans="3:12" ht="15.75" x14ac:dyDescent="0.25">
      <c r="C165" s="172" t="s">
        <v>1309</v>
      </c>
      <c r="D165" s="230" t="s">
        <v>1335</v>
      </c>
      <c r="E165" s="84"/>
      <c r="F165" s="84"/>
      <c r="G165" s="84"/>
      <c r="H165" s="69"/>
      <c r="I165" s="69"/>
      <c r="J165" s="69"/>
      <c r="K165" s="102"/>
      <c r="L165" s="254"/>
    </row>
    <row r="166" spans="3:12" ht="18.75" x14ac:dyDescent="0.25">
      <c r="C166" s="173" t="str">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10. Para implementar el Plan con enfoque transversal de los DD HH, desarrollar 1 Taller sobre formación en comunicación popular (cómo llegar a los públicos).</v>
      </c>
      <c r="D166" s="31"/>
      <c r="E166" s="84"/>
      <c r="F166" s="84"/>
      <c r="G166" s="84"/>
      <c r="H166" s="69"/>
      <c r="I166" s="69"/>
      <c r="J166" s="69"/>
      <c r="K166" s="102"/>
      <c r="L166" s="254"/>
    </row>
    <row r="167" spans="3:12" ht="15.75" thickBot="1" x14ac:dyDescent="0.3">
      <c r="C167" s="68"/>
      <c r="D167" s="31"/>
      <c r="E167" s="84"/>
      <c r="F167" s="84"/>
      <c r="G167" s="84"/>
      <c r="H167" s="69"/>
      <c r="I167" s="69"/>
      <c r="J167" s="69"/>
      <c r="K167" s="102"/>
      <c r="L167" s="254"/>
    </row>
    <row r="168" spans="3:12" ht="30.75" thickBot="1" x14ac:dyDescent="0.3">
      <c r="C168" s="114" t="s">
        <v>1311</v>
      </c>
      <c r="D168" s="117" t="s">
        <v>1312</v>
      </c>
      <c r="E168" s="116" t="s">
        <v>99</v>
      </c>
      <c r="F168" s="116" t="s">
        <v>1313</v>
      </c>
      <c r="G168" s="115" t="s">
        <v>1314</v>
      </c>
      <c r="H168" s="121" t="s">
        <v>1315</v>
      </c>
      <c r="I168" s="116" t="s">
        <v>1316</v>
      </c>
      <c r="J168" s="116" t="s">
        <v>711</v>
      </c>
      <c r="K168" s="116" t="s">
        <v>1317</v>
      </c>
      <c r="L168" s="116" t="s">
        <v>1318</v>
      </c>
    </row>
    <row r="169" spans="3:12" hidden="1" x14ac:dyDescent="0.25">
      <c r="C169" s="212" t="s">
        <v>1319</v>
      </c>
      <c r="D169" s="623">
        <v>25</v>
      </c>
      <c r="E169" s="213"/>
      <c r="F169" s="105">
        <v>30000</v>
      </c>
      <c r="G169" s="214">
        <f t="shared" ref="G169:G177" si="17">E169*F169</f>
        <v>0</v>
      </c>
      <c r="H169" s="215"/>
      <c r="I169" s="106" t="s">
        <v>294</v>
      </c>
      <c r="J169" s="106" t="str">
        <f>VLOOKUP(I169,Presupuesto!$B$11:$C$566,2,0)</f>
        <v>SERVICIOS DE CAPACITACION.</v>
      </c>
      <c r="K169" s="216" t="s">
        <v>66</v>
      </c>
      <c r="L169" s="106" t="s">
        <v>719</v>
      </c>
    </row>
    <row r="170" spans="3:12" x14ac:dyDescent="0.25">
      <c r="C170" s="89" t="s">
        <v>1320</v>
      </c>
      <c r="D170" s="624"/>
      <c r="E170" s="171">
        <f>D169</f>
        <v>25</v>
      </c>
      <c r="F170" s="90">
        <v>50</v>
      </c>
      <c r="G170" s="87">
        <f t="shared" si="17"/>
        <v>1250</v>
      </c>
      <c r="H170" s="146" t="s">
        <v>703</v>
      </c>
      <c r="I170" s="88" t="s">
        <v>307</v>
      </c>
      <c r="J170" s="88" t="str">
        <f>VLOOKUP(I170,Presupuesto!$B$11:$C$566,2,0)</f>
        <v>SERVICIOS DE IMPRENTA PUBLIC.Y REPRODUCCION</v>
      </c>
      <c r="K170" s="88" t="str">
        <f>$K$169</f>
        <v>Lo Esencial de la Reforma Universitaria</v>
      </c>
      <c r="L170" s="88" t="s">
        <v>728</v>
      </c>
    </row>
    <row r="171" spans="3:12" x14ac:dyDescent="0.25">
      <c r="C171" s="89" t="s">
        <v>1321</v>
      </c>
      <c r="D171" s="624"/>
      <c r="E171" s="171">
        <f>D169</f>
        <v>25</v>
      </c>
      <c r="F171" s="90">
        <v>150</v>
      </c>
      <c r="G171" s="87">
        <f t="shared" si="17"/>
        <v>3750</v>
      </c>
      <c r="H171" s="146" t="s">
        <v>703</v>
      </c>
      <c r="I171" s="88" t="s">
        <v>361</v>
      </c>
      <c r="J171" s="88" t="str">
        <f>VLOOKUP(I171,Presupuesto!$B$11:$C$566,2,0)</f>
        <v>ALIMENTOS B EBIDAS PARA PERSONAS</v>
      </c>
      <c r="K171" s="88" t="str">
        <f t="shared" ref="K171:K178" si="18">$K$169</f>
        <v>Lo Esencial de la Reforma Universitaria</v>
      </c>
      <c r="L171" s="88" t="s">
        <v>728</v>
      </c>
    </row>
    <row r="172" spans="3:12" hidden="1" x14ac:dyDescent="0.25">
      <c r="C172" s="89" t="s">
        <v>1322</v>
      </c>
      <c r="D172" s="624"/>
      <c r="E172" s="137">
        <v>0</v>
      </c>
      <c r="F172" s="108">
        <v>10000</v>
      </c>
      <c r="G172" s="87">
        <f t="shared" si="17"/>
        <v>0</v>
      </c>
      <c r="H172" s="146"/>
      <c r="I172" s="210" t="s">
        <v>327</v>
      </c>
      <c r="J172" s="88" t="str">
        <f>VLOOKUP(I172,Presupuesto!$B$11:$C$566,2,0)</f>
        <v>PASAJES (26100-00)</v>
      </c>
      <c r="K172" s="88" t="str">
        <f t="shared" si="18"/>
        <v>Lo Esencial de la Reforma Universitaria</v>
      </c>
      <c r="L172" s="88" t="s">
        <v>720</v>
      </c>
    </row>
    <row r="173" spans="3:12" hidden="1" x14ac:dyDescent="0.25">
      <c r="C173" s="89" t="s">
        <v>1323</v>
      </c>
      <c r="D173" s="624"/>
      <c r="E173" s="137">
        <v>0</v>
      </c>
      <c r="F173" s="108">
        <v>250</v>
      </c>
      <c r="G173" s="87">
        <f t="shared" si="17"/>
        <v>0</v>
      </c>
      <c r="H173" s="146"/>
      <c r="I173" s="88" t="s">
        <v>384</v>
      </c>
      <c r="J173" s="88" t="str">
        <f>VLOOKUP(I173,Presupuesto!$B$11:$C$566,2,0)</f>
        <v>PRODUCTOS PAPEL Y CARTON</v>
      </c>
      <c r="K173" s="88" t="str">
        <f t="shared" si="18"/>
        <v>Lo Esencial de la Reforma Universitaria</v>
      </c>
      <c r="L173" s="88" t="s">
        <v>720</v>
      </c>
    </row>
    <row r="174" spans="3:12" x14ac:dyDescent="0.25">
      <c r="C174" s="89" t="s">
        <v>1324</v>
      </c>
      <c r="D174" s="624"/>
      <c r="E174" s="171">
        <f>(D169*25)/500</f>
        <v>1.25</v>
      </c>
      <c r="F174" s="90">
        <v>85</v>
      </c>
      <c r="G174" s="87">
        <f t="shared" si="17"/>
        <v>106.25</v>
      </c>
      <c r="H174" s="146" t="s">
        <v>703</v>
      </c>
      <c r="I174" s="88" t="s">
        <v>384</v>
      </c>
      <c r="J174" s="88" t="str">
        <f>VLOOKUP(I174,Presupuesto!$B$11:$C$566,2,0)</f>
        <v>PRODUCTOS PAPEL Y CARTON</v>
      </c>
      <c r="K174" s="88" t="str">
        <f t="shared" si="18"/>
        <v>Lo Esencial de la Reforma Universitaria</v>
      </c>
      <c r="L174" s="88" t="s">
        <v>728</v>
      </c>
    </row>
    <row r="175" spans="3:12" x14ac:dyDescent="0.25">
      <c r="C175" s="89" t="s">
        <v>1325</v>
      </c>
      <c r="D175" s="624"/>
      <c r="E175" s="171">
        <f>D169/12</f>
        <v>2.0833333333333335</v>
      </c>
      <c r="F175" s="90">
        <v>36</v>
      </c>
      <c r="G175" s="87">
        <f t="shared" si="17"/>
        <v>75</v>
      </c>
      <c r="H175" s="146" t="s">
        <v>703</v>
      </c>
      <c r="I175" s="88" t="s">
        <v>451</v>
      </c>
      <c r="J175" s="88" t="str">
        <f>VLOOKUP(I175,Presupuesto!$B$11:$C$566,2,0)</f>
        <v>UTILES DE ESCRITORIO, OFICINA Y ENSE¥ANZA</v>
      </c>
      <c r="K175" s="88" t="str">
        <f t="shared" si="18"/>
        <v>Lo Esencial de la Reforma Universitaria</v>
      </c>
      <c r="L175" s="88" t="s">
        <v>728</v>
      </c>
    </row>
    <row r="176" spans="3:12" x14ac:dyDescent="0.25">
      <c r="C176" s="89" t="s">
        <v>1326</v>
      </c>
      <c r="D176" s="624"/>
      <c r="E176" s="171">
        <f>D169/12</f>
        <v>2.0833333333333335</v>
      </c>
      <c r="F176" s="90">
        <v>80</v>
      </c>
      <c r="G176" s="87">
        <f t="shared" si="17"/>
        <v>166.66666666666669</v>
      </c>
      <c r="H176" s="146" t="s">
        <v>703</v>
      </c>
      <c r="I176" s="88" t="s">
        <v>451</v>
      </c>
      <c r="J176" s="88" t="str">
        <f>VLOOKUP(I176,Presupuesto!$B$11:$C$566,2,0)</f>
        <v>UTILES DE ESCRITORIO, OFICINA Y ENSE¥ANZA</v>
      </c>
      <c r="K176" s="88" t="str">
        <f t="shared" si="18"/>
        <v>Lo Esencial de la Reforma Universitaria</v>
      </c>
      <c r="L176" s="88" t="s">
        <v>728</v>
      </c>
    </row>
    <row r="177" spans="3:12" hidden="1" x14ac:dyDescent="0.25">
      <c r="C177" s="99" t="s">
        <v>1327</v>
      </c>
      <c r="D177" s="624"/>
      <c r="E177" s="175">
        <v>0</v>
      </c>
      <c r="F177" s="109">
        <v>25</v>
      </c>
      <c r="G177" s="87">
        <f t="shared" si="17"/>
        <v>0</v>
      </c>
      <c r="H177" s="146"/>
      <c r="I177" s="88" t="s">
        <v>451</v>
      </c>
      <c r="J177" s="88" t="str">
        <f>VLOOKUP(I177,Presupuesto!$B$11:$C$566,2,0)</f>
        <v>UTILES DE ESCRITORIO, OFICINA Y ENSE¥ANZA</v>
      </c>
      <c r="K177" s="88" t="str">
        <f t="shared" si="18"/>
        <v>Lo Esencial de la Reforma Universitaria</v>
      </c>
      <c r="L177" s="88" t="s">
        <v>720</v>
      </c>
    </row>
    <row r="178" spans="3:12" ht="15.75" hidden="1" thickBot="1" x14ac:dyDescent="0.3">
      <c r="C178" s="179" t="s">
        <v>1275</v>
      </c>
      <c r="D178" s="180">
        <v>0</v>
      </c>
      <c r="E178" s="217">
        <v>0</v>
      </c>
      <c r="F178" s="94">
        <f>HLOOKUP(C178,$AH$2:$BU$3,2,0)</f>
        <v>1150</v>
      </c>
      <c r="G178" s="95">
        <f>D178*E178*F178</f>
        <v>0</v>
      </c>
      <c r="H178" s="218"/>
      <c r="I178" s="219" t="s">
        <v>335</v>
      </c>
      <c r="J178" s="96" t="str">
        <f>VLOOKUP(I178,Presupuesto!$B$11:$C$566,2,0)</f>
        <v>VIATICOS (26200-00)</v>
      </c>
      <c r="K178" s="220" t="str">
        <f t="shared" si="18"/>
        <v>Lo Esencial de la Reforma Universitaria</v>
      </c>
      <c r="L178" s="220" t="s">
        <v>720</v>
      </c>
    </row>
    <row r="179" spans="3:12" x14ac:dyDescent="0.25">
      <c r="C179" s="84"/>
      <c r="D179" s="254"/>
      <c r="E179" s="102"/>
      <c r="F179" s="102"/>
      <c r="G179" s="102"/>
      <c r="H179" s="158"/>
      <c r="I179" s="102"/>
      <c r="J179" s="102"/>
      <c r="K179" s="102"/>
      <c r="L179" s="254"/>
    </row>
    <row r="180" spans="3:12" ht="15.75" thickBot="1" x14ac:dyDescent="0.3">
      <c r="C180" s="254"/>
      <c r="D180" s="254"/>
      <c r="E180" s="254"/>
      <c r="F180" s="254"/>
      <c r="G180" s="254"/>
      <c r="H180" s="243"/>
      <c r="I180" s="254"/>
      <c r="J180" s="254"/>
      <c r="K180" s="254"/>
      <c r="L180" s="254"/>
    </row>
    <row r="181" spans="3:12" ht="15.75" thickBot="1" x14ac:dyDescent="0.3">
      <c r="C181" s="29" t="s">
        <v>1308</v>
      </c>
      <c r="D181" s="30">
        <f>SUM(G188:G197)</f>
        <v>5347.916666666667</v>
      </c>
      <c r="E181" s="84"/>
      <c r="F181" s="84"/>
      <c r="G181" s="84"/>
      <c r="H181" s="69"/>
      <c r="I181" s="69"/>
      <c r="J181" s="69"/>
      <c r="K181" s="102"/>
      <c r="L181" s="254"/>
    </row>
    <row r="182" spans="3:12" x14ac:dyDescent="0.25">
      <c r="C182" s="68"/>
      <c r="D182" s="31"/>
      <c r="E182" s="84"/>
      <c r="F182" s="84"/>
      <c r="G182" s="84"/>
      <c r="H182" s="69"/>
      <c r="I182" s="69"/>
      <c r="J182" s="69"/>
      <c r="K182" s="102"/>
      <c r="L182" s="254"/>
    </row>
    <row r="183" spans="3:12" x14ac:dyDescent="0.25">
      <c r="C183" s="68"/>
      <c r="D183" s="31"/>
      <c r="E183" s="84"/>
      <c r="F183" s="84"/>
      <c r="G183" s="84"/>
      <c r="H183" s="69"/>
      <c r="I183" s="69"/>
      <c r="J183" s="69"/>
      <c r="K183" s="102"/>
      <c r="L183" s="254"/>
    </row>
    <row r="184" spans="3:12" ht="15.75" x14ac:dyDescent="0.25">
      <c r="C184" s="172" t="s">
        <v>1309</v>
      </c>
      <c r="D184" s="230" t="s">
        <v>1336</v>
      </c>
      <c r="E184" s="84"/>
      <c r="F184" s="84"/>
      <c r="G184" s="84"/>
      <c r="H184" s="69"/>
      <c r="I184" s="69"/>
      <c r="J184" s="69"/>
      <c r="K184" s="102"/>
      <c r="L184" s="254"/>
    </row>
    <row r="185" spans="3:12" ht="18.75" x14ac:dyDescent="0.25">
      <c r="C185" s="173" t="str">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11.Para implementar el Plan con enfoque transversal de los DD HH, desarrollar una jornada de trabajo para unificar competencias (según perfil de egreso) y ejes temáticos identificados según prioridades de contexto y naturaleza de las áreas disciplinares. Escuela y Dptos. De la Facultad</v>
      </c>
      <c r="D185" s="31"/>
      <c r="E185" s="84"/>
      <c r="F185" s="84"/>
      <c r="G185" s="84"/>
      <c r="H185" s="69"/>
      <c r="I185" s="69"/>
      <c r="J185" s="69"/>
      <c r="K185" s="102"/>
      <c r="L185" s="254"/>
    </row>
    <row r="186" spans="3:12" ht="15.75" thickBot="1" x14ac:dyDescent="0.3">
      <c r="C186" s="68"/>
      <c r="D186" s="31"/>
      <c r="E186" s="84"/>
      <c r="F186" s="84"/>
      <c r="G186" s="84"/>
      <c r="H186" s="69"/>
      <c r="I186" s="69"/>
      <c r="J186" s="69"/>
      <c r="K186" s="102"/>
      <c r="L186" s="254"/>
    </row>
    <row r="187" spans="3:12" ht="30.75" thickBot="1" x14ac:dyDescent="0.3">
      <c r="C187" s="114" t="s">
        <v>1311</v>
      </c>
      <c r="D187" s="117" t="s">
        <v>1312</v>
      </c>
      <c r="E187" s="116" t="s">
        <v>99</v>
      </c>
      <c r="F187" s="116" t="s">
        <v>1313</v>
      </c>
      <c r="G187" s="115" t="s">
        <v>1314</v>
      </c>
      <c r="H187" s="121" t="s">
        <v>1315</v>
      </c>
      <c r="I187" s="116" t="s">
        <v>1316</v>
      </c>
      <c r="J187" s="116" t="s">
        <v>711</v>
      </c>
      <c r="K187" s="116" t="s">
        <v>1317</v>
      </c>
      <c r="L187" s="116" t="s">
        <v>1318</v>
      </c>
    </row>
    <row r="188" spans="3:12" hidden="1" x14ac:dyDescent="0.25">
      <c r="C188" s="212" t="s">
        <v>1319</v>
      </c>
      <c r="D188" s="623">
        <v>25</v>
      </c>
      <c r="E188" s="213"/>
      <c r="F188" s="105">
        <v>30000</v>
      </c>
      <c r="G188" s="214">
        <f t="shared" ref="G188:G196" si="19">E188*F188</f>
        <v>0</v>
      </c>
      <c r="H188" s="215"/>
      <c r="I188" s="106" t="s">
        <v>294</v>
      </c>
      <c r="J188" s="106" t="str">
        <f>VLOOKUP(I188,Presupuesto!$B$11:$C$566,2,0)</f>
        <v>SERVICIOS DE CAPACITACION.</v>
      </c>
      <c r="K188" s="216" t="s">
        <v>66</v>
      </c>
      <c r="L188" s="106" t="s">
        <v>719</v>
      </c>
    </row>
    <row r="189" spans="3:12" x14ac:dyDescent="0.25">
      <c r="C189" s="89" t="s">
        <v>1320</v>
      </c>
      <c r="D189" s="624"/>
      <c r="E189" s="171">
        <f>D188</f>
        <v>25</v>
      </c>
      <c r="F189" s="90">
        <v>50</v>
      </c>
      <c r="G189" s="87">
        <f t="shared" si="19"/>
        <v>1250</v>
      </c>
      <c r="H189" s="146" t="s">
        <v>703</v>
      </c>
      <c r="I189" s="88" t="s">
        <v>307</v>
      </c>
      <c r="J189" s="88" t="str">
        <f>VLOOKUP(I189,Presupuesto!$B$11:$C$566,2,0)</f>
        <v>SERVICIOS DE IMPRENTA PUBLIC.Y REPRODUCCION</v>
      </c>
      <c r="K189" s="88" t="str">
        <f>$K$188</f>
        <v>Lo Esencial de la Reforma Universitaria</v>
      </c>
      <c r="L189" s="88" t="s">
        <v>729</v>
      </c>
    </row>
    <row r="190" spans="3:12" x14ac:dyDescent="0.25">
      <c r="C190" s="89" t="s">
        <v>1321</v>
      </c>
      <c r="D190" s="624"/>
      <c r="E190" s="171">
        <f>D188</f>
        <v>25</v>
      </c>
      <c r="F190" s="90">
        <v>150</v>
      </c>
      <c r="G190" s="87">
        <f t="shared" si="19"/>
        <v>3750</v>
      </c>
      <c r="H190" s="146" t="s">
        <v>703</v>
      </c>
      <c r="I190" s="88" t="s">
        <v>361</v>
      </c>
      <c r="J190" s="88" t="str">
        <f>VLOOKUP(I190,Presupuesto!$B$11:$C$566,2,0)</f>
        <v>ALIMENTOS B EBIDAS PARA PERSONAS</v>
      </c>
      <c r="K190" s="88" t="str">
        <f t="shared" ref="K190:K197" si="20">$K$188</f>
        <v>Lo Esencial de la Reforma Universitaria</v>
      </c>
      <c r="L190" s="88" t="s">
        <v>729</v>
      </c>
    </row>
    <row r="191" spans="3:12" hidden="1" x14ac:dyDescent="0.25">
      <c r="C191" s="89" t="s">
        <v>1322</v>
      </c>
      <c r="D191" s="624"/>
      <c r="E191" s="137">
        <v>0</v>
      </c>
      <c r="F191" s="108">
        <v>10000</v>
      </c>
      <c r="G191" s="87">
        <f t="shared" si="19"/>
        <v>0</v>
      </c>
      <c r="H191" s="146"/>
      <c r="I191" s="210" t="s">
        <v>327</v>
      </c>
      <c r="J191" s="88" t="str">
        <f>VLOOKUP(I191,Presupuesto!$B$11:$C$566,2,0)</f>
        <v>PASAJES (26100-00)</v>
      </c>
      <c r="K191" s="88" t="str">
        <f t="shared" si="20"/>
        <v>Lo Esencial de la Reforma Universitaria</v>
      </c>
      <c r="L191" s="88" t="s">
        <v>720</v>
      </c>
    </row>
    <row r="192" spans="3:12" hidden="1" x14ac:dyDescent="0.25">
      <c r="C192" s="89" t="s">
        <v>1323</v>
      </c>
      <c r="D192" s="624"/>
      <c r="E192" s="137">
        <v>0</v>
      </c>
      <c r="F192" s="108">
        <v>250</v>
      </c>
      <c r="G192" s="87">
        <f t="shared" si="19"/>
        <v>0</v>
      </c>
      <c r="H192" s="146"/>
      <c r="I192" s="88" t="s">
        <v>384</v>
      </c>
      <c r="J192" s="88" t="str">
        <f>VLOOKUP(I192,Presupuesto!$B$11:$C$566,2,0)</f>
        <v>PRODUCTOS PAPEL Y CARTON</v>
      </c>
      <c r="K192" s="88" t="str">
        <f t="shared" si="20"/>
        <v>Lo Esencial de la Reforma Universitaria</v>
      </c>
      <c r="L192" s="88" t="s">
        <v>720</v>
      </c>
    </row>
    <row r="193" spans="3:12" x14ac:dyDescent="0.25">
      <c r="C193" s="89" t="s">
        <v>1324</v>
      </c>
      <c r="D193" s="624"/>
      <c r="E193" s="171">
        <f>(D188*25)/500</f>
        <v>1.25</v>
      </c>
      <c r="F193" s="90">
        <v>85</v>
      </c>
      <c r="G193" s="87">
        <f t="shared" si="19"/>
        <v>106.25</v>
      </c>
      <c r="H193" s="146" t="s">
        <v>703</v>
      </c>
      <c r="I193" s="88" t="s">
        <v>384</v>
      </c>
      <c r="J193" s="88" t="str">
        <f>VLOOKUP(I193,Presupuesto!$B$11:$C$566,2,0)</f>
        <v>PRODUCTOS PAPEL Y CARTON</v>
      </c>
      <c r="K193" s="88" t="str">
        <f t="shared" si="20"/>
        <v>Lo Esencial de la Reforma Universitaria</v>
      </c>
      <c r="L193" s="88" t="s">
        <v>729</v>
      </c>
    </row>
    <row r="194" spans="3:12" x14ac:dyDescent="0.25">
      <c r="C194" s="89" t="s">
        <v>1325</v>
      </c>
      <c r="D194" s="624"/>
      <c r="E194" s="171">
        <f>D188/12</f>
        <v>2.0833333333333335</v>
      </c>
      <c r="F194" s="90">
        <v>36</v>
      </c>
      <c r="G194" s="87">
        <f t="shared" si="19"/>
        <v>75</v>
      </c>
      <c r="H194" s="146" t="s">
        <v>703</v>
      </c>
      <c r="I194" s="88" t="s">
        <v>451</v>
      </c>
      <c r="J194" s="88" t="str">
        <f>VLOOKUP(I194,Presupuesto!$B$11:$C$566,2,0)</f>
        <v>UTILES DE ESCRITORIO, OFICINA Y ENSE¥ANZA</v>
      </c>
      <c r="K194" s="88" t="str">
        <f t="shared" si="20"/>
        <v>Lo Esencial de la Reforma Universitaria</v>
      </c>
      <c r="L194" s="88" t="s">
        <v>729</v>
      </c>
    </row>
    <row r="195" spans="3:12" x14ac:dyDescent="0.25">
      <c r="C195" s="89" t="s">
        <v>1326</v>
      </c>
      <c r="D195" s="624"/>
      <c r="E195" s="171">
        <f>D188/12</f>
        <v>2.0833333333333335</v>
      </c>
      <c r="F195" s="90">
        <v>80</v>
      </c>
      <c r="G195" s="87">
        <f t="shared" si="19"/>
        <v>166.66666666666669</v>
      </c>
      <c r="H195" s="146" t="s">
        <v>703</v>
      </c>
      <c r="I195" s="88" t="s">
        <v>451</v>
      </c>
      <c r="J195" s="88" t="str">
        <f>VLOOKUP(I195,Presupuesto!$B$11:$C$566,2,0)</f>
        <v>UTILES DE ESCRITORIO, OFICINA Y ENSE¥ANZA</v>
      </c>
      <c r="K195" s="88" t="str">
        <f t="shared" si="20"/>
        <v>Lo Esencial de la Reforma Universitaria</v>
      </c>
      <c r="L195" s="88" t="s">
        <v>729</v>
      </c>
    </row>
    <row r="196" spans="3:12" hidden="1" x14ac:dyDescent="0.25">
      <c r="C196" s="99" t="s">
        <v>1327</v>
      </c>
      <c r="D196" s="624"/>
      <c r="E196" s="175">
        <v>0</v>
      </c>
      <c r="F196" s="109">
        <v>25</v>
      </c>
      <c r="G196" s="87">
        <f t="shared" si="19"/>
        <v>0</v>
      </c>
      <c r="H196" s="146"/>
      <c r="I196" s="88" t="s">
        <v>451</v>
      </c>
      <c r="J196" s="88" t="str">
        <f>VLOOKUP(I196,Presupuesto!$B$11:$C$566,2,0)</f>
        <v>UTILES DE ESCRITORIO, OFICINA Y ENSE¥ANZA</v>
      </c>
      <c r="K196" s="88" t="str">
        <f t="shared" si="20"/>
        <v>Lo Esencial de la Reforma Universitaria</v>
      </c>
      <c r="L196" s="88" t="s">
        <v>720</v>
      </c>
    </row>
    <row r="197" spans="3:12" ht="15.75" hidden="1" thickBot="1" x14ac:dyDescent="0.3">
      <c r="C197" s="179" t="s">
        <v>1275</v>
      </c>
      <c r="D197" s="180">
        <v>0</v>
      </c>
      <c r="E197" s="217">
        <v>0</v>
      </c>
      <c r="F197" s="94">
        <f>HLOOKUP(C197,$AH$2:$BU$3,2,0)</f>
        <v>1150</v>
      </c>
      <c r="G197" s="95">
        <f>D197*E197*F197</f>
        <v>0</v>
      </c>
      <c r="H197" s="218"/>
      <c r="I197" s="219" t="s">
        <v>335</v>
      </c>
      <c r="J197" s="96" t="str">
        <f>VLOOKUP(I197,Presupuesto!$B$11:$C$566,2,0)</f>
        <v>VIATICOS (26200-00)</v>
      </c>
      <c r="K197" s="220" t="str">
        <f t="shared" si="20"/>
        <v>Lo Esencial de la Reforma Universitaria</v>
      </c>
      <c r="L197" s="220" t="s">
        <v>720</v>
      </c>
    </row>
    <row r="199" spans="3:12" ht="15.75" thickBot="1" x14ac:dyDescent="0.3">
      <c r="C199" s="254"/>
      <c r="D199" s="254"/>
      <c r="E199" s="254"/>
      <c r="F199" s="254"/>
      <c r="G199" s="254"/>
      <c r="H199" s="243"/>
      <c r="I199" s="254"/>
      <c r="J199" s="254"/>
      <c r="K199" s="254"/>
      <c r="L199" s="254"/>
    </row>
    <row r="200" spans="3:12" ht="15.75" thickBot="1" x14ac:dyDescent="0.3">
      <c r="C200" s="29" t="s">
        <v>1308</v>
      </c>
      <c r="D200" s="30">
        <f>SUM(G207:G216)</f>
        <v>5347.916666666667</v>
      </c>
      <c r="E200" s="84"/>
      <c r="F200" s="84"/>
      <c r="G200" s="84"/>
      <c r="H200" s="69"/>
      <c r="I200" s="69"/>
      <c r="J200" s="69"/>
      <c r="K200" s="102"/>
      <c r="L200" s="254"/>
    </row>
    <row r="201" spans="3:12" x14ac:dyDescent="0.25">
      <c r="C201" s="68"/>
      <c r="D201" s="31"/>
      <c r="E201" s="84"/>
      <c r="F201" s="84"/>
      <c r="G201" s="84"/>
      <c r="H201" s="69"/>
      <c r="I201" s="69"/>
      <c r="J201" s="69"/>
      <c r="K201" s="102"/>
      <c r="L201" s="254"/>
    </row>
    <row r="202" spans="3:12" x14ac:dyDescent="0.25">
      <c r="C202" s="68"/>
      <c r="D202" s="31"/>
      <c r="E202" s="84"/>
      <c r="F202" s="84"/>
      <c r="G202" s="84"/>
      <c r="H202" s="69"/>
      <c r="I202" s="69"/>
      <c r="J202" s="69"/>
      <c r="K202" s="102"/>
      <c r="L202" s="254"/>
    </row>
    <row r="203" spans="3:12" ht="15.75" x14ac:dyDescent="0.25">
      <c r="C203" s="172" t="s">
        <v>1309</v>
      </c>
      <c r="D203" s="230" t="s">
        <v>1337</v>
      </c>
      <c r="E203" s="84"/>
      <c r="F203" s="84"/>
      <c r="G203" s="84"/>
      <c r="H203" s="69"/>
      <c r="I203" s="69"/>
      <c r="J203" s="69"/>
      <c r="K203" s="102"/>
      <c r="L203" s="254"/>
    </row>
    <row r="204" spans="3:12" ht="18.75" x14ac:dyDescent="0.25">
      <c r="C204" s="173" t="str">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12. Para implementar el Plan con enfoque transversal de los DD HH, desarrollar una jornada de trabajo para identificar la metodología apropiada para abordar esos ejes y competencias en cada espacio pedagógico. Los 7 Dptos bajo la coordinación del Dpto. de Pedagogía y CIPRODEH</v>
      </c>
      <c r="D204" s="31"/>
      <c r="E204" s="84"/>
      <c r="F204" s="84"/>
      <c r="G204" s="84"/>
      <c r="H204" s="69"/>
      <c r="I204" s="69"/>
      <c r="J204" s="69"/>
      <c r="K204" s="102"/>
      <c r="L204" s="254"/>
    </row>
    <row r="205" spans="3:12" ht="15.75" thickBot="1" x14ac:dyDescent="0.3">
      <c r="C205" s="68"/>
      <c r="D205" s="31"/>
      <c r="E205" s="84"/>
      <c r="F205" s="84"/>
      <c r="G205" s="84"/>
      <c r="H205" s="69"/>
      <c r="I205" s="69"/>
      <c r="J205" s="69"/>
      <c r="K205" s="102"/>
      <c r="L205" s="254"/>
    </row>
    <row r="206" spans="3:12" ht="30.75" thickBot="1" x14ac:dyDescent="0.3">
      <c r="C206" s="114" t="s">
        <v>1311</v>
      </c>
      <c r="D206" s="117" t="s">
        <v>1312</v>
      </c>
      <c r="E206" s="116" t="s">
        <v>99</v>
      </c>
      <c r="F206" s="116" t="s">
        <v>1313</v>
      </c>
      <c r="G206" s="115" t="s">
        <v>1314</v>
      </c>
      <c r="H206" s="121" t="s">
        <v>1315</v>
      </c>
      <c r="I206" s="116" t="s">
        <v>1316</v>
      </c>
      <c r="J206" s="116" t="s">
        <v>711</v>
      </c>
      <c r="K206" s="116" t="s">
        <v>1317</v>
      </c>
      <c r="L206" s="116" t="s">
        <v>1318</v>
      </c>
    </row>
    <row r="207" spans="3:12" hidden="1" x14ac:dyDescent="0.25">
      <c r="C207" s="212" t="s">
        <v>1319</v>
      </c>
      <c r="D207" s="623">
        <v>25</v>
      </c>
      <c r="E207" s="213"/>
      <c r="F207" s="105">
        <v>30000</v>
      </c>
      <c r="G207" s="214">
        <f t="shared" ref="G207:G215" si="21">E207*F207</f>
        <v>0</v>
      </c>
      <c r="H207" s="215"/>
      <c r="I207" s="106" t="s">
        <v>294</v>
      </c>
      <c r="J207" s="106" t="str">
        <f>VLOOKUP(I207,Presupuesto!$B$11:$C$566,2,0)</f>
        <v>SERVICIOS DE CAPACITACION.</v>
      </c>
      <c r="K207" s="216" t="s">
        <v>66</v>
      </c>
      <c r="L207" s="106" t="s">
        <v>719</v>
      </c>
    </row>
    <row r="208" spans="3:12" x14ac:dyDescent="0.25">
      <c r="C208" s="89" t="s">
        <v>1320</v>
      </c>
      <c r="D208" s="624"/>
      <c r="E208" s="171">
        <f>D207</f>
        <v>25</v>
      </c>
      <c r="F208" s="90">
        <v>50</v>
      </c>
      <c r="G208" s="87">
        <f t="shared" si="21"/>
        <v>1250</v>
      </c>
      <c r="H208" s="146" t="s">
        <v>703</v>
      </c>
      <c r="I208" s="88" t="s">
        <v>307</v>
      </c>
      <c r="J208" s="88" t="str">
        <f>VLOOKUP(I208,Presupuesto!$B$11:$C$566,2,0)</f>
        <v>SERVICIOS DE IMPRENTA PUBLIC.Y REPRODUCCION</v>
      </c>
      <c r="K208" s="88" t="str">
        <f>$K$207</f>
        <v>Lo Esencial de la Reforma Universitaria</v>
      </c>
      <c r="L208" s="88" t="s">
        <v>729</v>
      </c>
    </row>
    <row r="209" spans="3:12" x14ac:dyDescent="0.25">
      <c r="C209" s="89" t="s">
        <v>1321</v>
      </c>
      <c r="D209" s="624"/>
      <c r="E209" s="171">
        <f>D207</f>
        <v>25</v>
      </c>
      <c r="F209" s="90">
        <v>150</v>
      </c>
      <c r="G209" s="87">
        <f t="shared" si="21"/>
        <v>3750</v>
      </c>
      <c r="H209" s="146" t="s">
        <v>703</v>
      </c>
      <c r="I209" s="88" t="s">
        <v>361</v>
      </c>
      <c r="J209" s="88" t="str">
        <f>VLOOKUP(I209,Presupuesto!$B$11:$C$566,2,0)</f>
        <v>ALIMENTOS B EBIDAS PARA PERSONAS</v>
      </c>
      <c r="K209" s="88" t="str">
        <f t="shared" ref="K209:K216" si="22">$K$207</f>
        <v>Lo Esencial de la Reforma Universitaria</v>
      </c>
      <c r="L209" s="88" t="s">
        <v>729</v>
      </c>
    </row>
    <row r="210" spans="3:12" hidden="1" x14ac:dyDescent="0.25">
      <c r="C210" s="89" t="s">
        <v>1322</v>
      </c>
      <c r="D210" s="624"/>
      <c r="E210" s="137">
        <v>0</v>
      </c>
      <c r="F210" s="108">
        <v>10000</v>
      </c>
      <c r="G210" s="87">
        <f t="shared" si="21"/>
        <v>0</v>
      </c>
      <c r="H210" s="146"/>
      <c r="I210" s="210" t="s">
        <v>327</v>
      </c>
      <c r="J210" s="88" t="str">
        <f>VLOOKUP(I210,Presupuesto!$B$11:$C$566,2,0)</f>
        <v>PASAJES (26100-00)</v>
      </c>
      <c r="K210" s="88" t="str">
        <f t="shared" si="22"/>
        <v>Lo Esencial de la Reforma Universitaria</v>
      </c>
      <c r="L210" s="88" t="s">
        <v>720</v>
      </c>
    </row>
    <row r="211" spans="3:12" hidden="1" x14ac:dyDescent="0.25">
      <c r="C211" s="89" t="s">
        <v>1323</v>
      </c>
      <c r="D211" s="624"/>
      <c r="E211" s="137">
        <v>0</v>
      </c>
      <c r="F211" s="108">
        <v>250</v>
      </c>
      <c r="G211" s="87">
        <f t="shared" si="21"/>
        <v>0</v>
      </c>
      <c r="H211" s="146"/>
      <c r="I211" s="88" t="s">
        <v>384</v>
      </c>
      <c r="J211" s="88" t="str">
        <f>VLOOKUP(I211,Presupuesto!$B$11:$C$566,2,0)</f>
        <v>PRODUCTOS PAPEL Y CARTON</v>
      </c>
      <c r="K211" s="88" t="str">
        <f t="shared" si="22"/>
        <v>Lo Esencial de la Reforma Universitaria</v>
      </c>
      <c r="L211" s="88" t="s">
        <v>720</v>
      </c>
    </row>
    <row r="212" spans="3:12" x14ac:dyDescent="0.25">
      <c r="C212" s="89" t="s">
        <v>1324</v>
      </c>
      <c r="D212" s="624"/>
      <c r="E212" s="171">
        <f>(D207*25)/500</f>
        <v>1.25</v>
      </c>
      <c r="F212" s="90">
        <v>85</v>
      </c>
      <c r="G212" s="87">
        <f t="shared" si="21"/>
        <v>106.25</v>
      </c>
      <c r="H212" s="146" t="s">
        <v>703</v>
      </c>
      <c r="I212" s="88" t="s">
        <v>384</v>
      </c>
      <c r="J212" s="88" t="str">
        <f>VLOOKUP(I212,Presupuesto!$B$11:$C$566,2,0)</f>
        <v>PRODUCTOS PAPEL Y CARTON</v>
      </c>
      <c r="K212" s="88" t="str">
        <f t="shared" si="22"/>
        <v>Lo Esencial de la Reforma Universitaria</v>
      </c>
      <c r="L212" s="88" t="s">
        <v>729</v>
      </c>
    </row>
    <row r="213" spans="3:12" x14ac:dyDescent="0.25">
      <c r="C213" s="89" t="s">
        <v>1325</v>
      </c>
      <c r="D213" s="624"/>
      <c r="E213" s="171">
        <f>D207/12</f>
        <v>2.0833333333333335</v>
      </c>
      <c r="F213" s="90">
        <v>36</v>
      </c>
      <c r="G213" s="87">
        <f t="shared" si="21"/>
        <v>75</v>
      </c>
      <c r="H213" s="146" t="s">
        <v>703</v>
      </c>
      <c r="I213" s="88" t="s">
        <v>451</v>
      </c>
      <c r="J213" s="88" t="str">
        <f>VLOOKUP(I213,Presupuesto!$B$11:$C$566,2,0)</f>
        <v>UTILES DE ESCRITORIO, OFICINA Y ENSE¥ANZA</v>
      </c>
      <c r="K213" s="88" t="str">
        <f t="shared" si="22"/>
        <v>Lo Esencial de la Reforma Universitaria</v>
      </c>
      <c r="L213" s="88" t="s">
        <v>729</v>
      </c>
    </row>
    <row r="214" spans="3:12" x14ac:dyDescent="0.25">
      <c r="C214" s="89" t="s">
        <v>1326</v>
      </c>
      <c r="D214" s="624"/>
      <c r="E214" s="171">
        <f>D207/12</f>
        <v>2.0833333333333335</v>
      </c>
      <c r="F214" s="90">
        <v>80</v>
      </c>
      <c r="G214" s="87">
        <f t="shared" si="21"/>
        <v>166.66666666666669</v>
      </c>
      <c r="H214" s="146" t="s">
        <v>703</v>
      </c>
      <c r="I214" s="88" t="s">
        <v>451</v>
      </c>
      <c r="J214" s="88" t="str">
        <f>VLOOKUP(I214,Presupuesto!$B$11:$C$566,2,0)</f>
        <v>UTILES DE ESCRITORIO, OFICINA Y ENSE¥ANZA</v>
      </c>
      <c r="K214" s="88" t="str">
        <f t="shared" si="22"/>
        <v>Lo Esencial de la Reforma Universitaria</v>
      </c>
      <c r="L214" s="88" t="s">
        <v>729</v>
      </c>
    </row>
    <row r="215" spans="3:12" hidden="1" x14ac:dyDescent="0.25">
      <c r="C215" s="99" t="s">
        <v>1327</v>
      </c>
      <c r="D215" s="624"/>
      <c r="E215" s="175">
        <v>0</v>
      </c>
      <c r="F215" s="109">
        <v>25</v>
      </c>
      <c r="G215" s="87">
        <f t="shared" si="21"/>
        <v>0</v>
      </c>
      <c r="H215" s="146"/>
      <c r="I215" s="88" t="s">
        <v>451</v>
      </c>
      <c r="J215" s="88" t="str">
        <f>VLOOKUP(I215,Presupuesto!$B$11:$C$566,2,0)</f>
        <v>UTILES DE ESCRITORIO, OFICINA Y ENSE¥ANZA</v>
      </c>
      <c r="K215" s="88" t="str">
        <f t="shared" si="22"/>
        <v>Lo Esencial de la Reforma Universitaria</v>
      </c>
      <c r="L215" s="88" t="s">
        <v>720</v>
      </c>
    </row>
    <row r="216" spans="3:12" ht="15.75" hidden="1" thickBot="1" x14ac:dyDescent="0.3">
      <c r="C216" s="179" t="s">
        <v>1275</v>
      </c>
      <c r="D216" s="180">
        <v>0</v>
      </c>
      <c r="E216" s="217">
        <v>0</v>
      </c>
      <c r="F216" s="94">
        <f>HLOOKUP(C216,$AH$2:$BU$3,2,0)</f>
        <v>1150</v>
      </c>
      <c r="G216" s="95">
        <f>D216*E216*F216</f>
        <v>0</v>
      </c>
      <c r="H216" s="218"/>
      <c r="I216" s="219" t="s">
        <v>335</v>
      </c>
      <c r="J216" s="96" t="str">
        <f>VLOOKUP(I216,Presupuesto!$B$11:$C$566,2,0)</f>
        <v>VIATICOS (26200-00)</v>
      </c>
      <c r="K216" s="220" t="str">
        <f t="shared" si="22"/>
        <v>Lo Esencial de la Reforma Universitaria</v>
      </c>
      <c r="L216" s="220" t="s">
        <v>720</v>
      </c>
    </row>
    <row r="217" spans="3:12" x14ac:dyDescent="0.25">
      <c r="C217" s="84"/>
      <c r="D217" s="254"/>
      <c r="E217" s="102"/>
      <c r="F217" s="102"/>
      <c r="G217" s="102"/>
      <c r="H217" s="158"/>
      <c r="I217" s="102"/>
      <c r="J217" s="102"/>
      <c r="K217" s="102"/>
      <c r="L217" s="254"/>
    </row>
    <row r="218" spans="3:12" ht="15.75" thickBot="1" x14ac:dyDescent="0.3">
      <c r="C218" s="254"/>
      <c r="D218" s="254"/>
      <c r="E218" s="254"/>
      <c r="F218" s="254"/>
      <c r="G218" s="254"/>
      <c r="H218" s="243"/>
      <c r="I218" s="254"/>
      <c r="J218" s="254"/>
      <c r="K218" s="254"/>
      <c r="L218" s="254"/>
    </row>
    <row r="219" spans="3:12" ht="15.75" thickBot="1" x14ac:dyDescent="0.3">
      <c r="C219" s="29" t="s">
        <v>1308</v>
      </c>
      <c r="D219" s="30">
        <f>SUM(G226:G235)</f>
        <v>5347.916666666667</v>
      </c>
      <c r="E219" s="84"/>
      <c r="F219" s="84"/>
      <c r="G219" s="84"/>
      <c r="H219" s="69"/>
      <c r="I219" s="69"/>
      <c r="J219" s="69"/>
      <c r="K219" s="102"/>
      <c r="L219" s="254"/>
    </row>
    <row r="220" spans="3:12" x14ac:dyDescent="0.25">
      <c r="C220" s="68"/>
      <c r="D220" s="31"/>
      <c r="E220" s="84"/>
      <c r="F220" s="84"/>
      <c r="G220" s="84"/>
      <c r="H220" s="69"/>
      <c r="I220" s="69"/>
      <c r="J220" s="69"/>
      <c r="K220" s="102"/>
      <c r="L220" s="254"/>
    </row>
    <row r="221" spans="3:12" x14ac:dyDescent="0.25">
      <c r="C221" s="68"/>
      <c r="D221" s="31"/>
      <c r="E221" s="84"/>
      <c r="F221" s="84"/>
      <c r="G221" s="84"/>
      <c r="H221" s="69"/>
      <c r="I221" s="69"/>
      <c r="J221" s="69"/>
      <c r="K221" s="102"/>
      <c r="L221" s="254"/>
    </row>
    <row r="222" spans="3:12" ht="15.75" x14ac:dyDescent="0.25">
      <c r="C222" s="172" t="s">
        <v>1309</v>
      </c>
      <c r="D222" s="230" t="s">
        <v>1338</v>
      </c>
      <c r="E222" s="84"/>
      <c r="F222" s="84"/>
      <c r="G222" s="84"/>
      <c r="H222" s="69"/>
      <c r="I222" s="69"/>
      <c r="J222" s="69"/>
      <c r="K222" s="102"/>
      <c r="L222" s="254"/>
    </row>
    <row r="223" spans="3:12" ht="18.75" x14ac:dyDescent="0.25">
      <c r="C223" s="173" t="str">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15. Para implementar el Plan con enfoque transversal de los DD HH, desarrollar 1 Taller para identificar las convergencias: temáticas y metodológicas de los planes diseñados y rediseñados en toda la Facultad. Decanato y los 7 Dptos. de la Facultad</v>
      </c>
      <c r="D223" s="31"/>
      <c r="E223" s="84"/>
      <c r="F223" s="84"/>
      <c r="G223" s="84"/>
      <c r="H223" s="69"/>
      <c r="I223" s="69"/>
      <c r="J223" s="69"/>
      <c r="K223" s="102"/>
      <c r="L223" s="254"/>
    </row>
    <row r="224" spans="3:12" ht="15.75" thickBot="1" x14ac:dyDescent="0.3">
      <c r="C224" s="68"/>
      <c r="D224" s="31"/>
      <c r="E224" s="84"/>
      <c r="F224" s="84"/>
      <c r="G224" s="84"/>
      <c r="H224" s="69"/>
      <c r="I224" s="69"/>
      <c r="J224" s="69"/>
      <c r="K224" s="102"/>
      <c r="L224" s="254"/>
    </row>
    <row r="225" spans="2:12" ht="30.75" thickBot="1" x14ac:dyDescent="0.3">
      <c r="B225" s="254"/>
      <c r="C225" s="114" t="s">
        <v>1311</v>
      </c>
      <c r="D225" s="117" t="s">
        <v>1312</v>
      </c>
      <c r="E225" s="116" t="s">
        <v>99</v>
      </c>
      <c r="F225" s="116" t="s">
        <v>1313</v>
      </c>
      <c r="G225" s="115" t="s">
        <v>1314</v>
      </c>
      <c r="H225" s="121" t="s">
        <v>1315</v>
      </c>
      <c r="I225" s="116" t="s">
        <v>1316</v>
      </c>
      <c r="J225" s="116" t="s">
        <v>711</v>
      </c>
      <c r="K225" s="116" t="s">
        <v>1317</v>
      </c>
      <c r="L225" s="116" t="s">
        <v>1318</v>
      </c>
    </row>
    <row r="226" spans="2:12" hidden="1" x14ac:dyDescent="0.25">
      <c r="B226" s="254"/>
      <c r="C226" s="212" t="s">
        <v>1319</v>
      </c>
      <c r="D226" s="623">
        <v>25</v>
      </c>
      <c r="E226" s="213"/>
      <c r="F226" s="105">
        <v>30000</v>
      </c>
      <c r="G226" s="214">
        <f t="shared" ref="G226:G234" si="23">E226*F226</f>
        <v>0</v>
      </c>
      <c r="H226" s="215"/>
      <c r="I226" s="106" t="s">
        <v>294</v>
      </c>
      <c r="J226" s="106" t="str">
        <f>VLOOKUP(I226,Presupuesto!$B$11:$C$566,2,0)</f>
        <v>SERVICIOS DE CAPACITACION.</v>
      </c>
      <c r="K226" s="216" t="s">
        <v>66</v>
      </c>
      <c r="L226" s="106" t="s">
        <v>719</v>
      </c>
    </row>
    <row r="227" spans="2:12" x14ac:dyDescent="0.25">
      <c r="B227" s="254"/>
      <c r="C227" s="89" t="s">
        <v>1320</v>
      </c>
      <c r="D227" s="624"/>
      <c r="E227" s="171">
        <f>D226</f>
        <v>25</v>
      </c>
      <c r="F227" s="90">
        <v>50</v>
      </c>
      <c r="G227" s="87">
        <f t="shared" si="23"/>
        <v>1250</v>
      </c>
      <c r="H227" s="146" t="s">
        <v>703</v>
      </c>
      <c r="I227" s="88" t="s">
        <v>307</v>
      </c>
      <c r="J227" s="88" t="str">
        <f>VLOOKUP(I227,Presupuesto!$B$11:$C$566,2,0)</f>
        <v>SERVICIOS DE IMPRENTA PUBLIC.Y REPRODUCCION</v>
      </c>
      <c r="K227" s="88" t="str">
        <f>$K$226</f>
        <v>Lo Esencial de la Reforma Universitaria</v>
      </c>
      <c r="L227" s="88" t="s">
        <v>731</v>
      </c>
    </row>
    <row r="228" spans="2:12" x14ac:dyDescent="0.25">
      <c r="B228" s="254"/>
      <c r="C228" s="89" t="s">
        <v>1321</v>
      </c>
      <c r="D228" s="624"/>
      <c r="E228" s="171">
        <f>D226</f>
        <v>25</v>
      </c>
      <c r="F228" s="90">
        <v>150</v>
      </c>
      <c r="G228" s="87">
        <f t="shared" si="23"/>
        <v>3750</v>
      </c>
      <c r="H228" s="146" t="s">
        <v>703</v>
      </c>
      <c r="I228" s="88" t="s">
        <v>361</v>
      </c>
      <c r="J228" s="88" t="str">
        <f>VLOOKUP(I228,Presupuesto!$B$11:$C$566,2,0)</f>
        <v>ALIMENTOS B EBIDAS PARA PERSONAS</v>
      </c>
      <c r="K228" s="88" t="str">
        <f t="shared" ref="K228:K235" si="24">$K$226</f>
        <v>Lo Esencial de la Reforma Universitaria</v>
      </c>
      <c r="L228" s="88" t="s">
        <v>731</v>
      </c>
    </row>
    <row r="229" spans="2:12" hidden="1" x14ac:dyDescent="0.25">
      <c r="B229" s="254"/>
      <c r="C229" s="89" t="s">
        <v>1322</v>
      </c>
      <c r="D229" s="624"/>
      <c r="E229" s="137">
        <v>0</v>
      </c>
      <c r="F229" s="108">
        <v>10000</v>
      </c>
      <c r="G229" s="87">
        <f t="shared" si="23"/>
        <v>0</v>
      </c>
      <c r="H229" s="146"/>
      <c r="I229" s="210" t="s">
        <v>327</v>
      </c>
      <c r="J229" s="88" t="str">
        <f>VLOOKUP(I229,Presupuesto!$B$11:$C$566,2,0)</f>
        <v>PASAJES (26100-00)</v>
      </c>
      <c r="K229" s="88" t="str">
        <f t="shared" si="24"/>
        <v>Lo Esencial de la Reforma Universitaria</v>
      </c>
      <c r="L229" s="88" t="s">
        <v>720</v>
      </c>
    </row>
    <row r="230" spans="2:12" hidden="1" x14ac:dyDescent="0.25">
      <c r="B230" s="254"/>
      <c r="C230" s="89" t="s">
        <v>1323</v>
      </c>
      <c r="D230" s="624"/>
      <c r="E230" s="137">
        <v>0</v>
      </c>
      <c r="F230" s="108">
        <v>250</v>
      </c>
      <c r="G230" s="87">
        <f t="shared" si="23"/>
        <v>0</v>
      </c>
      <c r="H230" s="146"/>
      <c r="I230" s="88" t="s">
        <v>384</v>
      </c>
      <c r="J230" s="88" t="str">
        <f>VLOOKUP(I230,Presupuesto!$B$11:$C$566,2,0)</f>
        <v>PRODUCTOS PAPEL Y CARTON</v>
      </c>
      <c r="K230" s="88" t="str">
        <f t="shared" si="24"/>
        <v>Lo Esencial de la Reforma Universitaria</v>
      </c>
      <c r="L230" s="88" t="s">
        <v>720</v>
      </c>
    </row>
    <row r="231" spans="2:12" x14ac:dyDescent="0.25">
      <c r="B231" s="254"/>
      <c r="C231" s="89" t="s">
        <v>1324</v>
      </c>
      <c r="D231" s="624"/>
      <c r="E231" s="171">
        <f>(D226*25)/500</f>
        <v>1.25</v>
      </c>
      <c r="F231" s="90">
        <v>85</v>
      </c>
      <c r="G231" s="87">
        <f t="shared" si="23"/>
        <v>106.25</v>
      </c>
      <c r="H231" s="146" t="s">
        <v>703</v>
      </c>
      <c r="I231" s="88" t="s">
        <v>384</v>
      </c>
      <c r="J231" s="88" t="str">
        <f>VLOOKUP(I231,Presupuesto!$B$11:$C$566,2,0)</f>
        <v>PRODUCTOS PAPEL Y CARTON</v>
      </c>
      <c r="K231" s="88" t="str">
        <f t="shared" si="24"/>
        <v>Lo Esencial de la Reforma Universitaria</v>
      </c>
      <c r="L231" s="88" t="s">
        <v>731</v>
      </c>
    </row>
    <row r="232" spans="2:12" x14ac:dyDescent="0.25">
      <c r="B232" s="254"/>
      <c r="C232" s="89" t="s">
        <v>1325</v>
      </c>
      <c r="D232" s="624"/>
      <c r="E232" s="171">
        <f>D226/12</f>
        <v>2.0833333333333335</v>
      </c>
      <c r="F232" s="90">
        <v>36</v>
      </c>
      <c r="G232" s="87">
        <f t="shared" si="23"/>
        <v>75</v>
      </c>
      <c r="H232" s="146" t="s">
        <v>703</v>
      </c>
      <c r="I232" s="88" t="s">
        <v>451</v>
      </c>
      <c r="J232" s="88" t="str">
        <f>VLOOKUP(I232,Presupuesto!$B$11:$C$566,2,0)</f>
        <v>UTILES DE ESCRITORIO, OFICINA Y ENSE¥ANZA</v>
      </c>
      <c r="K232" s="88" t="str">
        <f t="shared" si="24"/>
        <v>Lo Esencial de la Reforma Universitaria</v>
      </c>
      <c r="L232" s="88" t="s">
        <v>731</v>
      </c>
    </row>
    <row r="233" spans="2:12" x14ac:dyDescent="0.25">
      <c r="B233" s="254"/>
      <c r="C233" s="89" t="s">
        <v>1326</v>
      </c>
      <c r="D233" s="624"/>
      <c r="E233" s="171">
        <f>D226/12</f>
        <v>2.0833333333333335</v>
      </c>
      <c r="F233" s="90">
        <v>80</v>
      </c>
      <c r="G233" s="87">
        <f t="shared" si="23"/>
        <v>166.66666666666669</v>
      </c>
      <c r="H233" s="146" t="s">
        <v>703</v>
      </c>
      <c r="I233" s="88" t="s">
        <v>451</v>
      </c>
      <c r="J233" s="88" t="str">
        <f>VLOOKUP(I233,Presupuesto!$B$11:$C$566,2,0)</f>
        <v>UTILES DE ESCRITORIO, OFICINA Y ENSE¥ANZA</v>
      </c>
      <c r="K233" s="88" t="str">
        <f t="shared" si="24"/>
        <v>Lo Esencial de la Reforma Universitaria</v>
      </c>
      <c r="L233" s="88" t="s">
        <v>731</v>
      </c>
    </row>
    <row r="234" spans="2:12" hidden="1" x14ac:dyDescent="0.25">
      <c r="B234" s="254"/>
      <c r="C234" s="99" t="s">
        <v>1327</v>
      </c>
      <c r="D234" s="624"/>
      <c r="E234" s="175">
        <v>0</v>
      </c>
      <c r="F234" s="109">
        <v>25</v>
      </c>
      <c r="G234" s="87">
        <f t="shared" si="23"/>
        <v>0</v>
      </c>
      <c r="H234" s="146"/>
      <c r="I234" s="88" t="s">
        <v>451</v>
      </c>
      <c r="J234" s="88" t="str">
        <f>VLOOKUP(I234,Presupuesto!$B$11:$C$566,2,0)</f>
        <v>UTILES DE ESCRITORIO, OFICINA Y ENSE¥ANZA</v>
      </c>
      <c r="K234" s="88" t="str">
        <f t="shared" si="24"/>
        <v>Lo Esencial de la Reforma Universitaria</v>
      </c>
      <c r="L234" s="88" t="s">
        <v>720</v>
      </c>
    </row>
    <row r="235" spans="2:12" ht="15.75" hidden="1" thickBot="1" x14ac:dyDescent="0.3">
      <c r="B235" s="254"/>
      <c r="C235" s="179" t="s">
        <v>1275</v>
      </c>
      <c r="D235" s="180">
        <v>0</v>
      </c>
      <c r="E235" s="217">
        <v>0</v>
      </c>
      <c r="F235" s="94">
        <f>HLOOKUP(C235,$AH$2:$BU$3,2,0)</f>
        <v>1150</v>
      </c>
      <c r="G235" s="95">
        <f>D235*E235*F235</f>
        <v>0</v>
      </c>
      <c r="H235" s="218"/>
      <c r="I235" s="219" t="s">
        <v>335</v>
      </c>
      <c r="J235" s="96" t="str">
        <f>VLOOKUP(I235,Presupuesto!$B$11:$C$566,2,0)</f>
        <v>VIATICOS (26200-00)</v>
      </c>
      <c r="K235" s="220" t="str">
        <f t="shared" si="24"/>
        <v>Lo Esencial de la Reforma Universitaria</v>
      </c>
      <c r="L235" s="220" t="s">
        <v>720</v>
      </c>
    </row>
    <row r="237" spans="2:12" ht="15.75" thickBot="1" x14ac:dyDescent="0.3">
      <c r="B237" s="254"/>
      <c r="C237" s="254"/>
      <c r="D237" s="254"/>
      <c r="E237" s="254"/>
      <c r="F237" s="254"/>
      <c r="G237" s="254"/>
      <c r="H237" s="243"/>
      <c r="I237" s="254"/>
      <c r="J237" s="254"/>
      <c r="K237" s="254"/>
      <c r="L237" s="254"/>
    </row>
    <row r="238" spans="2:12" ht="15.75" thickBot="1" x14ac:dyDescent="0.3">
      <c r="B238" s="254"/>
      <c r="C238" s="29" t="s">
        <v>1308</v>
      </c>
      <c r="D238" s="30">
        <f>SUM(G245:G254)</f>
        <v>5347.916666666667</v>
      </c>
      <c r="E238" s="84"/>
      <c r="F238" s="84"/>
      <c r="G238" s="84"/>
      <c r="H238" s="69"/>
      <c r="I238" s="69"/>
      <c r="J238" s="69"/>
      <c r="K238" s="102"/>
      <c r="L238" s="254"/>
    </row>
    <row r="239" spans="2:12" x14ac:dyDescent="0.25">
      <c r="B239" s="254"/>
      <c r="C239" s="68"/>
      <c r="D239" s="31"/>
      <c r="E239" s="84"/>
      <c r="F239" s="84"/>
      <c r="G239" s="84"/>
      <c r="H239" s="69"/>
      <c r="I239" s="69"/>
      <c r="J239" s="69"/>
      <c r="K239" s="102"/>
      <c r="L239" s="254"/>
    </row>
    <row r="240" spans="2:12" x14ac:dyDescent="0.25">
      <c r="B240" s="254"/>
      <c r="C240" s="68"/>
      <c r="D240" s="31"/>
      <c r="E240" s="84"/>
      <c r="F240" s="84"/>
      <c r="G240" s="84"/>
      <c r="H240" s="69"/>
      <c r="I240" s="69"/>
      <c r="J240" s="69"/>
      <c r="K240" s="102"/>
      <c r="L240" s="254"/>
    </row>
    <row r="241" spans="2:12" ht="15.75" x14ac:dyDescent="0.25">
      <c r="B241" s="254"/>
      <c r="C241" s="172" t="s">
        <v>1309</v>
      </c>
      <c r="D241" s="230" t="s">
        <v>1339</v>
      </c>
      <c r="E241" s="84"/>
      <c r="F241" s="84"/>
      <c r="G241" s="84"/>
      <c r="H241" s="69"/>
      <c r="I241" s="69"/>
      <c r="J241" s="69"/>
      <c r="K241" s="102"/>
      <c r="L241" s="254"/>
    </row>
    <row r="242" spans="2:12" ht="18.75" x14ac:dyDescent="0.25">
      <c r="B242" s="254"/>
      <c r="C242" s="173" t="str">
        <f>IFERROR(VLOOKUP(D241,'1. Desarrollo e Innov. Curricu.'!$F:$G,2,FALSE),IFERROR(VLOOKUP(D241,'2. Investigación Científica'!$F:$G,2,FALSE),IFERROR(VLOOKUP(D241,'3. Vinculación Univ. Sociedad'!$F:$G,2,FALSE),IFERROR(VLOOKUP(D241,'4. Docencia y Profesorado Univ.'!$F:$G,2,FALSE),IFERROR(VLOOKUP(D241,'5. Estudiantes y Graduados'!$F:$G,2,FALSE),IFERROR(VLOOKUP(D241,'11. Gestion Administrativa'!$F:$G,2,FALSE),IFERROR(VLOOKUP(D241,'13. Gestión Académica'!$F:$G,2,FALSE),IFERROR(VLOOKUP(D241,'9. Asegura. de la Calid. y M'!$F:$G,2,FALSE),IFERROR(VLOOKUP(D241,'6. Gestión del Conocimiento'!$F:$G,2,FALSE),IFERROR(VLOOKUP(D241,'15. Gobernabilidad y Proceso...'!$F:$G,2,FALSE),IFERROR(VLOOKUP(D241,'12. Gestión del Talento Humano'!$F:$G,2,FALSE),IFERROR(VLOOKUP(D241,'14. Internacional... de la E.S.'!$F:$G,2,FALSE),IFERROR(VLOOKUP(D241,'10. Posgrado'!$F:$G,2,FALSE),IFERROR(VLOOKUP(D241,'17. Gestión TIC'!$F:$G,2,FALSE),IFERROR(VLOOKUP(D241,'16. Desa. del Sistema Educ.Sup.'!$F:$G,2,FALSE),IFERROR(VLOOKUP(D241,'8. Cultura de Inno. Insti...'!$F:$G,2,FALSE),VLOOKUP(D241,'7. Lo Esencial de la Reforma U.'!$F:$G,2,0)))))))))))))))))</f>
        <v>16. Para implementar el Plan con enfoque transversal de los DD HH, desarrollar 1Talleres sobre metodología participativa en la Investigación de DD HH (con enfoque en las líneas prioritarias) Decanato solicita apoyo a la SICyT</v>
      </c>
      <c r="D242" s="31"/>
      <c r="E242" s="84"/>
      <c r="F242" s="84"/>
      <c r="G242" s="84"/>
      <c r="H242" s="69"/>
      <c r="I242" s="69"/>
      <c r="J242" s="69"/>
      <c r="K242" s="102"/>
      <c r="L242" s="254"/>
    </row>
    <row r="243" spans="2:12" ht="15.75" thickBot="1" x14ac:dyDescent="0.3">
      <c r="B243" s="254"/>
      <c r="C243" s="68"/>
      <c r="D243" s="31"/>
      <c r="E243" s="84"/>
      <c r="F243" s="84"/>
      <c r="G243" s="84"/>
      <c r="H243" s="69"/>
      <c r="I243" s="69"/>
      <c r="J243" s="69"/>
      <c r="K243" s="102"/>
      <c r="L243" s="254"/>
    </row>
    <row r="244" spans="2:12" ht="30.75" thickBot="1" x14ac:dyDescent="0.3">
      <c r="B244" s="254"/>
      <c r="C244" s="114" t="s">
        <v>1311</v>
      </c>
      <c r="D244" s="117" t="s">
        <v>1312</v>
      </c>
      <c r="E244" s="116" t="s">
        <v>99</v>
      </c>
      <c r="F244" s="116" t="s">
        <v>1313</v>
      </c>
      <c r="G244" s="115" t="s">
        <v>1314</v>
      </c>
      <c r="H244" s="121" t="s">
        <v>1315</v>
      </c>
      <c r="I244" s="116" t="s">
        <v>1316</v>
      </c>
      <c r="J244" s="116" t="s">
        <v>711</v>
      </c>
      <c r="K244" s="116" t="s">
        <v>1317</v>
      </c>
      <c r="L244" s="116" t="s">
        <v>1318</v>
      </c>
    </row>
    <row r="245" spans="2:12" hidden="1" x14ac:dyDescent="0.25">
      <c r="B245" s="254"/>
      <c r="C245" s="212" t="s">
        <v>1319</v>
      </c>
      <c r="D245" s="623">
        <v>25</v>
      </c>
      <c r="E245" s="213"/>
      <c r="F245" s="105">
        <v>30000</v>
      </c>
      <c r="G245" s="214">
        <f t="shared" ref="G245:G253" si="25">E245*F245</f>
        <v>0</v>
      </c>
      <c r="H245" s="215"/>
      <c r="I245" s="106" t="s">
        <v>294</v>
      </c>
      <c r="J245" s="106" t="str">
        <f>VLOOKUP(I245,Presupuesto!$B$11:$C$566,2,0)</f>
        <v>SERVICIOS DE CAPACITACION.</v>
      </c>
      <c r="K245" s="216" t="s">
        <v>66</v>
      </c>
      <c r="L245" s="106" t="s">
        <v>719</v>
      </c>
    </row>
    <row r="246" spans="2:12" x14ac:dyDescent="0.25">
      <c r="B246" s="254"/>
      <c r="C246" s="89" t="s">
        <v>1320</v>
      </c>
      <c r="D246" s="624"/>
      <c r="E246" s="171">
        <f>D245</f>
        <v>25</v>
      </c>
      <c r="F246" s="90">
        <v>50</v>
      </c>
      <c r="G246" s="87">
        <f t="shared" si="25"/>
        <v>1250</v>
      </c>
      <c r="H246" s="146" t="s">
        <v>703</v>
      </c>
      <c r="I246" s="88" t="s">
        <v>307</v>
      </c>
      <c r="J246" s="88" t="str">
        <f>VLOOKUP(I246,Presupuesto!$B$11:$C$566,2,0)</f>
        <v>SERVICIOS DE IMPRENTA PUBLIC.Y REPRODUCCION</v>
      </c>
      <c r="K246" s="88" t="str">
        <f>$K$188</f>
        <v>Lo Esencial de la Reforma Universitaria</v>
      </c>
      <c r="L246" s="88" t="s">
        <v>723</v>
      </c>
    </row>
    <row r="247" spans="2:12" x14ac:dyDescent="0.25">
      <c r="B247" s="254"/>
      <c r="C247" s="89" t="s">
        <v>1321</v>
      </c>
      <c r="D247" s="624"/>
      <c r="E247" s="171">
        <f>D245</f>
        <v>25</v>
      </c>
      <c r="F247" s="90">
        <v>150</v>
      </c>
      <c r="G247" s="87">
        <f t="shared" si="25"/>
        <v>3750</v>
      </c>
      <c r="H247" s="146" t="s">
        <v>703</v>
      </c>
      <c r="I247" s="88" t="s">
        <v>361</v>
      </c>
      <c r="J247" s="88" t="str">
        <f>VLOOKUP(I247,Presupuesto!$B$11:$C$566,2,0)</f>
        <v>ALIMENTOS B EBIDAS PARA PERSONAS</v>
      </c>
      <c r="K247" s="88" t="str">
        <f t="shared" ref="K247:K254" si="26">$K$188</f>
        <v>Lo Esencial de la Reforma Universitaria</v>
      </c>
      <c r="L247" s="88" t="s">
        <v>723</v>
      </c>
    </row>
    <row r="248" spans="2:12" hidden="1" x14ac:dyDescent="0.25">
      <c r="B248" s="254"/>
      <c r="C248" s="89" t="s">
        <v>1322</v>
      </c>
      <c r="D248" s="624"/>
      <c r="E248" s="137">
        <v>0</v>
      </c>
      <c r="F248" s="108">
        <v>10000</v>
      </c>
      <c r="G248" s="87">
        <f t="shared" si="25"/>
        <v>0</v>
      </c>
      <c r="H248" s="146"/>
      <c r="I248" s="210" t="s">
        <v>327</v>
      </c>
      <c r="J248" s="88" t="str">
        <f>VLOOKUP(I248,Presupuesto!$B$11:$C$566,2,0)</f>
        <v>PASAJES (26100-00)</v>
      </c>
      <c r="K248" s="88" t="str">
        <f t="shared" si="26"/>
        <v>Lo Esencial de la Reforma Universitaria</v>
      </c>
      <c r="L248" s="88" t="s">
        <v>720</v>
      </c>
    </row>
    <row r="249" spans="2:12" hidden="1" x14ac:dyDescent="0.25">
      <c r="B249" s="254"/>
      <c r="C249" s="89" t="s">
        <v>1323</v>
      </c>
      <c r="D249" s="624"/>
      <c r="E249" s="137">
        <v>0</v>
      </c>
      <c r="F249" s="108">
        <v>250</v>
      </c>
      <c r="G249" s="87">
        <f t="shared" si="25"/>
        <v>0</v>
      </c>
      <c r="H249" s="146"/>
      <c r="I249" s="88" t="s">
        <v>384</v>
      </c>
      <c r="J249" s="88" t="str">
        <f>VLOOKUP(I249,Presupuesto!$B$11:$C$566,2,0)</f>
        <v>PRODUCTOS PAPEL Y CARTON</v>
      </c>
      <c r="K249" s="88" t="str">
        <f t="shared" si="26"/>
        <v>Lo Esencial de la Reforma Universitaria</v>
      </c>
      <c r="L249" s="88" t="s">
        <v>720</v>
      </c>
    </row>
    <row r="250" spans="2:12" x14ac:dyDescent="0.25">
      <c r="B250" s="254"/>
      <c r="C250" s="89" t="s">
        <v>1324</v>
      </c>
      <c r="D250" s="624"/>
      <c r="E250" s="171">
        <f>(D245*25)/500</f>
        <v>1.25</v>
      </c>
      <c r="F250" s="90">
        <v>85</v>
      </c>
      <c r="G250" s="87">
        <f t="shared" si="25"/>
        <v>106.25</v>
      </c>
      <c r="H250" s="146" t="s">
        <v>703</v>
      </c>
      <c r="I250" s="88" t="s">
        <v>384</v>
      </c>
      <c r="J250" s="88" t="str">
        <f>VLOOKUP(I250,Presupuesto!$B$11:$C$566,2,0)</f>
        <v>PRODUCTOS PAPEL Y CARTON</v>
      </c>
      <c r="K250" s="88" t="str">
        <f t="shared" si="26"/>
        <v>Lo Esencial de la Reforma Universitaria</v>
      </c>
      <c r="L250" s="88" t="s">
        <v>723</v>
      </c>
    </row>
    <row r="251" spans="2:12" x14ac:dyDescent="0.25">
      <c r="B251" s="254"/>
      <c r="C251" s="89" t="s">
        <v>1325</v>
      </c>
      <c r="D251" s="624"/>
      <c r="E251" s="171">
        <f>D245/12</f>
        <v>2.0833333333333335</v>
      </c>
      <c r="F251" s="90">
        <v>36</v>
      </c>
      <c r="G251" s="87">
        <f t="shared" si="25"/>
        <v>75</v>
      </c>
      <c r="H251" s="146" t="s">
        <v>703</v>
      </c>
      <c r="I251" s="88" t="s">
        <v>451</v>
      </c>
      <c r="J251" s="88" t="str">
        <f>VLOOKUP(I251,Presupuesto!$B$11:$C$566,2,0)</f>
        <v>UTILES DE ESCRITORIO, OFICINA Y ENSE¥ANZA</v>
      </c>
      <c r="K251" s="88" t="str">
        <f t="shared" si="26"/>
        <v>Lo Esencial de la Reforma Universitaria</v>
      </c>
      <c r="L251" s="88" t="s">
        <v>723</v>
      </c>
    </row>
    <row r="252" spans="2:12" x14ac:dyDescent="0.25">
      <c r="B252" s="254"/>
      <c r="C252" s="89" t="s">
        <v>1326</v>
      </c>
      <c r="D252" s="624"/>
      <c r="E252" s="171">
        <f>D245/12</f>
        <v>2.0833333333333335</v>
      </c>
      <c r="F252" s="90">
        <v>80</v>
      </c>
      <c r="G252" s="87">
        <f t="shared" si="25"/>
        <v>166.66666666666669</v>
      </c>
      <c r="H252" s="146" t="s">
        <v>703</v>
      </c>
      <c r="I252" s="88" t="s">
        <v>451</v>
      </c>
      <c r="J252" s="88" t="str">
        <f>VLOOKUP(I252,Presupuesto!$B$11:$C$566,2,0)</f>
        <v>UTILES DE ESCRITORIO, OFICINA Y ENSE¥ANZA</v>
      </c>
      <c r="K252" s="88" t="str">
        <f t="shared" si="26"/>
        <v>Lo Esencial de la Reforma Universitaria</v>
      </c>
      <c r="L252" s="88" t="s">
        <v>723</v>
      </c>
    </row>
    <row r="253" spans="2:12" hidden="1" x14ac:dyDescent="0.25">
      <c r="B253" s="254"/>
      <c r="C253" s="99" t="s">
        <v>1327</v>
      </c>
      <c r="D253" s="624"/>
      <c r="E253" s="175">
        <v>0</v>
      </c>
      <c r="F253" s="109">
        <v>25</v>
      </c>
      <c r="G253" s="87">
        <f t="shared" si="25"/>
        <v>0</v>
      </c>
      <c r="H253" s="146"/>
      <c r="I253" s="88" t="s">
        <v>451</v>
      </c>
      <c r="J253" s="88" t="str">
        <f>VLOOKUP(I253,Presupuesto!$B$11:$C$566,2,0)</f>
        <v>UTILES DE ESCRITORIO, OFICINA Y ENSE¥ANZA</v>
      </c>
      <c r="K253" s="88" t="str">
        <f t="shared" si="26"/>
        <v>Lo Esencial de la Reforma Universitaria</v>
      </c>
      <c r="L253" s="88" t="s">
        <v>720</v>
      </c>
    </row>
    <row r="254" spans="2:12" ht="15.75" hidden="1" thickBot="1" x14ac:dyDescent="0.3">
      <c r="B254" s="254"/>
      <c r="C254" s="179" t="s">
        <v>1275</v>
      </c>
      <c r="D254" s="180">
        <v>0</v>
      </c>
      <c r="E254" s="217">
        <v>0</v>
      </c>
      <c r="F254" s="94">
        <f>HLOOKUP(C254,$AH$2:$BU$3,2,0)</f>
        <v>1150</v>
      </c>
      <c r="G254" s="95">
        <f>D254*E254*F254</f>
        <v>0</v>
      </c>
      <c r="H254" s="218"/>
      <c r="I254" s="219" t="s">
        <v>335</v>
      </c>
      <c r="J254" s="96" t="str">
        <f>VLOOKUP(I254,Presupuesto!$B$11:$C$566,2,0)</f>
        <v>VIATICOS (26200-00)</v>
      </c>
      <c r="K254" s="220" t="str">
        <f t="shared" si="26"/>
        <v>Lo Esencial de la Reforma Universitaria</v>
      </c>
      <c r="L254" s="220" t="s">
        <v>720</v>
      </c>
    </row>
    <row r="255" spans="2:12" x14ac:dyDescent="0.25">
      <c r="B255" s="254"/>
      <c r="C255" s="254"/>
      <c r="D255" s="254"/>
      <c r="E255" s="254"/>
      <c r="F255" s="254"/>
      <c r="G255" s="254"/>
      <c r="H255" s="243"/>
      <c r="I255" s="254"/>
      <c r="J255" s="254"/>
      <c r="K255" s="254"/>
      <c r="L255" s="254"/>
    </row>
    <row r="256" spans="2:12" ht="15.75" thickBot="1" x14ac:dyDescent="0.3">
      <c r="B256" s="254"/>
      <c r="C256" s="254"/>
      <c r="D256" s="254"/>
      <c r="E256" s="254"/>
      <c r="F256" s="254"/>
      <c r="G256" s="254"/>
      <c r="H256" s="243"/>
      <c r="I256" s="254"/>
      <c r="J256" s="254"/>
      <c r="K256" s="254"/>
      <c r="L256" s="254"/>
    </row>
    <row r="257" spans="2:12" ht="15.75" thickBot="1" x14ac:dyDescent="0.3">
      <c r="B257" s="254"/>
      <c r="C257" s="29" t="s">
        <v>1308</v>
      </c>
      <c r="D257" s="30">
        <f>SUM(G264:G273)</f>
        <v>5347.916666666667</v>
      </c>
      <c r="E257" s="84"/>
      <c r="F257" s="84"/>
      <c r="G257" s="84"/>
      <c r="H257" s="69"/>
      <c r="I257" s="69"/>
      <c r="J257" s="69"/>
      <c r="K257" s="102"/>
      <c r="L257" s="254"/>
    </row>
    <row r="258" spans="2:12" x14ac:dyDescent="0.25">
      <c r="B258" s="254"/>
      <c r="C258" s="68"/>
      <c r="D258" s="31"/>
      <c r="E258" s="84"/>
      <c r="F258" s="84"/>
      <c r="G258" s="84"/>
      <c r="H258" s="69"/>
      <c r="I258" s="69"/>
      <c r="J258" s="69"/>
      <c r="K258" s="102"/>
      <c r="L258" s="254"/>
    </row>
    <row r="259" spans="2:12" x14ac:dyDescent="0.25">
      <c r="B259" s="254"/>
      <c r="C259" s="68"/>
      <c r="D259" s="31"/>
      <c r="E259" s="84"/>
      <c r="F259" s="84"/>
      <c r="G259" s="84"/>
      <c r="H259" s="69"/>
      <c r="I259" s="69"/>
      <c r="J259" s="69"/>
      <c r="K259" s="102"/>
      <c r="L259" s="254"/>
    </row>
    <row r="260" spans="2:12" ht="15.75" x14ac:dyDescent="0.25">
      <c r="B260" s="254"/>
      <c r="C260" s="172" t="s">
        <v>1309</v>
      </c>
      <c r="D260" s="230" t="s">
        <v>1340</v>
      </c>
      <c r="E260" s="84"/>
      <c r="F260" s="84"/>
      <c r="G260" s="84"/>
      <c r="H260" s="69"/>
      <c r="I260" s="69"/>
      <c r="J260" s="69"/>
      <c r="K260" s="102"/>
      <c r="L260" s="254"/>
    </row>
    <row r="261" spans="2:12" ht="18.75" x14ac:dyDescent="0.25">
      <c r="B261" s="254"/>
      <c r="C261" s="173" t="str">
        <f>IFERROR(VLOOKUP(D260,'1. Desarrollo e Innov. Curricu.'!$F:$G,2,FALSE),IFERROR(VLOOKUP(D260,'2. Investigación Científica'!$F:$G,2,FALSE),IFERROR(VLOOKUP(D260,'3. Vinculación Univ. Sociedad'!$F:$G,2,FALSE),IFERROR(VLOOKUP(D260,'4. Docencia y Profesorado Univ.'!$F:$G,2,FALSE),IFERROR(VLOOKUP(D260,'5. Estudiantes y Graduados'!$F:$G,2,FALSE),IFERROR(VLOOKUP(D260,'11. Gestion Administrativa'!$F:$G,2,FALSE),IFERROR(VLOOKUP(D260,'13. Gestión Académica'!$F:$G,2,FALSE),IFERROR(VLOOKUP(D260,'9. Asegura. de la Calid. y M'!$F:$G,2,FALSE),IFERROR(VLOOKUP(D260,'6. Gestión del Conocimiento'!$F:$G,2,FALSE),IFERROR(VLOOKUP(D260,'15. Gobernabilidad y Proceso...'!$F:$G,2,FALSE),IFERROR(VLOOKUP(D260,'12. Gestión del Talento Humano'!$F:$G,2,FALSE),IFERROR(VLOOKUP(D260,'14. Internacional... de la E.S.'!$F:$G,2,FALSE),IFERROR(VLOOKUP(D260,'10. Posgrado'!$F:$G,2,FALSE),IFERROR(VLOOKUP(D260,'17. Gestión TIC'!$F:$G,2,FALSE),IFERROR(VLOOKUP(D260,'16. Desa. del Sistema Educ.Sup.'!$F:$G,2,FALSE),IFERROR(VLOOKUP(D260,'8. Cultura de Inno. Insti...'!$F:$G,2,FALSE),VLOOKUP(D260,'7. Lo Esencial de la Reforma U.'!$F:$G,2,0)))))))))))))))))</f>
        <v>17. Para implementar el Plan con enfoque transversal de los DD HH, desarrollar 1Taller sobre la Gestión de la información con efectos en las políticas públicas y la sociedad civil y ciudadanía. Decanato solicita apoyo a la DEGT</v>
      </c>
      <c r="D261" s="31"/>
      <c r="E261" s="84"/>
      <c r="F261" s="84"/>
      <c r="G261" s="84"/>
      <c r="H261" s="69"/>
      <c r="I261" s="69"/>
      <c r="J261" s="69"/>
      <c r="K261" s="102"/>
      <c r="L261" s="254"/>
    </row>
    <row r="262" spans="2:12" ht="15.75" thickBot="1" x14ac:dyDescent="0.3">
      <c r="B262" s="254"/>
      <c r="C262" s="68"/>
      <c r="D262" s="31"/>
      <c r="E262" s="84"/>
      <c r="F262" s="84"/>
      <c r="G262" s="84"/>
      <c r="H262" s="69"/>
      <c r="I262" s="69"/>
      <c r="J262" s="69"/>
      <c r="K262" s="102"/>
      <c r="L262" s="254"/>
    </row>
    <row r="263" spans="2:12" ht="30.75" thickBot="1" x14ac:dyDescent="0.3">
      <c r="B263" s="254"/>
      <c r="C263" s="114" t="s">
        <v>1311</v>
      </c>
      <c r="D263" s="117" t="s">
        <v>1312</v>
      </c>
      <c r="E263" s="116" t="s">
        <v>99</v>
      </c>
      <c r="F263" s="116" t="s">
        <v>1313</v>
      </c>
      <c r="G263" s="115" t="s">
        <v>1314</v>
      </c>
      <c r="H263" s="121" t="s">
        <v>1315</v>
      </c>
      <c r="I263" s="116" t="s">
        <v>1316</v>
      </c>
      <c r="J263" s="116" t="s">
        <v>711</v>
      </c>
      <c r="K263" s="116" t="s">
        <v>1317</v>
      </c>
      <c r="L263" s="116" t="s">
        <v>1318</v>
      </c>
    </row>
    <row r="264" spans="2:12" hidden="1" x14ac:dyDescent="0.25">
      <c r="B264" s="254"/>
      <c r="C264" s="212" t="s">
        <v>1319</v>
      </c>
      <c r="D264" s="623">
        <v>25</v>
      </c>
      <c r="E264" s="213"/>
      <c r="F264" s="105">
        <v>30000</v>
      </c>
      <c r="G264" s="214">
        <f t="shared" ref="G264:G272" si="27">E264*F264</f>
        <v>0</v>
      </c>
      <c r="H264" s="215"/>
      <c r="I264" s="106" t="s">
        <v>294</v>
      </c>
      <c r="J264" s="106" t="str">
        <f>VLOOKUP(I264,Presupuesto!$B$11:$C$566,2,0)</f>
        <v>SERVICIOS DE CAPACITACION.</v>
      </c>
      <c r="K264" s="216" t="s">
        <v>82</v>
      </c>
      <c r="L264" s="106" t="s">
        <v>719</v>
      </c>
    </row>
    <row r="265" spans="2:12" x14ac:dyDescent="0.25">
      <c r="B265" s="254"/>
      <c r="C265" s="89" t="s">
        <v>1320</v>
      </c>
      <c r="D265" s="624"/>
      <c r="E265" s="171">
        <f>D264</f>
        <v>25</v>
      </c>
      <c r="F265" s="90">
        <v>50</v>
      </c>
      <c r="G265" s="87">
        <f t="shared" si="27"/>
        <v>1250</v>
      </c>
      <c r="H265" s="146" t="s">
        <v>703</v>
      </c>
      <c r="I265" s="88" t="s">
        <v>307</v>
      </c>
      <c r="J265" s="88" t="str">
        <f>VLOOKUP(I265,Presupuesto!$B$11:$C$566,2,0)</f>
        <v>SERVICIOS DE IMPRENTA PUBLIC.Y REPRODUCCION</v>
      </c>
      <c r="K265" s="88" t="str">
        <f>$K$207</f>
        <v>Lo Esencial de la Reforma Universitaria</v>
      </c>
      <c r="L265" s="88" t="s">
        <v>724</v>
      </c>
    </row>
    <row r="266" spans="2:12" x14ac:dyDescent="0.25">
      <c r="B266" s="254"/>
      <c r="C266" s="89" t="s">
        <v>1321</v>
      </c>
      <c r="D266" s="624"/>
      <c r="E266" s="171">
        <f>D264</f>
        <v>25</v>
      </c>
      <c r="F266" s="90">
        <v>150</v>
      </c>
      <c r="G266" s="87">
        <f t="shared" si="27"/>
        <v>3750</v>
      </c>
      <c r="H266" s="146" t="s">
        <v>703</v>
      </c>
      <c r="I266" s="88" t="s">
        <v>361</v>
      </c>
      <c r="J266" s="88" t="str">
        <f>VLOOKUP(I266,Presupuesto!$B$11:$C$566,2,0)</f>
        <v>ALIMENTOS B EBIDAS PARA PERSONAS</v>
      </c>
      <c r="K266" s="88" t="str">
        <f t="shared" ref="K266:K273" si="28">$K$207</f>
        <v>Lo Esencial de la Reforma Universitaria</v>
      </c>
      <c r="L266" s="88" t="s">
        <v>724</v>
      </c>
    </row>
    <row r="267" spans="2:12" hidden="1" x14ac:dyDescent="0.25">
      <c r="B267" s="254"/>
      <c r="C267" s="89" t="s">
        <v>1322</v>
      </c>
      <c r="D267" s="624"/>
      <c r="E267" s="137">
        <v>0</v>
      </c>
      <c r="F267" s="108">
        <v>10000</v>
      </c>
      <c r="G267" s="87">
        <f t="shared" si="27"/>
        <v>0</v>
      </c>
      <c r="H267" s="146"/>
      <c r="I267" s="210" t="s">
        <v>327</v>
      </c>
      <c r="J267" s="88" t="str">
        <f>VLOOKUP(I267,Presupuesto!$B$11:$C$566,2,0)</f>
        <v>PASAJES (26100-00)</v>
      </c>
      <c r="K267" s="88" t="str">
        <f t="shared" si="28"/>
        <v>Lo Esencial de la Reforma Universitaria</v>
      </c>
      <c r="L267" s="88" t="s">
        <v>720</v>
      </c>
    </row>
    <row r="268" spans="2:12" hidden="1" x14ac:dyDescent="0.25">
      <c r="B268" s="254"/>
      <c r="C268" s="89" t="s">
        <v>1323</v>
      </c>
      <c r="D268" s="624"/>
      <c r="E268" s="137">
        <v>0</v>
      </c>
      <c r="F268" s="108">
        <v>250</v>
      </c>
      <c r="G268" s="87">
        <f t="shared" si="27"/>
        <v>0</v>
      </c>
      <c r="H268" s="146"/>
      <c r="I268" s="88" t="s">
        <v>384</v>
      </c>
      <c r="J268" s="88" t="str">
        <f>VLOOKUP(I268,Presupuesto!$B$11:$C$566,2,0)</f>
        <v>PRODUCTOS PAPEL Y CARTON</v>
      </c>
      <c r="K268" s="88" t="str">
        <f t="shared" si="28"/>
        <v>Lo Esencial de la Reforma Universitaria</v>
      </c>
      <c r="L268" s="88" t="s">
        <v>720</v>
      </c>
    </row>
    <row r="269" spans="2:12" x14ac:dyDescent="0.25">
      <c r="B269" s="254"/>
      <c r="C269" s="89" t="s">
        <v>1324</v>
      </c>
      <c r="D269" s="624"/>
      <c r="E269" s="171">
        <f>(D264*25)/500</f>
        <v>1.25</v>
      </c>
      <c r="F269" s="90">
        <v>85</v>
      </c>
      <c r="G269" s="87">
        <f t="shared" si="27"/>
        <v>106.25</v>
      </c>
      <c r="H269" s="146" t="s">
        <v>703</v>
      </c>
      <c r="I269" s="88" t="s">
        <v>384</v>
      </c>
      <c r="J269" s="88" t="str">
        <f>VLOOKUP(I269,Presupuesto!$B$11:$C$566,2,0)</f>
        <v>PRODUCTOS PAPEL Y CARTON</v>
      </c>
      <c r="K269" s="88" t="str">
        <f t="shared" si="28"/>
        <v>Lo Esencial de la Reforma Universitaria</v>
      </c>
      <c r="L269" s="88" t="s">
        <v>724</v>
      </c>
    </row>
    <row r="270" spans="2:12" x14ac:dyDescent="0.25">
      <c r="B270" s="254"/>
      <c r="C270" s="89" t="s">
        <v>1325</v>
      </c>
      <c r="D270" s="624"/>
      <c r="E270" s="171">
        <f>D264/12</f>
        <v>2.0833333333333335</v>
      </c>
      <c r="F270" s="90">
        <v>36</v>
      </c>
      <c r="G270" s="87">
        <f t="shared" si="27"/>
        <v>75</v>
      </c>
      <c r="H270" s="146" t="s">
        <v>703</v>
      </c>
      <c r="I270" s="88" t="s">
        <v>451</v>
      </c>
      <c r="J270" s="88" t="str">
        <f>VLOOKUP(I270,Presupuesto!$B$11:$C$566,2,0)</f>
        <v>UTILES DE ESCRITORIO, OFICINA Y ENSE¥ANZA</v>
      </c>
      <c r="K270" s="88" t="str">
        <f t="shared" si="28"/>
        <v>Lo Esencial de la Reforma Universitaria</v>
      </c>
      <c r="L270" s="88" t="s">
        <v>724</v>
      </c>
    </row>
    <row r="271" spans="2:12" x14ac:dyDescent="0.25">
      <c r="B271" s="254"/>
      <c r="C271" s="89" t="s">
        <v>1326</v>
      </c>
      <c r="D271" s="624"/>
      <c r="E271" s="171">
        <f>D264/12</f>
        <v>2.0833333333333335</v>
      </c>
      <c r="F271" s="90">
        <v>80</v>
      </c>
      <c r="G271" s="87">
        <f t="shared" si="27"/>
        <v>166.66666666666669</v>
      </c>
      <c r="H271" s="146" t="s">
        <v>703</v>
      </c>
      <c r="I271" s="88" t="s">
        <v>451</v>
      </c>
      <c r="J271" s="88" t="str">
        <f>VLOOKUP(I271,Presupuesto!$B$11:$C$566,2,0)</f>
        <v>UTILES DE ESCRITORIO, OFICINA Y ENSE¥ANZA</v>
      </c>
      <c r="K271" s="88" t="str">
        <f t="shared" si="28"/>
        <v>Lo Esencial de la Reforma Universitaria</v>
      </c>
      <c r="L271" s="88" t="s">
        <v>724</v>
      </c>
    </row>
    <row r="272" spans="2:12" hidden="1" x14ac:dyDescent="0.25">
      <c r="B272" s="254"/>
      <c r="C272" s="99" t="s">
        <v>1327</v>
      </c>
      <c r="D272" s="624"/>
      <c r="E272" s="175">
        <v>0</v>
      </c>
      <c r="F272" s="109">
        <v>25</v>
      </c>
      <c r="G272" s="87">
        <f t="shared" si="27"/>
        <v>0</v>
      </c>
      <c r="H272" s="146"/>
      <c r="I272" s="88" t="s">
        <v>451</v>
      </c>
      <c r="J272" s="88" t="str">
        <f>VLOOKUP(I272,Presupuesto!$B$11:$C$566,2,0)</f>
        <v>UTILES DE ESCRITORIO, OFICINA Y ENSE¥ANZA</v>
      </c>
      <c r="K272" s="88" t="str">
        <f t="shared" si="28"/>
        <v>Lo Esencial de la Reforma Universitaria</v>
      </c>
      <c r="L272" s="88" t="s">
        <v>720</v>
      </c>
    </row>
    <row r="273" spans="2:12" ht="15.75" hidden="1" thickBot="1" x14ac:dyDescent="0.3">
      <c r="B273" s="254"/>
      <c r="C273" s="179" t="s">
        <v>1275</v>
      </c>
      <c r="D273" s="180">
        <v>0</v>
      </c>
      <c r="E273" s="217">
        <v>0</v>
      </c>
      <c r="F273" s="94">
        <f>HLOOKUP(C273,$AH$2:$BU$3,2,0)</f>
        <v>1150</v>
      </c>
      <c r="G273" s="95">
        <f>D273*E273*F273</f>
        <v>0</v>
      </c>
      <c r="H273" s="218"/>
      <c r="I273" s="219" t="s">
        <v>335</v>
      </c>
      <c r="J273" s="96" t="str">
        <f>VLOOKUP(I273,Presupuesto!$B$11:$C$566,2,0)</f>
        <v>VIATICOS (26200-00)</v>
      </c>
      <c r="K273" s="220" t="str">
        <f t="shared" si="28"/>
        <v>Lo Esencial de la Reforma Universitaria</v>
      </c>
      <c r="L273" s="220" t="s">
        <v>720</v>
      </c>
    </row>
    <row r="274" spans="2:12" x14ac:dyDescent="0.25">
      <c r="B274" s="254"/>
      <c r="C274" s="84"/>
      <c r="D274" s="254"/>
      <c r="E274" s="102"/>
      <c r="F274" s="102"/>
      <c r="G274" s="102"/>
      <c r="H274" s="158"/>
      <c r="I274" s="102"/>
      <c r="J274" s="102"/>
      <c r="K274" s="102"/>
      <c r="L274" s="254"/>
    </row>
    <row r="275" spans="2:12" ht="15.75" thickBot="1" x14ac:dyDescent="0.3">
      <c r="B275" s="254"/>
      <c r="C275" s="254"/>
      <c r="D275" s="254"/>
      <c r="E275" s="254"/>
      <c r="F275" s="254"/>
      <c r="G275" s="254"/>
      <c r="H275" s="243"/>
      <c r="I275" s="254"/>
      <c r="J275" s="254"/>
      <c r="K275" s="254"/>
      <c r="L275" s="254"/>
    </row>
    <row r="276" spans="2:12" ht="15.75" thickBot="1" x14ac:dyDescent="0.3">
      <c r="B276" s="254"/>
      <c r="C276" s="29" t="s">
        <v>1308</v>
      </c>
      <c r="D276" s="30">
        <f>SUM(G283:G292)</f>
        <v>5347.916666666667</v>
      </c>
      <c r="E276" s="84"/>
      <c r="F276" s="84"/>
      <c r="G276" s="84"/>
      <c r="H276" s="69"/>
      <c r="I276" s="69"/>
      <c r="J276" s="69"/>
      <c r="K276" s="102"/>
      <c r="L276" s="254"/>
    </row>
    <row r="277" spans="2:12" x14ac:dyDescent="0.25">
      <c r="B277" s="254"/>
      <c r="C277" s="68"/>
      <c r="D277" s="31"/>
      <c r="E277" s="84"/>
      <c r="F277" s="84"/>
      <c r="G277" s="84"/>
      <c r="H277" s="69"/>
      <c r="I277" s="69"/>
      <c r="J277" s="69"/>
      <c r="K277" s="102"/>
      <c r="L277" s="254"/>
    </row>
    <row r="278" spans="2:12" x14ac:dyDescent="0.25">
      <c r="B278" s="254"/>
      <c r="C278" s="68"/>
      <c r="D278" s="31"/>
      <c r="E278" s="84"/>
      <c r="F278" s="84"/>
      <c r="G278" s="84"/>
      <c r="H278" s="69"/>
      <c r="I278" s="69"/>
      <c r="J278" s="69"/>
      <c r="K278" s="102"/>
      <c r="L278" s="254"/>
    </row>
    <row r="279" spans="2:12" ht="15.75" x14ac:dyDescent="0.25">
      <c r="B279" s="254"/>
      <c r="C279" s="172" t="s">
        <v>1309</v>
      </c>
      <c r="D279" s="230" t="s">
        <v>1341</v>
      </c>
      <c r="E279" s="84"/>
      <c r="F279" s="84"/>
      <c r="G279" s="84"/>
      <c r="H279" s="69"/>
      <c r="I279" s="69"/>
      <c r="J279" s="69"/>
      <c r="K279" s="102"/>
      <c r="L279" s="254"/>
    </row>
    <row r="280" spans="2:12" ht="18.75" x14ac:dyDescent="0.25">
      <c r="B280" s="254"/>
      <c r="C280" s="173" t="str">
        <f>IFERROR(VLOOKUP(D279,'1. Desarrollo e Innov. Curricu.'!$F:$G,2,FALSE),IFERROR(VLOOKUP(D279,'2. Investigación Científica'!$F:$G,2,FALSE),IFERROR(VLOOKUP(D279,'3. Vinculación Univ. Sociedad'!$F:$G,2,FALSE),IFERROR(VLOOKUP(D279,'4. Docencia y Profesorado Univ.'!$F:$G,2,FALSE),IFERROR(VLOOKUP(D279,'5. Estudiantes y Graduados'!$F:$G,2,FALSE),IFERROR(VLOOKUP(D279,'11. Gestion Administrativa'!$F:$G,2,FALSE),IFERROR(VLOOKUP(D279,'13. Gestión Académica'!$F:$G,2,FALSE),IFERROR(VLOOKUP(D279,'9. Asegura. de la Calid. y M'!$F:$G,2,FALSE),IFERROR(VLOOKUP(D279,'6. Gestión del Conocimiento'!$F:$G,2,FALSE),IFERROR(VLOOKUP(D279,'15. Gobernabilidad y Proceso...'!$F:$G,2,FALSE),IFERROR(VLOOKUP(D279,'12. Gestión del Talento Humano'!$F:$G,2,FALSE),IFERROR(VLOOKUP(D279,'14. Internacional... de la E.S.'!$F:$G,2,FALSE),IFERROR(VLOOKUP(D279,'10. Posgrado'!$F:$G,2,FALSE),IFERROR(VLOOKUP(D279,'17. Gestión TIC'!$F:$G,2,FALSE),IFERROR(VLOOKUP(D279,'16. Desa. del Sistema Educ.Sup.'!$F:$G,2,FALSE),IFERROR(VLOOKUP(D279,'8. Cultura de Inno. Insti...'!$F:$G,2,FALSE),VLOOKUP(D279,'7. Lo Esencial de la Reforma U.'!$F:$G,2,0)))))))))))))))))</f>
        <v>18. Para implementar el Plan con enfoque transversal de los DD HH, desarrollar 1Taller sobre autoridad democrática y participativa. Decanto solicita colaboración Dpto. de Sociología</v>
      </c>
      <c r="D280" s="31"/>
      <c r="E280" s="84"/>
      <c r="F280" s="84"/>
      <c r="G280" s="84"/>
      <c r="H280" s="69"/>
      <c r="I280" s="69"/>
      <c r="J280" s="69"/>
      <c r="K280" s="102"/>
      <c r="L280" s="254"/>
    </row>
    <row r="281" spans="2:12" ht="15.75" thickBot="1" x14ac:dyDescent="0.3">
      <c r="B281" s="254"/>
      <c r="C281" s="68"/>
      <c r="D281" s="31"/>
      <c r="E281" s="84"/>
      <c r="F281" s="84"/>
      <c r="G281" s="84"/>
      <c r="H281" s="69"/>
      <c r="I281" s="69"/>
      <c r="J281" s="69"/>
      <c r="K281" s="102"/>
      <c r="L281" s="254"/>
    </row>
    <row r="282" spans="2:12" ht="30.75" thickBot="1" x14ac:dyDescent="0.3">
      <c r="B282" s="254"/>
      <c r="C282" s="114" t="s">
        <v>1311</v>
      </c>
      <c r="D282" s="117" t="s">
        <v>1312</v>
      </c>
      <c r="E282" s="116" t="s">
        <v>99</v>
      </c>
      <c r="F282" s="116" t="s">
        <v>1313</v>
      </c>
      <c r="G282" s="115" t="s">
        <v>1314</v>
      </c>
      <c r="H282" s="121" t="s">
        <v>1315</v>
      </c>
      <c r="I282" s="116" t="s">
        <v>1316</v>
      </c>
      <c r="J282" s="116" t="s">
        <v>711</v>
      </c>
      <c r="K282" s="116" t="s">
        <v>1317</v>
      </c>
      <c r="L282" s="116" t="s">
        <v>1318</v>
      </c>
    </row>
    <row r="283" spans="2:12" hidden="1" x14ac:dyDescent="0.25">
      <c r="B283" s="254"/>
      <c r="C283" s="212" t="s">
        <v>1319</v>
      </c>
      <c r="D283" s="623">
        <v>25</v>
      </c>
      <c r="E283" s="213"/>
      <c r="F283" s="105">
        <v>30000</v>
      </c>
      <c r="G283" s="214">
        <f t="shared" ref="G283:G291" si="29">E283*F283</f>
        <v>0</v>
      </c>
      <c r="H283" s="215"/>
      <c r="I283" s="106" t="s">
        <v>294</v>
      </c>
      <c r="J283" s="106" t="str">
        <f>VLOOKUP(I283,Presupuesto!$B$11:$C$566,2,0)</f>
        <v>SERVICIOS DE CAPACITACION.</v>
      </c>
      <c r="K283" s="216" t="s">
        <v>82</v>
      </c>
      <c r="L283" s="216" t="s">
        <v>731</v>
      </c>
    </row>
    <row r="284" spans="2:12" x14ac:dyDescent="0.25">
      <c r="B284" s="254"/>
      <c r="C284" s="89" t="s">
        <v>1320</v>
      </c>
      <c r="D284" s="624"/>
      <c r="E284" s="171">
        <f>D283</f>
        <v>25</v>
      </c>
      <c r="F284" s="90">
        <v>50</v>
      </c>
      <c r="G284" s="87">
        <f t="shared" si="29"/>
        <v>1250</v>
      </c>
      <c r="H284" s="146" t="s">
        <v>703</v>
      </c>
      <c r="I284" s="88" t="s">
        <v>307</v>
      </c>
      <c r="J284" s="88" t="str">
        <f>VLOOKUP(I284,Presupuesto!$B$11:$C$566,2,0)</f>
        <v>SERVICIOS DE IMPRENTA PUBLIC.Y REPRODUCCION</v>
      </c>
      <c r="K284" s="88" t="str">
        <f>$K$226</f>
        <v>Lo Esencial de la Reforma Universitaria</v>
      </c>
      <c r="L284" s="88" t="s">
        <v>731</v>
      </c>
    </row>
    <row r="285" spans="2:12" x14ac:dyDescent="0.25">
      <c r="B285" s="254"/>
      <c r="C285" s="89" t="s">
        <v>1321</v>
      </c>
      <c r="D285" s="624"/>
      <c r="E285" s="171">
        <f>D283</f>
        <v>25</v>
      </c>
      <c r="F285" s="90">
        <v>150</v>
      </c>
      <c r="G285" s="87">
        <f t="shared" si="29"/>
        <v>3750</v>
      </c>
      <c r="H285" s="146" t="s">
        <v>703</v>
      </c>
      <c r="I285" s="88" t="s">
        <v>361</v>
      </c>
      <c r="J285" s="88" t="str">
        <f>VLOOKUP(I285,Presupuesto!$B$11:$C$566,2,0)</f>
        <v>ALIMENTOS B EBIDAS PARA PERSONAS</v>
      </c>
      <c r="K285" s="88" t="str">
        <f t="shared" ref="K285:K292" si="30">$K$226</f>
        <v>Lo Esencial de la Reforma Universitaria</v>
      </c>
      <c r="L285" s="88" t="s">
        <v>731</v>
      </c>
    </row>
    <row r="286" spans="2:12" hidden="1" x14ac:dyDescent="0.25">
      <c r="B286" s="254"/>
      <c r="C286" s="89" t="s">
        <v>1322</v>
      </c>
      <c r="D286" s="624"/>
      <c r="E286" s="137">
        <v>0</v>
      </c>
      <c r="F286" s="108">
        <v>10000</v>
      </c>
      <c r="G286" s="87">
        <f t="shared" si="29"/>
        <v>0</v>
      </c>
      <c r="H286" s="146"/>
      <c r="I286" s="210" t="s">
        <v>327</v>
      </c>
      <c r="J286" s="88" t="str">
        <f>VLOOKUP(I286,Presupuesto!$B$11:$C$566,2,0)</f>
        <v>PASAJES (26100-00)</v>
      </c>
      <c r="K286" s="88" t="str">
        <f t="shared" si="30"/>
        <v>Lo Esencial de la Reforma Universitaria</v>
      </c>
      <c r="L286" s="88" t="s">
        <v>720</v>
      </c>
    </row>
    <row r="287" spans="2:12" hidden="1" x14ac:dyDescent="0.25">
      <c r="B287" s="254"/>
      <c r="C287" s="89" t="s">
        <v>1323</v>
      </c>
      <c r="D287" s="624"/>
      <c r="E287" s="137">
        <v>0</v>
      </c>
      <c r="F287" s="108">
        <v>250</v>
      </c>
      <c r="G287" s="87">
        <f t="shared" si="29"/>
        <v>0</v>
      </c>
      <c r="H287" s="146"/>
      <c r="I287" s="88" t="s">
        <v>384</v>
      </c>
      <c r="J287" s="88" t="str">
        <f>VLOOKUP(I287,Presupuesto!$B$11:$C$566,2,0)</f>
        <v>PRODUCTOS PAPEL Y CARTON</v>
      </c>
      <c r="K287" s="88" t="str">
        <f t="shared" si="30"/>
        <v>Lo Esencial de la Reforma Universitaria</v>
      </c>
      <c r="L287" s="88" t="s">
        <v>720</v>
      </c>
    </row>
    <row r="288" spans="2:12" x14ac:dyDescent="0.25">
      <c r="B288" s="254"/>
      <c r="C288" s="89" t="s">
        <v>1324</v>
      </c>
      <c r="D288" s="624"/>
      <c r="E288" s="171">
        <f>(D283*25)/500</f>
        <v>1.25</v>
      </c>
      <c r="F288" s="90">
        <v>85</v>
      </c>
      <c r="G288" s="87">
        <f t="shared" si="29"/>
        <v>106.25</v>
      </c>
      <c r="H288" s="146" t="s">
        <v>703</v>
      </c>
      <c r="I288" s="88" t="s">
        <v>384</v>
      </c>
      <c r="J288" s="88" t="str">
        <f>VLOOKUP(I288,Presupuesto!$B$11:$C$566,2,0)</f>
        <v>PRODUCTOS PAPEL Y CARTON</v>
      </c>
      <c r="K288" s="88" t="str">
        <f t="shared" si="30"/>
        <v>Lo Esencial de la Reforma Universitaria</v>
      </c>
      <c r="L288" s="88" t="s">
        <v>731</v>
      </c>
    </row>
    <row r="289" spans="2:12" x14ac:dyDescent="0.25">
      <c r="B289" s="254"/>
      <c r="C289" s="89" t="s">
        <v>1325</v>
      </c>
      <c r="D289" s="624"/>
      <c r="E289" s="171">
        <f>D283/12</f>
        <v>2.0833333333333335</v>
      </c>
      <c r="F289" s="90">
        <v>36</v>
      </c>
      <c r="G289" s="87">
        <f t="shared" si="29"/>
        <v>75</v>
      </c>
      <c r="H289" s="146" t="s">
        <v>703</v>
      </c>
      <c r="I289" s="88" t="s">
        <v>451</v>
      </c>
      <c r="J289" s="88" t="str">
        <f>VLOOKUP(I289,Presupuesto!$B$11:$C$566,2,0)</f>
        <v>UTILES DE ESCRITORIO, OFICINA Y ENSE¥ANZA</v>
      </c>
      <c r="K289" s="88" t="str">
        <f t="shared" si="30"/>
        <v>Lo Esencial de la Reforma Universitaria</v>
      </c>
      <c r="L289" s="88" t="s">
        <v>731</v>
      </c>
    </row>
    <row r="290" spans="2:12" x14ac:dyDescent="0.25">
      <c r="B290" s="254"/>
      <c r="C290" s="89" t="s">
        <v>1326</v>
      </c>
      <c r="D290" s="624"/>
      <c r="E290" s="171">
        <f>D283/12</f>
        <v>2.0833333333333335</v>
      </c>
      <c r="F290" s="90">
        <v>80</v>
      </c>
      <c r="G290" s="87">
        <f t="shared" si="29"/>
        <v>166.66666666666669</v>
      </c>
      <c r="H290" s="146" t="s">
        <v>703</v>
      </c>
      <c r="I290" s="88" t="s">
        <v>451</v>
      </c>
      <c r="J290" s="88" t="str">
        <f>VLOOKUP(I290,Presupuesto!$B$11:$C$566,2,0)</f>
        <v>UTILES DE ESCRITORIO, OFICINA Y ENSE¥ANZA</v>
      </c>
      <c r="K290" s="88" t="str">
        <f t="shared" si="30"/>
        <v>Lo Esencial de la Reforma Universitaria</v>
      </c>
      <c r="L290" s="88" t="s">
        <v>731</v>
      </c>
    </row>
    <row r="291" spans="2:12" hidden="1" x14ac:dyDescent="0.25">
      <c r="B291" s="254"/>
      <c r="C291" s="99" t="s">
        <v>1327</v>
      </c>
      <c r="D291" s="624"/>
      <c r="E291" s="175">
        <v>0</v>
      </c>
      <c r="F291" s="109">
        <v>25</v>
      </c>
      <c r="G291" s="87">
        <f t="shared" si="29"/>
        <v>0</v>
      </c>
      <c r="H291" s="146"/>
      <c r="I291" s="88" t="s">
        <v>451</v>
      </c>
      <c r="J291" s="88" t="str">
        <f>VLOOKUP(I291,Presupuesto!$B$11:$C$566,2,0)</f>
        <v>UTILES DE ESCRITORIO, OFICINA Y ENSE¥ANZA</v>
      </c>
      <c r="K291" s="88" t="str">
        <f t="shared" si="30"/>
        <v>Lo Esencial de la Reforma Universitaria</v>
      </c>
      <c r="L291" s="88" t="s">
        <v>720</v>
      </c>
    </row>
    <row r="292" spans="2:12" ht="15.75" hidden="1" thickBot="1" x14ac:dyDescent="0.3">
      <c r="B292" s="254"/>
      <c r="C292" s="179" t="s">
        <v>1275</v>
      </c>
      <c r="D292" s="180">
        <v>0</v>
      </c>
      <c r="E292" s="217">
        <v>0</v>
      </c>
      <c r="F292" s="94">
        <f>HLOOKUP(C292,$AH$2:$BU$3,2,0)</f>
        <v>1150</v>
      </c>
      <c r="G292" s="95">
        <f>D292*E292*F292</f>
        <v>0</v>
      </c>
      <c r="H292" s="218"/>
      <c r="I292" s="219" t="s">
        <v>335</v>
      </c>
      <c r="J292" s="96" t="str">
        <f>VLOOKUP(I292,Presupuesto!$B$11:$C$566,2,0)</f>
        <v>VIATICOS (26200-00)</v>
      </c>
      <c r="K292" s="220" t="str">
        <f t="shared" si="30"/>
        <v>Lo Esencial de la Reforma Universitaria</v>
      </c>
      <c r="L292" s="220" t="s">
        <v>720</v>
      </c>
    </row>
    <row r="294" spans="2:12" ht="15.75" thickBot="1" x14ac:dyDescent="0.3">
      <c r="B294" s="254"/>
      <c r="C294" s="254"/>
      <c r="D294" s="254"/>
      <c r="E294" s="254"/>
      <c r="F294" s="254"/>
      <c r="G294" s="254"/>
      <c r="H294" s="243"/>
      <c r="I294" s="254"/>
      <c r="J294" s="254"/>
      <c r="K294" s="254"/>
      <c r="L294" s="254"/>
    </row>
    <row r="295" spans="2:12" ht="15.75" thickBot="1" x14ac:dyDescent="0.3">
      <c r="B295" s="254"/>
      <c r="C295" s="29" t="s">
        <v>1308</v>
      </c>
      <c r="D295" s="30">
        <f>SUM(G302:G311)</f>
        <v>5347.916666666667</v>
      </c>
      <c r="E295" s="84"/>
      <c r="F295" s="84"/>
      <c r="G295" s="84"/>
      <c r="H295" s="69"/>
      <c r="I295" s="69"/>
      <c r="J295" s="69"/>
      <c r="K295" s="102"/>
      <c r="L295" s="254"/>
    </row>
    <row r="296" spans="2:12" x14ac:dyDescent="0.25">
      <c r="B296" s="254"/>
      <c r="C296" s="68"/>
      <c r="D296" s="31"/>
      <c r="E296" s="84"/>
      <c r="F296" s="84"/>
      <c r="G296" s="84"/>
      <c r="H296" s="69"/>
      <c r="I296" s="69"/>
      <c r="J296" s="69"/>
      <c r="K296" s="102"/>
      <c r="L296" s="254"/>
    </row>
    <row r="297" spans="2:12" x14ac:dyDescent="0.25">
      <c r="B297" s="254"/>
      <c r="C297" s="68"/>
      <c r="D297" s="31"/>
      <c r="E297" s="84"/>
      <c r="F297" s="84"/>
      <c r="G297" s="84"/>
      <c r="H297" s="69"/>
      <c r="I297" s="69"/>
      <c r="J297" s="69"/>
      <c r="K297" s="102"/>
      <c r="L297" s="254"/>
    </row>
    <row r="298" spans="2:12" ht="15.75" x14ac:dyDescent="0.25">
      <c r="B298" s="254"/>
      <c r="C298" s="172" t="s">
        <v>1309</v>
      </c>
      <c r="D298" s="230" t="s">
        <v>1342</v>
      </c>
      <c r="E298" s="84"/>
      <c r="F298" s="84"/>
      <c r="G298" s="84"/>
      <c r="H298" s="69"/>
      <c r="I298" s="69"/>
      <c r="J298" s="69"/>
      <c r="K298" s="102"/>
      <c r="L298" s="254"/>
    </row>
    <row r="299" spans="2:12" ht="18.75" x14ac:dyDescent="0.25">
      <c r="B299" s="254"/>
      <c r="C299" s="173" t="str">
        <f>IFERROR(VLOOKUP(D298,'1. Desarrollo e Innov. Curricu.'!$F:$G,2,FALSE),IFERROR(VLOOKUP(D298,'2. Investigación Científica'!$F:$G,2,FALSE),IFERROR(VLOOKUP(D298,'3. Vinculación Univ. Sociedad'!$F:$G,2,FALSE),IFERROR(VLOOKUP(D298,'4. Docencia y Profesorado Univ.'!$F:$G,2,FALSE),IFERROR(VLOOKUP(D298,'5. Estudiantes y Graduados'!$F:$G,2,FALSE),IFERROR(VLOOKUP(D298,'11. Gestion Administrativa'!$F:$G,2,FALSE),IFERROR(VLOOKUP(D298,'13. Gestión Académica'!$F:$G,2,FALSE),IFERROR(VLOOKUP(D298,'9. Asegura. de la Calid. y M'!$F:$G,2,FALSE),IFERROR(VLOOKUP(D298,'6. Gestión del Conocimiento'!$F:$G,2,FALSE),IFERROR(VLOOKUP(D298,'15. Gobernabilidad y Proceso...'!$F:$G,2,FALSE),IFERROR(VLOOKUP(D298,'12. Gestión del Talento Humano'!$F:$G,2,FALSE),IFERROR(VLOOKUP(D298,'14. Internacional... de la E.S.'!$F:$G,2,FALSE),IFERROR(VLOOKUP(D298,'10. Posgrado'!$F:$G,2,FALSE),IFERROR(VLOOKUP(D298,'17. Gestión TIC'!$F:$G,2,FALSE),IFERROR(VLOOKUP(D298,'16. Desa. del Sistema Educ.Sup.'!$F:$G,2,FALSE),IFERROR(VLOOKUP(D298,'8. Cultura de Inno. Insti...'!$F:$G,2,FALSE),VLOOKUP(D298,'7. Lo Esencial de la Reforma U.'!$F:$G,2,0)))))))))))))))))</f>
        <v>20. Para implementar el Plan con enfoque transversal de los DD HH, desarrollar 1 taller sobre socioanálisis en pequeños grupos para mejorar la comunicación y la resolución de conflictos. Decanato</v>
      </c>
      <c r="D299" s="31"/>
      <c r="E299" s="84"/>
      <c r="F299" s="84"/>
      <c r="G299" s="84"/>
      <c r="H299" s="69"/>
      <c r="I299" s="69"/>
      <c r="J299" s="69"/>
      <c r="K299" s="102"/>
      <c r="L299" s="254"/>
    </row>
    <row r="300" spans="2:12" ht="15.75" thickBot="1" x14ac:dyDescent="0.3">
      <c r="B300" s="254"/>
      <c r="C300" s="68"/>
      <c r="D300" s="31"/>
      <c r="E300" s="84"/>
      <c r="F300" s="84"/>
      <c r="G300" s="84"/>
      <c r="H300" s="69"/>
      <c r="I300" s="69"/>
      <c r="J300" s="69"/>
      <c r="K300" s="102"/>
      <c r="L300" s="254"/>
    </row>
    <row r="301" spans="2:12" ht="30.75" thickBot="1" x14ac:dyDescent="0.3">
      <c r="B301" s="254"/>
      <c r="C301" s="114" t="s">
        <v>1311</v>
      </c>
      <c r="D301" s="117" t="s">
        <v>1312</v>
      </c>
      <c r="E301" s="116" t="s">
        <v>99</v>
      </c>
      <c r="F301" s="116" t="s">
        <v>1313</v>
      </c>
      <c r="G301" s="115" t="s">
        <v>1314</v>
      </c>
      <c r="H301" s="121" t="s">
        <v>1315</v>
      </c>
      <c r="I301" s="116" t="s">
        <v>1316</v>
      </c>
      <c r="J301" s="116" t="s">
        <v>711</v>
      </c>
      <c r="K301" s="116" t="s">
        <v>1317</v>
      </c>
      <c r="L301" s="116" t="s">
        <v>1318</v>
      </c>
    </row>
    <row r="302" spans="2:12" hidden="1" x14ac:dyDescent="0.25">
      <c r="B302" s="254"/>
      <c r="C302" s="212" t="s">
        <v>1319</v>
      </c>
      <c r="D302" s="623">
        <v>25</v>
      </c>
      <c r="E302" s="213"/>
      <c r="F302" s="105">
        <v>30000</v>
      </c>
      <c r="G302" s="214">
        <f t="shared" ref="G302:G310" si="31">E302*F302</f>
        <v>0</v>
      </c>
      <c r="H302" s="215"/>
      <c r="I302" s="106" t="s">
        <v>294</v>
      </c>
      <c r="J302" s="106" t="str">
        <f>VLOOKUP(I302,Presupuesto!$B$11:$C$566,2,0)</f>
        <v>SERVICIOS DE CAPACITACION.</v>
      </c>
      <c r="K302" s="216" t="s">
        <v>82</v>
      </c>
      <c r="L302" s="106" t="s">
        <v>719</v>
      </c>
    </row>
    <row r="303" spans="2:12" x14ac:dyDescent="0.25">
      <c r="B303" s="254"/>
      <c r="C303" s="89" t="s">
        <v>1320</v>
      </c>
      <c r="D303" s="624"/>
      <c r="E303" s="171">
        <f>D302</f>
        <v>25</v>
      </c>
      <c r="F303" s="90">
        <v>50</v>
      </c>
      <c r="G303" s="87">
        <f t="shared" si="31"/>
        <v>1250</v>
      </c>
      <c r="H303" s="146" t="s">
        <v>703</v>
      </c>
      <c r="I303" s="88" t="s">
        <v>307</v>
      </c>
      <c r="J303" s="88" t="str">
        <f>VLOOKUP(I303,Presupuesto!$B$11:$C$566,2,0)</f>
        <v>SERVICIOS DE IMPRENTA PUBLIC.Y REPRODUCCION</v>
      </c>
      <c r="K303" s="88" t="str">
        <f>$K$188</f>
        <v>Lo Esencial de la Reforma Universitaria</v>
      </c>
      <c r="L303" s="88" t="s">
        <v>723</v>
      </c>
    </row>
    <row r="304" spans="2:12" x14ac:dyDescent="0.25">
      <c r="B304" s="254"/>
      <c r="C304" s="89" t="s">
        <v>1321</v>
      </c>
      <c r="D304" s="624"/>
      <c r="E304" s="171">
        <f>D302</f>
        <v>25</v>
      </c>
      <c r="F304" s="90">
        <v>150</v>
      </c>
      <c r="G304" s="87">
        <f t="shared" si="31"/>
        <v>3750</v>
      </c>
      <c r="H304" s="146" t="s">
        <v>703</v>
      </c>
      <c r="I304" s="88" t="s">
        <v>361</v>
      </c>
      <c r="J304" s="88" t="str">
        <f>VLOOKUP(I304,Presupuesto!$B$11:$C$566,2,0)</f>
        <v>ALIMENTOS B EBIDAS PARA PERSONAS</v>
      </c>
      <c r="K304" s="88" t="str">
        <f t="shared" ref="K304:K311" si="32">$K$188</f>
        <v>Lo Esencial de la Reforma Universitaria</v>
      </c>
      <c r="L304" s="88" t="s">
        <v>723</v>
      </c>
    </row>
    <row r="305" spans="2:12" hidden="1" x14ac:dyDescent="0.25">
      <c r="B305" s="254"/>
      <c r="C305" s="89" t="s">
        <v>1322</v>
      </c>
      <c r="D305" s="624"/>
      <c r="E305" s="137">
        <v>0</v>
      </c>
      <c r="F305" s="108">
        <v>10000</v>
      </c>
      <c r="G305" s="87">
        <f t="shared" si="31"/>
        <v>0</v>
      </c>
      <c r="H305" s="146"/>
      <c r="I305" s="210" t="s">
        <v>327</v>
      </c>
      <c r="J305" s="88" t="str">
        <f>VLOOKUP(I305,Presupuesto!$B$11:$C$566,2,0)</f>
        <v>PASAJES (26100-00)</v>
      </c>
      <c r="K305" s="88" t="str">
        <f t="shared" si="32"/>
        <v>Lo Esencial de la Reforma Universitaria</v>
      </c>
      <c r="L305" s="88" t="s">
        <v>720</v>
      </c>
    </row>
    <row r="306" spans="2:12" hidden="1" x14ac:dyDescent="0.25">
      <c r="B306" s="254"/>
      <c r="C306" s="89" t="s">
        <v>1323</v>
      </c>
      <c r="D306" s="624"/>
      <c r="E306" s="137">
        <v>0</v>
      </c>
      <c r="F306" s="108">
        <v>250</v>
      </c>
      <c r="G306" s="87">
        <f t="shared" si="31"/>
        <v>0</v>
      </c>
      <c r="H306" s="146"/>
      <c r="I306" s="88" t="s">
        <v>384</v>
      </c>
      <c r="J306" s="88" t="str">
        <f>VLOOKUP(I306,Presupuesto!$B$11:$C$566,2,0)</f>
        <v>PRODUCTOS PAPEL Y CARTON</v>
      </c>
      <c r="K306" s="88" t="str">
        <f t="shared" si="32"/>
        <v>Lo Esencial de la Reforma Universitaria</v>
      </c>
      <c r="L306" s="88" t="s">
        <v>720</v>
      </c>
    </row>
    <row r="307" spans="2:12" x14ac:dyDescent="0.25">
      <c r="B307" s="254"/>
      <c r="C307" s="89" t="s">
        <v>1324</v>
      </c>
      <c r="D307" s="624"/>
      <c r="E307" s="171">
        <f>(D302*25)/500</f>
        <v>1.25</v>
      </c>
      <c r="F307" s="90">
        <v>85</v>
      </c>
      <c r="G307" s="87">
        <f t="shared" si="31"/>
        <v>106.25</v>
      </c>
      <c r="H307" s="146" t="s">
        <v>703</v>
      </c>
      <c r="I307" s="88" t="s">
        <v>384</v>
      </c>
      <c r="J307" s="88" t="str">
        <f>VLOOKUP(I307,Presupuesto!$B$11:$C$566,2,0)</f>
        <v>PRODUCTOS PAPEL Y CARTON</v>
      </c>
      <c r="K307" s="88" t="str">
        <f t="shared" si="32"/>
        <v>Lo Esencial de la Reforma Universitaria</v>
      </c>
      <c r="L307" s="88" t="s">
        <v>723</v>
      </c>
    </row>
    <row r="308" spans="2:12" x14ac:dyDescent="0.25">
      <c r="B308" s="254"/>
      <c r="C308" s="89" t="s">
        <v>1325</v>
      </c>
      <c r="D308" s="624"/>
      <c r="E308" s="171">
        <f>D302/12</f>
        <v>2.0833333333333335</v>
      </c>
      <c r="F308" s="90">
        <v>36</v>
      </c>
      <c r="G308" s="87">
        <f t="shared" si="31"/>
        <v>75</v>
      </c>
      <c r="H308" s="146" t="s">
        <v>703</v>
      </c>
      <c r="I308" s="88" t="s">
        <v>451</v>
      </c>
      <c r="J308" s="88" t="str">
        <f>VLOOKUP(I308,Presupuesto!$B$11:$C$566,2,0)</f>
        <v>UTILES DE ESCRITORIO, OFICINA Y ENSE¥ANZA</v>
      </c>
      <c r="K308" s="88" t="str">
        <f t="shared" si="32"/>
        <v>Lo Esencial de la Reforma Universitaria</v>
      </c>
      <c r="L308" s="88" t="s">
        <v>723</v>
      </c>
    </row>
    <row r="309" spans="2:12" x14ac:dyDescent="0.25">
      <c r="B309" s="254"/>
      <c r="C309" s="89" t="s">
        <v>1326</v>
      </c>
      <c r="D309" s="624"/>
      <c r="E309" s="171">
        <f>D302/12</f>
        <v>2.0833333333333335</v>
      </c>
      <c r="F309" s="90">
        <v>80</v>
      </c>
      <c r="G309" s="87">
        <f t="shared" si="31"/>
        <v>166.66666666666669</v>
      </c>
      <c r="H309" s="146" t="s">
        <v>703</v>
      </c>
      <c r="I309" s="88" t="s">
        <v>451</v>
      </c>
      <c r="J309" s="88" t="str">
        <f>VLOOKUP(I309,Presupuesto!$B$11:$C$566,2,0)</f>
        <v>UTILES DE ESCRITORIO, OFICINA Y ENSE¥ANZA</v>
      </c>
      <c r="K309" s="88" t="str">
        <f t="shared" si="32"/>
        <v>Lo Esencial de la Reforma Universitaria</v>
      </c>
      <c r="L309" s="88" t="s">
        <v>723</v>
      </c>
    </row>
    <row r="310" spans="2:12" hidden="1" x14ac:dyDescent="0.25">
      <c r="B310" s="254"/>
      <c r="C310" s="99" t="s">
        <v>1327</v>
      </c>
      <c r="D310" s="624"/>
      <c r="E310" s="175">
        <v>0</v>
      </c>
      <c r="F310" s="109">
        <v>25</v>
      </c>
      <c r="G310" s="87">
        <f t="shared" si="31"/>
        <v>0</v>
      </c>
      <c r="H310" s="146"/>
      <c r="I310" s="88" t="s">
        <v>451</v>
      </c>
      <c r="J310" s="88" t="str">
        <f>VLOOKUP(I310,Presupuesto!$B$11:$C$566,2,0)</f>
        <v>UTILES DE ESCRITORIO, OFICINA Y ENSE¥ANZA</v>
      </c>
      <c r="K310" s="88" t="str">
        <f t="shared" si="32"/>
        <v>Lo Esencial de la Reforma Universitaria</v>
      </c>
      <c r="L310" s="88" t="s">
        <v>720</v>
      </c>
    </row>
    <row r="311" spans="2:12" ht="15.75" hidden="1" thickBot="1" x14ac:dyDescent="0.3">
      <c r="B311" s="254"/>
      <c r="C311" s="179" t="s">
        <v>1275</v>
      </c>
      <c r="D311" s="180">
        <v>0</v>
      </c>
      <c r="E311" s="217">
        <v>0</v>
      </c>
      <c r="F311" s="94">
        <f>HLOOKUP(C311,$AH$2:$BU$3,2,0)</f>
        <v>1150</v>
      </c>
      <c r="G311" s="95">
        <f>D311*E311*F311</f>
        <v>0</v>
      </c>
      <c r="H311" s="218"/>
      <c r="I311" s="219" t="s">
        <v>335</v>
      </c>
      <c r="J311" s="96" t="str">
        <f>VLOOKUP(I311,Presupuesto!$B$11:$C$566,2,0)</f>
        <v>VIATICOS (26200-00)</v>
      </c>
      <c r="K311" s="220" t="str">
        <f t="shared" si="32"/>
        <v>Lo Esencial de la Reforma Universitaria</v>
      </c>
      <c r="L311" s="220" t="s">
        <v>720</v>
      </c>
    </row>
    <row r="312" spans="2:12" x14ac:dyDescent="0.25">
      <c r="B312" s="254"/>
      <c r="C312" s="254"/>
      <c r="D312" s="254"/>
      <c r="E312" s="254"/>
      <c r="F312" s="254"/>
      <c r="G312" s="254"/>
      <c r="H312" s="243"/>
      <c r="I312" s="254"/>
      <c r="J312" s="254"/>
      <c r="K312" s="254"/>
      <c r="L312" s="254"/>
    </row>
    <row r="313" spans="2:12" ht="15.75" thickBot="1" x14ac:dyDescent="0.3">
      <c r="B313" s="254"/>
      <c r="C313" s="254"/>
      <c r="D313" s="254"/>
      <c r="E313" s="254"/>
      <c r="F313" s="254"/>
      <c r="G313" s="254"/>
      <c r="H313" s="243"/>
      <c r="I313" s="254"/>
      <c r="J313" s="254"/>
      <c r="K313" s="254"/>
      <c r="L313" s="254"/>
    </row>
    <row r="314" spans="2:12" ht="15.75" thickBot="1" x14ac:dyDescent="0.3">
      <c r="B314" s="254"/>
      <c r="C314" s="29" t="s">
        <v>1308</v>
      </c>
      <c r="D314" s="30">
        <f>SUM(G321:G330)</f>
        <v>5347.916666666667</v>
      </c>
      <c r="E314" s="84"/>
      <c r="F314" s="84"/>
      <c r="G314" s="84"/>
      <c r="H314" s="69"/>
      <c r="I314" s="69"/>
      <c r="J314" s="69"/>
      <c r="K314" s="102"/>
      <c r="L314" s="254"/>
    </row>
    <row r="315" spans="2:12" x14ac:dyDescent="0.25">
      <c r="B315" s="254"/>
      <c r="C315" s="68"/>
      <c r="D315" s="31"/>
      <c r="E315" s="84"/>
      <c r="F315" s="84"/>
      <c r="G315" s="84"/>
      <c r="H315" s="69"/>
      <c r="I315" s="69"/>
      <c r="J315" s="69"/>
      <c r="K315" s="102"/>
      <c r="L315" s="254"/>
    </row>
    <row r="316" spans="2:12" x14ac:dyDescent="0.25">
      <c r="B316" s="254"/>
      <c r="C316" s="68"/>
      <c r="D316" s="31"/>
      <c r="E316" s="84"/>
      <c r="F316" s="84"/>
      <c r="G316" s="84"/>
      <c r="H316" s="69"/>
      <c r="I316" s="69"/>
      <c r="J316" s="69"/>
      <c r="K316" s="102"/>
      <c r="L316" s="254"/>
    </row>
    <row r="317" spans="2:12" ht="15.75" x14ac:dyDescent="0.25">
      <c r="B317" s="254"/>
      <c r="C317" s="172" t="s">
        <v>1309</v>
      </c>
      <c r="D317" s="230" t="s">
        <v>1343</v>
      </c>
      <c r="E317" s="84"/>
      <c r="F317" s="84"/>
      <c r="G317" s="84"/>
      <c r="H317" s="69"/>
      <c r="I317" s="69"/>
      <c r="J317" s="69"/>
      <c r="K317" s="102"/>
      <c r="L317" s="254"/>
    </row>
    <row r="318" spans="2:12" ht="18.75" x14ac:dyDescent="0.25">
      <c r="B318" s="254"/>
      <c r="C318" s="173" t="str">
        <f>IFERROR(VLOOKUP(D317,'1. Desarrollo e Innov. Curricu.'!$F:$G,2,FALSE),IFERROR(VLOOKUP(D317,'2. Investigación Científica'!$F:$G,2,FALSE),IFERROR(VLOOKUP(D317,'3. Vinculación Univ. Sociedad'!$F:$G,2,FALSE),IFERROR(VLOOKUP(D317,'4. Docencia y Profesorado Univ.'!$F:$G,2,FALSE),IFERROR(VLOOKUP(D317,'5. Estudiantes y Graduados'!$F:$G,2,FALSE),IFERROR(VLOOKUP(D317,'11. Gestion Administrativa'!$F:$G,2,FALSE),IFERROR(VLOOKUP(D317,'13. Gestión Académica'!$F:$G,2,FALSE),IFERROR(VLOOKUP(D317,'9. Asegura. de la Calid. y M'!$F:$G,2,FALSE),IFERROR(VLOOKUP(D317,'6. Gestión del Conocimiento'!$F:$G,2,FALSE),IFERROR(VLOOKUP(D317,'15. Gobernabilidad y Proceso...'!$F:$G,2,FALSE),IFERROR(VLOOKUP(D317,'12. Gestión del Talento Humano'!$F:$G,2,FALSE),IFERROR(VLOOKUP(D317,'14. Internacional... de la E.S.'!$F:$G,2,FALSE),IFERROR(VLOOKUP(D317,'10. Posgrado'!$F:$G,2,FALSE),IFERROR(VLOOKUP(D317,'17. Gestión TIC'!$F:$G,2,FALSE),IFERROR(VLOOKUP(D317,'16. Desa. del Sistema Educ.Sup.'!$F:$G,2,FALSE),IFERROR(VLOOKUP(D317,'8. Cultura de Inno. Insti...'!$F:$G,2,FALSE),VLOOKUP(D317,'7. Lo Esencial de la Reforma U.'!$F:$G,2,0)))))))))))))))))</f>
        <v xml:space="preserve">15. Desarrollar 1 taller de capacitación para mejorar el proceder en la gestión administrativa de las unidades de la Facultad. </v>
      </c>
      <c r="D318" s="31"/>
      <c r="E318" s="84"/>
      <c r="F318" s="84"/>
      <c r="G318" s="84"/>
      <c r="H318" s="69"/>
      <c r="I318" s="69"/>
      <c r="J318" s="69"/>
      <c r="K318" s="102"/>
      <c r="L318" s="254"/>
    </row>
    <row r="319" spans="2:12" ht="15.75" thickBot="1" x14ac:dyDescent="0.3">
      <c r="B319" s="254"/>
      <c r="C319" s="68"/>
      <c r="D319" s="31"/>
      <c r="E319" s="84"/>
      <c r="F319" s="84"/>
      <c r="G319" s="84"/>
      <c r="H319" s="69"/>
      <c r="I319" s="69"/>
      <c r="J319" s="69"/>
      <c r="K319" s="102"/>
      <c r="L319" s="254"/>
    </row>
    <row r="320" spans="2:12" ht="30.75" thickBot="1" x14ac:dyDescent="0.3">
      <c r="B320" s="254"/>
      <c r="C320" s="114" t="s">
        <v>1311</v>
      </c>
      <c r="D320" s="117" t="s">
        <v>1312</v>
      </c>
      <c r="E320" s="116" t="s">
        <v>99</v>
      </c>
      <c r="F320" s="116" t="s">
        <v>1313</v>
      </c>
      <c r="G320" s="115" t="s">
        <v>1314</v>
      </c>
      <c r="H320" s="121" t="s">
        <v>1315</v>
      </c>
      <c r="I320" s="116" t="s">
        <v>1316</v>
      </c>
      <c r="J320" s="116" t="s">
        <v>711</v>
      </c>
      <c r="K320" s="116" t="s">
        <v>1317</v>
      </c>
      <c r="L320" s="116" t="s">
        <v>1318</v>
      </c>
    </row>
    <row r="321" spans="2:12" hidden="1" x14ac:dyDescent="0.25">
      <c r="B321" s="254"/>
      <c r="C321" s="212" t="s">
        <v>1319</v>
      </c>
      <c r="D321" s="623">
        <v>25</v>
      </c>
      <c r="E321" s="213"/>
      <c r="F321" s="105">
        <v>30000</v>
      </c>
      <c r="G321" s="214">
        <f t="shared" ref="G321:G329" si="33">E321*F321</f>
        <v>0</v>
      </c>
      <c r="H321" s="215"/>
      <c r="I321" s="106" t="s">
        <v>294</v>
      </c>
      <c r="J321" s="106" t="str">
        <f>VLOOKUP(I321,Presupuesto!$B$11:$C$566,2,0)</f>
        <v>SERVICIOS DE CAPACITACION.</v>
      </c>
      <c r="K321" s="216" t="s">
        <v>74</v>
      </c>
      <c r="L321" s="106" t="s">
        <v>719</v>
      </c>
    </row>
    <row r="322" spans="2:12" x14ac:dyDescent="0.25">
      <c r="B322" s="254"/>
      <c r="C322" s="89" t="s">
        <v>1320</v>
      </c>
      <c r="D322" s="624"/>
      <c r="E322" s="171">
        <f>D321</f>
        <v>25</v>
      </c>
      <c r="F322" s="90">
        <v>50</v>
      </c>
      <c r="G322" s="87">
        <f t="shared" si="33"/>
        <v>1250</v>
      </c>
      <c r="H322" s="146" t="s">
        <v>703</v>
      </c>
      <c r="I322" s="88" t="s">
        <v>307</v>
      </c>
      <c r="J322" s="88" t="str">
        <f>VLOOKUP(I322,Presupuesto!$B$11:$C$566,2,0)</f>
        <v>SERVICIOS DE IMPRENTA PUBLIC.Y REPRODUCCION</v>
      </c>
      <c r="K322" s="88" t="s">
        <v>74</v>
      </c>
      <c r="L322" s="88" t="s">
        <v>724</v>
      </c>
    </row>
    <row r="323" spans="2:12" x14ac:dyDescent="0.25">
      <c r="B323" s="254"/>
      <c r="C323" s="89" t="s">
        <v>1321</v>
      </c>
      <c r="D323" s="624"/>
      <c r="E323" s="171">
        <f>D321</f>
        <v>25</v>
      </c>
      <c r="F323" s="90">
        <v>150</v>
      </c>
      <c r="G323" s="87">
        <f t="shared" si="33"/>
        <v>3750</v>
      </c>
      <c r="H323" s="146" t="s">
        <v>703</v>
      </c>
      <c r="I323" s="88" t="s">
        <v>361</v>
      </c>
      <c r="J323" s="88" t="str">
        <f>VLOOKUP(I323,Presupuesto!$B$11:$C$566,2,0)</f>
        <v>ALIMENTOS B EBIDAS PARA PERSONAS</v>
      </c>
      <c r="K323" s="88" t="s">
        <v>74</v>
      </c>
      <c r="L323" s="88" t="s">
        <v>724</v>
      </c>
    </row>
    <row r="324" spans="2:12" hidden="1" x14ac:dyDescent="0.25">
      <c r="B324" s="254"/>
      <c r="C324" s="89" t="s">
        <v>1322</v>
      </c>
      <c r="D324" s="624"/>
      <c r="E324" s="137">
        <v>0</v>
      </c>
      <c r="F324" s="108">
        <v>10000</v>
      </c>
      <c r="G324" s="87">
        <f t="shared" si="33"/>
        <v>0</v>
      </c>
      <c r="H324" s="146"/>
      <c r="I324" s="210" t="s">
        <v>327</v>
      </c>
      <c r="J324" s="88" t="str">
        <f>VLOOKUP(I324,Presupuesto!$B$11:$C$566,2,0)</f>
        <v>PASAJES (26100-00)</v>
      </c>
      <c r="K324" s="88" t="str">
        <f t="shared" ref="K324:K330" si="34">$K$207</f>
        <v>Lo Esencial de la Reforma Universitaria</v>
      </c>
      <c r="L324" s="88" t="s">
        <v>720</v>
      </c>
    </row>
    <row r="325" spans="2:12" hidden="1" x14ac:dyDescent="0.25">
      <c r="B325" s="254"/>
      <c r="C325" s="89" t="s">
        <v>1323</v>
      </c>
      <c r="D325" s="624"/>
      <c r="E325" s="137">
        <v>0</v>
      </c>
      <c r="F325" s="108">
        <v>250</v>
      </c>
      <c r="G325" s="87">
        <f t="shared" si="33"/>
        <v>0</v>
      </c>
      <c r="H325" s="146"/>
      <c r="I325" s="88" t="s">
        <v>384</v>
      </c>
      <c r="J325" s="88" t="str">
        <f>VLOOKUP(I325,Presupuesto!$B$11:$C$566,2,0)</f>
        <v>PRODUCTOS PAPEL Y CARTON</v>
      </c>
      <c r="K325" s="88" t="str">
        <f t="shared" si="34"/>
        <v>Lo Esencial de la Reforma Universitaria</v>
      </c>
      <c r="L325" s="88" t="s">
        <v>720</v>
      </c>
    </row>
    <row r="326" spans="2:12" x14ac:dyDescent="0.25">
      <c r="B326" s="254"/>
      <c r="C326" s="89" t="s">
        <v>1324</v>
      </c>
      <c r="D326" s="624"/>
      <c r="E326" s="171">
        <f>(D321*25)/500</f>
        <v>1.25</v>
      </c>
      <c r="F326" s="90">
        <v>85</v>
      </c>
      <c r="G326" s="87">
        <f t="shared" si="33"/>
        <v>106.25</v>
      </c>
      <c r="H326" s="146" t="s">
        <v>703</v>
      </c>
      <c r="I326" s="88" t="s">
        <v>384</v>
      </c>
      <c r="J326" s="88" t="str">
        <f>VLOOKUP(I326,Presupuesto!$B$11:$C$566,2,0)</f>
        <v>PRODUCTOS PAPEL Y CARTON</v>
      </c>
      <c r="K326" s="88" t="s">
        <v>74</v>
      </c>
      <c r="L326" s="88" t="s">
        <v>724</v>
      </c>
    </row>
    <row r="327" spans="2:12" x14ac:dyDescent="0.25">
      <c r="B327" s="254"/>
      <c r="C327" s="89" t="s">
        <v>1325</v>
      </c>
      <c r="D327" s="624"/>
      <c r="E327" s="171">
        <f>D321/12</f>
        <v>2.0833333333333335</v>
      </c>
      <c r="F327" s="90">
        <v>36</v>
      </c>
      <c r="G327" s="87">
        <f t="shared" si="33"/>
        <v>75</v>
      </c>
      <c r="H327" s="146" t="s">
        <v>703</v>
      </c>
      <c r="I327" s="88" t="s">
        <v>451</v>
      </c>
      <c r="J327" s="88" t="str">
        <f>VLOOKUP(I327,Presupuesto!$B$11:$C$566,2,0)</f>
        <v>UTILES DE ESCRITORIO, OFICINA Y ENSE¥ANZA</v>
      </c>
      <c r="K327" s="88" t="s">
        <v>74</v>
      </c>
      <c r="L327" s="88" t="s">
        <v>724</v>
      </c>
    </row>
    <row r="328" spans="2:12" x14ac:dyDescent="0.25">
      <c r="B328" s="254"/>
      <c r="C328" s="89" t="s">
        <v>1326</v>
      </c>
      <c r="D328" s="624"/>
      <c r="E328" s="171">
        <f>D321/12</f>
        <v>2.0833333333333335</v>
      </c>
      <c r="F328" s="90">
        <v>80</v>
      </c>
      <c r="G328" s="87">
        <f t="shared" si="33"/>
        <v>166.66666666666669</v>
      </c>
      <c r="H328" s="146" t="s">
        <v>703</v>
      </c>
      <c r="I328" s="88" t="s">
        <v>451</v>
      </c>
      <c r="J328" s="88" t="str">
        <f>VLOOKUP(I328,Presupuesto!$B$11:$C$566,2,0)</f>
        <v>UTILES DE ESCRITORIO, OFICINA Y ENSE¥ANZA</v>
      </c>
      <c r="K328" s="88" t="s">
        <v>74</v>
      </c>
      <c r="L328" s="88" t="s">
        <v>724</v>
      </c>
    </row>
    <row r="329" spans="2:12" hidden="1" x14ac:dyDescent="0.25">
      <c r="B329" s="254"/>
      <c r="C329" s="99" t="s">
        <v>1327</v>
      </c>
      <c r="D329" s="624"/>
      <c r="E329" s="175">
        <v>0</v>
      </c>
      <c r="F329" s="109">
        <v>25</v>
      </c>
      <c r="G329" s="87">
        <f t="shared" si="33"/>
        <v>0</v>
      </c>
      <c r="H329" s="146"/>
      <c r="I329" s="88" t="s">
        <v>451</v>
      </c>
      <c r="J329" s="88" t="str">
        <f>VLOOKUP(I329,Presupuesto!$B$11:$C$566,2,0)</f>
        <v>UTILES DE ESCRITORIO, OFICINA Y ENSE¥ANZA</v>
      </c>
      <c r="K329" s="88" t="str">
        <f t="shared" si="34"/>
        <v>Lo Esencial de la Reforma Universitaria</v>
      </c>
      <c r="L329" s="88" t="s">
        <v>720</v>
      </c>
    </row>
    <row r="330" spans="2:12" ht="15.75" hidden="1" thickBot="1" x14ac:dyDescent="0.3">
      <c r="B330" s="254"/>
      <c r="C330" s="179" t="s">
        <v>1275</v>
      </c>
      <c r="D330" s="180">
        <v>0</v>
      </c>
      <c r="E330" s="217">
        <v>0</v>
      </c>
      <c r="F330" s="94">
        <f>HLOOKUP(C330,$AH$2:$BU$3,2,0)</f>
        <v>1150</v>
      </c>
      <c r="G330" s="95">
        <f>D330*E330*F330</f>
        <v>0</v>
      </c>
      <c r="H330" s="218"/>
      <c r="I330" s="219" t="s">
        <v>335</v>
      </c>
      <c r="J330" s="96" t="str">
        <f>VLOOKUP(I330,Presupuesto!$B$11:$C$566,2,0)</f>
        <v>VIATICOS (26200-00)</v>
      </c>
      <c r="K330" s="220" t="str">
        <f t="shared" si="34"/>
        <v>Lo Esencial de la Reforma Universitaria</v>
      </c>
      <c r="L330" s="220" t="s">
        <v>720</v>
      </c>
    </row>
    <row r="331" spans="2:12" x14ac:dyDescent="0.25">
      <c r="B331" s="254"/>
      <c r="C331" s="84"/>
      <c r="D331" s="254"/>
      <c r="E331" s="102"/>
      <c r="F331" s="102"/>
      <c r="G331" s="102"/>
      <c r="H331" s="158"/>
      <c r="I331" s="102"/>
      <c r="J331" s="102"/>
      <c r="K331" s="102"/>
      <c r="L331" s="254"/>
    </row>
    <row r="332" spans="2:12" ht="15.75" thickBot="1" x14ac:dyDescent="0.3">
      <c r="B332" s="254"/>
      <c r="C332" s="254"/>
      <c r="D332" s="254"/>
      <c r="E332" s="254"/>
      <c r="F332" s="254"/>
      <c r="G332" s="254"/>
      <c r="H332" s="243"/>
      <c r="I332" s="254"/>
      <c r="J332" s="254"/>
      <c r="K332" s="254"/>
      <c r="L332" s="254"/>
    </row>
    <row r="333" spans="2:12" ht="15.75" thickBot="1" x14ac:dyDescent="0.3">
      <c r="B333" s="254"/>
      <c r="C333" s="29" t="s">
        <v>1308</v>
      </c>
      <c r="D333" s="30">
        <f>SUM(G340:G349)</f>
        <v>3208.75</v>
      </c>
      <c r="E333" s="84"/>
      <c r="F333" s="84"/>
      <c r="G333" s="84"/>
      <c r="H333" s="69"/>
      <c r="I333" s="69"/>
      <c r="J333" s="69"/>
      <c r="K333" s="102"/>
      <c r="L333" s="254"/>
    </row>
    <row r="334" spans="2:12" x14ac:dyDescent="0.25">
      <c r="B334" s="254"/>
      <c r="C334" s="68"/>
      <c r="D334" s="31"/>
      <c r="E334" s="84"/>
      <c r="F334" s="84"/>
      <c r="G334" s="84"/>
      <c r="H334" s="69"/>
      <c r="I334" s="69"/>
      <c r="J334" s="69"/>
      <c r="K334" s="102"/>
      <c r="L334" s="254"/>
    </row>
    <row r="335" spans="2:12" x14ac:dyDescent="0.25">
      <c r="B335" s="254"/>
      <c r="C335" s="68"/>
      <c r="D335" s="31"/>
      <c r="E335" s="84"/>
      <c r="F335" s="84"/>
      <c r="G335" s="84"/>
      <c r="H335" s="69"/>
      <c r="I335" s="69"/>
      <c r="J335" s="69"/>
      <c r="K335" s="102"/>
      <c r="L335" s="254"/>
    </row>
    <row r="336" spans="2:12" ht="15.75" x14ac:dyDescent="0.25">
      <c r="B336" s="254"/>
      <c r="C336" s="172" t="s">
        <v>1309</v>
      </c>
      <c r="D336" s="230" t="s">
        <v>1344</v>
      </c>
      <c r="E336" s="84"/>
      <c r="F336" s="84"/>
      <c r="G336" s="84"/>
      <c r="H336" s="69"/>
      <c r="I336" s="69"/>
      <c r="J336" s="69"/>
      <c r="K336" s="102"/>
      <c r="L336" s="254"/>
    </row>
    <row r="337" spans="2:12" ht="18.75" x14ac:dyDescent="0.25">
      <c r="B337" s="254"/>
      <c r="C337" s="173" t="str">
        <f>IFERROR(VLOOKUP(D336,'1. Desarrollo e Innov. Curricu.'!$F:$G,2,FALSE),IFERROR(VLOOKUP(D336,'2. Investigación Científica'!$F:$G,2,FALSE),IFERROR(VLOOKUP(D336,'3. Vinculación Univ. Sociedad'!$F:$G,2,FALSE),IFERROR(VLOOKUP(D336,'4. Docencia y Profesorado Univ.'!$F:$G,2,FALSE),IFERROR(VLOOKUP(D336,'5. Estudiantes y Graduados'!$F:$G,2,FALSE),IFERROR(VLOOKUP(D336,'11. Gestion Administrativa'!$F:$G,2,FALSE),IFERROR(VLOOKUP(D336,'13. Gestión Académica'!$F:$G,2,FALSE),IFERROR(VLOOKUP(D336,'9. Asegura. de la Calid. y M'!$F:$G,2,FALSE),IFERROR(VLOOKUP(D336,'6. Gestión del Conocimiento'!$F:$G,2,FALSE),IFERROR(VLOOKUP(D336,'15. Gobernabilidad y Proceso...'!$F:$G,2,FALSE),IFERROR(VLOOKUP(D336,'12. Gestión del Talento Humano'!$F:$G,2,FALSE),IFERROR(VLOOKUP(D336,'14. Internacional... de la E.S.'!$F:$G,2,FALSE),IFERROR(VLOOKUP(D336,'10. Posgrado'!$F:$G,2,FALSE),IFERROR(VLOOKUP(D336,'17. Gestión TIC'!$F:$G,2,FALSE),IFERROR(VLOOKUP(D336,'16. Desa. del Sistema Educ.Sup.'!$F:$G,2,FALSE),IFERROR(VLOOKUP(D336,'8. Cultura de Inno. Insti...'!$F:$G,2,FALSE),VLOOKUP(D336,'7. Lo Esencial de la Reforma U.'!$F:$G,2,0)))))))))))))))))</f>
        <v>1. Desarrollar 1 taller de inducción a los nuevos gestores de la Facultad.</v>
      </c>
      <c r="D337" s="31"/>
      <c r="E337" s="84"/>
      <c r="F337" s="84"/>
      <c r="G337" s="84"/>
      <c r="H337" s="69"/>
      <c r="I337" s="69"/>
      <c r="J337" s="69"/>
      <c r="K337" s="102"/>
      <c r="L337" s="254"/>
    </row>
    <row r="338" spans="2:12" ht="15.75" thickBot="1" x14ac:dyDescent="0.3">
      <c r="B338" s="254"/>
      <c r="C338" s="68"/>
      <c r="D338" s="31"/>
      <c r="E338" s="84"/>
      <c r="F338" s="84"/>
      <c r="G338" s="84"/>
      <c r="H338" s="69"/>
      <c r="I338" s="69"/>
      <c r="J338" s="69"/>
      <c r="K338" s="102"/>
      <c r="L338" s="254"/>
    </row>
    <row r="339" spans="2:12" ht="30.75" thickBot="1" x14ac:dyDescent="0.3">
      <c r="B339" s="254"/>
      <c r="C339" s="114" t="s">
        <v>1311</v>
      </c>
      <c r="D339" s="117" t="s">
        <v>1312</v>
      </c>
      <c r="E339" s="116" t="s">
        <v>99</v>
      </c>
      <c r="F339" s="116" t="s">
        <v>1313</v>
      </c>
      <c r="G339" s="115" t="s">
        <v>1314</v>
      </c>
      <c r="H339" s="121" t="s">
        <v>1315</v>
      </c>
      <c r="I339" s="116" t="s">
        <v>1316</v>
      </c>
      <c r="J339" s="116" t="s">
        <v>711</v>
      </c>
      <c r="K339" s="116" t="s">
        <v>1317</v>
      </c>
      <c r="L339" s="116" t="s">
        <v>1318</v>
      </c>
    </row>
    <row r="340" spans="2:12" hidden="1" x14ac:dyDescent="0.25">
      <c r="B340" s="254"/>
      <c r="C340" s="212" t="s">
        <v>1319</v>
      </c>
      <c r="D340" s="623">
        <v>15</v>
      </c>
      <c r="E340" s="213"/>
      <c r="F340" s="105">
        <v>30000</v>
      </c>
      <c r="G340" s="214">
        <f t="shared" ref="G340:G348" si="35">E340*F340</f>
        <v>0</v>
      </c>
      <c r="H340" s="215"/>
      <c r="I340" s="106" t="s">
        <v>294</v>
      </c>
      <c r="J340" s="106" t="str">
        <f>VLOOKUP(I340,Presupuesto!$B$11:$C$566,2,0)</f>
        <v>SERVICIOS DE CAPACITACION.</v>
      </c>
      <c r="K340" s="216" t="s">
        <v>82</v>
      </c>
      <c r="L340" s="106" t="s">
        <v>719</v>
      </c>
    </row>
    <row r="341" spans="2:12" x14ac:dyDescent="0.25">
      <c r="B341" s="254"/>
      <c r="C341" s="89" t="s">
        <v>1320</v>
      </c>
      <c r="D341" s="624"/>
      <c r="E341" s="171">
        <f>D340</f>
        <v>15</v>
      </c>
      <c r="F341" s="90">
        <v>50</v>
      </c>
      <c r="G341" s="87">
        <f t="shared" si="35"/>
        <v>750</v>
      </c>
      <c r="H341" s="146" t="s">
        <v>703</v>
      </c>
      <c r="I341" s="88" t="s">
        <v>307</v>
      </c>
      <c r="J341" s="88" t="str">
        <f>VLOOKUP(I341,Presupuesto!$B$11:$C$566,2,0)</f>
        <v>SERVICIOS DE IMPRENTA PUBLIC.Y REPRODUCCION</v>
      </c>
      <c r="K341" s="88" t="s">
        <v>74</v>
      </c>
      <c r="L341" s="88" t="s">
        <v>720</v>
      </c>
    </row>
    <row r="342" spans="2:12" x14ac:dyDescent="0.25">
      <c r="B342" s="254"/>
      <c r="C342" s="89" t="s">
        <v>1321</v>
      </c>
      <c r="D342" s="624"/>
      <c r="E342" s="171">
        <f>D340</f>
        <v>15</v>
      </c>
      <c r="F342" s="90">
        <v>150</v>
      </c>
      <c r="G342" s="87">
        <f t="shared" si="35"/>
        <v>2250</v>
      </c>
      <c r="H342" s="146" t="s">
        <v>703</v>
      </c>
      <c r="I342" s="88" t="s">
        <v>361</v>
      </c>
      <c r="J342" s="88" t="str">
        <f>VLOOKUP(I342,Presupuesto!$B$11:$C$566,2,0)</f>
        <v>ALIMENTOS B EBIDAS PARA PERSONAS</v>
      </c>
      <c r="K342" s="88" t="s">
        <v>74</v>
      </c>
      <c r="L342" s="88" t="s">
        <v>720</v>
      </c>
    </row>
    <row r="343" spans="2:12" hidden="1" x14ac:dyDescent="0.25">
      <c r="B343" s="254"/>
      <c r="C343" s="89" t="s">
        <v>1322</v>
      </c>
      <c r="D343" s="624"/>
      <c r="E343" s="137">
        <v>0</v>
      </c>
      <c r="F343" s="108">
        <v>10000</v>
      </c>
      <c r="G343" s="87">
        <f t="shared" si="35"/>
        <v>0</v>
      </c>
      <c r="H343" s="146"/>
      <c r="I343" s="210" t="s">
        <v>327</v>
      </c>
      <c r="J343" s="88" t="str">
        <f>VLOOKUP(I343,Presupuesto!$B$11:$C$566,2,0)</f>
        <v>PASAJES (26100-00)</v>
      </c>
      <c r="K343" s="88" t="str">
        <f t="shared" ref="K343:K349" si="36">$K$226</f>
        <v>Lo Esencial de la Reforma Universitaria</v>
      </c>
      <c r="L343" s="88" t="s">
        <v>720</v>
      </c>
    </row>
    <row r="344" spans="2:12" hidden="1" x14ac:dyDescent="0.25">
      <c r="B344" s="254"/>
      <c r="C344" s="89" t="s">
        <v>1323</v>
      </c>
      <c r="D344" s="624"/>
      <c r="E344" s="137">
        <v>0</v>
      </c>
      <c r="F344" s="108">
        <v>250</v>
      </c>
      <c r="G344" s="87">
        <f t="shared" si="35"/>
        <v>0</v>
      </c>
      <c r="H344" s="146"/>
      <c r="I344" s="88" t="s">
        <v>384</v>
      </c>
      <c r="J344" s="88" t="str">
        <f>VLOOKUP(I344,Presupuesto!$B$11:$C$566,2,0)</f>
        <v>PRODUCTOS PAPEL Y CARTON</v>
      </c>
      <c r="K344" s="88" t="str">
        <f t="shared" si="36"/>
        <v>Lo Esencial de la Reforma Universitaria</v>
      </c>
      <c r="L344" s="88" t="s">
        <v>720</v>
      </c>
    </row>
    <row r="345" spans="2:12" x14ac:dyDescent="0.25">
      <c r="B345" s="254"/>
      <c r="C345" s="89" t="s">
        <v>1324</v>
      </c>
      <c r="D345" s="624"/>
      <c r="E345" s="171">
        <f>(D340*25)/500</f>
        <v>0.75</v>
      </c>
      <c r="F345" s="90">
        <v>85</v>
      </c>
      <c r="G345" s="87">
        <f t="shared" si="35"/>
        <v>63.75</v>
      </c>
      <c r="H345" s="146" t="s">
        <v>703</v>
      </c>
      <c r="I345" s="88" t="s">
        <v>384</v>
      </c>
      <c r="J345" s="88" t="str">
        <f>VLOOKUP(I345,Presupuesto!$B$11:$C$566,2,0)</f>
        <v>PRODUCTOS PAPEL Y CARTON</v>
      </c>
      <c r="K345" s="88" t="s">
        <v>74</v>
      </c>
      <c r="L345" s="88" t="s">
        <v>720</v>
      </c>
    </row>
    <row r="346" spans="2:12" x14ac:dyDescent="0.25">
      <c r="B346" s="254"/>
      <c r="C346" s="89" t="s">
        <v>1325</v>
      </c>
      <c r="D346" s="624"/>
      <c r="E346" s="171">
        <f>D340/12</f>
        <v>1.25</v>
      </c>
      <c r="F346" s="90">
        <v>36</v>
      </c>
      <c r="G346" s="87">
        <f t="shared" si="35"/>
        <v>45</v>
      </c>
      <c r="H346" s="146" t="s">
        <v>703</v>
      </c>
      <c r="I346" s="88" t="s">
        <v>451</v>
      </c>
      <c r="J346" s="88" t="str">
        <f>VLOOKUP(I346,Presupuesto!$B$11:$C$566,2,0)</f>
        <v>UTILES DE ESCRITORIO, OFICINA Y ENSE¥ANZA</v>
      </c>
      <c r="K346" s="88" t="s">
        <v>74</v>
      </c>
      <c r="L346" s="88" t="s">
        <v>720</v>
      </c>
    </row>
    <row r="347" spans="2:12" x14ac:dyDescent="0.25">
      <c r="B347" s="254"/>
      <c r="C347" s="89" t="s">
        <v>1326</v>
      </c>
      <c r="D347" s="624"/>
      <c r="E347" s="171">
        <f>D340/12</f>
        <v>1.25</v>
      </c>
      <c r="F347" s="90">
        <v>80</v>
      </c>
      <c r="G347" s="87">
        <f t="shared" si="35"/>
        <v>100</v>
      </c>
      <c r="H347" s="146" t="s">
        <v>703</v>
      </c>
      <c r="I347" s="88" t="s">
        <v>451</v>
      </c>
      <c r="J347" s="88" t="str">
        <f>VLOOKUP(I347,Presupuesto!$B$11:$C$566,2,0)</f>
        <v>UTILES DE ESCRITORIO, OFICINA Y ENSE¥ANZA</v>
      </c>
      <c r="K347" s="88" t="s">
        <v>74</v>
      </c>
      <c r="L347" s="88" t="s">
        <v>720</v>
      </c>
    </row>
    <row r="348" spans="2:12" hidden="1" x14ac:dyDescent="0.25">
      <c r="B348" s="254"/>
      <c r="C348" s="99" t="s">
        <v>1327</v>
      </c>
      <c r="D348" s="624"/>
      <c r="E348" s="175">
        <v>0</v>
      </c>
      <c r="F348" s="109">
        <v>25</v>
      </c>
      <c r="G348" s="87">
        <f t="shared" si="35"/>
        <v>0</v>
      </c>
      <c r="H348" s="146"/>
      <c r="I348" s="88" t="s">
        <v>451</v>
      </c>
      <c r="J348" s="88" t="str">
        <f>VLOOKUP(I348,Presupuesto!$B$11:$C$566,2,0)</f>
        <v>UTILES DE ESCRITORIO, OFICINA Y ENSE¥ANZA</v>
      </c>
      <c r="K348" s="88" t="str">
        <f t="shared" si="36"/>
        <v>Lo Esencial de la Reforma Universitaria</v>
      </c>
      <c r="L348" s="88" t="s">
        <v>720</v>
      </c>
    </row>
    <row r="349" spans="2:12" ht="15.75" hidden="1" thickBot="1" x14ac:dyDescent="0.3">
      <c r="B349" s="254"/>
      <c r="C349" s="179" t="s">
        <v>1275</v>
      </c>
      <c r="D349" s="180">
        <v>0</v>
      </c>
      <c r="E349" s="217">
        <v>0</v>
      </c>
      <c r="F349" s="94">
        <f>HLOOKUP(C349,$AH$2:$BU$3,2,0)</f>
        <v>1150</v>
      </c>
      <c r="G349" s="95">
        <f>D349*E349*F349</f>
        <v>0</v>
      </c>
      <c r="H349" s="218"/>
      <c r="I349" s="219" t="s">
        <v>335</v>
      </c>
      <c r="J349" s="96" t="str">
        <f>VLOOKUP(I349,Presupuesto!$B$11:$C$566,2,0)</f>
        <v>VIATICOS (26200-00)</v>
      </c>
      <c r="K349" s="220" t="str">
        <f t="shared" si="36"/>
        <v>Lo Esencial de la Reforma Universitaria</v>
      </c>
      <c r="L349" s="220" t="s">
        <v>720</v>
      </c>
    </row>
    <row r="351" spans="2:12" ht="15.75" thickBot="1" x14ac:dyDescent="0.3">
      <c r="B351" s="254"/>
      <c r="C351" s="254"/>
      <c r="D351" s="254"/>
      <c r="E351" s="254"/>
      <c r="F351" s="254"/>
      <c r="G351" s="254"/>
      <c r="H351" s="243"/>
      <c r="I351" s="254"/>
      <c r="J351" s="254"/>
      <c r="K351" s="254"/>
      <c r="L351" s="254"/>
    </row>
    <row r="352" spans="2:12" ht="15.75" thickBot="1" x14ac:dyDescent="0.3">
      <c r="B352" s="254"/>
      <c r="C352" s="29" t="s">
        <v>1308</v>
      </c>
      <c r="D352" s="30">
        <f>SUM(G359:G368)</f>
        <v>0</v>
      </c>
      <c r="E352" s="84"/>
      <c r="F352" s="84"/>
      <c r="G352" s="84"/>
      <c r="H352" s="69"/>
      <c r="I352" s="69"/>
      <c r="J352" s="69"/>
      <c r="K352" s="102"/>
      <c r="L352" s="254"/>
    </row>
    <row r="353" spans="2:12" x14ac:dyDescent="0.25">
      <c r="B353" s="254"/>
      <c r="C353" s="68"/>
      <c r="D353" s="31"/>
      <c r="E353" s="84"/>
      <c r="F353" s="84"/>
      <c r="G353" s="84"/>
      <c r="H353" s="69"/>
      <c r="I353" s="69"/>
      <c r="J353" s="69"/>
      <c r="K353" s="102"/>
      <c r="L353" s="254"/>
    </row>
    <row r="354" spans="2:12" x14ac:dyDescent="0.25">
      <c r="B354" s="254"/>
      <c r="C354" s="68"/>
      <c r="D354" s="31"/>
      <c r="E354" s="84"/>
      <c r="F354" s="84"/>
      <c r="G354" s="84"/>
      <c r="H354" s="69"/>
      <c r="I354" s="69"/>
      <c r="J354" s="69"/>
      <c r="K354" s="102"/>
      <c r="L354" s="254"/>
    </row>
    <row r="355" spans="2:12" ht="15.75" x14ac:dyDescent="0.25">
      <c r="B355" s="254"/>
      <c r="C355" s="172" t="s">
        <v>1309</v>
      </c>
      <c r="D355" s="230"/>
      <c r="E355" s="84"/>
      <c r="F355" s="84"/>
      <c r="G355" s="84"/>
      <c r="H355" s="69"/>
      <c r="I355" s="69"/>
      <c r="J355" s="69"/>
      <c r="K355" s="102"/>
      <c r="L355" s="254"/>
    </row>
    <row r="356" spans="2:12" ht="18.75" x14ac:dyDescent="0.25">
      <c r="B356" s="254"/>
      <c r="C356" s="173" t="e">
        <f>IFERROR(VLOOKUP(D355,'1. Desarrollo e Innov. Curricu.'!$F:$G,2,FALSE),IFERROR(VLOOKUP(D355,'2. Investigación Científica'!$F:$G,2,FALSE),IFERROR(VLOOKUP(D355,'3. Vinculación Univ. Sociedad'!$F:$G,2,FALSE),IFERROR(VLOOKUP(D355,'4. Docencia y Profesorado Univ.'!$F:$G,2,FALSE),IFERROR(VLOOKUP(D355,'5. Estudiantes y Graduados'!$F:$G,2,FALSE),IFERROR(VLOOKUP(D355,'11. Gestion Administrativa'!$F:$G,2,FALSE),IFERROR(VLOOKUP(D355,'13. Gestión Académica'!$F:$G,2,FALSE),IFERROR(VLOOKUP(D355,'9. Asegura. de la Calid. y M'!$F:$G,2,FALSE),IFERROR(VLOOKUP(D355,'6. Gestión del Conocimiento'!$F:$G,2,FALSE),IFERROR(VLOOKUP(D355,'15. Gobernabilidad y Proceso...'!$F:$G,2,FALSE),IFERROR(VLOOKUP(D355,'12. Gestión del Talento Humano'!$F:$G,2,FALSE),IFERROR(VLOOKUP(D355,'14. Internacional... de la E.S.'!$F:$G,2,FALSE),IFERROR(VLOOKUP(D355,'10. Posgrado'!$F:$G,2,FALSE),IFERROR(VLOOKUP(D355,'17. Gestión TIC'!$F:$G,2,FALSE),IFERROR(VLOOKUP(D355,'16. Desa. del Sistema Educ.Sup.'!$F:$G,2,FALSE),IFERROR(VLOOKUP(D355,'8. Cultura de Inno. Insti...'!$F:$G,2,FALSE),VLOOKUP(D355,'7. Lo Esencial de la Reforma U.'!$F:$G,2,0)))))))))))))))))</f>
        <v>#N/A</v>
      </c>
      <c r="D356" s="31"/>
      <c r="E356" s="84"/>
      <c r="F356" s="84"/>
      <c r="G356" s="84"/>
      <c r="H356" s="69"/>
      <c r="I356" s="69"/>
      <c r="J356" s="69"/>
      <c r="K356" s="102"/>
      <c r="L356" s="254"/>
    </row>
    <row r="357" spans="2:12" ht="15.75" thickBot="1" x14ac:dyDescent="0.3">
      <c r="B357" s="254"/>
      <c r="C357" s="68"/>
      <c r="D357" s="31"/>
      <c r="E357" s="84"/>
      <c r="F357" s="84"/>
      <c r="G357" s="84"/>
      <c r="H357" s="69"/>
      <c r="I357" s="69"/>
      <c r="J357" s="69"/>
      <c r="K357" s="102"/>
      <c r="L357" s="254"/>
    </row>
    <row r="358" spans="2:12" ht="30.75" thickBot="1" x14ac:dyDescent="0.3">
      <c r="B358" s="254"/>
      <c r="C358" s="114" t="s">
        <v>1311</v>
      </c>
      <c r="D358" s="117" t="s">
        <v>1312</v>
      </c>
      <c r="E358" s="116" t="s">
        <v>99</v>
      </c>
      <c r="F358" s="116" t="s">
        <v>1313</v>
      </c>
      <c r="G358" s="115" t="s">
        <v>1314</v>
      </c>
      <c r="H358" s="121" t="s">
        <v>1315</v>
      </c>
      <c r="I358" s="116" t="s">
        <v>1316</v>
      </c>
      <c r="J358" s="116" t="s">
        <v>711</v>
      </c>
      <c r="K358" s="116" t="s">
        <v>1317</v>
      </c>
      <c r="L358" s="116" t="s">
        <v>1318</v>
      </c>
    </row>
    <row r="359" spans="2:12" hidden="1" x14ac:dyDescent="0.25">
      <c r="B359" s="254"/>
      <c r="C359" s="212" t="s">
        <v>1319</v>
      </c>
      <c r="D359" s="623"/>
      <c r="E359" s="213"/>
      <c r="F359" s="105">
        <v>30000</v>
      </c>
      <c r="G359" s="214">
        <f t="shared" ref="G359:G367" si="37">E359*F359</f>
        <v>0</v>
      </c>
      <c r="H359" s="215"/>
      <c r="I359" s="106" t="s">
        <v>294</v>
      </c>
      <c r="J359" s="106" t="str">
        <f>VLOOKUP(I359,Presupuesto!$B$11:$C$566,2,0)</f>
        <v>SERVICIOS DE CAPACITACION.</v>
      </c>
      <c r="K359" s="216" t="s">
        <v>82</v>
      </c>
      <c r="L359" s="106" t="s">
        <v>719</v>
      </c>
    </row>
    <row r="360" spans="2:12" hidden="1" x14ac:dyDescent="0.25">
      <c r="B360" s="254"/>
      <c r="C360" s="89" t="s">
        <v>1320</v>
      </c>
      <c r="D360" s="624"/>
      <c r="E360" s="171">
        <f>D359</f>
        <v>0</v>
      </c>
      <c r="F360" s="90">
        <v>50</v>
      </c>
      <c r="G360" s="87">
        <f t="shared" si="37"/>
        <v>0</v>
      </c>
      <c r="H360" s="146"/>
      <c r="I360" s="88" t="s">
        <v>307</v>
      </c>
      <c r="J360" s="88" t="str">
        <f>VLOOKUP(I360,Presupuesto!$B$11:$C$566,2,0)</f>
        <v>SERVICIOS DE IMPRENTA PUBLIC.Y REPRODUCCION</v>
      </c>
      <c r="K360" s="88" t="str">
        <f>$K$188</f>
        <v>Lo Esencial de la Reforma Universitaria</v>
      </c>
      <c r="L360" s="88" t="s">
        <v>720</v>
      </c>
    </row>
    <row r="361" spans="2:12" hidden="1" x14ac:dyDescent="0.25">
      <c r="B361" s="254"/>
      <c r="C361" s="89" t="s">
        <v>1321</v>
      </c>
      <c r="D361" s="624"/>
      <c r="E361" s="171">
        <f>D359</f>
        <v>0</v>
      </c>
      <c r="F361" s="90">
        <v>150</v>
      </c>
      <c r="G361" s="87">
        <f t="shared" si="37"/>
        <v>0</v>
      </c>
      <c r="H361" s="146"/>
      <c r="I361" s="88" t="s">
        <v>361</v>
      </c>
      <c r="J361" s="88" t="str">
        <f>VLOOKUP(I361,Presupuesto!$B$11:$C$566,2,0)</f>
        <v>ALIMENTOS B EBIDAS PARA PERSONAS</v>
      </c>
      <c r="K361" s="88" t="str">
        <f t="shared" ref="K361:K368" si="38">$K$188</f>
        <v>Lo Esencial de la Reforma Universitaria</v>
      </c>
      <c r="L361" s="88" t="s">
        <v>723</v>
      </c>
    </row>
    <row r="362" spans="2:12" hidden="1" x14ac:dyDescent="0.25">
      <c r="B362" s="254"/>
      <c r="C362" s="89" t="s">
        <v>1322</v>
      </c>
      <c r="D362" s="624"/>
      <c r="E362" s="137">
        <v>0</v>
      </c>
      <c r="F362" s="108">
        <v>10000</v>
      </c>
      <c r="G362" s="87">
        <f t="shared" si="37"/>
        <v>0</v>
      </c>
      <c r="H362" s="146"/>
      <c r="I362" s="210" t="s">
        <v>327</v>
      </c>
      <c r="J362" s="88" t="str">
        <f>VLOOKUP(I362,Presupuesto!$B$11:$C$566,2,0)</f>
        <v>PASAJES (26100-00)</v>
      </c>
      <c r="K362" s="88" t="str">
        <f t="shared" si="38"/>
        <v>Lo Esencial de la Reforma Universitaria</v>
      </c>
      <c r="L362" s="88" t="s">
        <v>720</v>
      </c>
    </row>
    <row r="363" spans="2:12" hidden="1" x14ac:dyDescent="0.25">
      <c r="B363" s="254"/>
      <c r="C363" s="89" t="s">
        <v>1323</v>
      </c>
      <c r="D363" s="624"/>
      <c r="E363" s="137">
        <v>0</v>
      </c>
      <c r="F363" s="108">
        <v>250</v>
      </c>
      <c r="G363" s="87">
        <f t="shared" si="37"/>
        <v>0</v>
      </c>
      <c r="H363" s="146"/>
      <c r="I363" s="88" t="s">
        <v>384</v>
      </c>
      <c r="J363" s="88" t="str">
        <f>VLOOKUP(I363,Presupuesto!$B$11:$C$566,2,0)</f>
        <v>PRODUCTOS PAPEL Y CARTON</v>
      </c>
      <c r="K363" s="88" t="str">
        <f t="shared" si="38"/>
        <v>Lo Esencial de la Reforma Universitaria</v>
      </c>
      <c r="L363" s="88" t="s">
        <v>720</v>
      </c>
    </row>
    <row r="364" spans="2:12" hidden="1" x14ac:dyDescent="0.25">
      <c r="B364" s="254"/>
      <c r="C364" s="89" t="s">
        <v>1324</v>
      </c>
      <c r="D364" s="624"/>
      <c r="E364" s="171">
        <f>(D359*25)/500</f>
        <v>0</v>
      </c>
      <c r="F364" s="90">
        <v>85</v>
      </c>
      <c r="G364" s="87">
        <f t="shared" si="37"/>
        <v>0</v>
      </c>
      <c r="H364" s="146"/>
      <c r="I364" s="88" t="s">
        <v>384</v>
      </c>
      <c r="J364" s="88" t="str">
        <f>VLOOKUP(I364,Presupuesto!$B$11:$C$566,2,0)</f>
        <v>PRODUCTOS PAPEL Y CARTON</v>
      </c>
      <c r="K364" s="88" t="str">
        <f t="shared" si="38"/>
        <v>Lo Esencial de la Reforma Universitaria</v>
      </c>
      <c r="L364" s="88" t="s">
        <v>720</v>
      </c>
    </row>
    <row r="365" spans="2:12" hidden="1" x14ac:dyDescent="0.25">
      <c r="B365" s="254"/>
      <c r="C365" s="89" t="s">
        <v>1325</v>
      </c>
      <c r="D365" s="624"/>
      <c r="E365" s="171">
        <f>D359/12</f>
        <v>0</v>
      </c>
      <c r="F365" s="90">
        <v>36</v>
      </c>
      <c r="G365" s="87">
        <f t="shared" si="37"/>
        <v>0</v>
      </c>
      <c r="H365" s="146"/>
      <c r="I365" s="88" t="s">
        <v>451</v>
      </c>
      <c r="J365" s="88" t="str">
        <f>VLOOKUP(I365,Presupuesto!$B$11:$C$566,2,0)</f>
        <v>UTILES DE ESCRITORIO, OFICINA Y ENSE¥ANZA</v>
      </c>
      <c r="K365" s="88" t="str">
        <f t="shared" si="38"/>
        <v>Lo Esencial de la Reforma Universitaria</v>
      </c>
      <c r="L365" s="88" t="s">
        <v>720</v>
      </c>
    </row>
    <row r="366" spans="2:12" hidden="1" x14ac:dyDescent="0.25">
      <c r="B366" s="254"/>
      <c r="C366" s="89" t="s">
        <v>1326</v>
      </c>
      <c r="D366" s="624"/>
      <c r="E366" s="171">
        <f>D359/12</f>
        <v>0</v>
      </c>
      <c r="F366" s="90">
        <v>80</v>
      </c>
      <c r="G366" s="87">
        <f t="shared" si="37"/>
        <v>0</v>
      </c>
      <c r="H366" s="146"/>
      <c r="I366" s="88" t="s">
        <v>451</v>
      </c>
      <c r="J366" s="88" t="str">
        <f>VLOOKUP(I366,Presupuesto!$B$11:$C$566,2,0)</f>
        <v>UTILES DE ESCRITORIO, OFICINA Y ENSE¥ANZA</v>
      </c>
      <c r="K366" s="88" t="str">
        <f t="shared" si="38"/>
        <v>Lo Esencial de la Reforma Universitaria</v>
      </c>
      <c r="L366" s="88" t="s">
        <v>720</v>
      </c>
    </row>
    <row r="367" spans="2:12" hidden="1" x14ac:dyDescent="0.25">
      <c r="B367" s="254"/>
      <c r="C367" s="99" t="s">
        <v>1327</v>
      </c>
      <c r="D367" s="624"/>
      <c r="E367" s="175">
        <v>0</v>
      </c>
      <c r="F367" s="109">
        <v>25</v>
      </c>
      <c r="G367" s="87">
        <f t="shared" si="37"/>
        <v>0</v>
      </c>
      <c r="H367" s="146"/>
      <c r="I367" s="88" t="s">
        <v>451</v>
      </c>
      <c r="J367" s="88" t="str">
        <f>VLOOKUP(I367,Presupuesto!$B$11:$C$566,2,0)</f>
        <v>UTILES DE ESCRITORIO, OFICINA Y ENSE¥ANZA</v>
      </c>
      <c r="K367" s="88" t="str">
        <f t="shared" si="38"/>
        <v>Lo Esencial de la Reforma Universitaria</v>
      </c>
      <c r="L367" s="88" t="s">
        <v>720</v>
      </c>
    </row>
    <row r="368" spans="2:12" ht="15.75" hidden="1" thickBot="1" x14ac:dyDescent="0.3">
      <c r="B368" s="254"/>
      <c r="C368" s="179" t="s">
        <v>1275</v>
      </c>
      <c r="D368" s="180">
        <v>0</v>
      </c>
      <c r="E368" s="217">
        <v>0</v>
      </c>
      <c r="F368" s="94">
        <f>HLOOKUP(C368,$AH$2:$BU$3,2,0)</f>
        <v>1150</v>
      </c>
      <c r="G368" s="95">
        <f>D368*E368*F368</f>
        <v>0</v>
      </c>
      <c r="H368" s="218"/>
      <c r="I368" s="219" t="s">
        <v>335</v>
      </c>
      <c r="J368" s="96" t="str">
        <f>VLOOKUP(I368,Presupuesto!$B$11:$C$566,2,0)</f>
        <v>VIATICOS (26200-00)</v>
      </c>
      <c r="K368" s="220" t="str">
        <f t="shared" si="38"/>
        <v>Lo Esencial de la Reforma Universitaria</v>
      </c>
      <c r="L368" s="220" t="s">
        <v>720</v>
      </c>
    </row>
    <row r="369" spans="2:12" x14ac:dyDescent="0.25">
      <c r="B369" s="254"/>
      <c r="C369" s="254"/>
      <c r="D369" s="254"/>
      <c r="E369" s="254"/>
      <c r="F369" s="254"/>
      <c r="G369" s="254"/>
      <c r="H369" s="243"/>
      <c r="I369" s="254"/>
      <c r="J369" s="254"/>
      <c r="K369" s="254"/>
      <c r="L369" s="254"/>
    </row>
    <row r="370" spans="2:12" ht="15.75" thickBot="1" x14ac:dyDescent="0.3">
      <c r="B370" s="254"/>
      <c r="C370" s="254"/>
      <c r="D370" s="254"/>
      <c r="E370" s="254"/>
      <c r="F370" s="254"/>
      <c r="G370" s="254"/>
      <c r="H370" s="243"/>
      <c r="I370" s="254"/>
      <c r="J370" s="254"/>
      <c r="K370" s="254"/>
      <c r="L370" s="254"/>
    </row>
    <row r="371" spans="2:12" ht="15.75" thickBot="1" x14ac:dyDescent="0.3">
      <c r="B371" s="254"/>
      <c r="C371" s="29" t="s">
        <v>1308</v>
      </c>
      <c r="D371" s="30">
        <f>SUM(G378:G387)</f>
        <v>0</v>
      </c>
      <c r="E371" s="84"/>
      <c r="F371" s="84"/>
      <c r="G371" s="84"/>
      <c r="H371" s="69"/>
      <c r="I371" s="69"/>
      <c r="J371" s="69"/>
      <c r="K371" s="102"/>
      <c r="L371" s="254"/>
    </row>
    <row r="372" spans="2:12" x14ac:dyDescent="0.25">
      <c r="B372" s="254"/>
      <c r="C372" s="68"/>
      <c r="D372" s="31"/>
      <c r="E372" s="84"/>
      <c r="F372" s="84"/>
      <c r="G372" s="84"/>
      <c r="H372" s="69"/>
      <c r="I372" s="69"/>
      <c r="J372" s="69"/>
      <c r="K372" s="102"/>
      <c r="L372" s="254"/>
    </row>
    <row r="373" spans="2:12" x14ac:dyDescent="0.25">
      <c r="B373" s="254"/>
      <c r="C373" s="68"/>
      <c r="D373" s="31"/>
      <c r="E373" s="84"/>
      <c r="F373" s="84"/>
      <c r="G373" s="84"/>
      <c r="H373" s="69"/>
      <c r="I373" s="69"/>
      <c r="J373" s="69"/>
      <c r="K373" s="102"/>
      <c r="L373" s="254"/>
    </row>
    <row r="374" spans="2:12" ht="15.75" x14ac:dyDescent="0.25">
      <c r="B374" s="254"/>
      <c r="C374" s="172" t="s">
        <v>1309</v>
      </c>
      <c r="D374" s="230"/>
      <c r="E374" s="84"/>
      <c r="F374" s="84"/>
      <c r="G374" s="84"/>
      <c r="H374" s="69"/>
      <c r="I374" s="69"/>
      <c r="J374" s="69"/>
      <c r="K374" s="102"/>
      <c r="L374" s="254"/>
    </row>
    <row r="375" spans="2:12" ht="18.75" x14ac:dyDescent="0.25">
      <c r="B375" s="254"/>
      <c r="C375" s="173" t="e">
        <f>IFERROR(VLOOKUP(D374,'1. Desarrollo e Innov. Curricu.'!$F:$G,2,FALSE),IFERROR(VLOOKUP(D374,'2. Investigación Científica'!$F:$G,2,FALSE),IFERROR(VLOOKUP(D374,'3. Vinculación Univ. Sociedad'!$F:$G,2,FALSE),IFERROR(VLOOKUP(D374,'4. Docencia y Profesorado Univ.'!$F:$G,2,FALSE),IFERROR(VLOOKUP(D374,'5. Estudiantes y Graduados'!$F:$G,2,FALSE),IFERROR(VLOOKUP(D374,'11. Gestion Administrativa'!$F:$G,2,FALSE),IFERROR(VLOOKUP(D374,'13. Gestión Académica'!$F:$G,2,FALSE),IFERROR(VLOOKUP(D374,'9. Asegura. de la Calid. y M'!$F:$G,2,FALSE),IFERROR(VLOOKUP(D374,'6. Gestión del Conocimiento'!$F:$G,2,FALSE),IFERROR(VLOOKUP(D374,'15. Gobernabilidad y Proceso...'!$F:$G,2,FALSE),IFERROR(VLOOKUP(D374,'12. Gestión del Talento Humano'!$F:$G,2,FALSE),IFERROR(VLOOKUP(D374,'14. Internacional... de la E.S.'!$F:$G,2,FALSE),IFERROR(VLOOKUP(D374,'10. Posgrado'!$F:$G,2,FALSE),IFERROR(VLOOKUP(D374,'17. Gestión TIC'!$F:$G,2,FALSE),IFERROR(VLOOKUP(D374,'16. Desa. del Sistema Educ.Sup.'!$F:$G,2,FALSE),IFERROR(VLOOKUP(D374,'8. Cultura de Inno. Insti...'!$F:$G,2,FALSE),VLOOKUP(D374,'7. Lo Esencial de la Reforma U.'!$F:$G,2,0)))))))))))))))))</f>
        <v>#N/A</v>
      </c>
      <c r="D375" s="31"/>
      <c r="E375" s="84"/>
      <c r="F375" s="84"/>
      <c r="G375" s="84"/>
      <c r="H375" s="69"/>
      <c r="I375" s="69"/>
      <c r="J375" s="69"/>
      <c r="K375" s="102"/>
      <c r="L375" s="254"/>
    </row>
    <row r="376" spans="2:12" ht="15.75" thickBot="1" x14ac:dyDescent="0.3">
      <c r="B376" s="254"/>
      <c r="C376" s="68"/>
      <c r="D376" s="31"/>
      <c r="E376" s="84"/>
      <c r="F376" s="84"/>
      <c r="G376" s="84"/>
      <c r="H376" s="69"/>
      <c r="I376" s="69"/>
      <c r="J376" s="69"/>
      <c r="K376" s="102"/>
      <c r="L376" s="254"/>
    </row>
    <row r="377" spans="2:12" ht="30.75" thickBot="1" x14ac:dyDescent="0.3">
      <c r="B377" s="254"/>
      <c r="C377" s="114" t="s">
        <v>1311</v>
      </c>
      <c r="D377" s="117" t="s">
        <v>1312</v>
      </c>
      <c r="E377" s="116" t="s">
        <v>99</v>
      </c>
      <c r="F377" s="116" t="s">
        <v>1313</v>
      </c>
      <c r="G377" s="115" t="s">
        <v>1314</v>
      </c>
      <c r="H377" s="121" t="s">
        <v>1315</v>
      </c>
      <c r="I377" s="116" t="s">
        <v>1316</v>
      </c>
      <c r="J377" s="116" t="s">
        <v>711</v>
      </c>
      <c r="K377" s="116" t="s">
        <v>1317</v>
      </c>
      <c r="L377" s="116" t="s">
        <v>1318</v>
      </c>
    </row>
    <row r="378" spans="2:12" hidden="1" x14ac:dyDescent="0.25">
      <c r="B378" s="254"/>
      <c r="C378" s="212" t="s">
        <v>1319</v>
      </c>
      <c r="D378" s="623"/>
      <c r="E378" s="213"/>
      <c r="F378" s="105">
        <v>30000</v>
      </c>
      <c r="G378" s="214">
        <f t="shared" ref="G378:G386" si="39">E378*F378</f>
        <v>0</v>
      </c>
      <c r="H378" s="215"/>
      <c r="I378" s="106" t="s">
        <v>294</v>
      </c>
      <c r="J378" s="106" t="str">
        <f>VLOOKUP(I378,Presupuesto!$B$11:$C$566,2,0)</f>
        <v>SERVICIOS DE CAPACITACION.</v>
      </c>
      <c r="K378" s="216" t="s">
        <v>82</v>
      </c>
      <c r="L378" s="106" t="s">
        <v>719</v>
      </c>
    </row>
    <row r="379" spans="2:12" hidden="1" x14ac:dyDescent="0.25">
      <c r="B379" s="254"/>
      <c r="C379" s="89" t="s">
        <v>1320</v>
      </c>
      <c r="D379" s="624"/>
      <c r="E379" s="171">
        <f>D378</f>
        <v>0</v>
      </c>
      <c r="F379" s="90">
        <v>50</v>
      </c>
      <c r="G379" s="87">
        <f t="shared" si="39"/>
        <v>0</v>
      </c>
      <c r="H379" s="146"/>
      <c r="I379" s="88" t="s">
        <v>307</v>
      </c>
      <c r="J379" s="88" t="str">
        <f>VLOOKUP(I379,Presupuesto!$B$11:$C$566,2,0)</f>
        <v>SERVICIOS DE IMPRENTA PUBLIC.Y REPRODUCCION</v>
      </c>
      <c r="K379" s="88" t="str">
        <f>$K$207</f>
        <v>Lo Esencial de la Reforma Universitaria</v>
      </c>
      <c r="L379" s="88" t="s">
        <v>720</v>
      </c>
    </row>
    <row r="380" spans="2:12" hidden="1" x14ac:dyDescent="0.25">
      <c r="B380" s="254"/>
      <c r="C380" s="89" t="s">
        <v>1321</v>
      </c>
      <c r="D380" s="624"/>
      <c r="E380" s="171">
        <f>D378</f>
        <v>0</v>
      </c>
      <c r="F380" s="90">
        <v>150</v>
      </c>
      <c r="G380" s="87">
        <f t="shared" si="39"/>
        <v>0</v>
      </c>
      <c r="H380" s="146"/>
      <c r="I380" s="88" t="s">
        <v>361</v>
      </c>
      <c r="J380" s="88" t="str">
        <f>VLOOKUP(I380,Presupuesto!$B$11:$C$566,2,0)</f>
        <v>ALIMENTOS B EBIDAS PARA PERSONAS</v>
      </c>
      <c r="K380" s="88" t="str">
        <f t="shared" ref="K380:K387" si="40">$K$207</f>
        <v>Lo Esencial de la Reforma Universitaria</v>
      </c>
      <c r="L380" s="88" t="s">
        <v>723</v>
      </c>
    </row>
    <row r="381" spans="2:12" hidden="1" x14ac:dyDescent="0.25">
      <c r="B381" s="254"/>
      <c r="C381" s="89" t="s">
        <v>1322</v>
      </c>
      <c r="D381" s="624"/>
      <c r="E381" s="137">
        <v>0</v>
      </c>
      <c r="F381" s="108">
        <v>10000</v>
      </c>
      <c r="G381" s="87">
        <f t="shared" si="39"/>
        <v>0</v>
      </c>
      <c r="H381" s="146"/>
      <c r="I381" s="210" t="s">
        <v>327</v>
      </c>
      <c r="J381" s="88" t="str">
        <f>VLOOKUP(I381,Presupuesto!$B$11:$C$566,2,0)</f>
        <v>PASAJES (26100-00)</v>
      </c>
      <c r="K381" s="88" t="str">
        <f t="shared" si="40"/>
        <v>Lo Esencial de la Reforma Universitaria</v>
      </c>
      <c r="L381" s="88" t="s">
        <v>720</v>
      </c>
    </row>
    <row r="382" spans="2:12" hidden="1" x14ac:dyDescent="0.25">
      <c r="B382" s="254"/>
      <c r="C382" s="89" t="s">
        <v>1323</v>
      </c>
      <c r="D382" s="624"/>
      <c r="E382" s="137">
        <v>0</v>
      </c>
      <c r="F382" s="108">
        <v>250</v>
      </c>
      <c r="G382" s="87">
        <f t="shared" si="39"/>
        <v>0</v>
      </c>
      <c r="H382" s="146"/>
      <c r="I382" s="88" t="s">
        <v>384</v>
      </c>
      <c r="J382" s="88" t="str">
        <f>VLOOKUP(I382,Presupuesto!$B$11:$C$566,2,0)</f>
        <v>PRODUCTOS PAPEL Y CARTON</v>
      </c>
      <c r="K382" s="88" t="str">
        <f t="shared" si="40"/>
        <v>Lo Esencial de la Reforma Universitaria</v>
      </c>
      <c r="L382" s="88" t="s">
        <v>720</v>
      </c>
    </row>
    <row r="383" spans="2:12" hidden="1" x14ac:dyDescent="0.25">
      <c r="B383" s="254"/>
      <c r="C383" s="89" t="s">
        <v>1324</v>
      </c>
      <c r="D383" s="624"/>
      <c r="E383" s="171">
        <f>(D378*25)/500</f>
        <v>0</v>
      </c>
      <c r="F383" s="90">
        <v>85</v>
      </c>
      <c r="G383" s="87">
        <f t="shared" si="39"/>
        <v>0</v>
      </c>
      <c r="H383" s="146"/>
      <c r="I383" s="88" t="s">
        <v>384</v>
      </c>
      <c r="J383" s="88" t="str">
        <f>VLOOKUP(I383,Presupuesto!$B$11:$C$566,2,0)</f>
        <v>PRODUCTOS PAPEL Y CARTON</v>
      </c>
      <c r="K383" s="88" t="str">
        <f t="shared" si="40"/>
        <v>Lo Esencial de la Reforma Universitaria</v>
      </c>
      <c r="L383" s="88" t="s">
        <v>720</v>
      </c>
    </row>
    <row r="384" spans="2:12" hidden="1" x14ac:dyDescent="0.25">
      <c r="B384" s="254"/>
      <c r="C384" s="89" t="s">
        <v>1325</v>
      </c>
      <c r="D384" s="624"/>
      <c r="E384" s="171">
        <f>D378/12</f>
        <v>0</v>
      </c>
      <c r="F384" s="90">
        <v>36</v>
      </c>
      <c r="G384" s="87">
        <f t="shared" si="39"/>
        <v>0</v>
      </c>
      <c r="H384" s="146"/>
      <c r="I384" s="88" t="s">
        <v>451</v>
      </c>
      <c r="J384" s="88" t="str">
        <f>VLOOKUP(I384,Presupuesto!$B$11:$C$566,2,0)</f>
        <v>UTILES DE ESCRITORIO, OFICINA Y ENSE¥ANZA</v>
      </c>
      <c r="K384" s="88" t="str">
        <f t="shared" si="40"/>
        <v>Lo Esencial de la Reforma Universitaria</v>
      </c>
      <c r="L384" s="88" t="s">
        <v>720</v>
      </c>
    </row>
    <row r="385" spans="2:12" hidden="1" x14ac:dyDescent="0.25">
      <c r="B385" s="254"/>
      <c r="C385" s="89" t="s">
        <v>1326</v>
      </c>
      <c r="D385" s="624"/>
      <c r="E385" s="171">
        <f>D378/12</f>
        <v>0</v>
      </c>
      <c r="F385" s="90">
        <v>80</v>
      </c>
      <c r="G385" s="87">
        <f t="shared" si="39"/>
        <v>0</v>
      </c>
      <c r="H385" s="146"/>
      <c r="I385" s="88" t="s">
        <v>451</v>
      </c>
      <c r="J385" s="88" t="str">
        <f>VLOOKUP(I385,Presupuesto!$B$11:$C$566,2,0)</f>
        <v>UTILES DE ESCRITORIO, OFICINA Y ENSE¥ANZA</v>
      </c>
      <c r="K385" s="88" t="str">
        <f t="shared" si="40"/>
        <v>Lo Esencial de la Reforma Universitaria</v>
      </c>
      <c r="L385" s="88" t="s">
        <v>720</v>
      </c>
    </row>
    <row r="386" spans="2:12" hidden="1" x14ac:dyDescent="0.25">
      <c r="B386" s="254"/>
      <c r="C386" s="99" t="s">
        <v>1327</v>
      </c>
      <c r="D386" s="624"/>
      <c r="E386" s="175">
        <v>0</v>
      </c>
      <c r="F386" s="109">
        <v>25</v>
      </c>
      <c r="G386" s="87">
        <f t="shared" si="39"/>
        <v>0</v>
      </c>
      <c r="H386" s="146"/>
      <c r="I386" s="88" t="s">
        <v>451</v>
      </c>
      <c r="J386" s="88" t="str">
        <f>VLOOKUP(I386,Presupuesto!$B$11:$C$566,2,0)</f>
        <v>UTILES DE ESCRITORIO, OFICINA Y ENSE¥ANZA</v>
      </c>
      <c r="K386" s="88" t="str">
        <f t="shared" si="40"/>
        <v>Lo Esencial de la Reforma Universitaria</v>
      </c>
      <c r="L386" s="88" t="s">
        <v>720</v>
      </c>
    </row>
    <row r="387" spans="2:12" ht="15.75" hidden="1" thickBot="1" x14ac:dyDescent="0.3">
      <c r="B387" s="254"/>
      <c r="C387" s="179" t="s">
        <v>1275</v>
      </c>
      <c r="D387" s="180">
        <v>0</v>
      </c>
      <c r="E387" s="217">
        <v>0</v>
      </c>
      <c r="F387" s="94">
        <f>HLOOKUP(C387,$AH$2:$BU$3,2,0)</f>
        <v>1150</v>
      </c>
      <c r="G387" s="95">
        <f>D387*E387*F387</f>
        <v>0</v>
      </c>
      <c r="H387" s="218"/>
      <c r="I387" s="219" t="s">
        <v>335</v>
      </c>
      <c r="J387" s="96" t="str">
        <f>VLOOKUP(I387,Presupuesto!$B$11:$C$566,2,0)</f>
        <v>VIATICOS (26200-00)</v>
      </c>
      <c r="K387" s="220" t="str">
        <f t="shared" si="40"/>
        <v>Lo Esencial de la Reforma Universitaria</v>
      </c>
      <c r="L387" s="220" t="s">
        <v>720</v>
      </c>
    </row>
    <row r="388" spans="2:12" x14ac:dyDescent="0.25">
      <c r="B388" s="254"/>
      <c r="C388" s="84"/>
      <c r="D388" s="254"/>
      <c r="E388" s="102"/>
      <c r="F388" s="102"/>
      <c r="G388" s="102"/>
      <c r="H388" s="158"/>
      <c r="I388" s="102"/>
      <c r="J388" s="102"/>
      <c r="K388" s="102"/>
      <c r="L388" s="254"/>
    </row>
    <row r="389" spans="2:12" ht="15.75" thickBot="1" x14ac:dyDescent="0.3">
      <c r="B389" s="254"/>
      <c r="C389" s="254"/>
      <c r="D389" s="254"/>
      <c r="E389" s="254"/>
      <c r="F389" s="254"/>
      <c r="G389" s="254"/>
      <c r="H389" s="243"/>
      <c r="I389" s="254"/>
      <c r="J389" s="254"/>
      <c r="K389" s="254"/>
      <c r="L389" s="254"/>
    </row>
    <row r="390" spans="2:12" ht="15.75" thickBot="1" x14ac:dyDescent="0.3">
      <c r="B390" s="254"/>
      <c r="C390" s="29" t="s">
        <v>1308</v>
      </c>
      <c r="D390" s="30">
        <f>SUM(G397:G406)</f>
        <v>0</v>
      </c>
      <c r="E390" s="84"/>
      <c r="F390" s="84"/>
      <c r="G390" s="84"/>
      <c r="H390" s="69"/>
      <c r="I390" s="69"/>
      <c r="J390" s="69"/>
      <c r="K390" s="102"/>
      <c r="L390" s="254"/>
    </row>
    <row r="391" spans="2:12" x14ac:dyDescent="0.25">
      <c r="B391" s="254"/>
      <c r="C391" s="68"/>
      <c r="D391" s="31"/>
      <c r="E391" s="84"/>
      <c r="F391" s="84"/>
      <c r="G391" s="84"/>
      <c r="H391" s="69"/>
      <c r="I391" s="69"/>
      <c r="J391" s="69"/>
      <c r="K391" s="102"/>
      <c r="L391" s="254"/>
    </row>
    <row r="392" spans="2:12" x14ac:dyDescent="0.25">
      <c r="B392" s="254"/>
      <c r="C392" s="68"/>
      <c r="D392" s="31"/>
      <c r="E392" s="84"/>
      <c r="F392" s="84"/>
      <c r="G392" s="84"/>
      <c r="H392" s="69"/>
      <c r="I392" s="69"/>
      <c r="J392" s="69"/>
      <c r="K392" s="102"/>
      <c r="L392" s="254"/>
    </row>
    <row r="393" spans="2:12" ht="15.75" x14ac:dyDescent="0.25">
      <c r="B393" s="254"/>
      <c r="C393" s="172" t="s">
        <v>1309</v>
      </c>
      <c r="D393" s="230"/>
      <c r="E393" s="84"/>
      <c r="F393" s="84"/>
      <c r="G393" s="84"/>
      <c r="H393" s="69"/>
      <c r="I393" s="69"/>
      <c r="J393" s="69"/>
      <c r="K393" s="102"/>
      <c r="L393" s="254"/>
    </row>
    <row r="394" spans="2:12" ht="18.75" x14ac:dyDescent="0.25">
      <c r="B394" s="254"/>
      <c r="C394" s="173" t="e">
        <f>IFERROR(VLOOKUP(D393,'1. Desarrollo e Innov. Curricu.'!$F:$G,2,FALSE),IFERROR(VLOOKUP(D393,'2. Investigación Científica'!$F:$G,2,FALSE),IFERROR(VLOOKUP(D393,'3. Vinculación Univ. Sociedad'!$F:$G,2,FALSE),IFERROR(VLOOKUP(D393,'4. Docencia y Profesorado Univ.'!$F:$G,2,FALSE),IFERROR(VLOOKUP(D393,'5. Estudiantes y Graduados'!$F:$G,2,FALSE),IFERROR(VLOOKUP(D393,'11. Gestion Administrativa'!$F:$G,2,FALSE),IFERROR(VLOOKUP(D393,'13. Gestión Académica'!$F:$G,2,FALSE),IFERROR(VLOOKUP(D393,'9. Asegura. de la Calid. y M'!$F:$G,2,FALSE),IFERROR(VLOOKUP(D393,'6. Gestión del Conocimiento'!$F:$G,2,FALSE),IFERROR(VLOOKUP(D393,'15. Gobernabilidad y Proceso...'!$F:$G,2,FALSE),IFERROR(VLOOKUP(D393,'12. Gestión del Talento Humano'!$F:$G,2,FALSE),IFERROR(VLOOKUP(D393,'14. Internacional... de la E.S.'!$F:$G,2,FALSE),IFERROR(VLOOKUP(D393,'10. Posgrado'!$F:$G,2,FALSE),IFERROR(VLOOKUP(D393,'17. Gestión TIC'!$F:$G,2,FALSE),IFERROR(VLOOKUP(D393,'16. Desa. del Sistema Educ.Sup.'!$F:$G,2,FALSE),IFERROR(VLOOKUP(D393,'8. Cultura de Inno. Insti...'!$F:$G,2,FALSE),VLOOKUP(D393,'7. Lo Esencial de la Reforma U.'!$F:$G,2,0)))))))))))))))))</f>
        <v>#N/A</v>
      </c>
      <c r="D394" s="31"/>
      <c r="E394" s="84"/>
      <c r="F394" s="84"/>
      <c r="G394" s="84"/>
      <c r="H394" s="69"/>
      <c r="I394" s="69"/>
      <c r="J394" s="69"/>
      <c r="K394" s="102"/>
      <c r="L394" s="254"/>
    </row>
    <row r="395" spans="2:12" ht="15.75" thickBot="1" x14ac:dyDescent="0.3">
      <c r="B395" s="254"/>
      <c r="C395" s="68"/>
      <c r="D395" s="31"/>
      <c r="E395" s="84"/>
      <c r="F395" s="84"/>
      <c r="G395" s="84"/>
      <c r="H395" s="69"/>
      <c r="I395" s="69"/>
      <c r="J395" s="69"/>
      <c r="K395" s="102"/>
      <c r="L395" s="254"/>
    </row>
    <row r="396" spans="2:12" ht="30.75" thickBot="1" x14ac:dyDescent="0.3">
      <c r="B396" s="254"/>
      <c r="C396" s="114" t="s">
        <v>1311</v>
      </c>
      <c r="D396" s="117" t="s">
        <v>1312</v>
      </c>
      <c r="E396" s="116" t="s">
        <v>99</v>
      </c>
      <c r="F396" s="116" t="s">
        <v>1313</v>
      </c>
      <c r="G396" s="115" t="s">
        <v>1314</v>
      </c>
      <c r="H396" s="121" t="s">
        <v>1315</v>
      </c>
      <c r="I396" s="116" t="s">
        <v>1316</v>
      </c>
      <c r="J396" s="116" t="s">
        <v>711</v>
      </c>
      <c r="K396" s="116" t="s">
        <v>1317</v>
      </c>
      <c r="L396" s="116" t="s">
        <v>1318</v>
      </c>
    </row>
    <row r="397" spans="2:12" hidden="1" x14ac:dyDescent="0.25">
      <c r="B397" s="254"/>
      <c r="C397" s="212" t="s">
        <v>1319</v>
      </c>
      <c r="D397" s="623"/>
      <c r="E397" s="213"/>
      <c r="F397" s="105">
        <v>30000</v>
      </c>
      <c r="G397" s="214">
        <f t="shared" ref="G397:G405" si="41">E397*F397</f>
        <v>0</v>
      </c>
      <c r="H397" s="215"/>
      <c r="I397" s="106" t="s">
        <v>294</v>
      </c>
      <c r="J397" s="106" t="str">
        <f>VLOOKUP(I397,Presupuesto!$B$11:$C$566,2,0)</f>
        <v>SERVICIOS DE CAPACITACION.</v>
      </c>
      <c r="K397" s="216" t="s">
        <v>82</v>
      </c>
      <c r="L397" s="106" t="s">
        <v>719</v>
      </c>
    </row>
    <row r="398" spans="2:12" hidden="1" x14ac:dyDescent="0.25">
      <c r="B398" s="254"/>
      <c r="C398" s="89" t="s">
        <v>1320</v>
      </c>
      <c r="D398" s="624"/>
      <c r="E398" s="171">
        <f>D397</f>
        <v>0</v>
      </c>
      <c r="F398" s="90">
        <v>50</v>
      </c>
      <c r="G398" s="87">
        <f t="shared" si="41"/>
        <v>0</v>
      </c>
      <c r="H398" s="146"/>
      <c r="I398" s="88" t="s">
        <v>307</v>
      </c>
      <c r="J398" s="88" t="str">
        <f>VLOOKUP(I398,Presupuesto!$B$11:$C$566,2,0)</f>
        <v>SERVICIOS DE IMPRENTA PUBLIC.Y REPRODUCCION</v>
      </c>
      <c r="K398" s="88" t="str">
        <f>$K$226</f>
        <v>Lo Esencial de la Reforma Universitaria</v>
      </c>
      <c r="L398" s="88" t="s">
        <v>720</v>
      </c>
    </row>
    <row r="399" spans="2:12" hidden="1" x14ac:dyDescent="0.25">
      <c r="B399" s="254"/>
      <c r="C399" s="89" t="s">
        <v>1321</v>
      </c>
      <c r="D399" s="624"/>
      <c r="E399" s="171">
        <f>D397</f>
        <v>0</v>
      </c>
      <c r="F399" s="90">
        <v>150</v>
      </c>
      <c r="G399" s="87">
        <f t="shared" si="41"/>
        <v>0</v>
      </c>
      <c r="H399" s="146"/>
      <c r="I399" s="88" t="s">
        <v>361</v>
      </c>
      <c r="J399" s="88" t="str">
        <f>VLOOKUP(I399,Presupuesto!$B$11:$C$566,2,0)</f>
        <v>ALIMENTOS B EBIDAS PARA PERSONAS</v>
      </c>
      <c r="K399" s="88" t="str">
        <f t="shared" ref="K399:K406" si="42">$K$226</f>
        <v>Lo Esencial de la Reforma Universitaria</v>
      </c>
      <c r="L399" s="88" t="s">
        <v>723</v>
      </c>
    </row>
    <row r="400" spans="2:12" hidden="1" x14ac:dyDescent="0.25">
      <c r="B400" s="254"/>
      <c r="C400" s="89" t="s">
        <v>1322</v>
      </c>
      <c r="D400" s="624"/>
      <c r="E400" s="137">
        <v>0</v>
      </c>
      <c r="F400" s="108">
        <v>10000</v>
      </c>
      <c r="G400" s="87">
        <f t="shared" si="41"/>
        <v>0</v>
      </c>
      <c r="H400" s="146"/>
      <c r="I400" s="210" t="s">
        <v>327</v>
      </c>
      <c r="J400" s="88" t="str">
        <f>VLOOKUP(I400,Presupuesto!$B$11:$C$566,2,0)</f>
        <v>PASAJES (26100-00)</v>
      </c>
      <c r="K400" s="88" t="str">
        <f t="shared" si="42"/>
        <v>Lo Esencial de la Reforma Universitaria</v>
      </c>
      <c r="L400" s="88" t="s">
        <v>720</v>
      </c>
    </row>
    <row r="401" spans="2:12" hidden="1" x14ac:dyDescent="0.25">
      <c r="B401" s="254"/>
      <c r="C401" s="89" t="s">
        <v>1323</v>
      </c>
      <c r="D401" s="624"/>
      <c r="E401" s="137">
        <v>0</v>
      </c>
      <c r="F401" s="108">
        <v>250</v>
      </c>
      <c r="G401" s="87">
        <f t="shared" si="41"/>
        <v>0</v>
      </c>
      <c r="H401" s="146"/>
      <c r="I401" s="88" t="s">
        <v>384</v>
      </c>
      <c r="J401" s="88" t="str">
        <f>VLOOKUP(I401,Presupuesto!$B$11:$C$566,2,0)</f>
        <v>PRODUCTOS PAPEL Y CARTON</v>
      </c>
      <c r="K401" s="88" t="str">
        <f t="shared" si="42"/>
        <v>Lo Esencial de la Reforma Universitaria</v>
      </c>
      <c r="L401" s="88" t="s">
        <v>720</v>
      </c>
    </row>
    <row r="402" spans="2:12" hidden="1" x14ac:dyDescent="0.25">
      <c r="B402" s="254"/>
      <c r="C402" s="89" t="s">
        <v>1324</v>
      </c>
      <c r="D402" s="624"/>
      <c r="E402" s="171">
        <f>(D397*25)/500</f>
        <v>0</v>
      </c>
      <c r="F402" s="90">
        <v>85</v>
      </c>
      <c r="G402" s="87">
        <f t="shared" si="41"/>
        <v>0</v>
      </c>
      <c r="H402" s="146"/>
      <c r="I402" s="88" t="s">
        <v>384</v>
      </c>
      <c r="J402" s="88" t="str">
        <f>VLOOKUP(I402,Presupuesto!$B$11:$C$566,2,0)</f>
        <v>PRODUCTOS PAPEL Y CARTON</v>
      </c>
      <c r="K402" s="88" t="str">
        <f t="shared" si="42"/>
        <v>Lo Esencial de la Reforma Universitaria</v>
      </c>
      <c r="L402" s="88" t="s">
        <v>720</v>
      </c>
    </row>
    <row r="403" spans="2:12" hidden="1" x14ac:dyDescent="0.25">
      <c r="B403" s="254"/>
      <c r="C403" s="89" t="s">
        <v>1325</v>
      </c>
      <c r="D403" s="624"/>
      <c r="E403" s="171">
        <f>D397/12</f>
        <v>0</v>
      </c>
      <c r="F403" s="90">
        <v>36</v>
      </c>
      <c r="G403" s="87">
        <f t="shared" si="41"/>
        <v>0</v>
      </c>
      <c r="H403" s="146"/>
      <c r="I403" s="88" t="s">
        <v>451</v>
      </c>
      <c r="J403" s="88" t="str">
        <f>VLOOKUP(I403,Presupuesto!$B$11:$C$566,2,0)</f>
        <v>UTILES DE ESCRITORIO, OFICINA Y ENSE¥ANZA</v>
      </c>
      <c r="K403" s="88" t="str">
        <f t="shared" si="42"/>
        <v>Lo Esencial de la Reforma Universitaria</v>
      </c>
      <c r="L403" s="88" t="s">
        <v>720</v>
      </c>
    </row>
    <row r="404" spans="2:12" hidden="1" x14ac:dyDescent="0.25">
      <c r="B404" s="254"/>
      <c r="C404" s="89" t="s">
        <v>1326</v>
      </c>
      <c r="D404" s="624"/>
      <c r="E404" s="171">
        <f>D397/12</f>
        <v>0</v>
      </c>
      <c r="F404" s="90">
        <v>80</v>
      </c>
      <c r="G404" s="87">
        <f t="shared" si="41"/>
        <v>0</v>
      </c>
      <c r="H404" s="146"/>
      <c r="I404" s="88" t="s">
        <v>451</v>
      </c>
      <c r="J404" s="88" t="str">
        <f>VLOOKUP(I404,Presupuesto!$B$11:$C$566,2,0)</f>
        <v>UTILES DE ESCRITORIO, OFICINA Y ENSE¥ANZA</v>
      </c>
      <c r="K404" s="88" t="str">
        <f t="shared" si="42"/>
        <v>Lo Esencial de la Reforma Universitaria</v>
      </c>
      <c r="L404" s="88" t="s">
        <v>720</v>
      </c>
    </row>
    <row r="405" spans="2:12" hidden="1" x14ac:dyDescent="0.25">
      <c r="B405" s="254"/>
      <c r="C405" s="99" t="s">
        <v>1327</v>
      </c>
      <c r="D405" s="624"/>
      <c r="E405" s="175">
        <v>0</v>
      </c>
      <c r="F405" s="109">
        <v>25</v>
      </c>
      <c r="G405" s="87">
        <f t="shared" si="41"/>
        <v>0</v>
      </c>
      <c r="H405" s="146"/>
      <c r="I405" s="88" t="s">
        <v>451</v>
      </c>
      <c r="J405" s="88" t="str">
        <f>VLOOKUP(I405,Presupuesto!$B$11:$C$566,2,0)</f>
        <v>UTILES DE ESCRITORIO, OFICINA Y ENSE¥ANZA</v>
      </c>
      <c r="K405" s="88" t="str">
        <f t="shared" si="42"/>
        <v>Lo Esencial de la Reforma Universitaria</v>
      </c>
      <c r="L405" s="88" t="s">
        <v>720</v>
      </c>
    </row>
    <row r="406" spans="2:12" ht="15.75" hidden="1" thickBot="1" x14ac:dyDescent="0.3">
      <c r="B406" s="254"/>
      <c r="C406" s="179" t="s">
        <v>1275</v>
      </c>
      <c r="D406" s="180">
        <v>0</v>
      </c>
      <c r="E406" s="217">
        <v>0</v>
      </c>
      <c r="F406" s="94">
        <f>HLOOKUP(C406,$AH$2:$BU$3,2,0)</f>
        <v>1150</v>
      </c>
      <c r="G406" s="95">
        <f>D406*E406*F406</f>
        <v>0</v>
      </c>
      <c r="H406" s="218"/>
      <c r="I406" s="219" t="s">
        <v>335</v>
      </c>
      <c r="J406" s="96" t="str">
        <f>VLOOKUP(I406,Presupuesto!$B$11:$C$566,2,0)</f>
        <v>VIATICOS (26200-00)</v>
      </c>
      <c r="K406" s="220" t="str">
        <f t="shared" si="42"/>
        <v>Lo Esencial de la Reforma Universitaria</v>
      </c>
      <c r="L406" s="220" t="s">
        <v>720</v>
      </c>
    </row>
    <row r="408" spans="2:12" ht="15.75" thickBot="1" x14ac:dyDescent="0.3">
      <c r="B408" s="254"/>
      <c r="C408" s="254"/>
      <c r="D408" s="254"/>
      <c r="E408" s="254"/>
      <c r="F408" s="254"/>
      <c r="G408" s="254"/>
      <c r="H408" s="243"/>
      <c r="I408" s="254"/>
      <c r="J408" s="254"/>
      <c r="K408" s="254"/>
      <c r="L408" s="254"/>
    </row>
    <row r="409" spans="2:12" ht="15.75" thickBot="1" x14ac:dyDescent="0.3">
      <c r="B409" s="254"/>
      <c r="C409" s="29" t="s">
        <v>1308</v>
      </c>
      <c r="D409" s="30">
        <f>SUM(G416:G425)</f>
        <v>0</v>
      </c>
      <c r="E409" s="84"/>
      <c r="F409" s="84"/>
      <c r="G409" s="84"/>
      <c r="H409" s="69"/>
      <c r="I409" s="69"/>
      <c r="J409" s="69"/>
      <c r="K409" s="102"/>
      <c r="L409" s="254"/>
    </row>
    <row r="410" spans="2:12" x14ac:dyDescent="0.25">
      <c r="B410" s="254"/>
      <c r="C410" s="68"/>
      <c r="D410" s="31"/>
      <c r="E410" s="84"/>
      <c r="F410" s="84"/>
      <c r="G410" s="84"/>
      <c r="H410" s="69"/>
      <c r="I410" s="69"/>
      <c r="J410" s="69"/>
      <c r="K410" s="102"/>
      <c r="L410" s="254"/>
    </row>
    <row r="411" spans="2:12" x14ac:dyDescent="0.25">
      <c r="B411" s="254"/>
      <c r="C411" s="68"/>
      <c r="D411" s="31"/>
      <c r="E411" s="84"/>
      <c r="F411" s="84"/>
      <c r="G411" s="84"/>
      <c r="H411" s="69"/>
      <c r="I411" s="69"/>
      <c r="J411" s="69"/>
      <c r="K411" s="102"/>
      <c r="L411" s="254"/>
    </row>
    <row r="412" spans="2:12" ht="15.75" x14ac:dyDescent="0.25">
      <c r="B412" s="254"/>
      <c r="C412" s="172" t="s">
        <v>1309</v>
      </c>
      <c r="D412" s="230"/>
      <c r="E412" s="84"/>
      <c r="F412" s="84"/>
      <c r="G412" s="84"/>
      <c r="H412" s="69"/>
      <c r="I412" s="69"/>
      <c r="J412" s="69"/>
      <c r="K412" s="102"/>
      <c r="L412" s="254"/>
    </row>
    <row r="413" spans="2:12" ht="18.75" x14ac:dyDescent="0.25">
      <c r="B413" s="254"/>
      <c r="C413" s="173" t="e">
        <f>IFERROR(VLOOKUP(D412,'1. Desarrollo e Innov. Curricu.'!$F:$G,2,FALSE),IFERROR(VLOOKUP(D412,'2. Investigación Científica'!$F:$G,2,FALSE),IFERROR(VLOOKUP(D412,'3. Vinculación Univ. Sociedad'!$F:$G,2,FALSE),IFERROR(VLOOKUP(D412,'4. Docencia y Profesorado Univ.'!$F:$G,2,FALSE),IFERROR(VLOOKUP(D412,'5. Estudiantes y Graduados'!$F:$G,2,FALSE),IFERROR(VLOOKUP(D412,'11. Gestion Administrativa'!$F:$G,2,FALSE),IFERROR(VLOOKUP(D412,'13. Gestión Académica'!$F:$G,2,FALSE),IFERROR(VLOOKUP(D412,'9. Asegura. de la Calid. y M'!$F:$G,2,FALSE),IFERROR(VLOOKUP(D412,'6. Gestión del Conocimiento'!$F:$G,2,FALSE),IFERROR(VLOOKUP(D412,'15. Gobernabilidad y Proceso...'!$F:$G,2,FALSE),IFERROR(VLOOKUP(D412,'12. Gestión del Talento Humano'!$F:$G,2,FALSE),IFERROR(VLOOKUP(D412,'14. Internacional... de la E.S.'!$F:$G,2,FALSE),IFERROR(VLOOKUP(D412,'10. Posgrado'!$F:$G,2,FALSE),IFERROR(VLOOKUP(D412,'17. Gestión TIC'!$F:$G,2,FALSE),IFERROR(VLOOKUP(D412,'16. Desa. del Sistema Educ.Sup.'!$F:$G,2,FALSE),IFERROR(VLOOKUP(D412,'8. Cultura de Inno. Insti...'!$F:$G,2,FALSE),VLOOKUP(D412,'7. Lo Esencial de la Reforma U.'!$F:$G,2,0)))))))))))))))))</f>
        <v>#N/A</v>
      </c>
      <c r="D413" s="31"/>
      <c r="E413" s="84"/>
      <c r="F413" s="84"/>
      <c r="G413" s="84"/>
      <c r="H413" s="69"/>
      <c r="I413" s="69"/>
      <c r="J413" s="69"/>
      <c r="K413" s="102"/>
      <c r="L413" s="254"/>
    </row>
    <row r="414" spans="2:12" ht="15.75" thickBot="1" x14ac:dyDescent="0.3">
      <c r="B414" s="254"/>
      <c r="C414" s="68"/>
      <c r="D414" s="31"/>
      <c r="E414" s="84"/>
      <c r="F414" s="84"/>
      <c r="G414" s="84"/>
      <c r="H414" s="69"/>
      <c r="I414" s="69"/>
      <c r="J414" s="69"/>
      <c r="K414" s="102"/>
      <c r="L414" s="254"/>
    </row>
    <row r="415" spans="2:12" ht="30.75" thickBot="1" x14ac:dyDescent="0.3">
      <c r="B415" s="254"/>
      <c r="C415" s="114" t="s">
        <v>1311</v>
      </c>
      <c r="D415" s="117" t="s">
        <v>1312</v>
      </c>
      <c r="E415" s="116" t="s">
        <v>99</v>
      </c>
      <c r="F415" s="116" t="s">
        <v>1313</v>
      </c>
      <c r="G415" s="115" t="s">
        <v>1314</v>
      </c>
      <c r="H415" s="121" t="s">
        <v>1315</v>
      </c>
      <c r="I415" s="116" t="s">
        <v>1316</v>
      </c>
      <c r="J415" s="116" t="s">
        <v>711</v>
      </c>
      <c r="K415" s="116" t="s">
        <v>1317</v>
      </c>
      <c r="L415" s="116" t="s">
        <v>1318</v>
      </c>
    </row>
    <row r="416" spans="2:12" hidden="1" x14ac:dyDescent="0.25">
      <c r="B416" s="254"/>
      <c r="C416" s="212" t="s">
        <v>1319</v>
      </c>
      <c r="D416" s="623"/>
      <c r="E416" s="213"/>
      <c r="F416" s="105">
        <v>30000</v>
      </c>
      <c r="G416" s="214">
        <f t="shared" ref="G416:G424" si="43">E416*F416</f>
        <v>0</v>
      </c>
      <c r="H416" s="215"/>
      <c r="I416" s="106" t="s">
        <v>294</v>
      </c>
      <c r="J416" s="106" t="str">
        <f>VLOOKUP(I416,Presupuesto!$B$11:$C$566,2,0)</f>
        <v>SERVICIOS DE CAPACITACION.</v>
      </c>
      <c r="K416" s="216" t="s">
        <v>82</v>
      </c>
      <c r="L416" s="106" t="s">
        <v>719</v>
      </c>
    </row>
    <row r="417" spans="2:12" hidden="1" x14ac:dyDescent="0.25">
      <c r="B417" s="254"/>
      <c r="C417" s="89" t="s">
        <v>1320</v>
      </c>
      <c r="D417" s="624"/>
      <c r="E417" s="171">
        <f>D416</f>
        <v>0</v>
      </c>
      <c r="F417" s="90">
        <v>50</v>
      </c>
      <c r="G417" s="87">
        <f t="shared" si="43"/>
        <v>0</v>
      </c>
      <c r="H417" s="146"/>
      <c r="I417" s="88" t="s">
        <v>307</v>
      </c>
      <c r="J417" s="88" t="str">
        <f>VLOOKUP(I417,Presupuesto!$B$11:$C$566,2,0)</f>
        <v>SERVICIOS DE IMPRENTA PUBLIC.Y REPRODUCCION</v>
      </c>
      <c r="K417" s="88" t="str">
        <f>$K$188</f>
        <v>Lo Esencial de la Reforma Universitaria</v>
      </c>
      <c r="L417" s="88" t="s">
        <v>720</v>
      </c>
    </row>
    <row r="418" spans="2:12" hidden="1" x14ac:dyDescent="0.25">
      <c r="B418" s="254"/>
      <c r="C418" s="89" t="s">
        <v>1321</v>
      </c>
      <c r="D418" s="624"/>
      <c r="E418" s="171">
        <f>D416</f>
        <v>0</v>
      </c>
      <c r="F418" s="90">
        <v>150</v>
      </c>
      <c r="G418" s="87">
        <f t="shared" si="43"/>
        <v>0</v>
      </c>
      <c r="H418" s="146"/>
      <c r="I418" s="88" t="s">
        <v>361</v>
      </c>
      <c r="J418" s="88" t="str">
        <f>VLOOKUP(I418,Presupuesto!$B$11:$C$566,2,0)</f>
        <v>ALIMENTOS B EBIDAS PARA PERSONAS</v>
      </c>
      <c r="K418" s="88" t="str">
        <f t="shared" ref="K418:K425" si="44">$K$188</f>
        <v>Lo Esencial de la Reforma Universitaria</v>
      </c>
      <c r="L418" s="88" t="s">
        <v>723</v>
      </c>
    </row>
    <row r="419" spans="2:12" hidden="1" x14ac:dyDescent="0.25">
      <c r="B419" s="254"/>
      <c r="C419" s="89" t="s">
        <v>1322</v>
      </c>
      <c r="D419" s="624"/>
      <c r="E419" s="137">
        <v>0</v>
      </c>
      <c r="F419" s="108">
        <v>10000</v>
      </c>
      <c r="G419" s="87">
        <f t="shared" si="43"/>
        <v>0</v>
      </c>
      <c r="H419" s="146"/>
      <c r="I419" s="210" t="s">
        <v>327</v>
      </c>
      <c r="J419" s="88" t="str">
        <f>VLOOKUP(I419,Presupuesto!$B$11:$C$566,2,0)</f>
        <v>PASAJES (26100-00)</v>
      </c>
      <c r="K419" s="88" t="str">
        <f t="shared" si="44"/>
        <v>Lo Esencial de la Reforma Universitaria</v>
      </c>
      <c r="L419" s="88" t="s">
        <v>720</v>
      </c>
    </row>
    <row r="420" spans="2:12" hidden="1" x14ac:dyDescent="0.25">
      <c r="B420" s="254"/>
      <c r="C420" s="89" t="s">
        <v>1323</v>
      </c>
      <c r="D420" s="624"/>
      <c r="E420" s="137">
        <v>0</v>
      </c>
      <c r="F420" s="108">
        <v>250</v>
      </c>
      <c r="G420" s="87">
        <f t="shared" si="43"/>
        <v>0</v>
      </c>
      <c r="H420" s="146"/>
      <c r="I420" s="88" t="s">
        <v>384</v>
      </c>
      <c r="J420" s="88" t="str">
        <f>VLOOKUP(I420,Presupuesto!$B$11:$C$566,2,0)</f>
        <v>PRODUCTOS PAPEL Y CARTON</v>
      </c>
      <c r="K420" s="88" t="str">
        <f t="shared" si="44"/>
        <v>Lo Esencial de la Reforma Universitaria</v>
      </c>
      <c r="L420" s="88" t="s">
        <v>720</v>
      </c>
    </row>
    <row r="421" spans="2:12" hidden="1" x14ac:dyDescent="0.25">
      <c r="B421" s="254"/>
      <c r="C421" s="89" t="s">
        <v>1324</v>
      </c>
      <c r="D421" s="624"/>
      <c r="E421" s="171">
        <f>(D416*25)/500</f>
        <v>0</v>
      </c>
      <c r="F421" s="90">
        <v>85</v>
      </c>
      <c r="G421" s="87">
        <f t="shared" si="43"/>
        <v>0</v>
      </c>
      <c r="H421" s="146"/>
      <c r="I421" s="88" t="s">
        <v>384</v>
      </c>
      <c r="J421" s="88" t="str">
        <f>VLOOKUP(I421,Presupuesto!$B$11:$C$566,2,0)</f>
        <v>PRODUCTOS PAPEL Y CARTON</v>
      </c>
      <c r="K421" s="88" t="str">
        <f t="shared" si="44"/>
        <v>Lo Esencial de la Reforma Universitaria</v>
      </c>
      <c r="L421" s="88" t="s">
        <v>720</v>
      </c>
    </row>
    <row r="422" spans="2:12" hidden="1" x14ac:dyDescent="0.25">
      <c r="B422" s="254"/>
      <c r="C422" s="89" t="s">
        <v>1325</v>
      </c>
      <c r="D422" s="624"/>
      <c r="E422" s="171">
        <f>D416/12</f>
        <v>0</v>
      </c>
      <c r="F422" s="90">
        <v>36</v>
      </c>
      <c r="G422" s="87">
        <f t="shared" si="43"/>
        <v>0</v>
      </c>
      <c r="H422" s="146"/>
      <c r="I422" s="88" t="s">
        <v>451</v>
      </c>
      <c r="J422" s="88" t="str">
        <f>VLOOKUP(I422,Presupuesto!$B$11:$C$566,2,0)</f>
        <v>UTILES DE ESCRITORIO, OFICINA Y ENSE¥ANZA</v>
      </c>
      <c r="K422" s="88" t="str">
        <f t="shared" si="44"/>
        <v>Lo Esencial de la Reforma Universitaria</v>
      </c>
      <c r="L422" s="88" t="s">
        <v>720</v>
      </c>
    </row>
    <row r="423" spans="2:12" hidden="1" x14ac:dyDescent="0.25">
      <c r="B423" s="254"/>
      <c r="C423" s="89" t="s">
        <v>1326</v>
      </c>
      <c r="D423" s="624"/>
      <c r="E423" s="171">
        <f>D416/12</f>
        <v>0</v>
      </c>
      <c r="F423" s="90">
        <v>80</v>
      </c>
      <c r="G423" s="87">
        <f t="shared" si="43"/>
        <v>0</v>
      </c>
      <c r="H423" s="146"/>
      <c r="I423" s="88" t="s">
        <v>451</v>
      </c>
      <c r="J423" s="88" t="str">
        <f>VLOOKUP(I423,Presupuesto!$B$11:$C$566,2,0)</f>
        <v>UTILES DE ESCRITORIO, OFICINA Y ENSE¥ANZA</v>
      </c>
      <c r="K423" s="88" t="str">
        <f t="shared" si="44"/>
        <v>Lo Esencial de la Reforma Universitaria</v>
      </c>
      <c r="L423" s="88" t="s">
        <v>720</v>
      </c>
    </row>
    <row r="424" spans="2:12" hidden="1" x14ac:dyDescent="0.25">
      <c r="B424" s="254"/>
      <c r="C424" s="99" t="s">
        <v>1327</v>
      </c>
      <c r="D424" s="624"/>
      <c r="E424" s="175">
        <v>0</v>
      </c>
      <c r="F424" s="109">
        <v>25</v>
      </c>
      <c r="G424" s="87">
        <f t="shared" si="43"/>
        <v>0</v>
      </c>
      <c r="H424" s="146"/>
      <c r="I424" s="88" t="s">
        <v>451</v>
      </c>
      <c r="J424" s="88" t="str">
        <f>VLOOKUP(I424,Presupuesto!$B$11:$C$566,2,0)</f>
        <v>UTILES DE ESCRITORIO, OFICINA Y ENSE¥ANZA</v>
      </c>
      <c r="K424" s="88" t="str">
        <f t="shared" si="44"/>
        <v>Lo Esencial de la Reforma Universitaria</v>
      </c>
      <c r="L424" s="88" t="s">
        <v>720</v>
      </c>
    </row>
    <row r="425" spans="2:12" ht="15.75" hidden="1" thickBot="1" x14ac:dyDescent="0.3">
      <c r="B425" s="254"/>
      <c r="C425" s="179" t="s">
        <v>1275</v>
      </c>
      <c r="D425" s="180">
        <v>0</v>
      </c>
      <c r="E425" s="217">
        <v>0</v>
      </c>
      <c r="F425" s="94">
        <f>HLOOKUP(C425,$AH$2:$BU$3,2,0)</f>
        <v>1150</v>
      </c>
      <c r="G425" s="95">
        <f>D425*E425*F425</f>
        <v>0</v>
      </c>
      <c r="H425" s="218"/>
      <c r="I425" s="219" t="s">
        <v>335</v>
      </c>
      <c r="J425" s="96" t="str">
        <f>VLOOKUP(I425,Presupuesto!$B$11:$C$566,2,0)</f>
        <v>VIATICOS (26200-00)</v>
      </c>
      <c r="K425" s="220" t="str">
        <f t="shared" si="44"/>
        <v>Lo Esencial de la Reforma Universitaria</v>
      </c>
      <c r="L425" s="220" t="s">
        <v>720</v>
      </c>
    </row>
    <row r="426" spans="2:12" x14ac:dyDescent="0.25">
      <c r="B426" s="254"/>
      <c r="C426" s="254"/>
      <c r="D426" s="254"/>
      <c r="E426" s="254"/>
      <c r="F426" s="254"/>
      <c r="G426" s="254"/>
      <c r="H426" s="243"/>
      <c r="I426" s="254"/>
      <c r="J426" s="254"/>
      <c r="K426" s="254"/>
      <c r="L426" s="254"/>
    </row>
    <row r="427" spans="2:12" ht="15.75" thickBot="1" x14ac:dyDescent="0.3">
      <c r="B427" s="254"/>
      <c r="C427" s="254"/>
      <c r="D427" s="254"/>
      <c r="E427" s="254"/>
      <c r="F427" s="254"/>
      <c r="G427" s="254"/>
      <c r="H427" s="243"/>
      <c r="I427" s="254"/>
      <c r="J427" s="254"/>
      <c r="K427" s="254"/>
      <c r="L427" s="254"/>
    </row>
    <row r="428" spans="2:12" ht="15.75" thickBot="1" x14ac:dyDescent="0.3">
      <c r="B428" s="254"/>
      <c r="C428" s="29" t="s">
        <v>1308</v>
      </c>
      <c r="D428" s="30">
        <f>SUM(G435:G444)</f>
        <v>0</v>
      </c>
      <c r="E428" s="84"/>
      <c r="F428" s="84"/>
      <c r="G428" s="84"/>
      <c r="H428" s="69"/>
      <c r="I428" s="69"/>
      <c r="J428" s="69"/>
      <c r="K428" s="102"/>
      <c r="L428" s="254"/>
    </row>
    <row r="429" spans="2:12" x14ac:dyDescent="0.25">
      <c r="B429" s="254"/>
      <c r="C429" s="68"/>
      <c r="D429" s="31"/>
      <c r="E429" s="84"/>
      <c r="F429" s="84"/>
      <c r="G429" s="84"/>
      <c r="H429" s="69"/>
      <c r="I429" s="69"/>
      <c r="J429" s="69"/>
      <c r="K429" s="102"/>
      <c r="L429" s="254"/>
    </row>
    <row r="430" spans="2:12" x14ac:dyDescent="0.25">
      <c r="B430" s="254"/>
      <c r="C430" s="68"/>
      <c r="D430" s="31"/>
      <c r="E430" s="84"/>
      <c r="F430" s="84"/>
      <c r="G430" s="84"/>
      <c r="H430" s="69"/>
      <c r="I430" s="69"/>
      <c r="J430" s="69"/>
      <c r="K430" s="102"/>
      <c r="L430" s="254"/>
    </row>
    <row r="431" spans="2:12" ht="15.75" x14ac:dyDescent="0.25">
      <c r="B431" s="254"/>
      <c r="C431" s="172" t="s">
        <v>1309</v>
      </c>
      <c r="D431" s="230"/>
      <c r="E431" s="84"/>
      <c r="F431" s="84"/>
      <c r="G431" s="84"/>
      <c r="H431" s="69"/>
      <c r="I431" s="69"/>
      <c r="J431" s="69"/>
      <c r="K431" s="102"/>
      <c r="L431" s="254"/>
    </row>
    <row r="432" spans="2:12" ht="18.75" x14ac:dyDescent="0.25">
      <c r="B432" s="254"/>
      <c r="C432" s="173" t="e">
        <f>IFERROR(VLOOKUP(D431,'1. Desarrollo e Innov. Curricu.'!$F:$G,2,FALSE),IFERROR(VLOOKUP(D431,'2. Investigación Científica'!$F:$G,2,FALSE),IFERROR(VLOOKUP(D431,'3. Vinculación Univ. Sociedad'!$F:$G,2,FALSE),IFERROR(VLOOKUP(D431,'4. Docencia y Profesorado Univ.'!$F:$G,2,FALSE),IFERROR(VLOOKUP(D431,'5. Estudiantes y Graduados'!$F:$G,2,FALSE),IFERROR(VLOOKUP(D431,'11. Gestion Administrativa'!$F:$G,2,FALSE),IFERROR(VLOOKUP(D431,'13. Gestión Académica'!$F:$G,2,FALSE),IFERROR(VLOOKUP(D431,'9. Asegura. de la Calid. y M'!$F:$G,2,FALSE),IFERROR(VLOOKUP(D431,'6. Gestión del Conocimiento'!$F:$G,2,FALSE),IFERROR(VLOOKUP(D431,'15. Gobernabilidad y Proceso...'!$F:$G,2,FALSE),IFERROR(VLOOKUP(D431,'12. Gestión del Talento Humano'!$F:$G,2,FALSE),IFERROR(VLOOKUP(D431,'14. Internacional... de la E.S.'!$F:$G,2,FALSE),IFERROR(VLOOKUP(D431,'10. Posgrado'!$F:$G,2,FALSE),IFERROR(VLOOKUP(D431,'17. Gestión TIC'!$F:$G,2,FALSE),IFERROR(VLOOKUP(D431,'16. Desa. del Sistema Educ.Sup.'!$F:$G,2,FALSE),IFERROR(VLOOKUP(D431,'8. Cultura de Inno. Insti...'!$F:$G,2,FALSE),VLOOKUP(D431,'7. Lo Esencial de la Reforma U.'!$F:$G,2,0)))))))))))))))))</f>
        <v>#N/A</v>
      </c>
      <c r="D432" s="31"/>
      <c r="E432" s="84"/>
      <c r="F432" s="84"/>
      <c r="G432" s="84"/>
      <c r="H432" s="69"/>
      <c r="I432" s="69"/>
      <c r="J432" s="69"/>
      <c r="K432" s="102"/>
      <c r="L432" s="254"/>
    </row>
    <row r="433" spans="2:12" ht="15.75" thickBot="1" x14ac:dyDescent="0.3">
      <c r="B433" s="254"/>
      <c r="C433" s="68"/>
      <c r="D433" s="31"/>
      <c r="E433" s="84"/>
      <c r="F433" s="84"/>
      <c r="G433" s="84"/>
      <c r="H433" s="69"/>
      <c r="I433" s="69"/>
      <c r="J433" s="69"/>
      <c r="K433" s="102"/>
      <c r="L433" s="254"/>
    </row>
    <row r="434" spans="2:12" ht="30.75" thickBot="1" x14ac:dyDescent="0.3">
      <c r="B434" s="254"/>
      <c r="C434" s="114" t="s">
        <v>1311</v>
      </c>
      <c r="D434" s="117" t="s">
        <v>1312</v>
      </c>
      <c r="E434" s="116" t="s">
        <v>99</v>
      </c>
      <c r="F434" s="116" t="s">
        <v>1313</v>
      </c>
      <c r="G434" s="115" t="s">
        <v>1314</v>
      </c>
      <c r="H434" s="121" t="s">
        <v>1315</v>
      </c>
      <c r="I434" s="116" t="s">
        <v>1316</v>
      </c>
      <c r="J434" s="116" t="s">
        <v>711</v>
      </c>
      <c r="K434" s="116" t="s">
        <v>1317</v>
      </c>
      <c r="L434" s="116" t="s">
        <v>1318</v>
      </c>
    </row>
    <row r="435" spans="2:12" hidden="1" x14ac:dyDescent="0.25">
      <c r="B435" s="254"/>
      <c r="C435" s="212" t="s">
        <v>1319</v>
      </c>
      <c r="D435" s="623"/>
      <c r="E435" s="213"/>
      <c r="F435" s="105">
        <v>30000</v>
      </c>
      <c r="G435" s="214">
        <f t="shared" ref="G435:G443" si="45">E435*F435</f>
        <v>0</v>
      </c>
      <c r="H435" s="215"/>
      <c r="I435" s="106" t="s">
        <v>294</v>
      </c>
      <c r="J435" s="106" t="str">
        <f>VLOOKUP(I435,Presupuesto!$B$11:$C$566,2,0)</f>
        <v>SERVICIOS DE CAPACITACION.</v>
      </c>
      <c r="K435" s="216" t="s">
        <v>82</v>
      </c>
      <c r="L435" s="106" t="s">
        <v>719</v>
      </c>
    </row>
    <row r="436" spans="2:12" hidden="1" x14ac:dyDescent="0.25">
      <c r="B436" s="254"/>
      <c r="C436" s="89" t="s">
        <v>1320</v>
      </c>
      <c r="D436" s="624"/>
      <c r="E436" s="171">
        <f>D435</f>
        <v>0</v>
      </c>
      <c r="F436" s="90">
        <v>50</v>
      </c>
      <c r="G436" s="87">
        <f t="shared" si="45"/>
        <v>0</v>
      </c>
      <c r="H436" s="146"/>
      <c r="I436" s="88" t="s">
        <v>307</v>
      </c>
      <c r="J436" s="88" t="str">
        <f>VLOOKUP(I436,Presupuesto!$B$11:$C$566,2,0)</f>
        <v>SERVICIOS DE IMPRENTA PUBLIC.Y REPRODUCCION</v>
      </c>
      <c r="K436" s="88" t="str">
        <f>$K$207</f>
        <v>Lo Esencial de la Reforma Universitaria</v>
      </c>
      <c r="L436" s="88" t="s">
        <v>720</v>
      </c>
    </row>
    <row r="437" spans="2:12" hidden="1" x14ac:dyDescent="0.25">
      <c r="B437" s="254"/>
      <c r="C437" s="89" t="s">
        <v>1321</v>
      </c>
      <c r="D437" s="624"/>
      <c r="E437" s="171">
        <f>D435</f>
        <v>0</v>
      </c>
      <c r="F437" s="90">
        <v>150</v>
      </c>
      <c r="G437" s="87">
        <f t="shared" si="45"/>
        <v>0</v>
      </c>
      <c r="H437" s="146"/>
      <c r="I437" s="88" t="s">
        <v>361</v>
      </c>
      <c r="J437" s="88" t="str">
        <f>VLOOKUP(I437,Presupuesto!$B$11:$C$566,2,0)</f>
        <v>ALIMENTOS B EBIDAS PARA PERSONAS</v>
      </c>
      <c r="K437" s="88" t="str">
        <f t="shared" ref="K437:K444" si="46">$K$207</f>
        <v>Lo Esencial de la Reforma Universitaria</v>
      </c>
      <c r="L437" s="88" t="s">
        <v>723</v>
      </c>
    </row>
    <row r="438" spans="2:12" hidden="1" x14ac:dyDescent="0.25">
      <c r="B438" s="254"/>
      <c r="C438" s="89" t="s">
        <v>1322</v>
      </c>
      <c r="D438" s="624"/>
      <c r="E438" s="137">
        <v>0</v>
      </c>
      <c r="F438" s="108">
        <v>10000</v>
      </c>
      <c r="G438" s="87">
        <f t="shared" si="45"/>
        <v>0</v>
      </c>
      <c r="H438" s="146"/>
      <c r="I438" s="210" t="s">
        <v>327</v>
      </c>
      <c r="J438" s="88" t="str">
        <f>VLOOKUP(I438,Presupuesto!$B$11:$C$566,2,0)</f>
        <v>PASAJES (26100-00)</v>
      </c>
      <c r="K438" s="88" t="str">
        <f t="shared" si="46"/>
        <v>Lo Esencial de la Reforma Universitaria</v>
      </c>
      <c r="L438" s="88" t="s">
        <v>720</v>
      </c>
    </row>
    <row r="439" spans="2:12" hidden="1" x14ac:dyDescent="0.25">
      <c r="B439" s="254"/>
      <c r="C439" s="89" t="s">
        <v>1323</v>
      </c>
      <c r="D439" s="624"/>
      <c r="E439" s="137">
        <v>0</v>
      </c>
      <c r="F439" s="108">
        <v>250</v>
      </c>
      <c r="G439" s="87">
        <f t="shared" si="45"/>
        <v>0</v>
      </c>
      <c r="H439" s="146"/>
      <c r="I439" s="88" t="s">
        <v>384</v>
      </c>
      <c r="J439" s="88" t="str">
        <f>VLOOKUP(I439,Presupuesto!$B$11:$C$566,2,0)</f>
        <v>PRODUCTOS PAPEL Y CARTON</v>
      </c>
      <c r="K439" s="88" t="str">
        <f t="shared" si="46"/>
        <v>Lo Esencial de la Reforma Universitaria</v>
      </c>
      <c r="L439" s="88" t="s">
        <v>720</v>
      </c>
    </row>
    <row r="440" spans="2:12" hidden="1" x14ac:dyDescent="0.25">
      <c r="B440" s="254"/>
      <c r="C440" s="89" t="s">
        <v>1324</v>
      </c>
      <c r="D440" s="624"/>
      <c r="E440" s="171">
        <f>(D435*25)/500</f>
        <v>0</v>
      </c>
      <c r="F440" s="90">
        <v>85</v>
      </c>
      <c r="G440" s="87">
        <f t="shared" si="45"/>
        <v>0</v>
      </c>
      <c r="H440" s="146"/>
      <c r="I440" s="88" t="s">
        <v>384</v>
      </c>
      <c r="J440" s="88" t="str">
        <f>VLOOKUP(I440,Presupuesto!$B$11:$C$566,2,0)</f>
        <v>PRODUCTOS PAPEL Y CARTON</v>
      </c>
      <c r="K440" s="88" t="str">
        <f t="shared" si="46"/>
        <v>Lo Esencial de la Reforma Universitaria</v>
      </c>
      <c r="L440" s="88" t="s">
        <v>720</v>
      </c>
    </row>
    <row r="441" spans="2:12" hidden="1" x14ac:dyDescent="0.25">
      <c r="B441" s="254"/>
      <c r="C441" s="89" t="s">
        <v>1325</v>
      </c>
      <c r="D441" s="624"/>
      <c r="E441" s="171">
        <f>D435/12</f>
        <v>0</v>
      </c>
      <c r="F441" s="90">
        <v>36</v>
      </c>
      <c r="G441" s="87">
        <f t="shared" si="45"/>
        <v>0</v>
      </c>
      <c r="H441" s="146"/>
      <c r="I441" s="88" t="s">
        <v>451</v>
      </c>
      <c r="J441" s="88" t="str">
        <f>VLOOKUP(I441,Presupuesto!$B$11:$C$566,2,0)</f>
        <v>UTILES DE ESCRITORIO, OFICINA Y ENSE¥ANZA</v>
      </c>
      <c r="K441" s="88" t="str">
        <f t="shared" si="46"/>
        <v>Lo Esencial de la Reforma Universitaria</v>
      </c>
      <c r="L441" s="88" t="s">
        <v>720</v>
      </c>
    </row>
    <row r="442" spans="2:12" hidden="1" x14ac:dyDescent="0.25">
      <c r="B442" s="254"/>
      <c r="C442" s="89" t="s">
        <v>1326</v>
      </c>
      <c r="D442" s="624"/>
      <c r="E442" s="171">
        <f>D435/12</f>
        <v>0</v>
      </c>
      <c r="F442" s="90">
        <v>80</v>
      </c>
      <c r="G442" s="87">
        <f t="shared" si="45"/>
        <v>0</v>
      </c>
      <c r="H442" s="146"/>
      <c r="I442" s="88" t="s">
        <v>451</v>
      </c>
      <c r="J442" s="88" t="str">
        <f>VLOOKUP(I442,Presupuesto!$B$11:$C$566,2,0)</f>
        <v>UTILES DE ESCRITORIO, OFICINA Y ENSE¥ANZA</v>
      </c>
      <c r="K442" s="88" t="str">
        <f t="shared" si="46"/>
        <v>Lo Esencial de la Reforma Universitaria</v>
      </c>
      <c r="L442" s="88" t="s">
        <v>720</v>
      </c>
    </row>
    <row r="443" spans="2:12" hidden="1" x14ac:dyDescent="0.25">
      <c r="B443" s="254"/>
      <c r="C443" s="99" t="s">
        <v>1327</v>
      </c>
      <c r="D443" s="624"/>
      <c r="E443" s="175">
        <v>0</v>
      </c>
      <c r="F443" s="109">
        <v>25</v>
      </c>
      <c r="G443" s="87">
        <f t="shared" si="45"/>
        <v>0</v>
      </c>
      <c r="H443" s="146"/>
      <c r="I443" s="88" t="s">
        <v>451</v>
      </c>
      <c r="J443" s="88" t="str">
        <f>VLOOKUP(I443,Presupuesto!$B$11:$C$566,2,0)</f>
        <v>UTILES DE ESCRITORIO, OFICINA Y ENSE¥ANZA</v>
      </c>
      <c r="K443" s="88" t="str">
        <f t="shared" si="46"/>
        <v>Lo Esencial de la Reforma Universitaria</v>
      </c>
      <c r="L443" s="88" t="s">
        <v>720</v>
      </c>
    </row>
    <row r="444" spans="2:12" ht="15.75" hidden="1" thickBot="1" x14ac:dyDescent="0.3">
      <c r="B444" s="254"/>
      <c r="C444" s="179" t="s">
        <v>1275</v>
      </c>
      <c r="D444" s="180">
        <v>0</v>
      </c>
      <c r="E444" s="217">
        <v>0</v>
      </c>
      <c r="F444" s="94">
        <f>HLOOKUP(C444,$AH$2:$BU$3,2,0)</f>
        <v>1150</v>
      </c>
      <c r="G444" s="95">
        <f>D444*E444*F444</f>
        <v>0</v>
      </c>
      <c r="H444" s="218"/>
      <c r="I444" s="219" t="s">
        <v>335</v>
      </c>
      <c r="J444" s="96" t="str">
        <f>VLOOKUP(I444,Presupuesto!$B$11:$C$566,2,0)</f>
        <v>VIATICOS (26200-00)</v>
      </c>
      <c r="K444" s="220" t="str">
        <f t="shared" si="46"/>
        <v>Lo Esencial de la Reforma Universitaria</v>
      </c>
      <c r="L444" s="220" t="s">
        <v>720</v>
      </c>
    </row>
    <row r="445" spans="2:12" x14ac:dyDescent="0.25">
      <c r="B445" s="254"/>
      <c r="C445" s="84"/>
      <c r="D445" s="254"/>
      <c r="E445" s="102"/>
      <c r="F445" s="102"/>
      <c r="G445" s="102"/>
      <c r="H445" s="158"/>
      <c r="I445" s="102"/>
      <c r="J445" s="102"/>
      <c r="K445" s="102"/>
      <c r="L445" s="254"/>
    </row>
    <row r="446" spans="2:12" ht="15.75" thickBot="1" x14ac:dyDescent="0.3">
      <c r="B446" s="254"/>
      <c r="C446" s="254"/>
      <c r="D446" s="254"/>
      <c r="E446" s="254"/>
      <c r="F446" s="254"/>
      <c r="G446" s="254"/>
      <c r="H446" s="243"/>
      <c r="I446" s="254"/>
      <c r="J446" s="254"/>
      <c r="K446" s="254"/>
      <c r="L446" s="254"/>
    </row>
    <row r="447" spans="2:12" ht="15.75" thickBot="1" x14ac:dyDescent="0.3">
      <c r="B447" s="254"/>
      <c r="C447" s="29" t="s">
        <v>1308</v>
      </c>
      <c r="D447" s="30">
        <f>SUM(G454:G463)</f>
        <v>0</v>
      </c>
      <c r="E447" s="84"/>
      <c r="F447" s="84"/>
      <c r="G447" s="84"/>
      <c r="H447" s="69"/>
      <c r="I447" s="69"/>
      <c r="J447" s="69"/>
      <c r="K447" s="102"/>
      <c r="L447" s="254"/>
    </row>
    <row r="448" spans="2:12" x14ac:dyDescent="0.25">
      <c r="B448" s="254"/>
      <c r="C448" s="68"/>
      <c r="D448" s="31"/>
      <c r="E448" s="84"/>
      <c r="F448" s="84"/>
      <c r="G448" s="84"/>
      <c r="H448" s="69"/>
      <c r="I448" s="69"/>
      <c r="J448" s="69"/>
      <c r="K448" s="102"/>
      <c r="L448" s="254"/>
    </row>
    <row r="449" spans="2:12" x14ac:dyDescent="0.25">
      <c r="B449" s="254"/>
      <c r="C449" s="68"/>
      <c r="D449" s="31"/>
      <c r="E449" s="84"/>
      <c r="F449" s="84"/>
      <c r="G449" s="84"/>
      <c r="H449" s="69"/>
      <c r="I449" s="69"/>
      <c r="J449" s="69"/>
      <c r="K449" s="102"/>
      <c r="L449" s="254"/>
    </row>
    <row r="450" spans="2:12" ht="15.75" x14ac:dyDescent="0.25">
      <c r="B450" s="254"/>
      <c r="C450" s="172" t="s">
        <v>1309</v>
      </c>
      <c r="D450" s="230"/>
      <c r="E450" s="84"/>
      <c r="F450" s="84"/>
      <c r="G450" s="84"/>
      <c r="H450" s="69"/>
      <c r="I450" s="69"/>
      <c r="J450" s="69"/>
      <c r="K450" s="102"/>
      <c r="L450" s="254"/>
    </row>
    <row r="451" spans="2:12" ht="18.75" x14ac:dyDescent="0.25">
      <c r="B451" s="254"/>
      <c r="C451" s="173" t="e">
        <f>IFERROR(VLOOKUP(D450,'1. Desarrollo e Innov. Curricu.'!$F:$G,2,FALSE),IFERROR(VLOOKUP(D450,'2. Investigación Científica'!$F:$G,2,FALSE),IFERROR(VLOOKUP(D450,'3. Vinculación Univ. Sociedad'!$F:$G,2,FALSE),IFERROR(VLOOKUP(D450,'4. Docencia y Profesorado Univ.'!$F:$G,2,FALSE),IFERROR(VLOOKUP(D450,'5. Estudiantes y Graduados'!$F:$G,2,FALSE),IFERROR(VLOOKUP(D450,'11. Gestion Administrativa'!$F:$G,2,FALSE),IFERROR(VLOOKUP(D450,'13. Gestión Académica'!$F:$G,2,FALSE),IFERROR(VLOOKUP(D450,'9. Asegura. de la Calid. y M'!$F:$G,2,FALSE),IFERROR(VLOOKUP(D450,'6. Gestión del Conocimiento'!$F:$G,2,FALSE),IFERROR(VLOOKUP(D450,'15. Gobernabilidad y Proceso...'!$F:$G,2,FALSE),IFERROR(VLOOKUP(D450,'12. Gestión del Talento Humano'!$F:$G,2,FALSE),IFERROR(VLOOKUP(D450,'14. Internacional... de la E.S.'!$F:$G,2,FALSE),IFERROR(VLOOKUP(D450,'10. Posgrado'!$F:$G,2,FALSE),IFERROR(VLOOKUP(D450,'17. Gestión TIC'!$F:$G,2,FALSE),IFERROR(VLOOKUP(D450,'16. Desa. del Sistema Educ.Sup.'!$F:$G,2,FALSE),IFERROR(VLOOKUP(D450,'8. Cultura de Inno. Insti...'!$F:$G,2,FALSE),VLOOKUP(D450,'7. Lo Esencial de la Reforma U.'!$F:$G,2,0)))))))))))))))))</f>
        <v>#N/A</v>
      </c>
      <c r="D451" s="31"/>
      <c r="E451" s="84"/>
      <c r="F451" s="84"/>
      <c r="G451" s="84"/>
      <c r="H451" s="69"/>
      <c r="I451" s="69"/>
      <c r="J451" s="69"/>
      <c r="K451" s="102"/>
      <c r="L451" s="254"/>
    </row>
    <row r="452" spans="2:12" ht="15.75" thickBot="1" x14ac:dyDescent="0.3">
      <c r="B452" s="254"/>
      <c r="C452" s="68"/>
      <c r="D452" s="31"/>
      <c r="E452" s="84"/>
      <c r="F452" s="84"/>
      <c r="G452" s="84"/>
      <c r="H452" s="69"/>
      <c r="I452" s="69"/>
      <c r="J452" s="69"/>
      <c r="K452" s="102"/>
      <c r="L452" s="254"/>
    </row>
    <row r="453" spans="2:12" ht="30.75" thickBot="1" x14ac:dyDescent="0.3">
      <c r="B453" s="254"/>
      <c r="C453" s="114" t="s">
        <v>1311</v>
      </c>
      <c r="D453" s="117" t="s">
        <v>1312</v>
      </c>
      <c r="E453" s="116" t="s">
        <v>99</v>
      </c>
      <c r="F453" s="116" t="s">
        <v>1313</v>
      </c>
      <c r="G453" s="115" t="s">
        <v>1314</v>
      </c>
      <c r="H453" s="121" t="s">
        <v>1315</v>
      </c>
      <c r="I453" s="116" t="s">
        <v>1316</v>
      </c>
      <c r="J453" s="116" t="s">
        <v>711</v>
      </c>
      <c r="K453" s="116" t="s">
        <v>1317</v>
      </c>
      <c r="L453" s="116" t="s">
        <v>1318</v>
      </c>
    </row>
    <row r="454" spans="2:12" hidden="1" x14ac:dyDescent="0.25">
      <c r="B454" s="254"/>
      <c r="C454" s="212" t="s">
        <v>1319</v>
      </c>
      <c r="D454" s="623"/>
      <c r="E454" s="213"/>
      <c r="F454" s="105">
        <v>30000</v>
      </c>
      <c r="G454" s="214">
        <f t="shared" ref="G454:G462" si="47">E454*F454</f>
        <v>0</v>
      </c>
      <c r="H454" s="215"/>
      <c r="I454" s="106" t="s">
        <v>294</v>
      </c>
      <c r="J454" s="106" t="str">
        <f>VLOOKUP(I454,Presupuesto!$B$11:$C$566,2,0)</f>
        <v>SERVICIOS DE CAPACITACION.</v>
      </c>
      <c r="K454" s="216" t="s">
        <v>82</v>
      </c>
      <c r="L454" s="106" t="s">
        <v>719</v>
      </c>
    </row>
    <row r="455" spans="2:12" hidden="1" x14ac:dyDescent="0.25">
      <c r="B455" s="254"/>
      <c r="C455" s="89" t="s">
        <v>1320</v>
      </c>
      <c r="D455" s="624"/>
      <c r="E455" s="171">
        <f>D454</f>
        <v>0</v>
      </c>
      <c r="F455" s="90">
        <v>50</v>
      </c>
      <c r="G455" s="87">
        <f t="shared" si="47"/>
        <v>0</v>
      </c>
      <c r="H455" s="146"/>
      <c r="I455" s="88" t="s">
        <v>307</v>
      </c>
      <c r="J455" s="88" t="str">
        <f>VLOOKUP(I455,Presupuesto!$B$11:$C$566,2,0)</f>
        <v>SERVICIOS DE IMPRENTA PUBLIC.Y REPRODUCCION</v>
      </c>
      <c r="K455" s="88" t="str">
        <f>$K$226</f>
        <v>Lo Esencial de la Reforma Universitaria</v>
      </c>
      <c r="L455" s="88" t="s">
        <v>720</v>
      </c>
    </row>
    <row r="456" spans="2:12" hidden="1" x14ac:dyDescent="0.25">
      <c r="B456" s="254"/>
      <c r="C456" s="89" t="s">
        <v>1321</v>
      </c>
      <c r="D456" s="624"/>
      <c r="E456" s="171">
        <f>D454</f>
        <v>0</v>
      </c>
      <c r="F456" s="90">
        <v>150</v>
      </c>
      <c r="G456" s="87">
        <f t="shared" si="47"/>
        <v>0</v>
      </c>
      <c r="H456" s="146"/>
      <c r="I456" s="88" t="s">
        <v>361</v>
      </c>
      <c r="J456" s="88" t="str">
        <f>VLOOKUP(I456,Presupuesto!$B$11:$C$566,2,0)</f>
        <v>ALIMENTOS B EBIDAS PARA PERSONAS</v>
      </c>
      <c r="K456" s="88" t="str">
        <f t="shared" ref="K456:K463" si="48">$K$226</f>
        <v>Lo Esencial de la Reforma Universitaria</v>
      </c>
      <c r="L456" s="88" t="s">
        <v>723</v>
      </c>
    </row>
    <row r="457" spans="2:12" hidden="1" x14ac:dyDescent="0.25">
      <c r="B457" s="254"/>
      <c r="C457" s="89" t="s">
        <v>1322</v>
      </c>
      <c r="D457" s="624"/>
      <c r="E457" s="137">
        <v>0</v>
      </c>
      <c r="F457" s="108">
        <v>10000</v>
      </c>
      <c r="G457" s="87">
        <f t="shared" si="47"/>
        <v>0</v>
      </c>
      <c r="H457" s="146"/>
      <c r="I457" s="210" t="s">
        <v>327</v>
      </c>
      <c r="J457" s="88" t="str">
        <f>VLOOKUP(I457,Presupuesto!$B$11:$C$566,2,0)</f>
        <v>PASAJES (26100-00)</v>
      </c>
      <c r="K457" s="88" t="str">
        <f t="shared" si="48"/>
        <v>Lo Esencial de la Reforma Universitaria</v>
      </c>
      <c r="L457" s="88" t="s">
        <v>720</v>
      </c>
    </row>
    <row r="458" spans="2:12" hidden="1" x14ac:dyDescent="0.25">
      <c r="B458" s="254"/>
      <c r="C458" s="89" t="s">
        <v>1323</v>
      </c>
      <c r="D458" s="624"/>
      <c r="E458" s="137">
        <v>0</v>
      </c>
      <c r="F458" s="108">
        <v>250</v>
      </c>
      <c r="G458" s="87">
        <f t="shared" si="47"/>
        <v>0</v>
      </c>
      <c r="H458" s="146"/>
      <c r="I458" s="88" t="s">
        <v>384</v>
      </c>
      <c r="J458" s="88" t="str">
        <f>VLOOKUP(I458,Presupuesto!$B$11:$C$566,2,0)</f>
        <v>PRODUCTOS PAPEL Y CARTON</v>
      </c>
      <c r="K458" s="88" t="str">
        <f t="shared" si="48"/>
        <v>Lo Esencial de la Reforma Universitaria</v>
      </c>
      <c r="L458" s="88" t="s">
        <v>720</v>
      </c>
    </row>
    <row r="459" spans="2:12" hidden="1" x14ac:dyDescent="0.25">
      <c r="B459" s="254"/>
      <c r="C459" s="89" t="s">
        <v>1324</v>
      </c>
      <c r="D459" s="624"/>
      <c r="E459" s="171">
        <f>(D454*25)/500</f>
        <v>0</v>
      </c>
      <c r="F459" s="90">
        <v>85</v>
      </c>
      <c r="G459" s="87">
        <f t="shared" si="47"/>
        <v>0</v>
      </c>
      <c r="H459" s="146"/>
      <c r="I459" s="88" t="s">
        <v>384</v>
      </c>
      <c r="J459" s="88" t="str">
        <f>VLOOKUP(I459,Presupuesto!$B$11:$C$566,2,0)</f>
        <v>PRODUCTOS PAPEL Y CARTON</v>
      </c>
      <c r="K459" s="88" t="str">
        <f t="shared" si="48"/>
        <v>Lo Esencial de la Reforma Universitaria</v>
      </c>
      <c r="L459" s="88" t="s">
        <v>720</v>
      </c>
    </row>
    <row r="460" spans="2:12" hidden="1" x14ac:dyDescent="0.25">
      <c r="B460" s="254"/>
      <c r="C460" s="89" t="s">
        <v>1325</v>
      </c>
      <c r="D460" s="624"/>
      <c r="E460" s="171">
        <f>D454/12</f>
        <v>0</v>
      </c>
      <c r="F460" s="90">
        <v>36</v>
      </c>
      <c r="G460" s="87">
        <f t="shared" si="47"/>
        <v>0</v>
      </c>
      <c r="H460" s="146"/>
      <c r="I460" s="88" t="s">
        <v>451</v>
      </c>
      <c r="J460" s="88" t="str">
        <f>VLOOKUP(I460,Presupuesto!$B$11:$C$566,2,0)</f>
        <v>UTILES DE ESCRITORIO, OFICINA Y ENSE¥ANZA</v>
      </c>
      <c r="K460" s="88" t="str">
        <f t="shared" si="48"/>
        <v>Lo Esencial de la Reforma Universitaria</v>
      </c>
      <c r="L460" s="88" t="s">
        <v>720</v>
      </c>
    </row>
    <row r="461" spans="2:12" hidden="1" x14ac:dyDescent="0.25">
      <c r="B461" s="254"/>
      <c r="C461" s="89" t="s">
        <v>1326</v>
      </c>
      <c r="D461" s="624"/>
      <c r="E461" s="171">
        <f>D454/12</f>
        <v>0</v>
      </c>
      <c r="F461" s="90">
        <v>80</v>
      </c>
      <c r="G461" s="87">
        <f t="shared" si="47"/>
        <v>0</v>
      </c>
      <c r="H461" s="146"/>
      <c r="I461" s="88" t="s">
        <v>451</v>
      </c>
      <c r="J461" s="88" t="str">
        <f>VLOOKUP(I461,Presupuesto!$B$11:$C$566,2,0)</f>
        <v>UTILES DE ESCRITORIO, OFICINA Y ENSE¥ANZA</v>
      </c>
      <c r="K461" s="88" t="str">
        <f t="shared" si="48"/>
        <v>Lo Esencial de la Reforma Universitaria</v>
      </c>
      <c r="L461" s="88" t="s">
        <v>720</v>
      </c>
    </row>
    <row r="462" spans="2:12" hidden="1" x14ac:dyDescent="0.25">
      <c r="B462" s="254"/>
      <c r="C462" s="99" t="s">
        <v>1327</v>
      </c>
      <c r="D462" s="624"/>
      <c r="E462" s="175">
        <v>0</v>
      </c>
      <c r="F462" s="109">
        <v>25</v>
      </c>
      <c r="G462" s="87">
        <f t="shared" si="47"/>
        <v>0</v>
      </c>
      <c r="H462" s="146"/>
      <c r="I462" s="88" t="s">
        <v>451</v>
      </c>
      <c r="J462" s="88" t="str">
        <f>VLOOKUP(I462,Presupuesto!$B$11:$C$566,2,0)</f>
        <v>UTILES DE ESCRITORIO, OFICINA Y ENSE¥ANZA</v>
      </c>
      <c r="K462" s="88" t="str">
        <f t="shared" si="48"/>
        <v>Lo Esencial de la Reforma Universitaria</v>
      </c>
      <c r="L462" s="88" t="s">
        <v>720</v>
      </c>
    </row>
    <row r="463" spans="2:12" ht="15.75" hidden="1" thickBot="1" x14ac:dyDescent="0.3">
      <c r="B463" s="254"/>
      <c r="C463" s="179" t="s">
        <v>1275</v>
      </c>
      <c r="D463" s="180">
        <v>0</v>
      </c>
      <c r="E463" s="217">
        <v>0</v>
      </c>
      <c r="F463" s="94">
        <f>HLOOKUP(C463,$AH$2:$BU$3,2,0)</f>
        <v>1150</v>
      </c>
      <c r="G463" s="95">
        <f>D463*E463*F463</f>
        <v>0</v>
      </c>
      <c r="H463" s="218"/>
      <c r="I463" s="219" t="s">
        <v>335</v>
      </c>
      <c r="J463" s="96" t="str">
        <f>VLOOKUP(I463,Presupuesto!$B$11:$C$566,2,0)</f>
        <v>VIATICOS (26200-00)</v>
      </c>
      <c r="K463" s="220" t="str">
        <f t="shared" si="48"/>
        <v>Lo Esencial de la Reforma Universitaria</v>
      </c>
      <c r="L463" s="220" t="s">
        <v>720</v>
      </c>
    </row>
    <row r="465" spans="2:12" ht="15.75" thickBot="1" x14ac:dyDescent="0.3">
      <c r="B465" s="254"/>
      <c r="C465" s="254"/>
      <c r="D465" s="254"/>
      <c r="E465" s="254"/>
      <c r="F465" s="254"/>
      <c r="G465" s="254"/>
      <c r="H465" s="243"/>
      <c r="I465" s="254"/>
      <c r="J465" s="254"/>
      <c r="K465" s="254"/>
      <c r="L465" s="254"/>
    </row>
    <row r="466" spans="2:12" ht="15.75" thickBot="1" x14ac:dyDescent="0.3">
      <c r="B466" s="254"/>
      <c r="C466" s="29" t="s">
        <v>1308</v>
      </c>
      <c r="D466" s="30">
        <f>SUM(G473:G482)</f>
        <v>0</v>
      </c>
      <c r="E466" s="84"/>
      <c r="F466" s="84"/>
      <c r="G466" s="84"/>
      <c r="H466" s="69"/>
      <c r="I466" s="69"/>
      <c r="J466" s="69"/>
      <c r="K466" s="102"/>
      <c r="L466" s="254"/>
    </row>
    <row r="467" spans="2:12" x14ac:dyDescent="0.25">
      <c r="B467" s="254"/>
      <c r="C467" s="68"/>
      <c r="D467" s="31"/>
      <c r="E467" s="84"/>
      <c r="F467" s="84"/>
      <c r="G467" s="84"/>
      <c r="H467" s="69"/>
      <c r="I467" s="69"/>
      <c r="J467" s="69"/>
      <c r="K467" s="102"/>
      <c r="L467" s="254"/>
    </row>
    <row r="468" spans="2:12" x14ac:dyDescent="0.25">
      <c r="B468" s="254"/>
      <c r="C468" s="68"/>
      <c r="D468" s="31"/>
      <c r="E468" s="84"/>
      <c r="F468" s="84"/>
      <c r="G468" s="84"/>
      <c r="H468" s="69"/>
      <c r="I468" s="69"/>
      <c r="J468" s="69"/>
      <c r="K468" s="102"/>
      <c r="L468" s="254"/>
    </row>
    <row r="469" spans="2:12" ht="15.75" x14ac:dyDescent="0.25">
      <c r="B469" s="254"/>
      <c r="C469" s="172" t="s">
        <v>1309</v>
      </c>
      <c r="D469" s="230"/>
      <c r="E469" s="84"/>
      <c r="F469" s="84"/>
      <c r="G469" s="84"/>
      <c r="H469" s="69"/>
      <c r="I469" s="69"/>
      <c r="J469" s="69"/>
      <c r="K469" s="102"/>
      <c r="L469" s="254"/>
    </row>
    <row r="470" spans="2:12" ht="18.75" x14ac:dyDescent="0.25">
      <c r="B470" s="254"/>
      <c r="C470" s="173" t="e">
        <f>IFERROR(VLOOKUP(D469,'1. Desarrollo e Innov. Curricu.'!$F:$G,2,FALSE),IFERROR(VLOOKUP(D469,'2. Investigación Científica'!$F:$G,2,FALSE),IFERROR(VLOOKUP(D469,'3. Vinculación Univ. Sociedad'!$F:$G,2,FALSE),IFERROR(VLOOKUP(D469,'4. Docencia y Profesorado Univ.'!$F:$G,2,FALSE),IFERROR(VLOOKUP(D469,'5. Estudiantes y Graduados'!$F:$G,2,FALSE),IFERROR(VLOOKUP(D469,'11. Gestion Administrativa'!$F:$G,2,FALSE),IFERROR(VLOOKUP(D469,'13. Gestión Académica'!$F:$G,2,FALSE),IFERROR(VLOOKUP(D469,'9. Asegura. de la Calid. y M'!$F:$G,2,FALSE),IFERROR(VLOOKUP(D469,'6. Gestión del Conocimiento'!$F:$G,2,FALSE),IFERROR(VLOOKUP(D469,'15. Gobernabilidad y Proceso...'!$F:$G,2,FALSE),IFERROR(VLOOKUP(D469,'12. Gestión del Talento Humano'!$F:$G,2,FALSE),IFERROR(VLOOKUP(D469,'14. Internacional... de la E.S.'!$F:$G,2,FALSE),IFERROR(VLOOKUP(D469,'10. Posgrado'!$F:$G,2,FALSE),IFERROR(VLOOKUP(D469,'17. Gestión TIC'!$F:$G,2,FALSE),IFERROR(VLOOKUP(D469,'16. Desa. del Sistema Educ.Sup.'!$F:$G,2,FALSE),IFERROR(VLOOKUP(D469,'8. Cultura de Inno. Insti...'!$F:$G,2,FALSE),VLOOKUP(D469,'7. Lo Esencial de la Reforma U.'!$F:$G,2,0)))))))))))))))))</f>
        <v>#N/A</v>
      </c>
      <c r="D470" s="31"/>
      <c r="E470" s="84"/>
      <c r="F470" s="84"/>
      <c r="G470" s="84"/>
      <c r="H470" s="69"/>
      <c r="I470" s="69"/>
      <c r="J470" s="69"/>
      <c r="K470" s="102"/>
      <c r="L470" s="254"/>
    </row>
    <row r="471" spans="2:12" ht="15.75" thickBot="1" x14ac:dyDescent="0.3">
      <c r="B471" s="254"/>
      <c r="C471" s="68"/>
      <c r="D471" s="31"/>
      <c r="E471" s="84"/>
      <c r="F471" s="84"/>
      <c r="G471" s="84"/>
      <c r="H471" s="69"/>
      <c r="I471" s="69"/>
      <c r="J471" s="69"/>
      <c r="K471" s="102"/>
      <c r="L471" s="254"/>
    </row>
    <row r="472" spans="2:12" ht="30.75" thickBot="1" x14ac:dyDescent="0.3">
      <c r="B472" s="254"/>
      <c r="C472" s="114" t="s">
        <v>1311</v>
      </c>
      <c r="D472" s="117" t="s">
        <v>1312</v>
      </c>
      <c r="E472" s="116" t="s">
        <v>99</v>
      </c>
      <c r="F472" s="116" t="s">
        <v>1313</v>
      </c>
      <c r="G472" s="115" t="s">
        <v>1314</v>
      </c>
      <c r="H472" s="121" t="s">
        <v>1315</v>
      </c>
      <c r="I472" s="116" t="s">
        <v>1316</v>
      </c>
      <c r="J472" s="116" t="s">
        <v>711</v>
      </c>
      <c r="K472" s="116" t="s">
        <v>1317</v>
      </c>
      <c r="L472" s="116" t="s">
        <v>1318</v>
      </c>
    </row>
    <row r="473" spans="2:12" hidden="1" x14ac:dyDescent="0.25">
      <c r="B473" s="254"/>
      <c r="C473" s="212" t="s">
        <v>1319</v>
      </c>
      <c r="D473" s="623"/>
      <c r="E473" s="213"/>
      <c r="F473" s="105">
        <v>30000</v>
      </c>
      <c r="G473" s="214">
        <f t="shared" ref="G473:G481" si="49">E473*F473</f>
        <v>0</v>
      </c>
      <c r="H473" s="215"/>
      <c r="I473" s="106" t="s">
        <v>294</v>
      </c>
      <c r="J473" s="106" t="str">
        <f>VLOOKUP(I473,Presupuesto!$B$11:$C$566,2,0)</f>
        <v>SERVICIOS DE CAPACITACION.</v>
      </c>
      <c r="K473" s="216" t="s">
        <v>82</v>
      </c>
      <c r="L473" s="106" t="s">
        <v>719</v>
      </c>
    </row>
    <row r="474" spans="2:12" hidden="1" x14ac:dyDescent="0.25">
      <c r="B474" s="254"/>
      <c r="C474" s="89" t="s">
        <v>1320</v>
      </c>
      <c r="D474" s="624"/>
      <c r="E474" s="171">
        <f>D473</f>
        <v>0</v>
      </c>
      <c r="F474" s="90">
        <v>50</v>
      </c>
      <c r="G474" s="87">
        <f t="shared" si="49"/>
        <v>0</v>
      </c>
      <c r="H474" s="146"/>
      <c r="I474" s="88" t="s">
        <v>307</v>
      </c>
      <c r="J474" s="88" t="str">
        <f>VLOOKUP(I474,Presupuesto!$B$11:$C$566,2,0)</f>
        <v>SERVICIOS DE IMPRENTA PUBLIC.Y REPRODUCCION</v>
      </c>
      <c r="K474" s="88" t="str">
        <f>$K$188</f>
        <v>Lo Esencial de la Reforma Universitaria</v>
      </c>
      <c r="L474" s="88" t="s">
        <v>720</v>
      </c>
    </row>
    <row r="475" spans="2:12" hidden="1" x14ac:dyDescent="0.25">
      <c r="B475" s="254"/>
      <c r="C475" s="89" t="s">
        <v>1321</v>
      </c>
      <c r="D475" s="624"/>
      <c r="E475" s="171">
        <f>D473</f>
        <v>0</v>
      </c>
      <c r="F475" s="90">
        <v>150</v>
      </c>
      <c r="G475" s="87">
        <f t="shared" si="49"/>
        <v>0</v>
      </c>
      <c r="H475" s="146"/>
      <c r="I475" s="88" t="s">
        <v>361</v>
      </c>
      <c r="J475" s="88" t="str">
        <f>VLOOKUP(I475,Presupuesto!$B$11:$C$566,2,0)</f>
        <v>ALIMENTOS B EBIDAS PARA PERSONAS</v>
      </c>
      <c r="K475" s="88" t="str">
        <f t="shared" ref="K475:K482" si="50">$K$188</f>
        <v>Lo Esencial de la Reforma Universitaria</v>
      </c>
      <c r="L475" s="88" t="s">
        <v>723</v>
      </c>
    </row>
    <row r="476" spans="2:12" hidden="1" x14ac:dyDescent="0.25">
      <c r="B476" s="254"/>
      <c r="C476" s="89" t="s">
        <v>1322</v>
      </c>
      <c r="D476" s="624"/>
      <c r="E476" s="137">
        <v>0</v>
      </c>
      <c r="F476" s="108">
        <v>10000</v>
      </c>
      <c r="G476" s="87">
        <f t="shared" si="49"/>
        <v>0</v>
      </c>
      <c r="H476" s="146"/>
      <c r="I476" s="210" t="s">
        <v>327</v>
      </c>
      <c r="J476" s="88" t="str">
        <f>VLOOKUP(I476,Presupuesto!$B$11:$C$566,2,0)</f>
        <v>PASAJES (26100-00)</v>
      </c>
      <c r="K476" s="88" t="str">
        <f t="shared" si="50"/>
        <v>Lo Esencial de la Reforma Universitaria</v>
      </c>
      <c r="L476" s="88" t="s">
        <v>720</v>
      </c>
    </row>
    <row r="477" spans="2:12" hidden="1" x14ac:dyDescent="0.25">
      <c r="B477" s="254"/>
      <c r="C477" s="89" t="s">
        <v>1323</v>
      </c>
      <c r="D477" s="624"/>
      <c r="E477" s="137">
        <v>0</v>
      </c>
      <c r="F477" s="108">
        <v>250</v>
      </c>
      <c r="G477" s="87">
        <f t="shared" si="49"/>
        <v>0</v>
      </c>
      <c r="H477" s="146"/>
      <c r="I477" s="88" t="s">
        <v>384</v>
      </c>
      <c r="J477" s="88" t="str">
        <f>VLOOKUP(I477,Presupuesto!$B$11:$C$566,2,0)</f>
        <v>PRODUCTOS PAPEL Y CARTON</v>
      </c>
      <c r="K477" s="88" t="str">
        <f t="shared" si="50"/>
        <v>Lo Esencial de la Reforma Universitaria</v>
      </c>
      <c r="L477" s="88" t="s">
        <v>720</v>
      </c>
    </row>
    <row r="478" spans="2:12" hidden="1" x14ac:dyDescent="0.25">
      <c r="B478" s="254"/>
      <c r="C478" s="89" t="s">
        <v>1324</v>
      </c>
      <c r="D478" s="624"/>
      <c r="E478" s="171">
        <f>(D473*25)/500</f>
        <v>0</v>
      </c>
      <c r="F478" s="90">
        <v>85</v>
      </c>
      <c r="G478" s="87">
        <f t="shared" si="49"/>
        <v>0</v>
      </c>
      <c r="H478" s="146"/>
      <c r="I478" s="88" t="s">
        <v>384</v>
      </c>
      <c r="J478" s="88" t="str">
        <f>VLOOKUP(I478,Presupuesto!$B$11:$C$566,2,0)</f>
        <v>PRODUCTOS PAPEL Y CARTON</v>
      </c>
      <c r="K478" s="88" t="str">
        <f t="shared" si="50"/>
        <v>Lo Esencial de la Reforma Universitaria</v>
      </c>
      <c r="L478" s="88" t="s">
        <v>720</v>
      </c>
    </row>
    <row r="479" spans="2:12" hidden="1" x14ac:dyDescent="0.25">
      <c r="B479" s="254"/>
      <c r="C479" s="89" t="s">
        <v>1325</v>
      </c>
      <c r="D479" s="624"/>
      <c r="E479" s="171">
        <f>D473/12</f>
        <v>0</v>
      </c>
      <c r="F479" s="90">
        <v>36</v>
      </c>
      <c r="G479" s="87">
        <f t="shared" si="49"/>
        <v>0</v>
      </c>
      <c r="H479" s="146"/>
      <c r="I479" s="88" t="s">
        <v>451</v>
      </c>
      <c r="J479" s="88" t="str">
        <f>VLOOKUP(I479,Presupuesto!$B$11:$C$566,2,0)</f>
        <v>UTILES DE ESCRITORIO, OFICINA Y ENSE¥ANZA</v>
      </c>
      <c r="K479" s="88" t="str">
        <f t="shared" si="50"/>
        <v>Lo Esencial de la Reforma Universitaria</v>
      </c>
      <c r="L479" s="88" t="s">
        <v>720</v>
      </c>
    </row>
    <row r="480" spans="2:12" hidden="1" x14ac:dyDescent="0.25">
      <c r="B480" s="254"/>
      <c r="C480" s="89" t="s">
        <v>1326</v>
      </c>
      <c r="D480" s="624"/>
      <c r="E480" s="171">
        <f>D473/12</f>
        <v>0</v>
      </c>
      <c r="F480" s="90">
        <v>80</v>
      </c>
      <c r="G480" s="87">
        <f t="shared" si="49"/>
        <v>0</v>
      </c>
      <c r="H480" s="146"/>
      <c r="I480" s="88" t="s">
        <v>451</v>
      </c>
      <c r="J480" s="88" t="str">
        <f>VLOOKUP(I480,Presupuesto!$B$11:$C$566,2,0)</f>
        <v>UTILES DE ESCRITORIO, OFICINA Y ENSE¥ANZA</v>
      </c>
      <c r="K480" s="88" t="str">
        <f t="shared" si="50"/>
        <v>Lo Esencial de la Reforma Universitaria</v>
      </c>
      <c r="L480" s="88" t="s">
        <v>720</v>
      </c>
    </row>
    <row r="481" spans="2:12" hidden="1" x14ac:dyDescent="0.25">
      <c r="B481" s="254"/>
      <c r="C481" s="99" t="s">
        <v>1327</v>
      </c>
      <c r="D481" s="624"/>
      <c r="E481" s="175">
        <v>0</v>
      </c>
      <c r="F481" s="109">
        <v>25</v>
      </c>
      <c r="G481" s="87">
        <f t="shared" si="49"/>
        <v>0</v>
      </c>
      <c r="H481" s="146"/>
      <c r="I481" s="88" t="s">
        <v>451</v>
      </c>
      <c r="J481" s="88" t="str">
        <f>VLOOKUP(I481,Presupuesto!$B$11:$C$566,2,0)</f>
        <v>UTILES DE ESCRITORIO, OFICINA Y ENSE¥ANZA</v>
      </c>
      <c r="K481" s="88" t="str">
        <f t="shared" si="50"/>
        <v>Lo Esencial de la Reforma Universitaria</v>
      </c>
      <c r="L481" s="88" t="s">
        <v>720</v>
      </c>
    </row>
    <row r="482" spans="2:12" ht="15.75" hidden="1" thickBot="1" x14ac:dyDescent="0.3">
      <c r="B482" s="254"/>
      <c r="C482" s="179" t="s">
        <v>1275</v>
      </c>
      <c r="D482" s="180">
        <v>0</v>
      </c>
      <c r="E482" s="217">
        <v>0</v>
      </c>
      <c r="F482" s="94">
        <f>HLOOKUP(C482,$AH$2:$BU$3,2,0)</f>
        <v>1150</v>
      </c>
      <c r="G482" s="95">
        <f>D482*E482*F482</f>
        <v>0</v>
      </c>
      <c r="H482" s="218"/>
      <c r="I482" s="219" t="s">
        <v>335</v>
      </c>
      <c r="J482" s="96" t="str">
        <f>VLOOKUP(I482,Presupuesto!$B$11:$C$566,2,0)</f>
        <v>VIATICOS (26200-00)</v>
      </c>
      <c r="K482" s="220" t="str">
        <f t="shared" si="50"/>
        <v>Lo Esencial de la Reforma Universitaria</v>
      </c>
      <c r="L482" s="220" t="s">
        <v>720</v>
      </c>
    </row>
    <row r="483" spans="2:12" x14ac:dyDescent="0.25">
      <c r="B483" s="254"/>
      <c r="C483" s="254"/>
      <c r="D483" s="254"/>
      <c r="E483" s="254"/>
      <c r="F483" s="254"/>
      <c r="G483" s="254"/>
      <c r="H483" s="243"/>
      <c r="I483" s="254"/>
      <c r="J483" s="254"/>
      <c r="K483" s="254"/>
      <c r="L483" s="254"/>
    </row>
    <row r="484" spans="2:12" ht="15.75" thickBot="1" x14ac:dyDescent="0.3">
      <c r="B484" s="254"/>
      <c r="C484" s="254"/>
      <c r="D484" s="254"/>
      <c r="E484" s="254"/>
      <c r="F484" s="254"/>
      <c r="G484" s="254"/>
      <c r="H484" s="243"/>
      <c r="I484" s="254"/>
      <c r="J484" s="254"/>
      <c r="K484" s="254"/>
      <c r="L484" s="254"/>
    </row>
    <row r="485" spans="2:12" ht="15.75" thickBot="1" x14ac:dyDescent="0.3">
      <c r="B485" s="254"/>
      <c r="C485" s="29" t="s">
        <v>1308</v>
      </c>
      <c r="D485" s="30">
        <f>SUM(G492:G501)</f>
        <v>0</v>
      </c>
      <c r="E485" s="84"/>
      <c r="F485" s="84"/>
      <c r="G485" s="84"/>
      <c r="H485" s="69"/>
      <c r="I485" s="69"/>
      <c r="J485" s="69"/>
      <c r="K485" s="102"/>
      <c r="L485" s="254"/>
    </row>
    <row r="486" spans="2:12" x14ac:dyDescent="0.25">
      <c r="B486" s="254"/>
      <c r="C486" s="68"/>
      <c r="D486" s="31"/>
      <c r="E486" s="84"/>
      <c r="F486" s="84"/>
      <c r="G486" s="84"/>
      <c r="H486" s="69"/>
      <c r="I486" s="69"/>
      <c r="J486" s="69"/>
      <c r="K486" s="102"/>
      <c r="L486" s="254"/>
    </row>
    <row r="487" spans="2:12" x14ac:dyDescent="0.25">
      <c r="B487" s="254"/>
      <c r="C487" s="68"/>
      <c r="D487" s="31"/>
      <c r="E487" s="84"/>
      <c r="F487" s="84"/>
      <c r="G487" s="84"/>
      <c r="H487" s="69"/>
      <c r="I487" s="69"/>
      <c r="J487" s="69"/>
      <c r="K487" s="102"/>
      <c r="L487" s="254"/>
    </row>
    <row r="488" spans="2:12" ht="15.75" x14ac:dyDescent="0.25">
      <c r="B488" s="254"/>
      <c r="C488" s="172" t="s">
        <v>1309</v>
      </c>
      <c r="D488" s="230"/>
      <c r="E488" s="84"/>
      <c r="F488" s="84"/>
      <c r="G488" s="84"/>
      <c r="H488" s="69"/>
      <c r="I488" s="69"/>
      <c r="J488" s="69"/>
      <c r="K488" s="102"/>
      <c r="L488" s="254"/>
    </row>
    <row r="489" spans="2:12" ht="18.75" x14ac:dyDescent="0.25">
      <c r="B489" s="254"/>
      <c r="C489" s="173" t="e">
        <f>IFERROR(VLOOKUP(D488,'1. Desarrollo e Innov. Curricu.'!$F:$G,2,FALSE),IFERROR(VLOOKUP(D488,'2. Investigación Científica'!$F:$G,2,FALSE),IFERROR(VLOOKUP(D488,'3. Vinculación Univ. Sociedad'!$F:$G,2,FALSE),IFERROR(VLOOKUP(D488,'4. Docencia y Profesorado Univ.'!$F:$G,2,FALSE),IFERROR(VLOOKUP(D488,'5. Estudiantes y Graduados'!$F:$G,2,FALSE),IFERROR(VLOOKUP(D488,'11. Gestion Administrativa'!$F:$G,2,FALSE),IFERROR(VLOOKUP(D488,'13. Gestión Académica'!$F:$G,2,FALSE),IFERROR(VLOOKUP(D488,'9. Asegura. de la Calid. y M'!$F:$G,2,FALSE),IFERROR(VLOOKUP(D488,'6. Gestión del Conocimiento'!$F:$G,2,FALSE),IFERROR(VLOOKUP(D488,'15. Gobernabilidad y Proceso...'!$F:$G,2,FALSE),IFERROR(VLOOKUP(D488,'12. Gestión del Talento Humano'!$F:$G,2,FALSE),IFERROR(VLOOKUP(D488,'14. Internacional... de la E.S.'!$F:$G,2,FALSE),IFERROR(VLOOKUP(D488,'10. Posgrado'!$F:$G,2,FALSE),IFERROR(VLOOKUP(D488,'17. Gestión TIC'!$F:$G,2,FALSE),IFERROR(VLOOKUP(D488,'16. Desa. del Sistema Educ.Sup.'!$F:$G,2,FALSE),IFERROR(VLOOKUP(D488,'8. Cultura de Inno. Insti...'!$F:$G,2,FALSE),VLOOKUP(D488,'7. Lo Esencial de la Reforma U.'!$F:$G,2,0)))))))))))))))))</f>
        <v>#N/A</v>
      </c>
      <c r="D489" s="31"/>
      <c r="E489" s="84"/>
      <c r="F489" s="84"/>
      <c r="G489" s="84"/>
      <c r="H489" s="69"/>
      <c r="I489" s="69"/>
      <c r="J489" s="69"/>
      <c r="K489" s="102"/>
      <c r="L489" s="254"/>
    </row>
    <row r="490" spans="2:12" ht="15.75" thickBot="1" x14ac:dyDescent="0.3">
      <c r="B490" s="254"/>
      <c r="C490" s="68"/>
      <c r="D490" s="31"/>
      <c r="E490" s="84"/>
      <c r="F490" s="84"/>
      <c r="G490" s="84"/>
      <c r="H490" s="69"/>
      <c r="I490" s="69"/>
      <c r="J490" s="69"/>
      <c r="K490" s="102"/>
      <c r="L490" s="254"/>
    </row>
    <row r="491" spans="2:12" ht="30.75" thickBot="1" x14ac:dyDescent="0.3">
      <c r="B491" s="254"/>
      <c r="C491" s="114" t="s">
        <v>1311</v>
      </c>
      <c r="D491" s="117" t="s">
        <v>1312</v>
      </c>
      <c r="E491" s="116" t="s">
        <v>99</v>
      </c>
      <c r="F491" s="116" t="s">
        <v>1313</v>
      </c>
      <c r="G491" s="115" t="s">
        <v>1314</v>
      </c>
      <c r="H491" s="121" t="s">
        <v>1315</v>
      </c>
      <c r="I491" s="116" t="s">
        <v>1316</v>
      </c>
      <c r="J491" s="116" t="s">
        <v>711</v>
      </c>
      <c r="K491" s="116" t="s">
        <v>1317</v>
      </c>
      <c r="L491" s="116" t="s">
        <v>1318</v>
      </c>
    </row>
    <row r="492" spans="2:12" hidden="1" x14ac:dyDescent="0.25">
      <c r="B492" s="254"/>
      <c r="C492" s="212" t="s">
        <v>1319</v>
      </c>
      <c r="D492" s="623"/>
      <c r="E492" s="213"/>
      <c r="F492" s="105">
        <v>30000</v>
      </c>
      <c r="G492" s="214">
        <f t="shared" ref="G492:G500" si="51">E492*F492</f>
        <v>0</v>
      </c>
      <c r="H492" s="215"/>
      <c r="I492" s="106" t="s">
        <v>294</v>
      </c>
      <c r="J492" s="106" t="str">
        <f>VLOOKUP(I492,Presupuesto!$B$11:$C$566,2,0)</f>
        <v>SERVICIOS DE CAPACITACION.</v>
      </c>
      <c r="K492" s="216" t="s">
        <v>82</v>
      </c>
      <c r="L492" s="106" t="s">
        <v>719</v>
      </c>
    </row>
    <row r="493" spans="2:12" hidden="1" x14ac:dyDescent="0.25">
      <c r="B493" s="254"/>
      <c r="C493" s="89" t="s">
        <v>1320</v>
      </c>
      <c r="D493" s="624"/>
      <c r="E493" s="171">
        <f>D492</f>
        <v>0</v>
      </c>
      <c r="F493" s="90">
        <v>50</v>
      </c>
      <c r="G493" s="87">
        <f t="shared" si="51"/>
        <v>0</v>
      </c>
      <c r="H493" s="146"/>
      <c r="I493" s="88" t="s">
        <v>307</v>
      </c>
      <c r="J493" s="88" t="str">
        <f>VLOOKUP(I493,Presupuesto!$B$11:$C$566,2,0)</f>
        <v>SERVICIOS DE IMPRENTA PUBLIC.Y REPRODUCCION</v>
      </c>
      <c r="K493" s="88" t="str">
        <f>$K$207</f>
        <v>Lo Esencial de la Reforma Universitaria</v>
      </c>
      <c r="L493" s="88" t="s">
        <v>720</v>
      </c>
    </row>
    <row r="494" spans="2:12" hidden="1" x14ac:dyDescent="0.25">
      <c r="B494" s="254"/>
      <c r="C494" s="89" t="s">
        <v>1321</v>
      </c>
      <c r="D494" s="624"/>
      <c r="E494" s="171">
        <f>D492</f>
        <v>0</v>
      </c>
      <c r="F494" s="90">
        <v>150</v>
      </c>
      <c r="G494" s="87">
        <f t="shared" si="51"/>
        <v>0</v>
      </c>
      <c r="H494" s="146"/>
      <c r="I494" s="88" t="s">
        <v>361</v>
      </c>
      <c r="J494" s="88" t="str">
        <f>VLOOKUP(I494,Presupuesto!$B$11:$C$566,2,0)</f>
        <v>ALIMENTOS B EBIDAS PARA PERSONAS</v>
      </c>
      <c r="K494" s="88" t="str">
        <f t="shared" ref="K494:K501" si="52">$K$207</f>
        <v>Lo Esencial de la Reforma Universitaria</v>
      </c>
      <c r="L494" s="88" t="s">
        <v>723</v>
      </c>
    </row>
    <row r="495" spans="2:12" hidden="1" x14ac:dyDescent="0.25">
      <c r="B495" s="254"/>
      <c r="C495" s="89" t="s">
        <v>1322</v>
      </c>
      <c r="D495" s="624"/>
      <c r="E495" s="137">
        <v>0</v>
      </c>
      <c r="F495" s="108">
        <v>10000</v>
      </c>
      <c r="G495" s="87">
        <f t="shared" si="51"/>
        <v>0</v>
      </c>
      <c r="H495" s="146"/>
      <c r="I495" s="210" t="s">
        <v>327</v>
      </c>
      <c r="J495" s="88" t="str">
        <f>VLOOKUP(I495,Presupuesto!$B$11:$C$566,2,0)</f>
        <v>PASAJES (26100-00)</v>
      </c>
      <c r="K495" s="88" t="str">
        <f t="shared" si="52"/>
        <v>Lo Esencial de la Reforma Universitaria</v>
      </c>
      <c r="L495" s="88" t="s">
        <v>720</v>
      </c>
    </row>
    <row r="496" spans="2:12" hidden="1" x14ac:dyDescent="0.25">
      <c r="B496" s="254"/>
      <c r="C496" s="89" t="s">
        <v>1323</v>
      </c>
      <c r="D496" s="624"/>
      <c r="E496" s="137">
        <v>0</v>
      </c>
      <c r="F496" s="108">
        <v>250</v>
      </c>
      <c r="G496" s="87">
        <f t="shared" si="51"/>
        <v>0</v>
      </c>
      <c r="H496" s="146"/>
      <c r="I496" s="88" t="s">
        <v>384</v>
      </c>
      <c r="J496" s="88" t="str">
        <f>VLOOKUP(I496,Presupuesto!$B$11:$C$566,2,0)</f>
        <v>PRODUCTOS PAPEL Y CARTON</v>
      </c>
      <c r="K496" s="88" t="str">
        <f t="shared" si="52"/>
        <v>Lo Esencial de la Reforma Universitaria</v>
      </c>
      <c r="L496" s="88" t="s">
        <v>720</v>
      </c>
    </row>
    <row r="497" spans="2:12" hidden="1" x14ac:dyDescent="0.25">
      <c r="B497" s="254"/>
      <c r="C497" s="89" t="s">
        <v>1324</v>
      </c>
      <c r="D497" s="624"/>
      <c r="E497" s="171">
        <f>(D492*25)/500</f>
        <v>0</v>
      </c>
      <c r="F497" s="90">
        <v>85</v>
      </c>
      <c r="G497" s="87">
        <f t="shared" si="51"/>
        <v>0</v>
      </c>
      <c r="H497" s="146"/>
      <c r="I497" s="88" t="s">
        <v>384</v>
      </c>
      <c r="J497" s="88" t="str">
        <f>VLOOKUP(I497,Presupuesto!$B$11:$C$566,2,0)</f>
        <v>PRODUCTOS PAPEL Y CARTON</v>
      </c>
      <c r="K497" s="88" t="str">
        <f t="shared" si="52"/>
        <v>Lo Esencial de la Reforma Universitaria</v>
      </c>
      <c r="L497" s="88" t="s">
        <v>720</v>
      </c>
    </row>
    <row r="498" spans="2:12" hidden="1" x14ac:dyDescent="0.25">
      <c r="B498" s="254"/>
      <c r="C498" s="89" t="s">
        <v>1325</v>
      </c>
      <c r="D498" s="624"/>
      <c r="E498" s="171">
        <f>D492/12</f>
        <v>0</v>
      </c>
      <c r="F498" s="90">
        <v>36</v>
      </c>
      <c r="G498" s="87">
        <f t="shared" si="51"/>
        <v>0</v>
      </c>
      <c r="H498" s="146"/>
      <c r="I498" s="88" t="s">
        <v>451</v>
      </c>
      <c r="J498" s="88" t="str">
        <f>VLOOKUP(I498,Presupuesto!$B$11:$C$566,2,0)</f>
        <v>UTILES DE ESCRITORIO, OFICINA Y ENSE¥ANZA</v>
      </c>
      <c r="K498" s="88" t="str">
        <f t="shared" si="52"/>
        <v>Lo Esencial de la Reforma Universitaria</v>
      </c>
      <c r="L498" s="88" t="s">
        <v>720</v>
      </c>
    </row>
    <row r="499" spans="2:12" hidden="1" x14ac:dyDescent="0.25">
      <c r="B499" s="254"/>
      <c r="C499" s="89" t="s">
        <v>1326</v>
      </c>
      <c r="D499" s="624"/>
      <c r="E499" s="171">
        <f>D492/12</f>
        <v>0</v>
      </c>
      <c r="F499" s="90">
        <v>80</v>
      </c>
      <c r="G499" s="87">
        <f t="shared" si="51"/>
        <v>0</v>
      </c>
      <c r="H499" s="146"/>
      <c r="I499" s="88" t="s">
        <v>451</v>
      </c>
      <c r="J499" s="88" t="str">
        <f>VLOOKUP(I499,Presupuesto!$B$11:$C$566,2,0)</f>
        <v>UTILES DE ESCRITORIO, OFICINA Y ENSE¥ANZA</v>
      </c>
      <c r="K499" s="88" t="str">
        <f t="shared" si="52"/>
        <v>Lo Esencial de la Reforma Universitaria</v>
      </c>
      <c r="L499" s="88" t="s">
        <v>720</v>
      </c>
    </row>
    <row r="500" spans="2:12" hidden="1" x14ac:dyDescent="0.25">
      <c r="B500" s="254"/>
      <c r="C500" s="99" t="s">
        <v>1327</v>
      </c>
      <c r="D500" s="624"/>
      <c r="E500" s="175">
        <v>0</v>
      </c>
      <c r="F500" s="109">
        <v>25</v>
      </c>
      <c r="G500" s="87">
        <f t="shared" si="51"/>
        <v>0</v>
      </c>
      <c r="H500" s="146"/>
      <c r="I500" s="88" t="s">
        <v>451</v>
      </c>
      <c r="J500" s="88" t="str">
        <f>VLOOKUP(I500,Presupuesto!$B$11:$C$566,2,0)</f>
        <v>UTILES DE ESCRITORIO, OFICINA Y ENSE¥ANZA</v>
      </c>
      <c r="K500" s="88" t="str">
        <f t="shared" si="52"/>
        <v>Lo Esencial de la Reforma Universitaria</v>
      </c>
      <c r="L500" s="88" t="s">
        <v>720</v>
      </c>
    </row>
    <row r="501" spans="2:12" ht="15.75" hidden="1" thickBot="1" x14ac:dyDescent="0.3">
      <c r="B501" s="254"/>
      <c r="C501" s="179" t="s">
        <v>1275</v>
      </c>
      <c r="D501" s="180">
        <v>0</v>
      </c>
      <c r="E501" s="217">
        <v>0</v>
      </c>
      <c r="F501" s="94">
        <f>HLOOKUP(C501,$AH$2:$BU$3,2,0)</f>
        <v>1150</v>
      </c>
      <c r="G501" s="95">
        <f>D501*E501*F501</f>
        <v>0</v>
      </c>
      <c r="H501" s="218"/>
      <c r="I501" s="219" t="s">
        <v>335</v>
      </c>
      <c r="J501" s="96" t="str">
        <f>VLOOKUP(I501,Presupuesto!$B$11:$C$566,2,0)</f>
        <v>VIATICOS (26200-00)</v>
      </c>
      <c r="K501" s="220" t="str">
        <f t="shared" si="52"/>
        <v>Lo Esencial de la Reforma Universitaria</v>
      </c>
      <c r="L501" s="220" t="s">
        <v>720</v>
      </c>
    </row>
    <row r="502" spans="2:12" x14ac:dyDescent="0.25">
      <c r="B502" s="254"/>
      <c r="C502" s="84"/>
      <c r="D502" s="254"/>
      <c r="E502" s="102"/>
      <c r="F502" s="102"/>
      <c r="G502" s="102"/>
      <c r="H502" s="158"/>
      <c r="I502" s="102"/>
      <c r="J502" s="102"/>
      <c r="K502" s="102"/>
      <c r="L502" s="254"/>
    </row>
    <row r="503" spans="2:12" ht="15.75" thickBot="1" x14ac:dyDescent="0.3">
      <c r="B503" s="254"/>
      <c r="C503" s="254"/>
      <c r="D503" s="254"/>
      <c r="E503" s="254"/>
      <c r="F503" s="254"/>
      <c r="G503" s="254"/>
      <c r="H503" s="243"/>
      <c r="I503" s="254"/>
      <c r="J503" s="254"/>
      <c r="K503" s="254"/>
      <c r="L503" s="254"/>
    </row>
    <row r="504" spans="2:12" ht="15.75" thickBot="1" x14ac:dyDescent="0.3">
      <c r="B504" s="254"/>
      <c r="C504" s="29" t="s">
        <v>1308</v>
      </c>
      <c r="D504" s="30">
        <f>SUM(G511:G520)</f>
        <v>0</v>
      </c>
      <c r="E504" s="84"/>
      <c r="F504" s="84"/>
      <c r="G504" s="84"/>
      <c r="H504" s="69"/>
      <c r="I504" s="69"/>
      <c r="J504" s="69"/>
      <c r="K504" s="102"/>
      <c r="L504" s="254"/>
    </row>
    <row r="505" spans="2:12" x14ac:dyDescent="0.25">
      <c r="B505" s="254"/>
      <c r="C505" s="68"/>
      <c r="D505" s="31"/>
      <c r="E505" s="84"/>
      <c r="F505" s="84"/>
      <c r="G505" s="84"/>
      <c r="H505" s="69"/>
      <c r="I505" s="69"/>
      <c r="J505" s="69"/>
      <c r="K505" s="102"/>
      <c r="L505" s="254"/>
    </row>
    <row r="506" spans="2:12" x14ac:dyDescent="0.25">
      <c r="B506" s="254"/>
      <c r="C506" s="68"/>
      <c r="D506" s="31"/>
      <c r="E506" s="84"/>
      <c r="F506" s="84"/>
      <c r="G506" s="84"/>
      <c r="H506" s="69"/>
      <c r="I506" s="69"/>
      <c r="J506" s="69"/>
      <c r="K506" s="102"/>
      <c r="L506" s="254"/>
    </row>
    <row r="507" spans="2:12" ht="15.75" x14ac:dyDescent="0.25">
      <c r="B507" s="254"/>
      <c r="C507" s="172" t="s">
        <v>1309</v>
      </c>
      <c r="D507" s="230"/>
      <c r="E507" s="84"/>
      <c r="F507" s="84"/>
      <c r="G507" s="84"/>
      <c r="H507" s="69"/>
      <c r="I507" s="69"/>
      <c r="J507" s="69"/>
      <c r="K507" s="102"/>
      <c r="L507" s="254"/>
    </row>
    <row r="508" spans="2:12" ht="18.75" x14ac:dyDescent="0.25">
      <c r="B508" s="254"/>
      <c r="C508" s="173" t="e">
        <f>IFERROR(VLOOKUP(D507,'1. Desarrollo e Innov. Curricu.'!$F:$G,2,FALSE),IFERROR(VLOOKUP(D507,'2. Investigación Científica'!$F:$G,2,FALSE),IFERROR(VLOOKUP(D507,'3. Vinculación Univ. Sociedad'!$F:$G,2,FALSE),IFERROR(VLOOKUP(D507,'4. Docencia y Profesorado Univ.'!$F:$G,2,FALSE),IFERROR(VLOOKUP(D507,'5. Estudiantes y Graduados'!$F:$G,2,FALSE),IFERROR(VLOOKUP(D507,'11. Gestion Administrativa'!$F:$G,2,FALSE),IFERROR(VLOOKUP(D507,'13. Gestión Académica'!$F:$G,2,FALSE),IFERROR(VLOOKUP(D507,'9. Asegura. de la Calid. y M'!$F:$G,2,FALSE),IFERROR(VLOOKUP(D507,'6. Gestión del Conocimiento'!$F:$G,2,FALSE),IFERROR(VLOOKUP(D507,'15. Gobernabilidad y Proceso...'!$F:$G,2,FALSE),IFERROR(VLOOKUP(D507,'12. Gestión del Talento Humano'!$F:$G,2,FALSE),IFERROR(VLOOKUP(D507,'14. Internacional... de la E.S.'!$F:$G,2,FALSE),IFERROR(VLOOKUP(D507,'10. Posgrado'!$F:$G,2,FALSE),IFERROR(VLOOKUP(D507,'17. Gestión TIC'!$F:$G,2,FALSE),IFERROR(VLOOKUP(D507,'16. Desa. del Sistema Educ.Sup.'!$F:$G,2,FALSE),IFERROR(VLOOKUP(D507,'8. Cultura de Inno. Insti...'!$F:$G,2,FALSE),VLOOKUP(D507,'7. Lo Esencial de la Reforma U.'!$F:$G,2,0)))))))))))))))))</f>
        <v>#N/A</v>
      </c>
      <c r="D508" s="31"/>
      <c r="E508" s="84"/>
      <c r="F508" s="84"/>
      <c r="G508" s="84"/>
      <c r="H508" s="69"/>
      <c r="I508" s="69"/>
      <c r="J508" s="69"/>
      <c r="K508" s="102"/>
      <c r="L508" s="254"/>
    </row>
    <row r="509" spans="2:12" ht="15.75" thickBot="1" x14ac:dyDescent="0.3">
      <c r="B509" s="254"/>
      <c r="C509" s="68"/>
      <c r="D509" s="31"/>
      <c r="E509" s="84"/>
      <c r="F509" s="84"/>
      <c r="G509" s="84"/>
      <c r="H509" s="69"/>
      <c r="I509" s="69"/>
      <c r="J509" s="69"/>
      <c r="K509" s="102"/>
      <c r="L509" s="254"/>
    </row>
    <row r="510" spans="2:12" ht="30.75" thickBot="1" x14ac:dyDescent="0.3">
      <c r="B510" s="254"/>
      <c r="C510" s="114" t="s">
        <v>1311</v>
      </c>
      <c r="D510" s="117" t="s">
        <v>1312</v>
      </c>
      <c r="E510" s="116" t="s">
        <v>99</v>
      </c>
      <c r="F510" s="116" t="s">
        <v>1313</v>
      </c>
      <c r="G510" s="115" t="s">
        <v>1314</v>
      </c>
      <c r="H510" s="121" t="s">
        <v>1315</v>
      </c>
      <c r="I510" s="116" t="s">
        <v>1316</v>
      </c>
      <c r="J510" s="116" t="s">
        <v>711</v>
      </c>
      <c r="K510" s="116" t="s">
        <v>1317</v>
      </c>
      <c r="L510" s="116" t="s">
        <v>1318</v>
      </c>
    </row>
    <row r="511" spans="2:12" hidden="1" x14ac:dyDescent="0.25">
      <c r="B511" s="254"/>
      <c r="C511" s="212" t="s">
        <v>1319</v>
      </c>
      <c r="D511" s="623"/>
      <c r="E511" s="213"/>
      <c r="F511" s="105">
        <v>30000</v>
      </c>
      <c r="G511" s="214">
        <f t="shared" ref="G511:G519" si="53">E511*F511</f>
        <v>0</v>
      </c>
      <c r="H511" s="215"/>
      <c r="I511" s="106" t="s">
        <v>294</v>
      </c>
      <c r="J511" s="106" t="str">
        <f>VLOOKUP(I511,Presupuesto!$B$11:$C$566,2,0)</f>
        <v>SERVICIOS DE CAPACITACION.</v>
      </c>
      <c r="K511" s="216" t="s">
        <v>82</v>
      </c>
      <c r="L511" s="106" t="s">
        <v>719</v>
      </c>
    </row>
    <row r="512" spans="2:12" hidden="1" x14ac:dyDescent="0.25">
      <c r="B512" s="254"/>
      <c r="C512" s="89" t="s">
        <v>1320</v>
      </c>
      <c r="D512" s="624"/>
      <c r="E512" s="171">
        <f>D511</f>
        <v>0</v>
      </c>
      <c r="F512" s="90">
        <v>50</v>
      </c>
      <c r="G512" s="87">
        <f t="shared" si="53"/>
        <v>0</v>
      </c>
      <c r="H512" s="146"/>
      <c r="I512" s="88" t="s">
        <v>307</v>
      </c>
      <c r="J512" s="88" t="str">
        <f>VLOOKUP(I512,Presupuesto!$B$11:$C$566,2,0)</f>
        <v>SERVICIOS DE IMPRENTA PUBLIC.Y REPRODUCCION</v>
      </c>
      <c r="K512" s="88" t="str">
        <f>$K$226</f>
        <v>Lo Esencial de la Reforma Universitaria</v>
      </c>
      <c r="L512" s="88" t="s">
        <v>720</v>
      </c>
    </row>
    <row r="513" spans="2:12" hidden="1" x14ac:dyDescent="0.25">
      <c r="B513" s="254"/>
      <c r="C513" s="89" t="s">
        <v>1321</v>
      </c>
      <c r="D513" s="624"/>
      <c r="E513" s="171">
        <f>D511</f>
        <v>0</v>
      </c>
      <c r="F513" s="90">
        <v>150</v>
      </c>
      <c r="G513" s="87">
        <f t="shared" si="53"/>
        <v>0</v>
      </c>
      <c r="H513" s="146"/>
      <c r="I513" s="88" t="s">
        <v>361</v>
      </c>
      <c r="J513" s="88" t="str">
        <f>VLOOKUP(I513,Presupuesto!$B$11:$C$566,2,0)</f>
        <v>ALIMENTOS B EBIDAS PARA PERSONAS</v>
      </c>
      <c r="K513" s="88" t="str">
        <f t="shared" ref="K513:K520" si="54">$K$226</f>
        <v>Lo Esencial de la Reforma Universitaria</v>
      </c>
      <c r="L513" s="88" t="s">
        <v>723</v>
      </c>
    </row>
    <row r="514" spans="2:12" hidden="1" x14ac:dyDescent="0.25">
      <c r="B514" s="254"/>
      <c r="C514" s="89" t="s">
        <v>1322</v>
      </c>
      <c r="D514" s="624"/>
      <c r="E514" s="137">
        <v>0</v>
      </c>
      <c r="F514" s="108">
        <v>10000</v>
      </c>
      <c r="G514" s="87">
        <f t="shared" si="53"/>
        <v>0</v>
      </c>
      <c r="H514" s="146"/>
      <c r="I514" s="210" t="s">
        <v>327</v>
      </c>
      <c r="J514" s="88" t="str">
        <f>VLOOKUP(I514,Presupuesto!$B$11:$C$566,2,0)</f>
        <v>PASAJES (26100-00)</v>
      </c>
      <c r="K514" s="88" t="str">
        <f t="shared" si="54"/>
        <v>Lo Esencial de la Reforma Universitaria</v>
      </c>
      <c r="L514" s="88" t="s">
        <v>720</v>
      </c>
    </row>
    <row r="515" spans="2:12" hidden="1" x14ac:dyDescent="0.25">
      <c r="B515" s="254"/>
      <c r="C515" s="89" t="s">
        <v>1323</v>
      </c>
      <c r="D515" s="624"/>
      <c r="E515" s="137">
        <v>0</v>
      </c>
      <c r="F515" s="108">
        <v>250</v>
      </c>
      <c r="G515" s="87">
        <f t="shared" si="53"/>
        <v>0</v>
      </c>
      <c r="H515" s="146"/>
      <c r="I515" s="88" t="s">
        <v>384</v>
      </c>
      <c r="J515" s="88" t="str">
        <f>VLOOKUP(I515,Presupuesto!$B$11:$C$566,2,0)</f>
        <v>PRODUCTOS PAPEL Y CARTON</v>
      </c>
      <c r="K515" s="88" t="str">
        <f t="shared" si="54"/>
        <v>Lo Esencial de la Reforma Universitaria</v>
      </c>
      <c r="L515" s="88" t="s">
        <v>720</v>
      </c>
    </row>
    <row r="516" spans="2:12" hidden="1" x14ac:dyDescent="0.25">
      <c r="B516" s="254"/>
      <c r="C516" s="89" t="s">
        <v>1324</v>
      </c>
      <c r="D516" s="624"/>
      <c r="E516" s="171">
        <f>(D511*25)/500</f>
        <v>0</v>
      </c>
      <c r="F516" s="90">
        <v>85</v>
      </c>
      <c r="G516" s="87">
        <f t="shared" si="53"/>
        <v>0</v>
      </c>
      <c r="H516" s="146"/>
      <c r="I516" s="88" t="s">
        <v>384</v>
      </c>
      <c r="J516" s="88" t="str">
        <f>VLOOKUP(I516,Presupuesto!$B$11:$C$566,2,0)</f>
        <v>PRODUCTOS PAPEL Y CARTON</v>
      </c>
      <c r="K516" s="88" t="str">
        <f t="shared" si="54"/>
        <v>Lo Esencial de la Reforma Universitaria</v>
      </c>
      <c r="L516" s="88" t="s">
        <v>720</v>
      </c>
    </row>
    <row r="517" spans="2:12" hidden="1" x14ac:dyDescent="0.25">
      <c r="B517" s="254"/>
      <c r="C517" s="89" t="s">
        <v>1325</v>
      </c>
      <c r="D517" s="624"/>
      <c r="E517" s="171">
        <f>D511/12</f>
        <v>0</v>
      </c>
      <c r="F517" s="90">
        <v>36</v>
      </c>
      <c r="G517" s="87">
        <f t="shared" si="53"/>
        <v>0</v>
      </c>
      <c r="H517" s="146"/>
      <c r="I517" s="88" t="s">
        <v>451</v>
      </c>
      <c r="J517" s="88" t="str">
        <f>VLOOKUP(I517,Presupuesto!$B$11:$C$566,2,0)</f>
        <v>UTILES DE ESCRITORIO, OFICINA Y ENSE¥ANZA</v>
      </c>
      <c r="K517" s="88" t="str">
        <f t="shared" si="54"/>
        <v>Lo Esencial de la Reforma Universitaria</v>
      </c>
      <c r="L517" s="88" t="s">
        <v>720</v>
      </c>
    </row>
    <row r="518" spans="2:12" hidden="1" x14ac:dyDescent="0.25">
      <c r="B518" s="254"/>
      <c r="C518" s="89" t="s">
        <v>1326</v>
      </c>
      <c r="D518" s="624"/>
      <c r="E518" s="171">
        <f>D511/12</f>
        <v>0</v>
      </c>
      <c r="F518" s="90">
        <v>80</v>
      </c>
      <c r="G518" s="87">
        <f t="shared" si="53"/>
        <v>0</v>
      </c>
      <c r="H518" s="146"/>
      <c r="I518" s="88" t="s">
        <v>451</v>
      </c>
      <c r="J518" s="88" t="str">
        <f>VLOOKUP(I518,Presupuesto!$B$11:$C$566,2,0)</f>
        <v>UTILES DE ESCRITORIO, OFICINA Y ENSE¥ANZA</v>
      </c>
      <c r="K518" s="88" t="str">
        <f t="shared" si="54"/>
        <v>Lo Esencial de la Reforma Universitaria</v>
      </c>
      <c r="L518" s="88" t="s">
        <v>720</v>
      </c>
    </row>
    <row r="519" spans="2:12" hidden="1" x14ac:dyDescent="0.25">
      <c r="B519" s="254"/>
      <c r="C519" s="99" t="s">
        <v>1327</v>
      </c>
      <c r="D519" s="624"/>
      <c r="E519" s="175">
        <v>0</v>
      </c>
      <c r="F519" s="109">
        <v>25</v>
      </c>
      <c r="G519" s="87">
        <f t="shared" si="53"/>
        <v>0</v>
      </c>
      <c r="H519" s="146"/>
      <c r="I519" s="88" t="s">
        <v>451</v>
      </c>
      <c r="J519" s="88" t="str">
        <f>VLOOKUP(I519,Presupuesto!$B$11:$C$566,2,0)</f>
        <v>UTILES DE ESCRITORIO, OFICINA Y ENSE¥ANZA</v>
      </c>
      <c r="K519" s="88" t="str">
        <f t="shared" si="54"/>
        <v>Lo Esencial de la Reforma Universitaria</v>
      </c>
      <c r="L519" s="88" t="s">
        <v>720</v>
      </c>
    </row>
    <row r="520" spans="2:12" ht="15.75" hidden="1" thickBot="1" x14ac:dyDescent="0.3">
      <c r="B520" s="254"/>
      <c r="C520" s="179" t="s">
        <v>1275</v>
      </c>
      <c r="D520" s="180">
        <v>0</v>
      </c>
      <c r="E520" s="217">
        <v>0</v>
      </c>
      <c r="F520" s="94">
        <f>HLOOKUP(C520,$AH$2:$BU$3,2,0)</f>
        <v>1150</v>
      </c>
      <c r="G520" s="95">
        <f>D520*E520*F520</f>
        <v>0</v>
      </c>
      <c r="H520" s="218"/>
      <c r="I520" s="219" t="s">
        <v>335</v>
      </c>
      <c r="J520" s="96" t="str">
        <f>VLOOKUP(I520,Presupuesto!$B$11:$C$566,2,0)</f>
        <v>VIATICOS (26200-00)</v>
      </c>
      <c r="K520" s="220" t="str">
        <f t="shared" si="54"/>
        <v>Lo Esencial de la Reforma Universitaria</v>
      </c>
      <c r="L520" s="220" t="s">
        <v>720</v>
      </c>
    </row>
    <row r="522" spans="2:12" ht="15.75" thickBot="1" x14ac:dyDescent="0.3">
      <c r="B522" s="254"/>
      <c r="C522" s="254"/>
      <c r="D522" s="254"/>
      <c r="E522" s="254"/>
      <c r="F522" s="254"/>
      <c r="G522" s="254"/>
      <c r="H522" s="243"/>
      <c r="I522" s="254"/>
      <c r="J522" s="254"/>
      <c r="K522" s="254"/>
      <c r="L522" s="254"/>
    </row>
    <row r="523" spans="2:12" ht="15.75" thickBot="1" x14ac:dyDescent="0.3">
      <c r="B523" s="254"/>
      <c r="C523" s="29" t="s">
        <v>1308</v>
      </c>
      <c r="D523" s="30">
        <f>SUM(G530:G539)</f>
        <v>0</v>
      </c>
      <c r="E523" s="84"/>
      <c r="F523" s="84"/>
      <c r="G523" s="84"/>
      <c r="H523" s="69"/>
      <c r="I523" s="69"/>
      <c r="J523" s="69"/>
      <c r="K523" s="102"/>
      <c r="L523" s="254"/>
    </row>
    <row r="524" spans="2:12" x14ac:dyDescent="0.25">
      <c r="B524" s="254"/>
      <c r="C524" s="68"/>
      <c r="D524" s="31"/>
      <c r="E524" s="84"/>
      <c r="F524" s="84"/>
      <c r="G524" s="84"/>
      <c r="H524" s="69"/>
      <c r="I524" s="69"/>
      <c r="J524" s="69"/>
      <c r="K524" s="102"/>
      <c r="L524" s="254"/>
    </row>
    <row r="525" spans="2:12" x14ac:dyDescent="0.25">
      <c r="B525" s="254"/>
      <c r="C525" s="68"/>
      <c r="D525" s="31"/>
      <c r="E525" s="84"/>
      <c r="F525" s="84"/>
      <c r="G525" s="84"/>
      <c r="H525" s="69"/>
      <c r="I525" s="69"/>
      <c r="J525" s="69"/>
      <c r="K525" s="102"/>
      <c r="L525" s="254"/>
    </row>
    <row r="526" spans="2:12" ht="15.75" x14ac:dyDescent="0.25">
      <c r="B526" s="254"/>
      <c r="C526" s="172" t="s">
        <v>1309</v>
      </c>
      <c r="D526" s="230"/>
      <c r="E526" s="84"/>
      <c r="F526" s="84"/>
      <c r="G526" s="84"/>
      <c r="H526" s="69"/>
      <c r="I526" s="69"/>
      <c r="J526" s="69"/>
      <c r="K526" s="102"/>
      <c r="L526" s="254"/>
    </row>
    <row r="527" spans="2:12" ht="18.75" x14ac:dyDescent="0.25">
      <c r="B527" s="254"/>
      <c r="C527" s="173" t="e">
        <f>IFERROR(VLOOKUP(D526,'1. Desarrollo e Innov. Curricu.'!$F:$G,2,FALSE),IFERROR(VLOOKUP(D526,'2. Investigación Científica'!$F:$G,2,FALSE),IFERROR(VLOOKUP(D526,'3. Vinculación Univ. Sociedad'!$F:$G,2,FALSE),IFERROR(VLOOKUP(D526,'4. Docencia y Profesorado Univ.'!$F:$G,2,FALSE),IFERROR(VLOOKUP(D526,'5. Estudiantes y Graduados'!$F:$G,2,FALSE),IFERROR(VLOOKUP(D526,'11. Gestion Administrativa'!$F:$G,2,FALSE),IFERROR(VLOOKUP(D526,'13. Gestión Académica'!$F:$G,2,FALSE),IFERROR(VLOOKUP(D526,'9. Asegura. de la Calid. y M'!$F:$G,2,FALSE),IFERROR(VLOOKUP(D526,'6. Gestión del Conocimiento'!$F:$G,2,FALSE),IFERROR(VLOOKUP(D526,'15. Gobernabilidad y Proceso...'!$F:$G,2,FALSE),IFERROR(VLOOKUP(D526,'12. Gestión del Talento Humano'!$F:$G,2,FALSE),IFERROR(VLOOKUP(D526,'14. Internacional... de la E.S.'!$F:$G,2,FALSE),IFERROR(VLOOKUP(D526,'10. Posgrado'!$F:$G,2,FALSE),IFERROR(VLOOKUP(D526,'17. Gestión TIC'!$F:$G,2,FALSE),IFERROR(VLOOKUP(D526,'16. Desa. del Sistema Educ.Sup.'!$F:$G,2,FALSE),IFERROR(VLOOKUP(D526,'8. Cultura de Inno. Insti...'!$F:$G,2,FALSE),VLOOKUP(D526,'7. Lo Esencial de la Reforma U.'!$F:$G,2,0)))))))))))))))))</f>
        <v>#N/A</v>
      </c>
      <c r="D527" s="31"/>
      <c r="E527" s="84"/>
      <c r="F527" s="84"/>
      <c r="G527" s="84"/>
      <c r="H527" s="69"/>
      <c r="I527" s="69"/>
      <c r="J527" s="69"/>
      <c r="K527" s="102"/>
      <c r="L527" s="254"/>
    </row>
    <row r="528" spans="2:12" ht="15.75" thickBot="1" x14ac:dyDescent="0.3">
      <c r="B528" s="254"/>
      <c r="C528" s="68"/>
      <c r="D528" s="31"/>
      <c r="E528" s="84"/>
      <c r="F528" s="84"/>
      <c r="G528" s="84"/>
      <c r="H528" s="69"/>
      <c r="I528" s="69"/>
      <c r="J528" s="69"/>
      <c r="K528" s="102"/>
      <c r="L528" s="254"/>
    </row>
    <row r="529" spans="2:12" ht="30.75" thickBot="1" x14ac:dyDescent="0.3">
      <c r="B529" s="254"/>
      <c r="C529" s="114" t="s">
        <v>1311</v>
      </c>
      <c r="D529" s="117" t="s">
        <v>1312</v>
      </c>
      <c r="E529" s="116" t="s">
        <v>99</v>
      </c>
      <c r="F529" s="116" t="s">
        <v>1313</v>
      </c>
      <c r="G529" s="115" t="s">
        <v>1314</v>
      </c>
      <c r="H529" s="121" t="s">
        <v>1315</v>
      </c>
      <c r="I529" s="116" t="s">
        <v>1316</v>
      </c>
      <c r="J529" s="116" t="s">
        <v>711</v>
      </c>
      <c r="K529" s="116" t="s">
        <v>1317</v>
      </c>
      <c r="L529" s="116" t="s">
        <v>1318</v>
      </c>
    </row>
    <row r="530" spans="2:12" hidden="1" x14ac:dyDescent="0.25">
      <c r="B530" s="254"/>
      <c r="C530" s="212" t="s">
        <v>1319</v>
      </c>
      <c r="D530" s="623"/>
      <c r="E530" s="213"/>
      <c r="F530" s="105">
        <v>30000</v>
      </c>
      <c r="G530" s="214">
        <f t="shared" ref="G530:G538" si="55">E530*F530</f>
        <v>0</v>
      </c>
      <c r="H530" s="215"/>
      <c r="I530" s="106" t="s">
        <v>294</v>
      </c>
      <c r="J530" s="106" t="str">
        <f>VLOOKUP(I530,Presupuesto!$B$11:$C$566,2,0)</f>
        <v>SERVICIOS DE CAPACITACION.</v>
      </c>
      <c r="K530" s="216" t="s">
        <v>82</v>
      </c>
      <c r="L530" s="106" t="s">
        <v>719</v>
      </c>
    </row>
    <row r="531" spans="2:12" hidden="1" x14ac:dyDescent="0.25">
      <c r="B531" s="254"/>
      <c r="C531" s="89" t="s">
        <v>1320</v>
      </c>
      <c r="D531" s="624"/>
      <c r="E531" s="171">
        <f>D530</f>
        <v>0</v>
      </c>
      <c r="F531" s="90">
        <v>50</v>
      </c>
      <c r="G531" s="87">
        <f t="shared" si="55"/>
        <v>0</v>
      </c>
      <c r="H531" s="146"/>
      <c r="I531" s="88" t="s">
        <v>307</v>
      </c>
      <c r="J531" s="88" t="str">
        <f>VLOOKUP(I531,Presupuesto!$B$11:$C$566,2,0)</f>
        <v>SERVICIOS DE IMPRENTA PUBLIC.Y REPRODUCCION</v>
      </c>
      <c r="K531" s="88" t="str">
        <f>$K$188</f>
        <v>Lo Esencial de la Reforma Universitaria</v>
      </c>
      <c r="L531" s="88" t="s">
        <v>720</v>
      </c>
    </row>
    <row r="532" spans="2:12" hidden="1" x14ac:dyDescent="0.25">
      <c r="B532" s="254"/>
      <c r="C532" s="89" t="s">
        <v>1321</v>
      </c>
      <c r="D532" s="624"/>
      <c r="E532" s="171">
        <f>D530</f>
        <v>0</v>
      </c>
      <c r="F532" s="90">
        <v>150</v>
      </c>
      <c r="G532" s="87">
        <f t="shared" si="55"/>
        <v>0</v>
      </c>
      <c r="H532" s="146"/>
      <c r="I532" s="88" t="s">
        <v>361</v>
      </c>
      <c r="J532" s="88" t="str">
        <f>VLOOKUP(I532,Presupuesto!$B$11:$C$566,2,0)</f>
        <v>ALIMENTOS B EBIDAS PARA PERSONAS</v>
      </c>
      <c r="K532" s="88" t="str">
        <f t="shared" ref="K532:K539" si="56">$K$188</f>
        <v>Lo Esencial de la Reforma Universitaria</v>
      </c>
      <c r="L532" s="88" t="s">
        <v>723</v>
      </c>
    </row>
    <row r="533" spans="2:12" hidden="1" x14ac:dyDescent="0.25">
      <c r="B533" s="254"/>
      <c r="C533" s="89" t="s">
        <v>1322</v>
      </c>
      <c r="D533" s="624"/>
      <c r="E533" s="137">
        <v>0</v>
      </c>
      <c r="F533" s="108">
        <v>10000</v>
      </c>
      <c r="G533" s="87">
        <f t="shared" si="55"/>
        <v>0</v>
      </c>
      <c r="H533" s="146"/>
      <c r="I533" s="210" t="s">
        <v>327</v>
      </c>
      <c r="J533" s="88" t="str">
        <f>VLOOKUP(I533,Presupuesto!$B$11:$C$566,2,0)</f>
        <v>PASAJES (26100-00)</v>
      </c>
      <c r="K533" s="88" t="str">
        <f t="shared" si="56"/>
        <v>Lo Esencial de la Reforma Universitaria</v>
      </c>
      <c r="L533" s="88" t="s">
        <v>720</v>
      </c>
    </row>
    <row r="534" spans="2:12" hidden="1" x14ac:dyDescent="0.25">
      <c r="B534" s="254"/>
      <c r="C534" s="89" t="s">
        <v>1323</v>
      </c>
      <c r="D534" s="624"/>
      <c r="E534" s="137">
        <v>0</v>
      </c>
      <c r="F534" s="108">
        <v>250</v>
      </c>
      <c r="G534" s="87">
        <f t="shared" si="55"/>
        <v>0</v>
      </c>
      <c r="H534" s="146"/>
      <c r="I534" s="88" t="s">
        <v>384</v>
      </c>
      <c r="J534" s="88" t="str">
        <f>VLOOKUP(I534,Presupuesto!$B$11:$C$566,2,0)</f>
        <v>PRODUCTOS PAPEL Y CARTON</v>
      </c>
      <c r="K534" s="88" t="str">
        <f t="shared" si="56"/>
        <v>Lo Esencial de la Reforma Universitaria</v>
      </c>
      <c r="L534" s="88" t="s">
        <v>720</v>
      </c>
    </row>
    <row r="535" spans="2:12" hidden="1" x14ac:dyDescent="0.25">
      <c r="B535" s="254"/>
      <c r="C535" s="89" t="s">
        <v>1324</v>
      </c>
      <c r="D535" s="624"/>
      <c r="E535" s="171">
        <f>(D530*25)/500</f>
        <v>0</v>
      </c>
      <c r="F535" s="90">
        <v>85</v>
      </c>
      <c r="G535" s="87">
        <f t="shared" si="55"/>
        <v>0</v>
      </c>
      <c r="H535" s="146"/>
      <c r="I535" s="88" t="s">
        <v>384</v>
      </c>
      <c r="J535" s="88" t="str">
        <f>VLOOKUP(I535,Presupuesto!$B$11:$C$566,2,0)</f>
        <v>PRODUCTOS PAPEL Y CARTON</v>
      </c>
      <c r="K535" s="88" t="str">
        <f t="shared" si="56"/>
        <v>Lo Esencial de la Reforma Universitaria</v>
      </c>
      <c r="L535" s="88" t="s">
        <v>720</v>
      </c>
    </row>
    <row r="536" spans="2:12" hidden="1" x14ac:dyDescent="0.25">
      <c r="B536" s="254"/>
      <c r="C536" s="89" t="s">
        <v>1325</v>
      </c>
      <c r="D536" s="624"/>
      <c r="E536" s="171">
        <f>D530/12</f>
        <v>0</v>
      </c>
      <c r="F536" s="90">
        <v>36</v>
      </c>
      <c r="G536" s="87">
        <f t="shared" si="55"/>
        <v>0</v>
      </c>
      <c r="H536" s="146"/>
      <c r="I536" s="88" t="s">
        <v>451</v>
      </c>
      <c r="J536" s="88" t="str">
        <f>VLOOKUP(I536,Presupuesto!$B$11:$C$566,2,0)</f>
        <v>UTILES DE ESCRITORIO, OFICINA Y ENSE¥ANZA</v>
      </c>
      <c r="K536" s="88" t="str">
        <f t="shared" si="56"/>
        <v>Lo Esencial de la Reforma Universitaria</v>
      </c>
      <c r="L536" s="88" t="s">
        <v>720</v>
      </c>
    </row>
    <row r="537" spans="2:12" hidden="1" x14ac:dyDescent="0.25">
      <c r="B537" s="254"/>
      <c r="C537" s="89" t="s">
        <v>1326</v>
      </c>
      <c r="D537" s="624"/>
      <c r="E537" s="171">
        <f>D530/12</f>
        <v>0</v>
      </c>
      <c r="F537" s="90">
        <v>80</v>
      </c>
      <c r="G537" s="87">
        <f t="shared" si="55"/>
        <v>0</v>
      </c>
      <c r="H537" s="146"/>
      <c r="I537" s="88" t="s">
        <v>451</v>
      </c>
      <c r="J537" s="88" t="str">
        <f>VLOOKUP(I537,Presupuesto!$B$11:$C$566,2,0)</f>
        <v>UTILES DE ESCRITORIO, OFICINA Y ENSE¥ANZA</v>
      </c>
      <c r="K537" s="88" t="str">
        <f t="shared" si="56"/>
        <v>Lo Esencial de la Reforma Universitaria</v>
      </c>
      <c r="L537" s="88" t="s">
        <v>720</v>
      </c>
    </row>
    <row r="538" spans="2:12" hidden="1" x14ac:dyDescent="0.25">
      <c r="B538" s="254"/>
      <c r="C538" s="99" t="s">
        <v>1327</v>
      </c>
      <c r="D538" s="624"/>
      <c r="E538" s="175">
        <v>0</v>
      </c>
      <c r="F538" s="109">
        <v>25</v>
      </c>
      <c r="G538" s="87">
        <f t="shared" si="55"/>
        <v>0</v>
      </c>
      <c r="H538" s="146"/>
      <c r="I538" s="88" t="s">
        <v>451</v>
      </c>
      <c r="J538" s="88" t="str">
        <f>VLOOKUP(I538,Presupuesto!$B$11:$C$566,2,0)</f>
        <v>UTILES DE ESCRITORIO, OFICINA Y ENSE¥ANZA</v>
      </c>
      <c r="K538" s="88" t="str">
        <f t="shared" si="56"/>
        <v>Lo Esencial de la Reforma Universitaria</v>
      </c>
      <c r="L538" s="88" t="s">
        <v>720</v>
      </c>
    </row>
    <row r="539" spans="2:12" ht="15.75" hidden="1" thickBot="1" x14ac:dyDescent="0.3">
      <c r="B539" s="254"/>
      <c r="C539" s="179" t="s">
        <v>1275</v>
      </c>
      <c r="D539" s="180">
        <v>0</v>
      </c>
      <c r="E539" s="217">
        <v>0</v>
      </c>
      <c r="F539" s="94">
        <f>HLOOKUP(C539,$AH$2:$BU$3,2,0)</f>
        <v>1150</v>
      </c>
      <c r="G539" s="95">
        <f>D539*E539*F539</f>
        <v>0</v>
      </c>
      <c r="H539" s="218"/>
      <c r="I539" s="219" t="s">
        <v>335</v>
      </c>
      <c r="J539" s="96" t="str">
        <f>VLOOKUP(I539,Presupuesto!$B$11:$C$566,2,0)</f>
        <v>VIATICOS (26200-00)</v>
      </c>
      <c r="K539" s="220" t="str">
        <f t="shared" si="56"/>
        <v>Lo Esencial de la Reforma Universitaria</v>
      </c>
      <c r="L539" s="220" t="s">
        <v>720</v>
      </c>
    </row>
    <row r="540" spans="2:12" x14ac:dyDescent="0.25">
      <c r="B540" s="254"/>
      <c r="C540" s="254"/>
      <c r="D540" s="254"/>
      <c r="E540" s="254"/>
      <c r="F540" s="254"/>
      <c r="G540" s="254"/>
      <c r="H540" s="243"/>
      <c r="I540" s="254"/>
      <c r="J540" s="254"/>
      <c r="K540" s="254"/>
      <c r="L540" s="254"/>
    </row>
    <row r="541" spans="2:12" ht="15.75" thickBot="1" x14ac:dyDescent="0.3">
      <c r="B541" s="254"/>
      <c r="C541" s="254"/>
      <c r="D541" s="254"/>
      <c r="E541" s="254"/>
      <c r="F541" s="254"/>
      <c r="G541" s="254"/>
      <c r="H541" s="243"/>
      <c r="I541" s="254"/>
      <c r="J541" s="254"/>
      <c r="K541" s="254"/>
      <c r="L541" s="254"/>
    </row>
    <row r="542" spans="2:12" ht="15.75" thickBot="1" x14ac:dyDescent="0.3">
      <c r="B542" s="254"/>
      <c r="C542" s="29" t="s">
        <v>1308</v>
      </c>
      <c r="D542" s="30">
        <f>SUM(G549:G558)</f>
        <v>0</v>
      </c>
      <c r="E542" s="84"/>
      <c r="F542" s="84"/>
      <c r="G542" s="84"/>
      <c r="H542" s="69"/>
      <c r="I542" s="69"/>
      <c r="J542" s="69"/>
      <c r="K542" s="102"/>
      <c r="L542" s="254"/>
    </row>
    <row r="543" spans="2:12" x14ac:dyDescent="0.25">
      <c r="B543" s="254"/>
      <c r="C543" s="68"/>
      <c r="D543" s="31"/>
      <c r="E543" s="84"/>
      <c r="F543" s="84"/>
      <c r="G543" s="84"/>
      <c r="H543" s="69"/>
      <c r="I543" s="69"/>
      <c r="J543" s="69"/>
      <c r="K543" s="102"/>
      <c r="L543" s="254"/>
    </row>
    <row r="544" spans="2:12" x14ac:dyDescent="0.25">
      <c r="B544" s="254"/>
      <c r="C544" s="68"/>
      <c r="D544" s="31"/>
      <c r="E544" s="84"/>
      <c r="F544" s="84"/>
      <c r="G544" s="84"/>
      <c r="H544" s="69"/>
      <c r="I544" s="69"/>
      <c r="J544" s="69"/>
      <c r="K544" s="102"/>
      <c r="L544" s="254"/>
    </row>
    <row r="545" spans="2:12" ht="15.75" x14ac:dyDescent="0.25">
      <c r="B545" s="254"/>
      <c r="C545" s="172" t="s">
        <v>1309</v>
      </c>
      <c r="D545" s="230"/>
      <c r="E545" s="84"/>
      <c r="F545" s="84"/>
      <c r="G545" s="84"/>
      <c r="H545" s="69"/>
      <c r="I545" s="69"/>
      <c r="J545" s="69"/>
      <c r="K545" s="102"/>
      <c r="L545" s="254"/>
    </row>
    <row r="546" spans="2:12" ht="18.75" x14ac:dyDescent="0.25">
      <c r="B546" s="254"/>
      <c r="C546" s="173" t="e">
        <f>IFERROR(VLOOKUP(D545,'1. Desarrollo e Innov. Curricu.'!$F:$G,2,FALSE),IFERROR(VLOOKUP(D545,'2. Investigación Científica'!$F:$G,2,FALSE),IFERROR(VLOOKUP(D545,'3. Vinculación Univ. Sociedad'!$F:$G,2,FALSE),IFERROR(VLOOKUP(D545,'4. Docencia y Profesorado Univ.'!$F:$G,2,FALSE),IFERROR(VLOOKUP(D545,'5. Estudiantes y Graduados'!$F:$G,2,FALSE),IFERROR(VLOOKUP(D545,'11. Gestion Administrativa'!$F:$G,2,FALSE),IFERROR(VLOOKUP(D545,'13. Gestión Académica'!$F:$G,2,FALSE),IFERROR(VLOOKUP(D545,'9. Asegura. de la Calid. y M'!$F:$G,2,FALSE),IFERROR(VLOOKUP(D545,'6. Gestión del Conocimiento'!$F:$G,2,FALSE),IFERROR(VLOOKUP(D545,'15. Gobernabilidad y Proceso...'!$F:$G,2,FALSE),IFERROR(VLOOKUP(D545,'12. Gestión del Talento Humano'!$F:$G,2,FALSE),IFERROR(VLOOKUP(D545,'14. Internacional... de la E.S.'!$F:$G,2,FALSE),IFERROR(VLOOKUP(D545,'10. Posgrado'!$F:$G,2,FALSE),IFERROR(VLOOKUP(D545,'17. Gestión TIC'!$F:$G,2,FALSE),IFERROR(VLOOKUP(D545,'16. Desa. del Sistema Educ.Sup.'!$F:$G,2,FALSE),IFERROR(VLOOKUP(D545,'8. Cultura de Inno. Insti...'!$F:$G,2,FALSE),VLOOKUP(D545,'7. Lo Esencial de la Reforma U.'!$F:$G,2,0)))))))))))))))))</f>
        <v>#N/A</v>
      </c>
      <c r="D546" s="31"/>
      <c r="E546" s="84"/>
      <c r="F546" s="84"/>
      <c r="G546" s="84"/>
      <c r="H546" s="69"/>
      <c r="I546" s="69"/>
      <c r="J546" s="69"/>
      <c r="K546" s="102"/>
      <c r="L546" s="254"/>
    </row>
    <row r="547" spans="2:12" ht="15.75" thickBot="1" x14ac:dyDescent="0.3">
      <c r="B547" s="254"/>
      <c r="C547" s="68"/>
      <c r="D547" s="31"/>
      <c r="E547" s="84"/>
      <c r="F547" s="84"/>
      <c r="G547" s="84"/>
      <c r="H547" s="69"/>
      <c r="I547" s="69"/>
      <c r="J547" s="69"/>
      <c r="K547" s="102"/>
      <c r="L547" s="254"/>
    </row>
    <row r="548" spans="2:12" ht="30.75" thickBot="1" x14ac:dyDescent="0.3">
      <c r="B548" s="254"/>
      <c r="C548" s="114" t="s">
        <v>1311</v>
      </c>
      <c r="D548" s="117" t="s">
        <v>1312</v>
      </c>
      <c r="E548" s="116" t="s">
        <v>99</v>
      </c>
      <c r="F548" s="116" t="s">
        <v>1313</v>
      </c>
      <c r="G548" s="115" t="s">
        <v>1314</v>
      </c>
      <c r="H548" s="121" t="s">
        <v>1315</v>
      </c>
      <c r="I548" s="116" t="s">
        <v>1316</v>
      </c>
      <c r="J548" s="116" t="s">
        <v>711</v>
      </c>
      <c r="K548" s="116" t="s">
        <v>1317</v>
      </c>
      <c r="L548" s="116" t="s">
        <v>1318</v>
      </c>
    </row>
    <row r="549" spans="2:12" hidden="1" x14ac:dyDescent="0.25">
      <c r="B549" s="254"/>
      <c r="C549" s="212" t="s">
        <v>1319</v>
      </c>
      <c r="D549" s="623"/>
      <c r="E549" s="213"/>
      <c r="F549" s="105">
        <v>30000</v>
      </c>
      <c r="G549" s="214">
        <f t="shared" ref="G549:G557" si="57">E549*F549</f>
        <v>0</v>
      </c>
      <c r="H549" s="215"/>
      <c r="I549" s="106" t="s">
        <v>294</v>
      </c>
      <c r="J549" s="106" t="str">
        <f>VLOOKUP(I549,Presupuesto!$B$11:$C$566,2,0)</f>
        <v>SERVICIOS DE CAPACITACION.</v>
      </c>
      <c r="K549" s="216" t="s">
        <v>82</v>
      </c>
      <c r="L549" s="106" t="s">
        <v>719</v>
      </c>
    </row>
    <row r="550" spans="2:12" hidden="1" x14ac:dyDescent="0.25">
      <c r="B550" s="254"/>
      <c r="C550" s="89" t="s">
        <v>1320</v>
      </c>
      <c r="D550" s="624"/>
      <c r="E550" s="171">
        <f>D549</f>
        <v>0</v>
      </c>
      <c r="F550" s="90">
        <v>50</v>
      </c>
      <c r="G550" s="87">
        <f t="shared" si="57"/>
        <v>0</v>
      </c>
      <c r="H550" s="146"/>
      <c r="I550" s="88" t="s">
        <v>307</v>
      </c>
      <c r="J550" s="88" t="str">
        <f>VLOOKUP(I550,Presupuesto!$B$11:$C$566,2,0)</f>
        <v>SERVICIOS DE IMPRENTA PUBLIC.Y REPRODUCCION</v>
      </c>
      <c r="K550" s="88" t="str">
        <f>$K$207</f>
        <v>Lo Esencial de la Reforma Universitaria</v>
      </c>
      <c r="L550" s="88" t="s">
        <v>720</v>
      </c>
    </row>
    <row r="551" spans="2:12" hidden="1" x14ac:dyDescent="0.25">
      <c r="B551" s="254"/>
      <c r="C551" s="89" t="s">
        <v>1321</v>
      </c>
      <c r="D551" s="624"/>
      <c r="E551" s="171">
        <f>D549</f>
        <v>0</v>
      </c>
      <c r="F551" s="90">
        <v>150</v>
      </c>
      <c r="G551" s="87">
        <f t="shared" si="57"/>
        <v>0</v>
      </c>
      <c r="H551" s="146"/>
      <c r="I551" s="88" t="s">
        <v>361</v>
      </c>
      <c r="J551" s="88" t="str">
        <f>VLOOKUP(I551,Presupuesto!$B$11:$C$566,2,0)</f>
        <v>ALIMENTOS B EBIDAS PARA PERSONAS</v>
      </c>
      <c r="K551" s="88" t="str">
        <f t="shared" ref="K551:K558" si="58">$K$207</f>
        <v>Lo Esencial de la Reforma Universitaria</v>
      </c>
      <c r="L551" s="88" t="s">
        <v>723</v>
      </c>
    </row>
    <row r="552" spans="2:12" hidden="1" x14ac:dyDescent="0.25">
      <c r="B552" s="254"/>
      <c r="C552" s="89" t="s">
        <v>1322</v>
      </c>
      <c r="D552" s="624"/>
      <c r="E552" s="137">
        <v>0</v>
      </c>
      <c r="F552" s="108">
        <v>10000</v>
      </c>
      <c r="G552" s="87">
        <f t="shared" si="57"/>
        <v>0</v>
      </c>
      <c r="H552" s="146"/>
      <c r="I552" s="210" t="s">
        <v>327</v>
      </c>
      <c r="J552" s="88" t="str">
        <f>VLOOKUP(I552,Presupuesto!$B$11:$C$566,2,0)</f>
        <v>PASAJES (26100-00)</v>
      </c>
      <c r="K552" s="88" t="str">
        <f t="shared" si="58"/>
        <v>Lo Esencial de la Reforma Universitaria</v>
      </c>
      <c r="L552" s="88" t="s">
        <v>720</v>
      </c>
    </row>
    <row r="553" spans="2:12" hidden="1" x14ac:dyDescent="0.25">
      <c r="B553" s="254"/>
      <c r="C553" s="89" t="s">
        <v>1323</v>
      </c>
      <c r="D553" s="624"/>
      <c r="E553" s="137">
        <v>0</v>
      </c>
      <c r="F553" s="108">
        <v>250</v>
      </c>
      <c r="G553" s="87">
        <f t="shared" si="57"/>
        <v>0</v>
      </c>
      <c r="H553" s="146"/>
      <c r="I553" s="88" t="s">
        <v>384</v>
      </c>
      <c r="J553" s="88" t="str">
        <f>VLOOKUP(I553,Presupuesto!$B$11:$C$566,2,0)</f>
        <v>PRODUCTOS PAPEL Y CARTON</v>
      </c>
      <c r="K553" s="88" t="str">
        <f t="shared" si="58"/>
        <v>Lo Esencial de la Reforma Universitaria</v>
      </c>
      <c r="L553" s="88" t="s">
        <v>720</v>
      </c>
    </row>
    <row r="554" spans="2:12" hidden="1" x14ac:dyDescent="0.25">
      <c r="B554" s="254"/>
      <c r="C554" s="89" t="s">
        <v>1324</v>
      </c>
      <c r="D554" s="624"/>
      <c r="E554" s="171">
        <f>(D549*25)/500</f>
        <v>0</v>
      </c>
      <c r="F554" s="90">
        <v>85</v>
      </c>
      <c r="G554" s="87">
        <f t="shared" si="57"/>
        <v>0</v>
      </c>
      <c r="H554" s="146"/>
      <c r="I554" s="88" t="s">
        <v>384</v>
      </c>
      <c r="J554" s="88" t="str">
        <f>VLOOKUP(I554,Presupuesto!$B$11:$C$566,2,0)</f>
        <v>PRODUCTOS PAPEL Y CARTON</v>
      </c>
      <c r="K554" s="88" t="str">
        <f t="shared" si="58"/>
        <v>Lo Esencial de la Reforma Universitaria</v>
      </c>
      <c r="L554" s="88" t="s">
        <v>720</v>
      </c>
    </row>
    <row r="555" spans="2:12" hidden="1" x14ac:dyDescent="0.25">
      <c r="B555" s="254"/>
      <c r="C555" s="89" t="s">
        <v>1325</v>
      </c>
      <c r="D555" s="624"/>
      <c r="E555" s="171">
        <f>D549/12</f>
        <v>0</v>
      </c>
      <c r="F555" s="90">
        <v>36</v>
      </c>
      <c r="G555" s="87">
        <f t="shared" si="57"/>
        <v>0</v>
      </c>
      <c r="H555" s="146"/>
      <c r="I555" s="88" t="s">
        <v>451</v>
      </c>
      <c r="J555" s="88" t="str">
        <f>VLOOKUP(I555,Presupuesto!$B$11:$C$566,2,0)</f>
        <v>UTILES DE ESCRITORIO, OFICINA Y ENSE¥ANZA</v>
      </c>
      <c r="K555" s="88" t="str">
        <f t="shared" si="58"/>
        <v>Lo Esencial de la Reforma Universitaria</v>
      </c>
      <c r="L555" s="88" t="s">
        <v>720</v>
      </c>
    </row>
    <row r="556" spans="2:12" hidden="1" x14ac:dyDescent="0.25">
      <c r="B556" s="254"/>
      <c r="C556" s="89" t="s">
        <v>1326</v>
      </c>
      <c r="D556" s="624"/>
      <c r="E556" s="171">
        <f>D549/12</f>
        <v>0</v>
      </c>
      <c r="F556" s="90">
        <v>80</v>
      </c>
      <c r="G556" s="87">
        <f t="shared" si="57"/>
        <v>0</v>
      </c>
      <c r="H556" s="146"/>
      <c r="I556" s="88" t="s">
        <v>451</v>
      </c>
      <c r="J556" s="88" t="str">
        <f>VLOOKUP(I556,Presupuesto!$B$11:$C$566,2,0)</f>
        <v>UTILES DE ESCRITORIO, OFICINA Y ENSE¥ANZA</v>
      </c>
      <c r="K556" s="88" t="str">
        <f t="shared" si="58"/>
        <v>Lo Esencial de la Reforma Universitaria</v>
      </c>
      <c r="L556" s="88" t="s">
        <v>720</v>
      </c>
    </row>
    <row r="557" spans="2:12" hidden="1" x14ac:dyDescent="0.25">
      <c r="B557" s="254"/>
      <c r="C557" s="99" t="s">
        <v>1327</v>
      </c>
      <c r="D557" s="624"/>
      <c r="E557" s="175">
        <v>0</v>
      </c>
      <c r="F557" s="109">
        <v>25</v>
      </c>
      <c r="G557" s="87">
        <f t="shared" si="57"/>
        <v>0</v>
      </c>
      <c r="H557" s="146"/>
      <c r="I557" s="88" t="s">
        <v>451</v>
      </c>
      <c r="J557" s="88" t="str">
        <f>VLOOKUP(I557,Presupuesto!$B$11:$C$566,2,0)</f>
        <v>UTILES DE ESCRITORIO, OFICINA Y ENSE¥ANZA</v>
      </c>
      <c r="K557" s="88" t="str">
        <f t="shared" si="58"/>
        <v>Lo Esencial de la Reforma Universitaria</v>
      </c>
      <c r="L557" s="88" t="s">
        <v>720</v>
      </c>
    </row>
    <row r="558" spans="2:12" ht="15.75" hidden="1" thickBot="1" x14ac:dyDescent="0.3">
      <c r="B558" s="254"/>
      <c r="C558" s="179" t="s">
        <v>1275</v>
      </c>
      <c r="D558" s="180">
        <v>0</v>
      </c>
      <c r="E558" s="217">
        <v>0</v>
      </c>
      <c r="F558" s="94">
        <f>HLOOKUP(C558,$AH$2:$BU$3,2,0)</f>
        <v>1150</v>
      </c>
      <c r="G558" s="95">
        <f>D558*E558*F558</f>
        <v>0</v>
      </c>
      <c r="H558" s="218"/>
      <c r="I558" s="219" t="s">
        <v>335</v>
      </c>
      <c r="J558" s="96" t="str">
        <f>VLOOKUP(I558,Presupuesto!$B$11:$C$566,2,0)</f>
        <v>VIATICOS (26200-00)</v>
      </c>
      <c r="K558" s="220" t="str">
        <f t="shared" si="58"/>
        <v>Lo Esencial de la Reforma Universitaria</v>
      </c>
      <c r="L558" s="220" t="s">
        <v>720</v>
      </c>
    </row>
    <row r="559" spans="2:12" x14ac:dyDescent="0.25">
      <c r="B559" s="254"/>
      <c r="C559" s="84"/>
      <c r="D559" s="254"/>
      <c r="E559" s="102"/>
      <c r="F559" s="102"/>
      <c r="G559" s="102"/>
      <c r="H559" s="158"/>
      <c r="I559" s="102"/>
      <c r="J559" s="102"/>
      <c r="K559" s="102"/>
      <c r="L559" s="254"/>
    </row>
    <row r="560" spans="2:12" ht="15.75" thickBot="1" x14ac:dyDescent="0.3">
      <c r="B560" s="254"/>
      <c r="C560" s="254"/>
      <c r="D560" s="254"/>
      <c r="E560" s="254"/>
      <c r="F560" s="254"/>
      <c r="G560" s="254"/>
      <c r="H560" s="243"/>
      <c r="I560" s="254"/>
      <c r="J560" s="254"/>
      <c r="K560" s="254"/>
      <c r="L560" s="254"/>
    </row>
    <row r="561" spans="2:12" ht="15.75" thickBot="1" x14ac:dyDescent="0.3">
      <c r="B561" s="254"/>
      <c r="C561" s="29" t="s">
        <v>1308</v>
      </c>
      <c r="D561" s="30">
        <f>SUM(G568:G577)</f>
        <v>0</v>
      </c>
      <c r="E561" s="84"/>
      <c r="F561" s="84"/>
      <c r="G561" s="84"/>
      <c r="H561" s="69"/>
      <c r="I561" s="69"/>
      <c r="J561" s="69"/>
      <c r="K561" s="102"/>
      <c r="L561" s="254"/>
    </row>
    <row r="562" spans="2:12" x14ac:dyDescent="0.25">
      <c r="B562" s="254"/>
      <c r="C562" s="68"/>
      <c r="D562" s="31"/>
      <c r="E562" s="84"/>
      <c r="F562" s="84"/>
      <c r="G562" s="84"/>
      <c r="H562" s="69"/>
      <c r="I562" s="69"/>
      <c r="J562" s="69"/>
      <c r="K562" s="102"/>
      <c r="L562" s="254"/>
    </row>
    <row r="563" spans="2:12" x14ac:dyDescent="0.25">
      <c r="B563" s="254"/>
      <c r="C563" s="68"/>
      <c r="D563" s="31"/>
      <c r="E563" s="84"/>
      <c r="F563" s="84"/>
      <c r="G563" s="84"/>
      <c r="H563" s="69"/>
      <c r="I563" s="69"/>
      <c r="J563" s="69"/>
      <c r="K563" s="102"/>
      <c r="L563" s="254"/>
    </row>
    <row r="564" spans="2:12" ht="15.75" x14ac:dyDescent="0.25">
      <c r="B564" s="254"/>
      <c r="C564" s="172" t="s">
        <v>1309</v>
      </c>
      <c r="D564" s="230"/>
      <c r="E564" s="84"/>
      <c r="F564" s="84"/>
      <c r="G564" s="84"/>
      <c r="H564" s="69"/>
      <c r="I564" s="69"/>
      <c r="J564" s="69"/>
      <c r="K564" s="102"/>
      <c r="L564" s="254"/>
    </row>
    <row r="565" spans="2:12" ht="18.75" x14ac:dyDescent="0.25">
      <c r="B565" s="254"/>
      <c r="C565" s="173" t="e">
        <f>IFERROR(VLOOKUP(D564,'1. Desarrollo e Innov. Curricu.'!$F:$G,2,FALSE),IFERROR(VLOOKUP(D564,'2. Investigación Científica'!$F:$G,2,FALSE),IFERROR(VLOOKUP(D564,'3. Vinculación Univ. Sociedad'!$F:$G,2,FALSE),IFERROR(VLOOKUP(D564,'4. Docencia y Profesorado Univ.'!$F:$G,2,FALSE),IFERROR(VLOOKUP(D564,'5. Estudiantes y Graduados'!$F:$G,2,FALSE),IFERROR(VLOOKUP(D564,'11. Gestion Administrativa'!$F:$G,2,FALSE),IFERROR(VLOOKUP(D564,'13. Gestión Académica'!$F:$G,2,FALSE),IFERROR(VLOOKUP(D564,'9. Asegura. de la Calid. y M'!$F:$G,2,FALSE),IFERROR(VLOOKUP(D564,'6. Gestión del Conocimiento'!$F:$G,2,FALSE),IFERROR(VLOOKUP(D564,'15. Gobernabilidad y Proceso...'!$F:$G,2,FALSE),IFERROR(VLOOKUP(D564,'12. Gestión del Talento Humano'!$F:$G,2,FALSE),IFERROR(VLOOKUP(D564,'14. Internacional... de la E.S.'!$F:$G,2,FALSE),IFERROR(VLOOKUP(D564,'10. Posgrado'!$F:$G,2,FALSE),IFERROR(VLOOKUP(D564,'17. Gestión TIC'!$F:$G,2,FALSE),IFERROR(VLOOKUP(D564,'16. Desa. del Sistema Educ.Sup.'!$F:$G,2,FALSE),IFERROR(VLOOKUP(D564,'8. Cultura de Inno. Insti...'!$F:$G,2,FALSE),VLOOKUP(D564,'7. Lo Esencial de la Reforma U.'!$F:$G,2,0)))))))))))))))))</f>
        <v>#N/A</v>
      </c>
      <c r="D565" s="31"/>
      <c r="E565" s="84"/>
      <c r="F565" s="84"/>
      <c r="G565" s="84"/>
      <c r="H565" s="69"/>
      <c r="I565" s="69"/>
      <c r="J565" s="69"/>
      <c r="K565" s="102"/>
      <c r="L565" s="254"/>
    </row>
    <row r="566" spans="2:12" ht="15.75" thickBot="1" x14ac:dyDescent="0.3">
      <c r="B566" s="254"/>
      <c r="C566" s="68"/>
      <c r="D566" s="31"/>
      <c r="E566" s="84"/>
      <c r="F566" s="84"/>
      <c r="G566" s="84"/>
      <c r="H566" s="69"/>
      <c r="I566" s="69"/>
      <c r="J566" s="69"/>
      <c r="K566" s="102"/>
      <c r="L566" s="254"/>
    </row>
    <row r="567" spans="2:12" ht="30.75" thickBot="1" x14ac:dyDescent="0.3">
      <c r="B567" s="254"/>
      <c r="C567" s="114" t="s">
        <v>1311</v>
      </c>
      <c r="D567" s="117" t="s">
        <v>1312</v>
      </c>
      <c r="E567" s="116" t="s">
        <v>99</v>
      </c>
      <c r="F567" s="116" t="s">
        <v>1313</v>
      </c>
      <c r="G567" s="115" t="s">
        <v>1314</v>
      </c>
      <c r="H567" s="121" t="s">
        <v>1315</v>
      </c>
      <c r="I567" s="116" t="s">
        <v>1316</v>
      </c>
      <c r="J567" s="116" t="s">
        <v>711</v>
      </c>
      <c r="K567" s="116" t="s">
        <v>1317</v>
      </c>
      <c r="L567" s="116" t="s">
        <v>1318</v>
      </c>
    </row>
    <row r="568" spans="2:12" hidden="1" x14ac:dyDescent="0.25">
      <c r="B568" s="254"/>
      <c r="C568" s="212" t="s">
        <v>1319</v>
      </c>
      <c r="D568" s="623"/>
      <c r="E568" s="213"/>
      <c r="F568" s="105">
        <v>30000</v>
      </c>
      <c r="G568" s="214">
        <f t="shared" ref="G568:G576" si="59">E568*F568</f>
        <v>0</v>
      </c>
      <c r="H568" s="215"/>
      <c r="I568" s="106" t="s">
        <v>294</v>
      </c>
      <c r="J568" s="106" t="str">
        <f>VLOOKUP(I568,Presupuesto!$B$11:$C$566,2,0)</f>
        <v>SERVICIOS DE CAPACITACION.</v>
      </c>
      <c r="K568" s="216" t="s">
        <v>82</v>
      </c>
      <c r="L568" s="106" t="s">
        <v>719</v>
      </c>
    </row>
    <row r="569" spans="2:12" hidden="1" x14ac:dyDescent="0.25">
      <c r="B569" s="254"/>
      <c r="C569" s="89" t="s">
        <v>1320</v>
      </c>
      <c r="D569" s="624"/>
      <c r="E569" s="171">
        <f>D568</f>
        <v>0</v>
      </c>
      <c r="F569" s="90">
        <v>50</v>
      </c>
      <c r="G569" s="87">
        <f t="shared" si="59"/>
        <v>0</v>
      </c>
      <c r="H569" s="146"/>
      <c r="I569" s="88" t="s">
        <v>307</v>
      </c>
      <c r="J569" s="88" t="str">
        <f>VLOOKUP(I569,Presupuesto!$B$11:$C$566,2,0)</f>
        <v>SERVICIOS DE IMPRENTA PUBLIC.Y REPRODUCCION</v>
      </c>
      <c r="K569" s="88" t="str">
        <f>$K$226</f>
        <v>Lo Esencial de la Reforma Universitaria</v>
      </c>
      <c r="L569" s="88" t="s">
        <v>720</v>
      </c>
    </row>
    <row r="570" spans="2:12" hidden="1" x14ac:dyDescent="0.25">
      <c r="B570" s="254"/>
      <c r="C570" s="89" t="s">
        <v>1321</v>
      </c>
      <c r="D570" s="624"/>
      <c r="E570" s="171">
        <f>D568</f>
        <v>0</v>
      </c>
      <c r="F570" s="90">
        <v>150</v>
      </c>
      <c r="G570" s="87">
        <f t="shared" si="59"/>
        <v>0</v>
      </c>
      <c r="H570" s="146"/>
      <c r="I570" s="88" t="s">
        <v>361</v>
      </c>
      <c r="J570" s="88" t="str">
        <f>VLOOKUP(I570,Presupuesto!$B$11:$C$566,2,0)</f>
        <v>ALIMENTOS B EBIDAS PARA PERSONAS</v>
      </c>
      <c r="K570" s="88" t="str">
        <f t="shared" ref="K570:K577" si="60">$K$226</f>
        <v>Lo Esencial de la Reforma Universitaria</v>
      </c>
      <c r="L570" s="88" t="s">
        <v>723</v>
      </c>
    </row>
    <row r="571" spans="2:12" hidden="1" x14ac:dyDescent="0.25">
      <c r="B571" s="254"/>
      <c r="C571" s="89" t="s">
        <v>1322</v>
      </c>
      <c r="D571" s="624"/>
      <c r="E571" s="137">
        <v>0</v>
      </c>
      <c r="F571" s="108">
        <v>10000</v>
      </c>
      <c r="G571" s="87">
        <f t="shared" si="59"/>
        <v>0</v>
      </c>
      <c r="H571" s="146"/>
      <c r="I571" s="210" t="s">
        <v>327</v>
      </c>
      <c r="J571" s="88" t="str">
        <f>VLOOKUP(I571,Presupuesto!$B$11:$C$566,2,0)</f>
        <v>PASAJES (26100-00)</v>
      </c>
      <c r="K571" s="88" t="str">
        <f t="shared" si="60"/>
        <v>Lo Esencial de la Reforma Universitaria</v>
      </c>
      <c r="L571" s="88" t="s">
        <v>720</v>
      </c>
    </row>
    <row r="572" spans="2:12" hidden="1" x14ac:dyDescent="0.25">
      <c r="B572" s="254"/>
      <c r="C572" s="89" t="s">
        <v>1323</v>
      </c>
      <c r="D572" s="624"/>
      <c r="E572" s="137">
        <v>0</v>
      </c>
      <c r="F572" s="108">
        <v>250</v>
      </c>
      <c r="G572" s="87">
        <f t="shared" si="59"/>
        <v>0</v>
      </c>
      <c r="H572" s="146"/>
      <c r="I572" s="88" t="s">
        <v>384</v>
      </c>
      <c r="J572" s="88" t="str">
        <f>VLOOKUP(I572,Presupuesto!$B$11:$C$566,2,0)</f>
        <v>PRODUCTOS PAPEL Y CARTON</v>
      </c>
      <c r="K572" s="88" t="str">
        <f t="shared" si="60"/>
        <v>Lo Esencial de la Reforma Universitaria</v>
      </c>
      <c r="L572" s="88" t="s">
        <v>720</v>
      </c>
    </row>
    <row r="573" spans="2:12" hidden="1" x14ac:dyDescent="0.25">
      <c r="B573" s="254"/>
      <c r="C573" s="89" t="s">
        <v>1324</v>
      </c>
      <c r="D573" s="624"/>
      <c r="E573" s="171">
        <f>(D568*25)/500</f>
        <v>0</v>
      </c>
      <c r="F573" s="90">
        <v>85</v>
      </c>
      <c r="G573" s="87">
        <f t="shared" si="59"/>
        <v>0</v>
      </c>
      <c r="H573" s="146"/>
      <c r="I573" s="88" t="s">
        <v>384</v>
      </c>
      <c r="J573" s="88" t="str">
        <f>VLOOKUP(I573,Presupuesto!$B$11:$C$566,2,0)</f>
        <v>PRODUCTOS PAPEL Y CARTON</v>
      </c>
      <c r="K573" s="88" t="str">
        <f t="shared" si="60"/>
        <v>Lo Esencial de la Reforma Universitaria</v>
      </c>
      <c r="L573" s="88" t="s">
        <v>720</v>
      </c>
    </row>
    <row r="574" spans="2:12" hidden="1" x14ac:dyDescent="0.25">
      <c r="B574" s="254"/>
      <c r="C574" s="89" t="s">
        <v>1325</v>
      </c>
      <c r="D574" s="624"/>
      <c r="E574" s="171">
        <f>D568/12</f>
        <v>0</v>
      </c>
      <c r="F574" s="90">
        <v>36</v>
      </c>
      <c r="G574" s="87">
        <f t="shared" si="59"/>
        <v>0</v>
      </c>
      <c r="H574" s="146"/>
      <c r="I574" s="88" t="s">
        <v>451</v>
      </c>
      <c r="J574" s="88" t="str">
        <f>VLOOKUP(I574,Presupuesto!$B$11:$C$566,2,0)</f>
        <v>UTILES DE ESCRITORIO, OFICINA Y ENSE¥ANZA</v>
      </c>
      <c r="K574" s="88" t="str">
        <f t="shared" si="60"/>
        <v>Lo Esencial de la Reforma Universitaria</v>
      </c>
      <c r="L574" s="88" t="s">
        <v>720</v>
      </c>
    </row>
    <row r="575" spans="2:12" hidden="1" x14ac:dyDescent="0.25">
      <c r="B575" s="254"/>
      <c r="C575" s="89" t="s">
        <v>1326</v>
      </c>
      <c r="D575" s="624"/>
      <c r="E575" s="171">
        <f>D568/12</f>
        <v>0</v>
      </c>
      <c r="F575" s="90">
        <v>80</v>
      </c>
      <c r="G575" s="87">
        <f t="shared" si="59"/>
        <v>0</v>
      </c>
      <c r="H575" s="146"/>
      <c r="I575" s="88" t="s">
        <v>451</v>
      </c>
      <c r="J575" s="88" t="str">
        <f>VLOOKUP(I575,Presupuesto!$B$11:$C$566,2,0)</f>
        <v>UTILES DE ESCRITORIO, OFICINA Y ENSE¥ANZA</v>
      </c>
      <c r="K575" s="88" t="str">
        <f t="shared" si="60"/>
        <v>Lo Esencial de la Reforma Universitaria</v>
      </c>
      <c r="L575" s="88" t="s">
        <v>720</v>
      </c>
    </row>
    <row r="576" spans="2:12" hidden="1" x14ac:dyDescent="0.25">
      <c r="B576" s="254"/>
      <c r="C576" s="99" t="s">
        <v>1327</v>
      </c>
      <c r="D576" s="624"/>
      <c r="E576" s="175">
        <v>0</v>
      </c>
      <c r="F576" s="109">
        <v>25</v>
      </c>
      <c r="G576" s="87">
        <f t="shared" si="59"/>
        <v>0</v>
      </c>
      <c r="H576" s="146"/>
      <c r="I576" s="88" t="s">
        <v>451</v>
      </c>
      <c r="J576" s="88" t="str">
        <f>VLOOKUP(I576,Presupuesto!$B$11:$C$566,2,0)</f>
        <v>UTILES DE ESCRITORIO, OFICINA Y ENSE¥ANZA</v>
      </c>
      <c r="K576" s="88" t="str">
        <f t="shared" si="60"/>
        <v>Lo Esencial de la Reforma Universitaria</v>
      </c>
      <c r="L576" s="88" t="s">
        <v>720</v>
      </c>
    </row>
    <row r="577" spans="2:12" ht="15.75" hidden="1" thickBot="1" x14ac:dyDescent="0.3">
      <c r="B577" s="254"/>
      <c r="C577" s="179" t="s">
        <v>1275</v>
      </c>
      <c r="D577" s="180">
        <v>0</v>
      </c>
      <c r="E577" s="217">
        <v>0</v>
      </c>
      <c r="F577" s="94">
        <f>HLOOKUP(C577,$AH$2:$BU$3,2,0)</f>
        <v>1150</v>
      </c>
      <c r="G577" s="95">
        <f>D577*E577*F577</f>
        <v>0</v>
      </c>
      <c r="H577" s="218"/>
      <c r="I577" s="219" t="s">
        <v>335</v>
      </c>
      <c r="J577" s="96" t="str">
        <f>VLOOKUP(I577,Presupuesto!$B$11:$C$566,2,0)</f>
        <v>VIATICOS (26200-00)</v>
      </c>
      <c r="K577" s="220" t="str">
        <f t="shared" si="60"/>
        <v>Lo Esencial de la Reforma Universitaria</v>
      </c>
      <c r="L577" s="220" t="s">
        <v>720</v>
      </c>
    </row>
  </sheetData>
  <protectedRanges>
    <protectedRange password="DE9D" sqref="D16:F26 H16:I26 K16:L26 K36 K55 K74 K93 K112 K131 K150 K169 K188 K207 K226 K245 K264 K283 K302 K321 K340 K359 K378 K397 K416 K435 K454 K473 K492 K511 K530 K549 K568" name="bloqueo"/>
  </protectedRanges>
  <autoFilter ref="E12:J577">
    <filterColumn colId="2">
      <filters blank="1">
        <filter val="1,250"/>
        <filter val="1,333"/>
        <filter val="1,750"/>
        <filter val="10,000"/>
        <filter val="100"/>
        <filter val="105"/>
        <filter val="106"/>
        <filter val="128"/>
        <filter val="149"/>
        <filter val="167"/>
        <filter val="2,250"/>
        <filter val="200"/>
        <filter val="233"/>
        <filter val="3,000"/>
        <filter val="3,750"/>
        <filter val="30,000"/>
        <filter val="4,500"/>
        <filter val="45"/>
        <filter val="5,250"/>
        <filter val="600"/>
        <filter val="64"/>
        <filter val="75"/>
        <filter val="750"/>
        <filter val="850"/>
        <filter val="90"/>
        <filter val="Costo Total"/>
      </filters>
    </filterColumn>
  </autoFilter>
  <mergeCells count="30">
    <mergeCell ref="D492:D500"/>
    <mergeCell ref="D511:D519"/>
    <mergeCell ref="D530:D538"/>
    <mergeCell ref="D549:D557"/>
    <mergeCell ref="D568:D576"/>
    <mergeCell ref="D397:D405"/>
    <mergeCell ref="D416:D424"/>
    <mergeCell ref="D435:D443"/>
    <mergeCell ref="D454:D462"/>
    <mergeCell ref="D473:D481"/>
    <mergeCell ref="D302:D310"/>
    <mergeCell ref="D321:D329"/>
    <mergeCell ref="D340:D348"/>
    <mergeCell ref="D359:D367"/>
    <mergeCell ref="D378:D386"/>
    <mergeCell ref="D245:D253"/>
    <mergeCell ref="D264:D272"/>
    <mergeCell ref="D283:D291"/>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C254 C273 C292 C311 C330 C349 C368 C387 C406 C425 C444 C463 C482 C501 C520 C539 C558 C577">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L245:L254 L264:L273 L283:L292 L302:L311 L321:L330 L340:L349 L359:L368 L378:L387 L397:L406 L416:L425 L435:L444 L454:L463 L473:L482 L492:L501 L511:L520 L530:L539 L549:L558 L568:L577">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H245:H254 H264:H273 H283:H292 H302:H311 H321:H330 H340:H349 H359:H368 H378:H387 H397:H406 H416:H425 H435:H444 H454:H463 H473:H482 H492:H501 H511:H520 H530:H539 H549:H558 H568:H577">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I245:I254 I264:I273 I283:I292 I302:I311 I321:I330 I340:I349 I359:I368 I378:I387 I397:I406 I416:I425 I435:I444 I454:I463 I473:I482 I492:I501 I511:I520 I530:I539 I549:I558 I568:I577">
      <formula1>$A$1:$UI$1</formula1>
    </dataValidation>
    <dataValidation type="list" allowBlank="1" showInputMessage="1" showErrorMessage="1" sqref="K18:K26 K37:K45 K56:K64 K75:K83 K94:K102 K113:K121 K132:K140 K151:K159 K170:K178 K189:K197 K208:K216 K227:K235 K246:K254 K265:K273 K284:K292 K303:K311 K322:K330 K341:K349 K360:K368 K379:K387 K398:K406 K417:K425 K436:K444 K455:K463 K474:K482 K493:K501 K512:K520 K531:K539 K550:K558 K569:K577">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K245 K264 K283 K302 K321 K340 K359 K378 K397 K416 K435 K454 K473 K492 K511 K530 K549 K568">
      <formula1>$A$2:$Q$2</formula1>
    </dataValidation>
  </dataValidations>
  <pageMargins left="0.7" right="0.7" top="0.75" bottom="0.75" header="0.3" footer="0.3"/>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I967"/>
  <sheetViews>
    <sheetView showGridLines="0" topLeftCell="A272" zoomScale="84" zoomScaleNormal="84" zoomScalePageLayoutView="84" workbookViewId="0">
      <selection activeCell="G131" sqref="G131"/>
    </sheetView>
  </sheetViews>
  <sheetFormatPr baseColWidth="10" defaultColWidth="11.42578125" defaultRowHeight="15" x14ac:dyDescent="0.25"/>
  <cols>
    <col min="1" max="1" width="1.85546875" style="78" customWidth="1"/>
    <col min="2" max="2" width="7.85546875" style="78" customWidth="1"/>
    <col min="3" max="3" width="41.7109375" style="78" customWidth="1"/>
    <col min="4" max="4" width="29.28515625" style="70" customWidth="1"/>
    <col min="5" max="5" width="10.140625" style="78" customWidth="1"/>
    <col min="6" max="7" width="13.85546875" style="78" customWidth="1"/>
    <col min="8" max="8" width="26.5703125" style="70" customWidth="1"/>
    <col min="9" max="9" width="12.7109375" style="78" bestFit="1" customWidth="1"/>
    <col min="10" max="10" width="37.140625" style="78" bestFit="1" customWidth="1"/>
    <col min="11" max="11" width="24.42578125" style="78" customWidth="1"/>
    <col min="12" max="12" width="11.42578125" style="78"/>
    <col min="13" max="13" width="14.7109375" style="78" bestFit="1" customWidth="1"/>
    <col min="14" max="77" width="11.42578125" style="78"/>
    <col min="78" max="78" width="16.7109375" style="78" bestFit="1" customWidth="1"/>
    <col min="79" max="16384" width="11.42578125" style="78"/>
  </cols>
  <sheetData>
    <row r="1" spans="1:555" ht="25.9" hidden="1" x14ac:dyDescent="0.3">
      <c r="A1" s="257" t="s">
        <v>148</v>
      </c>
      <c r="B1" s="405" t="s">
        <v>149</v>
      </c>
      <c r="C1" s="406" t="s">
        <v>150</v>
      </c>
      <c r="D1" s="406" t="s">
        <v>151</v>
      </c>
      <c r="E1" s="406" t="s">
        <v>152</v>
      </c>
      <c r="F1" s="406" t="s">
        <v>153</v>
      </c>
      <c r="G1" s="406" t="s">
        <v>154</v>
      </c>
      <c r="H1" s="406" t="s">
        <v>155</v>
      </c>
      <c r="I1" s="406" t="s">
        <v>156</v>
      </c>
      <c r="J1" s="406" t="s">
        <v>157</v>
      </c>
      <c r="K1" s="406" t="s">
        <v>158</v>
      </c>
      <c r="L1" s="406" t="s">
        <v>159</v>
      </c>
      <c r="M1" s="406" t="s">
        <v>160</v>
      </c>
      <c r="N1" s="406" t="s">
        <v>161</v>
      </c>
      <c r="O1" s="406" t="s">
        <v>162</v>
      </c>
      <c r="P1" s="406" t="s">
        <v>163</v>
      </c>
      <c r="Q1" s="406" t="s">
        <v>164</v>
      </c>
      <c r="R1" s="406" t="s">
        <v>165</v>
      </c>
      <c r="S1" s="406" t="s">
        <v>166</v>
      </c>
      <c r="T1" s="406" t="s">
        <v>167</v>
      </c>
      <c r="U1" s="406" t="s">
        <v>168</v>
      </c>
      <c r="V1" s="406" t="s">
        <v>169</v>
      </c>
      <c r="W1" s="406" t="s">
        <v>170</v>
      </c>
      <c r="X1" s="406" t="s">
        <v>171</v>
      </c>
      <c r="Y1" s="406" t="s">
        <v>172</v>
      </c>
      <c r="Z1" s="406" t="s">
        <v>173</v>
      </c>
      <c r="AA1" s="406" t="s">
        <v>174</v>
      </c>
      <c r="AB1" s="406" t="s">
        <v>175</v>
      </c>
      <c r="AC1" s="406" t="s">
        <v>176</v>
      </c>
      <c r="AD1" s="406" t="s">
        <v>177</v>
      </c>
      <c r="AE1" s="406" t="s">
        <v>178</v>
      </c>
      <c r="AF1" s="406" t="s">
        <v>179</v>
      </c>
      <c r="AG1" s="406" t="s">
        <v>180</v>
      </c>
      <c r="AH1" s="406" t="s">
        <v>181</v>
      </c>
      <c r="AI1" s="406" t="s">
        <v>182</v>
      </c>
      <c r="AJ1" s="405" t="s">
        <v>183</v>
      </c>
      <c r="AK1" s="406" t="s">
        <v>184</v>
      </c>
      <c r="AL1" s="406" t="s">
        <v>185</v>
      </c>
      <c r="AM1" s="406" t="s">
        <v>186</v>
      </c>
      <c r="AN1" s="406" t="s">
        <v>187</v>
      </c>
      <c r="AO1" s="406" t="s">
        <v>188</v>
      </c>
      <c r="AP1" s="406" t="s">
        <v>189</v>
      </c>
      <c r="AQ1" s="406" t="s">
        <v>190</v>
      </c>
      <c r="AR1" s="406" t="s">
        <v>191</v>
      </c>
      <c r="AS1" s="406" t="s">
        <v>192</v>
      </c>
      <c r="AT1" s="406" t="s">
        <v>193</v>
      </c>
      <c r="AU1" s="406" t="s">
        <v>194</v>
      </c>
      <c r="AV1" s="406" t="s">
        <v>195</v>
      </c>
      <c r="AW1" s="406" t="s">
        <v>196</v>
      </c>
      <c r="AX1" s="406" t="s">
        <v>197</v>
      </c>
      <c r="AY1" s="406" t="s">
        <v>198</v>
      </c>
      <c r="AZ1" s="406" t="s">
        <v>199</v>
      </c>
      <c r="BA1" s="406" t="s">
        <v>200</v>
      </c>
      <c r="BB1" s="406" t="s">
        <v>201</v>
      </c>
      <c r="BC1" s="406" t="s">
        <v>202</v>
      </c>
      <c r="BD1" s="406" t="s">
        <v>203</v>
      </c>
      <c r="BE1" s="406" t="s">
        <v>204</v>
      </c>
      <c r="BF1" s="406" t="s">
        <v>205</v>
      </c>
      <c r="BG1" s="406" t="s">
        <v>206</v>
      </c>
      <c r="BH1" s="406" t="s">
        <v>207</v>
      </c>
      <c r="BI1" s="406" t="s">
        <v>208</v>
      </c>
      <c r="BJ1" s="406" t="s">
        <v>209</v>
      </c>
      <c r="BK1" s="406" t="s">
        <v>210</v>
      </c>
      <c r="BL1" s="406" t="s">
        <v>211</v>
      </c>
      <c r="BM1" s="406" t="s">
        <v>212</v>
      </c>
      <c r="BN1" s="406" t="s">
        <v>213</v>
      </c>
      <c r="BO1" s="406" t="s">
        <v>214</v>
      </c>
      <c r="BP1" s="406" t="s">
        <v>215</v>
      </c>
      <c r="BQ1" s="406" t="s">
        <v>216</v>
      </c>
      <c r="BR1" s="406" t="s">
        <v>217</v>
      </c>
      <c r="BS1" s="406" t="s">
        <v>218</v>
      </c>
      <c r="BT1" s="405" t="s">
        <v>219</v>
      </c>
      <c r="BU1" s="406" t="s">
        <v>220</v>
      </c>
      <c r="BV1" s="406" t="s">
        <v>221</v>
      </c>
      <c r="BW1" s="406" t="s">
        <v>222</v>
      </c>
      <c r="BX1" s="406" t="s">
        <v>223</v>
      </c>
      <c r="BY1" s="406" t="s">
        <v>224</v>
      </c>
      <c r="BZ1" s="405" t="s">
        <v>225</v>
      </c>
      <c r="CA1" s="406" t="s">
        <v>226</v>
      </c>
      <c r="CB1" s="406" t="s">
        <v>227</v>
      </c>
      <c r="CC1" s="406" t="s">
        <v>228</v>
      </c>
      <c r="CD1" s="406" t="s">
        <v>229</v>
      </c>
      <c r="CE1" s="406" t="s">
        <v>230</v>
      </c>
      <c r="CF1" s="406" t="s">
        <v>231</v>
      </c>
      <c r="CG1" s="405" t="s">
        <v>232</v>
      </c>
      <c r="CH1" s="406" t="s">
        <v>233</v>
      </c>
      <c r="CI1" s="406" t="s">
        <v>234</v>
      </c>
      <c r="CJ1" s="406" t="s">
        <v>235</v>
      </c>
      <c r="CK1" s="406" t="s">
        <v>236</v>
      </c>
      <c r="CL1" s="406" t="s">
        <v>237</v>
      </c>
      <c r="CM1" s="406" t="s">
        <v>238</v>
      </c>
      <c r="CN1" s="406" t="s">
        <v>239</v>
      </c>
      <c r="CO1" s="406" t="s">
        <v>240</v>
      </c>
      <c r="CP1" s="406" t="s">
        <v>241</v>
      </c>
      <c r="CQ1" s="407" t="s">
        <v>242</v>
      </c>
      <c r="CR1" s="405" t="s">
        <v>243</v>
      </c>
      <c r="CS1" s="406" t="s">
        <v>244</v>
      </c>
      <c r="CT1" s="406" t="s">
        <v>245</v>
      </c>
      <c r="CU1" s="406" t="s">
        <v>246</v>
      </c>
      <c r="CV1" s="406" t="s">
        <v>247</v>
      </c>
      <c r="CW1" s="406" t="s">
        <v>248</v>
      </c>
      <c r="CX1" s="406" t="s">
        <v>249</v>
      </c>
      <c r="CY1" s="406" t="s">
        <v>250</v>
      </c>
      <c r="CZ1" s="406" t="s">
        <v>251</v>
      </c>
      <c r="DA1" s="406" t="s">
        <v>252</v>
      </c>
      <c r="DB1" s="406" t="s">
        <v>253</v>
      </c>
      <c r="DC1" s="405" t="s">
        <v>254</v>
      </c>
      <c r="DD1" s="406" t="s">
        <v>255</v>
      </c>
      <c r="DE1" s="406" t="s">
        <v>256</v>
      </c>
      <c r="DF1" s="406" t="s">
        <v>257</v>
      </c>
      <c r="DG1" s="406" t="s">
        <v>258</v>
      </c>
      <c r="DH1" s="406" t="s">
        <v>259</v>
      </c>
      <c r="DI1" s="406" t="s">
        <v>260</v>
      </c>
      <c r="DJ1" s="406" t="s">
        <v>261</v>
      </c>
      <c r="DK1" s="406" t="s">
        <v>262</v>
      </c>
      <c r="DL1" s="406" t="s">
        <v>263</v>
      </c>
      <c r="DM1" s="406" t="s">
        <v>264</v>
      </c>
      <c r="DN1" s="406" t="s">
        <v>265</v>
      </c>
      <c r="DO1" s="406" t="s">
        <v>266</v>
      </c>
      <c r="DP1" s="406" t="s">
        <v>267</v>
      </c>
      <c r="DQ1" s="406" t="s">
        <v>268</v>
      </c>
      <c r="DR1" s="405" t="s">
        <v>269</v>
      </c>
      <c r="DS1" s="406" t="s">
        <v>270</v>
      </c>
      <c r="DT1" s="406" t="s">
        <v>271</v>
      </c>
      <c r="DU1" s="406" t="s">
        <v>272</v>
      </c>
      <c r="DV1" s="406" t="s">
        <v>273</v>
      </c>
      <c r="DW1" s="406" t="s">
        <v>274</v>
      </c>
      <c r="DX1" s="406" t="s">
        <v>275</v>
      </c>
      <c r="DY1" s="406" t="s">
        <v>276</v>
      </c>
      <c r="DZ1" s="406" t="s">
        <v>277</v>
      </c>
      <c r="EA1" s="406" t="s">
        <v>278</v>
      </c>
      <c r="EB1" s="406" t="s">
        <v>279</v>
      </c>
      <c r="EC1" s="406" t="s">
        <v>280</v>
      </c>
      <c r="ED1" s="406" t="s">
        <v>281</v>
      </c>
      <c r="EE1" s="406" t="s">
        <v>282</v>
      </c>
      <c r="EF1" s="406" t="s">
        <v>283</v>
      </c>
      <c r="EG1" s="406" t="s">
        <v>284</v>
      </c>
      <c r="EH1" s="405" t="s">
        <v>285</v>
      </c>
      <c r="EI1" s="406" t="s">
        <v>286</v>
      </c>
      <c r="EJ1" s="406" t="s">
        <v>287</v>
      </c>
      <c r="EK1" s="406" t="s">
        <v>288</v>
      </c>
      <c r="EL1" s="406" t="s">
        <v>289</v>
      </c>
      <c r="EM1" s="406" t="s">
        <v>290</v>
      </c>
      <c r="EN1" s="406" t="s">
        <v>291</v>
      </c>
      <c r="EO1" s="406" t="s">
        <v>292</v>
      </c>
      <c r="EP1" s="406" t="s">
        <v>293</v>
      </c>
      <c r="EQ1" s="406" t="s">
        <v>294</v>
      </c>
      <c r="ER1" s="406" t="s">
        <v>295</v>
      </c>
      <c r="ES1" s="406" t="s">
        <v>296</v>
      </c>
      <c r="ET1" s="406" t="s">
        <v>297</v>
      </c>
      <c r="EU1" s="406" t="s">
        <v>298</v>
      </c>
      <c r="EV1" s="406" t="s">
        <v>299</v>
      </c>
      <c r="EW1" s="405" t="s">
        <v>300</v>
      </c>
      <c r="EX1" s="406" t="s">
        <v>301</v>
      </c>
      <c r="EY1" s="406" t="s">
        <v>302</v>
      </c>
      <c r="EZ1" s="406" t="s">
        <v>303</v>
      </c>
      <c r="FA1" s="406" t="s">
        <v>304</v>
      </c>
      <c r="FB1" s="406" t="s">
        <v>305</v>
      </c>
      <c r="FC1" s="406" t="s">
        <v>306</v>
      </c>
      <c r="FD1" s="406" t="s">
        <v>307</v>
      </c>
      <c r="FE1" s="406" t="s">
        <v>308</v>
      </c>
      <c r="FF1" s="406" t="s">
        <v>309</v>
      </c>
      <c r="FG1" s="406" t="s">
        <v>310</v>
      </c>
      <c r="FH1" s="406" t="s">
        <v>311</v>
      </c>
      <c r="FI1" s="406" t="s">
        <v>312</v>
      </c>
      <c r="FJ1" s="406" t="s">
        <v>313</v>
      </c>
      <c r="FK1" s="406" t="s">
        <v>314</v>
      </c>
      <c r="FL1" s="406" t="s">
        <v>315</v>
      </c>
      <c r="FM1" s="406" t="s">
        <v>316</v>
      </c>
      <c r="FN1" s="406" t="s">
        <v>317</v>
      </c>
      <c r="FO1" s="406" t="s">
        <v>318</v>
      </c>
      <c r="FP1" s="406" t="s">
        <v>319</v>
      </c>
      <c r="FQ1" s="406" t="s">
        <v>320</v>
      </c>
      <c r="FR1" s="406" t="s">
        <v>321</v>
      </c>
      <c r="FS1" s="406" t="s">
        <v>322</v>
      </c>
      <c r="FT1" s="406" t="s">
        <v>323</v>
      </c>
      <c r="FU1" s="406" t="s">
        <v>324</v>
      </c>
      <c r="FV1" s="406" t="s">
        <v>325</v>
      </c>
      <c r="FW1" s="405" t="s">
        <v>326</v>
      </c>
      <c r="FX1" s="405" t="s">
        <v>327</v>
      </c>
      <c r="FY1" s="406" t="s">
        <v>328</v>
      </c>
      <c r="FZ1" s="406" t="s">
        <v>329</v>
      </c>
      <c r="GA1" s="406" t="s">
        <v>330</v>
      </c>
      <c r="GB1" s="406" t="s">
        <v>331</v>
      </c>
      <c r="GC1" s="406" t="s">
        <v>332</v>
      </c>
      <c r="GD1" s="406" t="s">
        <v>333</v>
      </c>
      <c r="GE1" s="406" t="s">
        <v>334</v>
      </c>
      <c r="GF1" s="405" t="s">
        <v>335</v>
      </c>
      <c r="GG1" s="406" t="s">
        <v>336</v>
      </c>
      <c r="GH1" s="406" t="s">
        <v>337</v>
      </c>
      <c r="GI1" s="406" t="s">
        <v>338</v>
      </c>
      <c r="GJ1" s="406" t="s">
        <v>339</v>
      </c>
      <c r="GK1" s="406" t="s">
        <v>340</v>
      </c>
      <c r="GL1" s="406" t="s">
        <v>341</v>
      </c>
      <c r="GM1" s="406" t="s">
        <v>342</v>
      </c>
      <c r="GN1" s="405" t="s">
        <v>343</v>
      </c>
      <c r="GO1" s="406" t="s">
        <v>344</v>
      </c>
      <c r="GP1" s="406" t="s">
        <v>345</v>
      </c>
      <c r="GQ1" s="406" t="s">
        <v>346</v>
      </c>
      <c r="GR1" s="406" t="s">
        <v>347</v>
      </c>
      <c r="GS1" s="406" t="s">
        <v>348</v>
      </c>
      <c r="GT1" s="406" t="s">
        <v>349</v>
      </c>
      <c r="GU1" s="405" t="s">
        <v>350</v>
      </c>
      <c r="GV1" s="406" t="s">
        <v>351</v>
      </c>
      <c r="GW1" s="406" t="s">
        <v>352</v>
      </c>
      <c r="GX1" s="406" t="s">
        <v>353</v>
      </c>
      <c r="GY1" s="406" t="s">
        <v>354</v>
      </c>
      <c r="GZ1" s="406" t="s">
        <v>355</v>
      </c>
      <c r="HA1" s="406" t="s">
        <v>356</v>
      </c>
      <c r="HB1" s="406" t="s">
        <v>357</v>
      </c>
      <c r="HC1" s="407" t="s">
        <v>358</v>
      </c>
      <c r="HD1" s="405" t="s">
        <v>359</v>
      </c>
      <c r="HE1" s="406" t="s">
        <v>360</v>
      </c>
      <c r="HF1" s="406" t="s">
        <v>361</v>
      </c>
      <c r="HG1" s="406" t="s">
        <v>362</v>
      </c>
      <c r="HH1" s="406" t="s">
        <v>363</v>
      </c>
      <c r="HI1" s="406" t="s">
        <v>364</v>
      </c>
      <c r="HJ1" s="406" t="s">
        <v>365</v>
      </c>
      <c r="HK1" s="406" t="s">
        <v>366</v>
      </c>
      <c r="HL1" s="406" t="s">
        <v>367</v>
      </c>
      <c r="HM1" s="406" t="s">
        <v>368</v>
      </c>
      <c r="HN1" s="406" t="s">
        <v>369</v>
      </c>
      <c r="HO1" s="406" t="s">
        <v>370</v>
      </c>
      <c r="HP1" s="405" t="s">
        <v>371</v>
      </c>
      <c r="HQ1" s="406" t="s">
        <v>372</v>
      </c>
      <c r="HR1" s="406" t="s">
        <v>373</v>
      </c>
      <c r="HS1" s="406" t="s">
        <v>374</v>
      </c>
      <c r="HT1" s="406" t="s">
        <v>375</v>
      </c>
      <c r="HU1" s="406" t="s">
        <v>376</v>
      </c>
      <c r="HV1" s="406" t="s">
        <v>377</v>
      </c>
      <c r="HW1" s="406" t="s">
        <v>378</v>
      </c>
      <c r="HX1" s="405" t="s">
        <v>379</v>
      </c>
      <c r="HY1" s="406" t="s">
        <v>380</v>
      </c>
      <c r="HZ1" s="406" t="s">
        <v>381</v>
      </c>
      <c r="IA1" s="406" t="s">
        <v>382</v>
      </c>
      <c r="IB1" s="406" t="s">
        <v>383</v>
      </c>
      <c r="IC1" s="406" t="s">
        <v>384</v>
      </c>
      <c r="ID1" s="406" t="s">
        <v>385</v>
      </c>
      <c r="IE1" s="406" t="s">
        <v>386</v>
      </c>
      <c r="IF1" s="406" t="s">
        <v>387</v>
      </c>
      <c r="IG1" s="406" t="s">
        <v>388</v>
      </c>
      <c r="IH1" s="406" t="s">
        <v>389</v>
      </c>
      <c r="II1" s="406" t="s">
        <v>390</v>
      </c>
      <c r="IJ1" s="406" t="s">
        <v>391</v>
      </c>
      <c r="IK1" s="406" t="s">
        <v>392</v>
      </c>
      <c r="IL1" s="406" t="s">
        <v>393</v>
      </c>
      <c r="IM1" s="406" t="s">
        <v>394</v>
      </c>
      <c r="IN1" s="406" t="s">
        <v>395</v>
      </c>
      <c r="IO1" s="405" t="s">
        <v>396</v>
      </c>
      <c r="IP1" s="406" t="s">
        <v>397</v>
      </c>
      <c r="IQ1" s="406" t="s">
        <v>398</v>
      </c>
      <c r="IR1" s="406" t="s">
        <v>399</v>
      </c>
      <c r="IS1" s="406" t="s">
        <v>400</v>
      </c>
      <c r="IT1" s="406" t="s">
        <v>401</v>
      </c>
      <c r="IU1" s="406" t="s">
        <v>402</v>
      </c>
      <c r="IV1" s="405" t="s">
        <v>403</v>
      </c>
      <c r="IW1" s="406" t="s">
        <v>404</v>
      </c>
      <c r="IX1" s="406" t="s">
        <v>405</v>
      </c>
      <c r="IY1" s="406" t="s">
        <v>406</v>
      </c>
      <c r="IZ1" s="406" t="s">
        <v>407</v>
      </c>
      <c r="JA1" s="406" t="s">
        <v>408</v>
      </c>
      <c r="JB1" s="406" t="s">
        <v>409</v>
      </c>
      <c r="JC1" s="406" t="s">
        <v>410</v>
      </c>
      <c r="JD1" s="406" t="s">
        <v>411</v>
      </c>
      <c r="JE1" s="406" t="s">
        <v>412</v>
      </c>
      <c r="JF1" s="406" t="s">
        <v>413</v>
      </c>
      <c r="JG1" s="406" t="s">
        <v>414</v>
      </c>
      <c r="JH1" s="406" t="s">
        <v>415</v>
      </c>
      <c r="JI1" s="406" t="s">
        <v>416</v>
      </c>
      <c r="JJ1" s="406" t="s">
        <v>417</v>
      </c>
      <c r="JK1" s="406" t="s">
        <v>418</v>
      </c>
      <c r="JL1" s="406" t="s">
        <v>419</v>
      </c>
      <c r="JM1" s="406" t="s">
        <v>420</v>
      </c>
      <c r="JN1" s="406" t="s">
        <v>421</v>
      </c>
      <c r="JO1" s="406" t="s">
        <v>422</v>
      </c>
      <c r="JP1" s="406" t="s">
        <v>423</v>
      </c>
      <c r="JQ1" s="406" t="s">
        <v>424</v>
      </c>
      <c r="JR1" s="406" t="s">
        <v>425</v>
      </c>
      <c r="JS1" s="406" t="s">
        <v>426</v>
      </c>
      <c r="JT1" s="406" t="s">
        <v>427</v>
      </c>
      <c r="JU1" s="406" t="s">
        <v>428</v>
      </c>
      <c r="JV1" s="406" t="s">
        <v>429</v>
      </c>
      <c r="JW1" s="406" t="s">
        <v>430</v>
      </c>
      <c r="JX1" s="406" t="s">
        <v>431</v>
      </c>
      <c r="JY1" s="406" t="s">
        <v>432</v>
      </c>
      <c r="JZ1" s="406" t="s">
        <v>433</v>
      </c>
      <c r="KA1" s="406" t="s">
        <v>434</v>
      </c>
      <c r="KB1" s="406" t="s">
        <v>435</v>
      </c>
      <c r="KC1" s="406" t="s">
        <v>436</v>
      </c>
      <c r="KD1" s="406" t="s">
        <v>437</v>
      </c>
      <c r="KE1" s="406" t="s">
        <v>438</v>
      </c>
      <c r="KF1" s="406" t="s">
        <v>439</v>
      </c>
      <c r="KG1" s="406" t="s">
        <v>440</v>
      </c>
      <c r="KH1" s="406" t="s">
        <v>441</v>
      </c>
      <c r="KI1" s="406" t="s">
        <v>442</v>
      </c>
      <c r="KJ1" s="406" t="s">
        <v>443</v>
      </c>
      <c r="KK1" s="406" t="s">
        <v>444</v>
      </c>
      <c r="KL1" s="406" t="s">
        <v>445</v>
      </c>
      <c r="KM1" s="406" t="s">
        <v>446</v>
      </c>
      <c r="KN1" s="406" t="s">
        <v>447</v>
      </c>
      <c r="KO1" s="405" t="s">
        <v>448</v>
      </c>
      <c r="KP1" s="406" t="s">
        <v>449</v>
      </c>
      <c r="KQ1" s="406" t="s">
        <v>450</v>
      </c>
      <c r="KR1" s="406" t="s">
        <v>451</v>
      </c>
      <c r="KS1" s="406" t="s">
        <v>452</v>
      </c>
      <c r="KT1" s="406" t="s">
        <v>453</v>
      </c>
      <c r="KU1" s="406" t="s">
        <v>454</v>
      </c>
      <c r="KV1" s="406" t="s">
        <v>455</v>
      </c>
      <c r="KW1" s="406" t="s">
        <v>456</v>
      </c>
      <c r="KX1" s="406" t="s">
        <v>457</v>
      </c>
      <c r="KY1" s="406" t="s">
        <v>458</v>
      </c>
      <c r="KZ1" s="406" t="s">
        <v>459</v>
      </c>
      <c r="LA1" s="406" t="s">
        <v>460</v>
      </c>
      <c r="LB1" s="406" t="s">
        <v>461</v>
      </c>
      <c r="LC1" s="406" t="s">
        <v>462</v>
      </c>
      <c r="LD1" s="407" t="s">
        <v>463</v>
      </c>
      <c r="LE1" s="405" t="s">
        <v>464</v>
      </c>
      <c r="LF1" s="406" t="s">
        <v>465</v>
      </c>
      <c r="LG1" s="406" t="s">
        <v>520</v>
      </c>
      <c r="LH1" s="406" t="s">
        <v>521</v>
      </c>
      <c r="LI1" s="406" t="s">
        <v>522</v>
      </c>
      <c r="LJ1" s="406" t="s">
        <v>523</v>
      </c>
      <c r="LK1" s="406" t="s">
        <v>524</v>
      </c>
      <c r="LL1" s="406" t="s">
        <v>525</v>
      </c>
      <c r="LM1" s="406" t="s">
        <v>526</v>
      </c>
      <c r="LN1" s="406" t="s">
        <v>527</v>
      </c>
      <c r="LO1" s="406" t="s">
        <v>528</v>
      </c>
      <c r="LP1" s="406" t="s">
        <v>466</v>
      </c>
      <c r="LQ1" s="406" t="s">
        <v>529</v>
      </c>
      <c r="LR1" s="406" t="s">
        <v>530</v>
      </c>
      <c r="LS1" s="406" t="s">
        <v>531</v>
      </c>
      <c r="LT1" s="406" t="s">
        <v>532</v>
      </c>
      <c r="LU1" s="406" t="s">
        <v>533</v>
      </c>
      <c r="LV1" s="405" t="s">
        <v>467</v>
      </c>
      <c r="LW1" s="406" t="s">
        <v>468</v>
      </c>
      <c r="LX1" s="406" t="s">
        <v>469</v>
      </c>
      <c r="LY1" s="406" t="s">
        <v>470</v>
      </c>
      <c r="LZ1" s="406" t="s">
        <v>471</v>
      </c>
      <c r="MA1" s="406" t="s">
        <v>472</v>
      </c>
      <c r="MB1" s="406" t="s">
        <v>473</v>
      </c>
      <c r="MC1" s="406" t="s">
        <v>474</v>
      </c>
      <c r="MD1" s="406" t="s">
        <v>475</v>
      </c>
      <c r="ME1" s="406" t="s">
        <v>476</v>
      </c>
      <c r="MF1" s="406" t="s">
        <v>477</v>
      </c>
      <c r="MG1" s="406" t="s">
        <v>478</v>
      </c>
      <c r="MH1" s="406" t="s">
        <v>479</v>
      </c>
      <c r="MI1" s="406" t="s">
        <v>480</v>
      </c>
      <c r="MJ1" s="406" t="s">
        <v>481</v>
      </c>
      <c r="MK1" s="406" t="s">
        <v>482</v>
      </c>
      <c r="ML1" s="406" t="s">
        <v>483</v>
      </c>
      <c r="MM1" s="406" t="s">
        <v>484</v>
      </c>
      <c r="MN1" s="406" t="s">
        <v>485</v>
      </c>
      <c r="MO1" s="406" t="s">
        <v>486</v>
      </c>
      <c r="MP1" s="406" t="s">
        <v>487</v>
      </c>
      <c r="MQ1" s="406" t="s">
        <v>488</v>
      </c>
      <c r="MR1" s="406" t="s">
        <v>489</v>
      </c>
      <c r="MS1" s="406" t="s">
        <v>490</v>
      </c>
      <c r="MT1" s="406" t="s">
        <v>491</v>
      </c>
      <c r="MU1" s="406" t="s">
        <v>492</v>
      </c>
      <c r="MV1" s="406" t="s">
        <v>493</v>
      </c>
      <c r="MW1" s="406" t="s">
        <v>494</v>
      </c>
      <c r="MX1" s="406" t="s">
        <v>495</v>
      </c>
      <c r="MY1" s="406" t="s">
        <v>496</v>
      </c>
      <c r="MZ1" s="406" t="s">
        <v>497</v>
      </c>
      <c r="NA1" s="406" t="s">
        <v>498</v>
      </c>
      <c r="NB1" s="406" t="s">
        <v>499</v>
      </c>
      <c r="NC1" s="406" t="s">
        <v>500</v>
      </c>
      <c r="ND1" s="406" t="s">
        <v>501</v>
      </c>
      <c r="NE1" s="406" t="s">
        <v>502</v>
      </c>
      <c r="NF1" s="406" t="s">
        <v>503</v>
      </c>
      <c r="NG1" s="406" t="s">
        <v>504</v>
      </c>
      <c r="NH1" s="405" t="s">
        <v>505</v>
      </c>
      <c r="NI1" s="406" t="s">
        <v>506</v>
      </c>
      <c r="NJ1" s="406" t="s">
        <v>507</v>
      </c>
      <c r="NK1" s="406" t="s">
        <v>508</v>
      </c>
      <c r="NL1" s="406" t="s">
        <v>509</v>
      </c>
      <c r="NM1" s="406" t="s">
        <v>510</v>
      </c>
      <c r="NN1" s="405" t="s">
        <v>511</v>
      </c>
      <c r="NO1" s="406" t="s">
        <v>512</v>
      </c>
      <c r="NP1" s="406" t="s">
        <v>513</v>
      </c>
      <c r="NQ1" s="406" t="s">
        <v>514</v>
      </c>
      <c r="NR1" s="406" t="s">
        <v>515</v>
      </c>
      <c r="NS1" s="406" t="s">
        <v>516</v>
      </c>
      <c r="NT1" s="406" t="s">
        <v>517</v>
      </c>
      <c r="NU1" s="406" t="s">
        <v>518</v>
      </c>
      <c r="NV1" s="407" t="s">
        <v>534</v>
      </c>
      <c r="NW1" s="405" t="s">
        <v>535</v>
      </c>
      <c r="NX1" s="406" t="s">
        <v>536</v>
      </c>
      <c r="NY1" s="406" t="s">
        <v>537</v>
      </c>
      <c r="NZ1" s="406" t="s">
        <v>538</v>
      </c>
      <c r="OA1" s="406" t="s">
        <v>539</v>
      </c>
      <c r="OB1" s="406" t="s">
        <v>540</v>
      </c>
      <c r="OC1" s="406" t="s">
        <v>541</v>
      </c>
      <c r="OD1" s="406" t="s">
        <v>542</v>
      </c>
      <c r="OE1" s="406" t="s">
        <v>543</v>
      </c>
      <c r="OF1" s="406" t="s">
        <v>544</v>
      </c>
      <c r="OG1" s="406" t="s">
        <v>545</v>
      </c>
      <c r="OH1" s="406" t="s">
        <v>546</v>
      </c>
      <c r="OI1" s="406" t="s">
        <v>547</v>
      </c>
      <c r="OJ1" s="406" t="s">
        <v>548</v>
      </c>
      <c r="OK1" s="406" t="s">
        <v>549</v>
      </c>
      <c r="OL1" s="406" t="s">
        <v>550</v>
      </c>
      <c r="OM1" s="406" t="s">
        <v>551</v>
      </c>
      <c r="ON1" s="406" t="s">
        <v>552</v>
      </c>
      <c r="OO1" s="406" t="s">
        <v>553</v>
      </c>
      <c r="OP1" s="406" t="s">
        <v>554</v>
      </c>
      <c r="OQ1" s="406" t="s">
        <v>555</v>
      </c>
      <c r="OR1" s="406" t="s">
        <v>556</v>
      </c>
      <c r="OS1" s="406" t="s">
        <v>557</v>
      </c>
      <c r="OT1" s="406" t="s">
        <v>558</v>
      </c>
      <c r="OU1" s="406" t="s">
        <v>559</v>
      </c>
      <c r="OV1" s="406" t="s">
        <v>560</v>
      </c>
      <c r="OW1" s="406" t="s">
        <v>561</v>
      </c>
      <c r="OX1" s="406" t="s">
        <v>562</v>
      </c>
      <c r="OY1" s="406" t="s">
        <v>563</v>
      </c>
      <c r="OZ1" s="406" t="s">
        <v>564</v>
      </c>
      <c r="PA1" s="406" t="s">
        <v>565</v>
      </c>
      <c r="PB1" s="406" t="s">
        <v>566</v>
      </c>
      <c r="PC1" s="406" t="s">
        <v>567</v>
      </c>
      <c r="PD1" s="406" t="s">
        <v>568</v>
      </c>
      <c r="PE1" s="406" t="s">
        <v>569</v>
      </c>
      <c r="PF1" s="406" t="s">
        <v>570</v>
      </c>
      <c r="PG1" s="406" t="s">
        <v>571</v>
      </c>
      <c r="PH1" s="406" t="s">
        <v>572</v>
      </c>
      <c r="PI1" s="406" t="s">
        <v>573</v>
      </c>
      <c r="PJ1" s="406" t="s">
        <v>574</v>
      </c>
      <c r="PK1" s="406" t="s">
        <v>575</v>
      </c>
      <c r="PL1" s="406" t="s">
        <v>576</v>
      </c>
      <c r="PM1" s="406" t="s">
        <v>577</v>
      </c>
      <c r="PN1" s="406" t="s">
        <v>578</v>
      </c>
      <c r="PO1" s="406" t="s">
        <v>579</v>
      </c>
      <c r="PP1" s="406" t="s">
        <v>580</v>
      </c>
      <c r="PQ1" s="406" t="s">
        <v>581</v>
      </c>
      <c r="PR1" s="406" t="s">
        <v>582</v>
      </c>
      <c r="PS1" s="406" t="s">
        <v>583</v>
      </c>
      <c r="PT1" s="406" t="s">
        <v>584</v>
      </c>
      <c r="PU1" s="406" t="s">
        <v>585</v>
      </c>
      <c r="PV1" s="406" t="s">
        <v>586</v>
      </c>
      <c r="PW1" s="406" t="s">
        <v>587</v>
      </c>
      <c r="PX1" s="406" t="s">
        <v>588</v>
      </c>
      <c r="PY1" s="406" t="s">
        <v>589</v>
      </c>
      <c r="PZ1" s="406" t="s">
        <v>590</v>
      </c>
      <c r="QA1" s="406" t="s">
        <v>591</v>
      </c>
      <c r="QB1" s="406" t="s">
        <v>592</v>
      </c>
      <c r="QC1" s="406" t="s">
        <v>593</v>
      </c>
      <c r="QD1" s="406" t="s">
        <v>594</v>
      </c>
      <c r="QE1" s="406" t="s">
        <v>595</v>
      </c>
      <c r="QF1" s="405" t="s">
        <v>596</v>
      </c>
      <c r="QG1" s="406" t="s">
        <v>597</v>
      </c>
      <c r="QH1" s="406" t="s">
        <v>598</v>
      </c>
      <c r="QI1" s="406" t="s">
        <v>599</v>
      </c>
      <c r="QJ1" s="406" t="s">
        <v>600</v>
      </c>
      <c r="QK1" s="406" t="s">
        <v>601</v>
      </c>
      <c r="QL1" s="406" t="s">
        <v>602</v>
      </c>
      <c r="QM1" s="406" t="s">
        <v>603</v>
      </c>
      <c r="QN1" s="405" t="s">
        <v>604</v>
      </c>
      <c r="QO1" s="406" t="s">
        <v>605</v>
      </c>
      <c r="QP1" s="406" t="s">
        <v>606</v>
      </c>
      <c r="QQ1" s="406" t="s">
        <v>621</v>
      </c>
      <c r="QR1" s="406" t="s">
        <v>622</v>
      </c>
      <c r="QS1" s="406" t="s">
        <v>623</v>
      </c>
      <c r="QT1" s="406" t="s">
        <v>624</v>
      </c>
      <c r="QU1" s="406" t="s">
        <v>625</v>
      </c>
      <c r="QV1" s="406" t="s">
        <v>626</v>
      </c>
      <c r="QW1" s="406" t="s">
        <v>627</v>
      </c>
      <c r="QX1" s="406" t="s">
        <v>628</v>
      </c>
      <c r="QY1" s="406" t="s">
        <v>629</v>
      </c>
      <c r="QZ1" s="406" t="s">
        <v>630</v>
      </c>
      <c r="RA1" s="406" t="s">
        <v>631</v>
      </c>
      <c r="RB1" s="406" t="s">
        <v>632</v>
      </c>
      <c r="RC1" s="406" t="s">
        <v>633</v>
      </c>
      <c r="RD1" s="406" t="s">
        <v>634</v>
      </c>
      <c r="RE1" s="406" t="s">
        <v>635</v>
      </c>
      <c r="RF1" s="405" t="s">
        <v>607</v>
      </c>
      <c r="RG1" s="406" t="s">
        <v>608</v>
      </c>
      <c r="RH1" s="406" t="s">
        <v>609</v>
      </c>
      <c r="RI1" s="406" t="s">
        <v>610</v>
      </c>
      <c r="RJ1" s="405" t="s">
        <v>611</v>
      </c>
      <c r="RK1" s="406" t="s">
        <v>612</v>
      </c>
      <c r="RL1" s="406" t="s">
        <v>613</v>
      </c>
      <c r="RM1" s="406" t="s">
        <v>614</v>
      </c>
      <c r="RN1" s="406" t="s">
        <v>615</v>
      </c>
      <c r="RO1" s="406" t="s">
        <v>616</v>
      </c>
      <c r="RP1" s="406" t="s">
        <v>617</v>
      </c>
      <c r="RQ1" s="406" t="s">
        <v>618</v>
      </c>
      <c r="RR1" s="406" t="s">
        <v>619</v>
      </c>
      <c r="RS1" s="406" t="s">
        <v>620</v>
      </c>
      <c r="RT1" s="407" t="s">
        <v>636</v>
      </c>
      <c r="RU1" s="405" t="s">
        <v>637</v>
      </c>
      <c r="RV1" s="406" t="s">
        <v>638</v>
      </c>
      <c r="RW1" s="406" t="s">
        <v>639</v>
      </c>
      <c r="RX1" s="406" t="s">
        <v>640</v>
      </c>
      <c r="RY1" s="406" t="s">
        <v>641</v>
      </c>
      <c r="RZ1" s="406" t="s">
        <v>642</v>
      </c>
      <c r="SA1" s="406" t="s">
        <v>643</v>
      </c>
      <c r="SB1" s="406" t="s">
        <v>644</v>
      </c>
      <c r="SC1" s="406" t="s">
        <v>645</v>
      </c>
      <c r="SD1" s="405" t="s">
        <v>646</v>
      </c>
      <c r="SE1" s="406" t="s">
        <v>647</v>
      </c>
      <c r="SF1" s="406" t="s">
        <v>648</v>
      </c>
      <c r="SG1" s="406" t="s">
        <v>649</v>
      </c>
      <c r="SH1" s="406" t="s">
        <v>650</v>
      </c>
      <c r="SI1" s="406" t="s">
        <v>651</v>
      </c>
      <c r="SJ1" s="406" t="s">
        <v>652</v>
      </c>
      <c r="SK1" s="406" t="s">
        <v>653</v>
      </c>
      <c r="SL1" s="406" t="s">
        <v>654</v>
      </c>
      <c r="SM1" s="406" t="s">
        <v>655</v>
      </c>
      <c r="SN1" s="406" t="s">
        <v>656</v>
      </c>
      <c r="SO1" s="406" t="s">
        <v>657</v>
      </c>
      <c r="SP1" s="406" t="s">
        <v>658</v>
      </c>
      <c r="SQ1" s="406" t="s">
        <v>659</v>
      </c>
      <c r="SR1" s="406" t="s">
        <v>660</v>
      </c>
      <c r="SS1" s="406" t="s">
        <v>661</v>
      </c>
      <c r="ST1" s="406" t="s">
        <v>662</v>
      </c>
      <c r="SU1" s="407" t="s">
        <v>663</v>
      </c>
      <c r="SV1" s="405" t="s">
        <v>664</v>
      </c>
      <c r="SW1" s="406" t="s">
        <v>665</v>
      </c>
      <c r="SX1" s="406" t="s">
        <v>666</v>
      </c>
      <c r="SY1" s="406" t="s">
        <v>667</v>
      </c>
      <c r="SZ1" s="406" t="s">
        <v>668</v>
      </c>
      <c r="TA1" s="406" t="s">
        <v>669</v>
      </c>
      <c r="TB1" s="406" t="s">
        <v>670</v>
      </c>
      <c r="TC1" s="406" t="s">
        <v>671</v>
      </c>
      <c r="TD1" s="406" t="s">
        <v>672</v>
      </c>
      <c r="TE1" s="406" t="s">
        <v>673</v>
      </c>
      <c r="TF1" s="406" t="s">
        <v>674</v>
      </c>
      <c r="TG1" s="406" t="s">
        <v>675</v>
      </c>
      <c r="TH1" s="406" t="s">
        <v>676</v>
      </c>
      <c r="TI1" s="406" t="s">
        <v>677</v>
      </c>
      <c r="TJ1" s="405" t="s">
        <v>678</v>
      </c>
      <c r="TK1" s="406" t="s">
        <v>679</v>
      </c>
      <c r="TL1" s="406" t="s">
        <v>680</v>
      </c>
      <c r="TM1" s="406" t="s">
        <v>681</v>
      </c>
      <c r="TN1" s="406" t="s">
        <v>682</v>
      </c>
      <c r="TO1" s="406" t="s">
        <v>683</v>
      </c>
      <c r="TP1" s="406" t="s">
        <v>684</v>
      </c>
      <c r="TQ1" s="406" t="s">
        <v>685</v>
      </c>
      <c r="TR1" s="406" t="s">
        <v>686</v>
      </c>
      <c r="TS1" s="406" t="s">
        <v>687</v>
      </c>
      <c r="TT1" s="406" t="s">
        <v>688</v>
      </c>
      <c r="TU1" s="406" t="s">
        <v>689</v>
      </c>
      <c r="TV1" s="406" t="s">
        <v>690</v>
      </c>
      <c r="TW1" s="406" t="s">
        <v>691</v>
      </c>
      <c r="TX1" s="406" t="s">
        <v>692</v>
      </c>
      <c r="TY1" s="406" t="s">
        <v>693</v>
      </c>
      <c r="TZ1" s="406" t="s">
        <v>694</v>
      </c>
      <c r="UA1" s="406" t="s">
        <v>695</v>
      </c>
      <c r="UB1" s="406" t="s">
        <v>696</v>
      </c>
      <c r="UC1" s="407" t="s">
        <v>697</v>
      </c>
      <c r="UD1" s="406" t="s">
        <v>698</v>
      </c>
      <c r="UE1" s="406" t="s">
        <v>699</v>
      </c>
      <c r="UF1" s="406" t="s">
        <v>700</v>
      </c>
      <c r="UG1" s="406" t="s">
        <v>701</v>
      </c>
      <c r="UH1" s="406" t="s">
        <v>702</v>
      </c>
      <c r="UI1" s="408"/>
    </row>
    <row r="2" spans="1:555" s="111" customFormat="1" ht="14.45" hidden="1" x14ac:dyDescent="0.3">
      <c r="A2" s="255" t="s">
        <v>49</v>
      </c>
      <c r="B2" s="255" t="s">
        <v>51</v>
      </c>
      <c r="C2" s="255" t="s">
        <v>53</v>
      </c>
      <c r="D2" s="256" t="s">
        <v>57</v>
      </c>
      <c r="E2" s="255" t="s">
        <v>60</v>
      </c>
      <c r="F2" s="255" t="s">
        <v>63</v>
      </c>
      <c r="G2" s="255" t="s">
        <v>66</v>
      </c>
      <c r="H2" s="256" t="s">
        <v>718</v>
      </c>
      <c r="I2" s="255" t="s">
        <v>69</v>
      </c>
      <c r="J2" s="255" t="s">
        <v>72</v>
      </c>
      <c r="K2" s="255" t="s">
        <v>74</v>
      </c>
      <c r="L2" s="255" t="s">
        <v>75</v>
      </c>
      <c r="M2" s="255" t="s">
        <v>78</v>
      </c>
      <c r="N2" s="255" t="s">
        <v>79</v>
      </c>
      <c r="O2" s="255" t="s">
        <v>80</v>
      </c>
      <c r="P2" s="255" t="s">
        <v>81</v>
      </c>
      <c r="Q2" s="255" t="s">
        <v>82</v>
      </c>
      <c r="R2" s="250" t="str">
        <f>+Presupuesto!D11</f>
        <v>Recurrente</v>
      </c>
      <c r="S2" s="250" t="str">
        <f>+Presupuesto!E11</f>
        <v>Programa / Proyecto 2017</v>
      </c>
      <c r="T2" s="255"/>
      <c r="U2" s="255" t="s">
        <v>719</v>
      </c>
      <c r="V2" s="255" t="s">
        <v>720</v>
      </c>
      <c r="W2" s="255" t="s">
        <v>721</v>
      </c>
      <c r="X2" s="255" t="s">
        <v>723</v>
      </c>
      <c r="Y2" s="255" t="s">
        <v>724</v>
      </c>
      <c r="Z2" s="255" t="s">
        <v>725</v>
      </c>
      <c r="AA2" s="255" t="s">
        <v>727</v>
      </c>
      <c r="AB2" s="255" t="s">
        <v>728</v>
      </c>
      <c r="AC2" s="255" t="s">
        <v>729</v>
      </c>
      <c r="AD2" s="255" t="s">
        <v>731</v>
      </c>
      <c r="AE2" s="255" t="s">
        <v>732</v>
      </c>
      <c r="AF2" s="255" t="s">
        <v>733</v>
      </c>
      <c r="AG2" s="255"/>
      <c r="AH2" s="176" t="s">
        <v>1265</v>
      </c>
      <c r="AI2" s="176" t="s">
        <v>1266</v>
      </c>
      <c r="AJ2" s="176" t="s">
        <v>1267</v>
      </c>
      <c r="AK2" s="176" t="s">
        <v>1268</v>
      </c>
      <c r="AL2" s="176" t="s">
        <v>1269</v>
      </c>
      <c r="AM2" s="176" t="s">
        <v>1270</v>
      </c>
      <c r="AN2" s="176" t="s">
        <v>1271</v>
      </c>
      <c r="AO2" s="176" t="s">
        <v>1272</v>
      </c>
      <c r="AP2" s="176" t="s">
        <v>1273</v>
      </c>
      <c r="AQ2" s="176" t="s">
        <v>1274</v>
      </c>
      <c r="AR2" s="176" t="s">
        <v>1275</v>
      </c>
      <c r="AS2" s="176" t="s">
        <v>1276</v>
      </c>
      <c r="AT2" s="176" t="s">
        <v>1277</v>
      </c>
      <c r="AU2" s="176" t="s">
        <v>1278</v>
      </c>
      <c r="AV2" s="176" t="s">
        <v>1279</v>
      </c>
      <c r="AW2" s="176" t="s">
        <v>1280</v>
      </c>
      <c r="AX2" s="176" t="s">
        <v>1281</v>
      </c>
      <c r="AY2" s="176" t="s">
        <v>1282</v>
      </c>
      <c r="AZ2" s="176" t="s">
        <v>1283</v>
      </c>
      <c r="BA2" s="176" t="s">
        <v>1284</v>
      </c>
      <c r="BB2" s="176" t="s">
        <v>1285</v>
      </c>
      <c r="BC2" s="176" t="s">
        <v>1286</v>
      </c>
      <c r="BD2" s="176" t="s">
        <v>1287</v>
      </c>
      <c r="BE2" s="176" t="s">
        <v>1288</v>
      </c>
      <c r="BF2" s="176" t="s">
        <v>1289</v>
      </c>
      <c r="BG2" s="176" t="s">
        <v>1290</v>
      </c>
      <c r="BH2" s="176" t="s">
        <v>1291</v>
      </c>
      <c r="BI2" s="176" t="s">
        <v>1292</v>
      </c>
      <c r="BJ2" s="176" t="s">
        <v>1293</v>
      </c>
      <c r="BK2" s="176" t="s">
        <v>1294</v>
      </c>
      <c r="BL2" s="176" t="s">
        <v>1295</v>
      </c>
      <c r="BM2" s="176" t="s">
        <v>1296</v>
      </c>
      <c r="BN2" s="176" t="s">
        <v>1297</v>
      </c>
      <c r="BO2" s="176" t="s">
        <v>1298</v>
      </c>
      <c r="BP2" s="176" t="s">
        <v>1299</v>
      </c>
      <c r="BQ2" s="176" t="s">
        <v>1300</v>
      </c>
      <c r="BR2" s="176" t="s">
        <v>1301</v>
      </c>
      <c r="BS2" s="176" t="s">
        <v>1302</v>
      </c>
      <c r="BT2" s="176" t="s">
        <v>1303</v>
      </c>
      <c r="BU2" s="176" t="s">
        <v>1304</v>
      </c>
      <c r="BV2" s="255"/>
      <c r="BW2" s="255"/>
      <c r="BX2" s="255"/>
      <c r="BY2" s="255"/>
      <c r="BZ2" s="254" t="s">
        <v>84</v>
      </c>
      <c r="CA2" s="254" t="s">
        <v>85</v>
      </c>
      <c r="CB2" s="254" t="s">
        <v>86</v>
      </c>
      <c r="CC2" s="254" t="s">
        <v>87</v>
      </c>
      <c r="CD2" s="254" t="s">
        <v>88</v>
      </c>
      <c r="CE2" s="254" t="s">
        <v>89</v>
      </c>
      <c r="CF2" s="254" t="s">
        <v>90</v>
      </c>
      <c r="CG2" s="254" t="s">
        <v>91</v>
      </c>
      <c r="CH2" s="254" t="s">
        <v>92</v>
      </c>
      <c r="CI2" s="254" t="s">
        <v>93</v>
      </c>
      <c r="CJ2" s="254" t="s">
        <v>94</v>
      </c>
      <c r="CK2" s="254" t="s">
        <v>95</v>
      </c>
      <c r="CL2" s="254" t="s">
        <v>96</v>
      </c>
      <c r="CM2" s="254" t="s">
        <v>97</v>
      </c>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c r="FX2" s="255"/>
      <c r="FY2" s="255"/>
      <c r="FZ2" s="255"/>
      <c r="GA2" s="255"/>
      <c r="GB2" s="255"/>
      <c r="GC2" s="255"/>
      <c r="GD2" s="255"/>
      <c r="GE2" s="255"/>
      <c r="GF2" s="255"/>
      <c r="GG2" s="255"/>
      <c r="GH2" s="255"/>
      <c r="GI2" s="255"/>
      <c r="GJ2" s="255"/>
      <c r="GK2" s="255"/>
      <c r="GL2" s="255"/>
      <c r="GM2" s="255"/>
      <c r="GN2" s="255"/>
      <c r="GO2" s="255"/>
      <c r="GP2" s="255"/>
      <c r="GQ2" s="255"/>
      <c r="GR2" s="255"/>
      <c r="GS2" s="255"/>
      <c r="GT2" s="255"/>
      <c r="GU2" s="255"/>
      <c r="GV2" s="255"/>
      <c r="GW2" s="255"/>
      <c r="GX2" s="255"/>
      <c r="GY2" s="255"/>
      <c r="GZ2" s="255"/>
      <c r="HA2" s="255"/>
      <c r="HB2" s="255"/>
      <c r="HC2" s="255"/>
      <c r="HD2" s="255"/>
      <c r="HE2" s="255"/>
      <c r="HF2" s="255"/>
      <c r="HG2" s="255"/>
      <c r="HH2" s="255"/>
      <c r="HI2" s="255"/>
      <c r="HJ2" s="255"/>
      <c r="HK2" s="255"/>
      <c r="HL2" s="255"/>
      <c r="HM2" s="255"/>
      <c r="HN2" s="255"/>
      <c r="HO2" s="255"/>
      <c r="HP2" s="255"/>
      <c r="HQ2" s="255"/>
      <c r="HR2" s="255"/>
      <c r="HS2" s="255"/>
      <c r="HT2" s="255"/>
      <c r="HU2" s="255"/>
      <c r="HV2" s="255"/>
      <c r="HW2" s="255"/>
      <c r="HX2" s="255"/>
      <c r="HY2" s="255"/>
      <c r="HZ2" s="255"/>
      <c r="IA2" s="255"/>
      <c r="IB2" s="255"/>
      <c r="IC2" s="255"/>
      <c r="ID2" s="255"/>
      <c r="IE2" s="255"/>
      <c r="IF2" s="255"/>
      <c r="IG2" s="255"/>
      <c r="IH2" s="255"/>
      <c r="II2" s="255"/>
      <c r="IJ2" s="255"/>
      <c r="IK2" s="255"/>
      <c r="IL2" s="255"/>
      <c r="IM2" s="255"/>
      <c r="IN2" s="255"/>
      <c r="IO2" s="255"/>
      <c r="IP2" s="255"/>
      <c r="IQ2" s="255"/>
      <c r="IR2" s="255"/>
      <c r="IS2" s="255"/>
      <c r="IT2" s="255"/>
      <c r="IU2" s="255"/>
      <c r="IV2" s="255"/>
      <c r="IW2" s="255"/>
      <c r="IX2" s="255"/>
      <c r="IY2" s="255"/>
      <c r="IZ2" s="255"/>
      <c r="JA2" s="255"/>
      <c r="JB2" s="255"/>
      <c r="JC2" s="255"/>
      <c r="JD2" s="255"/>
      <c r="JE2" s="255"/>
      <c r="JF2" s="255"/>
      <c r="JG2" s="255"/>
      <c r="JH2" s="255"/>
      <c r="JI2" s="255"/>
      <c r="JJ2" s="255"/>
      <c r="JK2" s="255"/>
      <c r="JL2" s="255"/>
      <c r="JM2" s="255"/>
      <c r="JN2" s="255"/>
      <c r="JO2" s="255"/>
      <c r="JP2" s="255"/>
      <c r="JQ2" s="255"/>
      <c r="JR2" s="255"/>
      <c r="JS2" s="255"/>
      <c r="JT2" s="255"/>
      <c r="JU2" s="255"/>
      <c r="JV2" s="255"/>
      <c r="JW2" s="255"/>
      <c r="JX2" s="255"/>
      <c r="JY2" s="255"/>
      <c r="JZ2" s="255"/>
      <c r="KA2" s="255"/>
      <c r="KB2" s="255"/>
      <c r="KC2" s="255"/>
      <c r="KD2" s="255"/>
      <c r="KE2" s="255"/>
      <c r="KF2" s="255"/>
      <c r="KG2" s="255"/>
      <c r="KH2" s="255"/>
      <c r="KI2" s="255"/>
      <c r="KJ2" s="255"/>
      <c r="KK2" s="255"/>
      <c r="KL2" s="255"/>
      <c r="KM2" s="255"/>
      <c r="KN2" s="255"/>
      <c r="KO2" s="255"/>
      <c r="KP2" s="255"/>
      <c r="KQ2" s="255"/>
      <c r="KR2" s="255"/>
      <c r="KS2" s="255"/>
      <c r="KT2" s="255"/>
      <c r="KU2" s="255"/>
      <c r="KV2" s="255"/>
      <c r="KW2" s="255"/>
      <c r="KX2" s="255"/>
      <c r="KY2" s="255"/>
      <c r="KZ2" s="255"/>
      <c r="LA2" s="255"/>
      <c r="LB2" s="255"/>
      <c r="LC2" s="255"/>
      <c r="LD2" s="255"/>
      <c r="LE2" s="255"/>
      <c r="LF2" s="255"/>
      <c r="LG2" s="255"/>
      <c r="LH2" s="255"/>
      <c r="LI2" s="255"/>
      <c r="LJ2" s="255"/>
      <c r="LK2" s="255"/>
      <c r="LL2" s="255"/>
      <c r="LM2" s="255"/>
      <c r="LN2" s="255"/>
      <c r="LO2" s="255"/>
      <c r="LP2" s="255"/>
      <c r="LQ2" s="255"/>
      <c r="LR2" s="255"/>
      <c r="LS2" s="255"/>
      <c r="LT2" s="255"/>
      <c r="LU2" s="255"/>
      <c r="LV2" s="255"/>
      <c r="LW2" s="255"/>
      <c r="LX2" s="255"/>
      <c r="LY2" s="255"/>
      <c r="LZ2" s="255"/>
      <c r="MA2" s="255"/>
      <c r="MB2" s="255"/>
      <c r="MC2" s="255"/>
      <c r="MD2" s="255"/>
      <c r="ME2" s="255"/>
      <c r="MF2" s="255"/>
      <c r="MG2" s="255"/>
      <c r="MH2" s="255"/>
      <c r="MI2" s="255"/>
      <c r="MJ2" s="255"/>
      <c r="MK2" s="255"/>
      <c r="ML2" s="255"/>
      <c r="MM2" s="255"/>
      <c r="MN2" s="255"/>
      <c r="MO2" s="255"/>
      <c r="MP2" s="255"/>
      <c r="MQ2" s="255"/>
      <c r="MR2" s="255"/>
      <c r="MS2" s="255"/>
      <c r="MT2" s="255"/>
      <c r="MU2" s="255"/>
      <c r="MV2" s="255"/>
      <c r="MW2" s="255"/>
      <c r="MX2" s="255"/>
      <c r="MY2" s="255"/>
      <c r="MZ2" s="255"/>
      <c r="NA2" s="255"/>
      <c r="NB2" s="255"/>
      <c r="NC2" s="255"/>
      <c r="ND2" s="255"/>
      <c r="NE2" s="255"/>
      <c r="NF2" s="255"/>
      <c r="NG2" s="255"/>
      <c r="NH2" s="255"/>
      <c r="NI2" s="255"/>
      <c r="NJ2" s="255"/>
      <c r="NK2" s="255"/>
      <c r="NL2" s="255"/>
      <c r="NM2" s="255"/>
      <c r="NN2" s="255"/>
      <c r="NO2" s="255"/>
      <c r="NP2" s="255"/>
      <c r="NQ2" s="255"/>
      <c r="NR2" s="255"/>
      <c r="NS2" s="255"/>
      <c r="NT2" s="255"/>
      <c r="NU2" s="255"/>
      <c r="NV2" s="255"/>
      <c r="NW2" s="255"/>
      <c r="NX2" s="255"/>
      <c r="NY2" s="255"/>
      <c r="NZ2" s="255"/>
      <c r="OA2" s="255"/>
      <c r="OB2" s="255"/>
      <c r="OC2" s="255"/>
      <c r="OD2" s="255"/>
      <c r="OE2" s="255"/>
      <c r="OF2" s="255"/>
      <c r="OG2" s="255"/>
      <c r="OH2" s="255"/>
      <c r="OI2" s="255"/>
      <c r="OJ2" s="255"/>
      <c r="OK2" s="255"/>
      <c r="OL2" s="255"/>
      <c r="OM2" s="255"/>
      <c r="ON2" s="255"/>
      <c r="OO2" s="255"/>
      <c r="OP2" s="255"/>
      <c r="OQ2" s="255"/>
      <c r="OR2" s="255"/>
      <c r="OS2" s="255"/>
      <c r="OT2" s="255"/>
      <c r="OU2" s="255"/>
      <c r="OV2" s="255"/>
      <c r="OW2" s="255"/>
      <c r="OX2" s="255"/>
      <c r="OY2" s="255"/>
      <c r="OZ2" s="255"/>
      <c r="PA2" s="255"/>
      <c r="PB2" s="255"/>
      <c r="PC2" s="255"/>
      <c r="PD2" s="255"/>
      <c r="PE2" s="255"/>
      <c r="PF2" s="255"/>
      <c r="PG2" s="255"/>
      <c r="PH2" s="255"/>
      <c r="PI2" s="255"/>
      <c r="PJ2" s="255"/>
      <c r="PK2" s="255"/>
      <c r="PL2" s="255"/>
      <c r="PM2" s="255"/>
      <c r="PN2" s="255"/>
      <c r="PO2" s="255"/>
      <c r="PP2" s="255"/>
      <c r="PQ2" s="255"/>
      <c r="PR2" s="255"/>
      <c r="PS2" s="255"/>
      <c r="PT2" s="255"/>
      <c r="PU2" s="255"/>
      <c r="PV2" s="255"/>
      <c r="PW2" s="255"/>
      <c r="PX2" s="255"/>
      <c r="PY2" s="255"/>
      <c r="PZ2" s="255"/>
      <c r="QA2" s="255"/>
      <c r="QB2" s="255"/>
      <c r="QC2" s="255"/>
      <c r="QD2" s="255"/>
      <c r="QE2" s="255"/>
      <c r="QF2" s="255"/>
      <c r="QG2" s="255"/>
      <c r="QH2" s="255"/>
      <c r="QI2" s="255"/>
      <c r="QJ2" s="255"/>
      <c r="QK2" s="255"/>
      <c r="QL2" s="255"/>
      <c r="QM2" s="255"/>
      <c r="QN2" s="255"/>
      <c r="QO2" s="255"/>
      <c r="QP2" s="255"/>
      <c r="QQ2" s="255"/>
      <c r="QR2" s="255"/>
      <c r="QS2" s="255"/>
      <c r="QT2" s="255"/>
      <c r="QU2" s="255"/>
      <c r="QV2" s="255"/>
      <c r="QW2" s="255"/>
      <c r="QX2" s="255"/>
      <c r="QY2" s="255"/>
      <c r="QZ2" s="255"/>
      <c r="RA2" s="255"/>
      <c r="RB2" s="255"/>
      <c r="RC2" s="255"/>
      <c r="RD2" s="255"/>
      <c r="RE2" s="255"/>
      <c r="RF2" s="255"/>
      <c r="RG2" s="255"/>
      <c r="RH2" s="255"/>
      <c r="RI2" s="255"/>
      <c r="RJ2" s="255"/>
      <c r="RK2" s="255"/>
      <c r="RL2" s="255"/>
      <c r="RM2" s="255"/>
      <c r="RN2" s="255"/>
      <c r="RO2" s="255"/>
      <c r="RP2" s="255"/>
      <c r="RQ2" s="255"/>
      <c r="RR2" s="255"/>
      <c r="RS2" s="255"/>
      <c r="RT2" s="255"/>
      <c r="RU2" s="255"/>
      <c r="RV2" s="255"/>
      <c r="RW2" s="255"/>
      <c r="RX2" s="255"/>
      <c r="RY2" s="255"/>
      <c r="RZ2" s="255"/>
      <c r="SA2" s="255"/>
      <c r="SB2" s="255"/>
      <c r="SC2" s="255"/>
      <c r="SD2" s="255"/>
      <c r="SE2" s="255"/>
      <c r="SF2" s="255"/>
      <c r="SG2" s="255"/>
      <c r="SH2" s="255"/>
      <c r="SI2" s="255"/>
      <c r="SJ2" s="255"/>
      <c r="SK2" s="255"/>
      <c r="SL2" s="255"/>
      <c r="SM2" s="255"/>
      <c r="SN2" s="255"/>
      <c r="SO2" s="255"/>
      <c r="SP2" s="255"/>
      <c r="SQ2" s="255"/>
      <c r="SR2" s="255"/>
      <c r="SS2" s="255"/>
      <c r="ST2" s="255"/>
      <c r="SU2" s="255"/>
      <c r="SV2" s="255"/>
      <c r="SW2" s="255"/>
      <c r="SX2" s="255"/>
      <c r="SY2" s="255"/>
      <c r="SZ2" s="255"/>
      <c r="TA2" s="255"/>
      <c r="TB2" s="255"/>
      <c r="TC2" s="255"/>
      <c r="TD2" s="255"/>
      <c r="TE2" s="255"/>
      <c r="TF2" s="255"/>
      <c r="TG2" s="255"/>
      <c r="TH2" s="255"/>
      <c r="TI2" s="255"/>
      <c r="TJ2" s="255"/>
      <c r="TK2" s="255"/>
      <c r="TL2" s="255"/>
      <c r="TM2" s="255"/>
      <c r="TN2" s="255"/>
      <c r="TO2" s="255"/>
      <c r="TP2" s="255"/>
      <c r="TQ2" s="255"/>
      <c r="TR2" s="255"/>
      <c r="TS2" s="255"/>
      <c r="TT2" s="255"/>
      <c r="TU2" s="255"/>
      <c r="TV2" s="255"/>
      <c r="TW2" s="255"/>
      <c r="TX2" s="255"/>
      <c r="TY2" s="255"/>
      <c r="TZ2" s="255"/>
      <c r="UA2" s="255"/>
      <c r="UB2" s="255"/>
      <c r="UC2" s="255"/>
      <c r="UD2" s="255"/>
      <c r="UE2" s="255"/>
      <c r="UF2" s="255"/>
      <c r="UG2" s="255"/>
      <c r="UH2" s="255"/>
      <c r="UI2" s="255"/>
    </row>
    <row r="3" spans="1:555" ht="14.45" hidden="1" x14ac:dyDescent="0.3">
      <c r="A3" s="254"/>
      <c r="B3" s="254"/>
      <c r="C3" s="254"/>
      <c r="D3" s="243"/>
      <c r="E3" s="254"/>
      <c r="F3" s="254"/>
      <c r="G3" s="254"/>
      <c r="H3" s="243"/>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177">
        <v>2500</v>
      </c>
      <c r="AI3" s="177">
        <v>1900</v>
      </c>
      <c r="AJ3" s="177">
        <v>1650</v>
      </c>
      <c r="AK3" s="177">
        <v>1580</v>
      </c>
      <c r="AL3" s="177">
        <v>2250</v>
      </c>
      <c r="AM3" s="177">
        <v>1650</v>
      </c>
      <c r="AN3" s="177">
        <v>1400</v>
      </c>
      <c r="AO3" s="178">
        <v>1340</v>
      </c>
      <c r="AP3" s="178">
        <v>2000</v>
      </c>
      <c r="AQ3" s="178">
        <v>1400</v>
      </c>
      <c r="AR3" s="178">
        <v>1150</v>
      </c>
      <c r="AS3" s="178">
        <v>1100</v>
      </c>
      <c r="AT3" s="178">
        <v>1750</v>
      </c>
      <c r="AU3" s="178">
        <v>1150</v>
      </c>
      <c r="AV3" s="178">
        <v>900</v>
      </c>
      <c r="AW3" s="178">
        <v>860</v>
      </c>
      <c r="AX3" s="178">
        <v>1200</v>
      </c>
      <c r="AY3" s="255">
        <v>900</v>
      </c>
      <c r="AZ3" s="255">
        <v>650</v>
      </c>
      <c r="BA3" s="255">
        <v>620</v>
      </c>
      <c r="BB3" s="177">
        <f>+'Cuadro Resumen'!C213</f>
        <v>5759.1495000000004</v>
      </c>
      <c r="BC3" s="177">
        <f>+'Cuadro Resumen'!D213</f>
        <v>5307.4515000000001</v>
      </c>
      <c r="BD3" s="177">
        <f>+'Cuadro Resumen'!E213</f>
        <v>6775.47</v>
      </c>
      <c r="BE3" s="177">
        <f>+'Cuadro Resumen'!F213</f>
        <v>6323.7719999999999</v>
      </c>
      <c r="BF3" s="177">
        <f>+'Cuadro Resumen'!C214</f>
        <v>5081.6025</v>
      </c>
      <c r="BG3" s="177">
        <f>+'Cuadro Resumen'!D214</f>
        <v>4629.9045000000006</v>
      </c>
      <c r="BH3" s="177">
        <f>+'Cuadro Resumen'!E214</f>
        <v>6097.9230000000007</v>
      </c>
      <c r="BI3" s="177">
        <f>+'Cuadro Resumen'!F214</f>
        <v>5646.2250000000004</v>
      </c>
      <c r="BJ3" s="178">
        <f>+'Cuadro Resumen'!C215</f>
        <v>4404.0555000000004</v>
      </c>
      <c r="BK3" s="178">
        <f>+'Cuadro Resumen'!D215</f>
        <v>4065.2820000000002</v>
      </c>
      <c r="BL3" s="178">
        <f>+'Cuadro Resumen'!E215</f>
        <v>5420.3760000000002</v>
      </c>
      <c r="BM3" s="178">
        <f>+'Cuadro Resumen'!F215</f>
        <v>4968.6779999999999</v>
      </c>
      <c r="BN3" s="178">
        <f>+'Cuadro Resumen'!C216</f>
        <v>3726.5085000000004</v>
      </c>
      <c r="BO3" s="178">
        <f>+'Cuadro Resumen'!D216</f>
        <v>3387.7350000000001</v>
      </c>
      <c r="BP3" s="178">
        <f>+'Cuadro Resumen'!E216</f>
        <v>4742.8290000000006</v>
      </c>
      <c r="BQ3" s="178">
        <f>+'Cuadro Resumen'!F216</f>
        <v>4404.0555000000004</v>
      </c>
      <c r="BR3" s="178">
        <f>+'Cuadro Resumen'!C217</f>
        <v>3274.8105</v>
      </c>
      <c r="BS3" s="178">
        <f>+'Cuadro Resumen'!D217</f>
        <v>3048.9615000000003</v>
      </c>
      <c r="BT3" s="178">
        <f>+'Cuadro Resumen'!E217</f>
        <v>4178.2065000000002</v>
      </c>
      <c r="BU3" s="178">
        <f>+'Cuadro Resumen'!F217</f>
        <v>3839.433</v>
      </c>
      <c r="BV3" s="254"/>
      <c r="BW3" s="254"/>
      <c r="BX3" s="254"/>
      <c r="BY3" s="254"/>
      <c r="BZ3" s="205">
        <v>43674.39</v>
      </c>
      <c r="CA3" s="205">
        <v>39703.99</v>
      </c>
      <c r="CB3" s="205">
        <v>35733.589999999997</v>
      </c>
      <c r="CC3" s="205">
        <v>31763.19</v>
      </c>
      <c r="CD3" s="205">
        <v>29777.99</v>
      </c>
      <c r="CE3" s="205">
        <v>27792.79</v>
      </c>
      <c r="CF3" s="205">
        <v>18859.39</v>
      </c>
      <c r="CG3" s="205">
        <v>17866.8</v>
      </c>
      <c r="CH3" s="205">
        <v>13896.4</v>
      </c>
      <c r="CI3" s="205">
        <v>15004.09</v>
      </c>
      <c r="CJ3" s="205">
        <v>13238.9</v>
      </c>
      <c r="CK3" s="205">
        <v>12356.31</v>
      </c>
      <c r="CL3" s="205">
        <v>463.22</v>
      </c>
      <c r="CM3" s="205">
        <v>2007.3</v>
      </c>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254"/>
      <c r="IA3" s="254"/>
      <c r="IB3" s="254"/>
      <c r="IC3" s="254"/>
      <c r="ID3" s="254"/>
      <c r="IE3" s="254"/>
      <c r="IF3" s="254"/>
      <c r="IG3" s="254"/>
      <c r="IH3" s="254"/>
      <c r="II3" s="254"/>
      <c r="IJ3" s="254"/>
      <c r="IK3" s="254"/>
      <c r="IL3" s="254"/>
      <c r="IM3" s="254"/>
      <c r="IN3" s="254"/>
      <c r="IO3" s="254"/>
      <c r="IP3" s="254"/>
      <c r="IQ3" s="254"/>
      <c r="IR3" s="254"/>
      <c r="IS3" s="254"/>
      <c r="IT3" s="254"/>
      <c r="IU3" s="254"/>
      <c r="IV3" s="254"/>
      <c r="IW3" s="254"/>
      <c r="IX3" s="254"/>
      <c r="IY3" s="254"/>
      <c r="IZ3" s="254"/>
      <c r="JA3" s="254"/>
      <c r="JB3" s="254"/>
      <c r="JC3" s="254"/>
      <c r="JD3" s="254"/>
      <c r="JE3" s="254"/>
      <c r="JF3" s="254"/>
      <c r="JG3" s="254"/>
      <c r="JH3" s="254"/>
      <c r="JI3" s="254"/>
      <c r="JJ3" s="254"/>
      <c r="JK3" s="254"/>
      <c r="JL3" s="254"/>
      <c r="JM3" s="254"/>
      <c r="JN3" s="254"/>
      <c r="JO3" s="254"/>
      <c r="JP3" s="254"/>
      <c r="JQ3" s="254"/>
      <c r="JR3" s="254"/>
      <c r="JS3" s="254"/>
      <c r="JT3" s="254"/>
      <c r="JU3" s="254"/>
      <c r="JV3" s="254"/>
      <c r="JW3" s="254"/>
      <c r="JX3" s="254"/>
      <c r="JY3" s="254"/>
      <c r="JZ3" s="254"/>
      <c r="KA3" s="254"/>
      <c r="KB3" s="254"/>
      <c r="KC3" s="254"/>
      <c r="KD3" s="254"/>
      <c r="KE3" s="254"/>
      <c r="KF3" s="254"/>
      <c r="KG3" s="254"/>
      <c r="KH3" s="254"/>
      <c r="KI3" s="254"/>
      <c r="KJ3" s="254"/>
      <c r="KK3" s="254"/>
      <c r="KL3" s="254"/>
      <c r="KM3" s="254"/>
      <c r="KN3" s="254"/>
      <c r="KO3" s="254"/>
      <c r="KP3" s="254"/>
      <c r="KQ3" s="254"/>
      <c r="KR3" s="254"/>
      <c r="KS3" s="254"/>
      <c r="KT3" s="254"/>
      <c r="KU3" s="254"/>
      <c r="KV3" s="254"/>
      <c r="KW3" s="254"/>
      <c r="KX3" s="254"/>
      <c r="KY3" s="254"/>
      <c r="KZ3" s="254"/>
      <c r="LA3" s="254"/>
      <c r="LB3" s="254"/>
      <c r="LC3" s="254"/>
      <c r="LD3" s="254"/>
      <c r="LE3" s="254"/>
      <c r="LF3" s="254"/>
      <c r="LG3" s="254"/>
      <c r="LH3" s="254"/>
      <c r="LI3" s="254"/>
      <c r="LJ3" s="254"/>
      <c r="LK3" s="254"/>
      <c r="LL3" s="254"/>
      <c r="LM3" s="254"/>
      <c r="LN3" s="254"/>
      <c r="LO3" s="254"/>
      <c r="LP3" s="254"/>
      <c r="LQ3" s="254"/>
      <c r="LR3" s="254"/>
      <c r="LS3" s="254"/>
      <c r="LT3" s="254"/>
      <c r="LU3" s="254"/>
      <c r="LV3" s="254"/>
      <c r="LW3" s="254"/>
      <c r="LX3" s="254"/>
      <c r="LY3" s="254"/>
      <c r="LZ3" s="254"/>
      <c r="MA3" s="254"/>
      <c r="MB3" s="254"/>
      <c r="MC3" s="254"/>
      <c r="MD3" s="254"/>
      <c r="ME3" s="254"/>
      <c r="MF3" s="254"/>
      <c r="MG3" s="254"/>
      <c r="MH3" s="254"/>
      <c r="MI3" s="254"/>
      <c r="MJ3" s="254"/>
      <c r="MK3" s="254"/>
      <c r="ML3" s="254"/>
      <c r="MM3" s="254"/>
      <c r="MN3" s="254"/>
      <c r="MO3" s="254"/>
      <c r="MP3" s="254"/>
      <c r="MQ3" s="254"/>
      <c r="MR3" s="254"/>
      <c r="MS3" s="254"/>
      <c r="MT3" s="254"/>
      <c r="MU3" s="254"/>
      <c r="MV3" s="254"/>
      <c r="MW3" s="254"/>
      <c r="MX3" s="254"/>
      <c r="MY3" s="254"/>
      <c r="MZ3" s="254"/>
      <c r="NA3" s="254"/>
      <c r="NB3" s="254"/>
      <c r="NC3" s="254"/>
      <c r="ND3" s="254"/>
      <c r="NE3" s="254"/>
      <c r="NF3" s="254"/>
      <c r="NG3" s="254"/>
      <c r="NH3" s="254"/>
      <c r="NI3" s="254"/>
      <c r="NJ3" s="254"/>
      <c r="NK3" s="254"/>
      <c r="NL3" s="254"/>
      <c r="NM3" s="254"/>
      <c r="NN3" s="254"/>
      <c r="NO3" s="254"/>
      <c r="NP3" s="254"/>
      <c r="NQ3" s="254"/>
      <c r="NR3" s="254"/>
      <c r="NS3" s="254"/>
      <c r="NT3" s="254"/>
      <c r="NU3" s="254"/>
      <c r="NV3" s="254"/>
      <c r="NW3" s="254"/>
      <c r="NX3" s="254"/>
      <c r="NY3" s="254"/>
      <c r="NZ3" s="254"/>
      <c r="OA3" s="254"/>
      <c r="OB3" s="254"/>
      <c r="OC3" s="254"/>
      <c r="OD3" s="254"/>
      <c r="OE3" s="254"/>
      <c r="OF3" s="254"/>
      <c r="OG3" s="254"/>
      <c r="OH3" s="254"/>
      <c r="OI3" s="254"/>
      <c r="OJ3" s="254"/>
      <c r="OK3" s="254"/>
      <c r="OL3" s="254"/>
      <c r="OM3" s="254"/>
      <c r="ON3" s="254"/>
      <c r="OO3" s="254"/>
      <c r="OP3" s="254"/>
      <c r="OQ3" s="254"/>
      <c r="OR3" s="254"/>
      <c r="OS3" s="254"/>
      <c r="OT3" s="254"/>
      <c r="OU3" s="254"/>
      <c r="OV3" s="254"/>
      <c r="OW3" s="254"/>
      <c r="OX3" s="254"/>
      <c r="OY3" s="254"/>
      <c r="OZ3" s="254"/>
      <c r="PA3" s="254"/>
      <c r="PB3" s="254"/>
      <c r="PC3" s="254"/>
      <c r="PD3" s="254"/>
      <c r="PE3" s="254"/>
      <c r="PF3" s="254"/>
      <c r="PG3" s="254"/>
      <c r="PH3" s="254"/>
      <c r="PI3" s="254"/>
      <c r="PJ3" s="254"/>
      <c r="PK3" s="254"/>
      <c r="PL3" s="254"/>
      <c r="PM3" s="254"/>
      <c r="PN3" s="254"/>
      <c r="PO3" s="254"/>
      <c r="PP3" s="254"/>
      <c r="PQ3" s="254"/>
      <c r="PR3" s="254"/>
      <c r="PS3" s="254"/>
      <c r="PT3" s="254"/>
      <c r="PU3" s="254"/>
      <c r="PV3" s="254"/>
      <c r="PW3" s="254"/>
      <c r="PX3" s="254"/>
      <c r="PY3" s="254"/>
      <c r="PZ3" s="254"/>
      <c r="QA3" s="254"/>
      <c r="QB3" s="254"/>
      <c r="QC3" s="254"/>
      <c r="QD3" s="254"/>
      <c r="QE3" s="254"/>
      <c r="QF3" s="254"/>
      <c r="QG3" s="254"/>
      <c r="QH3" s="254"/>
      <c r="QI3" s="254"/>
      <c r="QJ3" s="254"/>
      <c r="QK3" s="254"/>
      <c r="QL3" s="254"/>
      <c r="QM3" s="254"/>
      <c r="QN3" s="254"/>
      <c r="QO3" s="254"/>
      <c r="QP3" s="254"/>
      <c r="QQ3" s="254"/>
      <c r="QR3" s="254"/>
      <c r="QS3" s="254"/>
      <c r="QT3" s="254"/>
      <c r="QU3" s="254"/>
      <c r="QV3" s="254"/>
      <c r="QW3" s="254"/>
      <c r="QX3" s="254"/>
      <c r="QY3" s="254"/>
      <c r="QZ3" s="254"/>
      <c r="RA3" s="254"/>
      <c r="RB3" s="254"/>
      <c r="RC3" s="254"/>
      <c r="RD3" s="254"/>
      <c r="RE3" s="254"/>
      <c r="RF3" s="254"/>
      <c r="RG3" s="254"/>
      <c r="RH3" s="254"/>
      <c r="RI3" s="254"/>
      <c r="RJ3" s="254"/>
      <c r="RK3" s="254"/>
      <c r="RL3" s="254"/>
      <c r="RM3" s="254"/>
      <c r="RN3" s="254"/>
      <c r="RO3" s="254"/>
      <c r="RP3" s="254"/>
      <c r="RQ3" s="254"/>
      <c r="RR3" s="254"/>
      <c r="RS3" s="254"/>
      <c r="RT3" s="254"/>
      <c r="RU3" s="254"/>
      <c r="RV3" s="254"/>
      <c r="RW3" s="254"/>
      <c r="RX3" s="254"/>
      <c r="RY3" s="254"/>
      <c r="RZ3" s="254"/>
      <c r="SA3" s="254"/>
      <c r="SB3" s="254"/>
      <c r="SC3" s="254"/>
      <c r="SD3" s="254"/>
      <c r="SE3" s="254"/>
      <c r="SF3" s="254"/>
      <c r="SG3" s="254"/>
      <c r="SH3" s="254"/>
      <c r="SI3" s="254"/>
      <c r="SJ3" s="254"/>
      <c r="SK3" s="254"/>
      <c r="SL3" s="254"/>
      <c r="SM3" s="254"/>
      <c r="SN3" s="254"/>
      <c r="SO3" s="254"/>
      <c r="SP3" s="254"/>
      <c r="SQ3" s="254"/>
      <c r="SR3" s="254"/>
      <c r="SS3" s="254"/>
      <c r="ST3" s="254"/>
      <c r="SU3" s="254"/>
      <c r="SV3" s="254"/>
      <c r="SW3" s="254"/>
      <c r="SX3" s="254"/>
      <c r="SY3" s="254"/>
      <c r="SZ3" s="254"/>
      <c r="TA3" s="254"/>
      <c r="TB3" s="254"/>
      <c r="TC3" s="254"/>
      <c r="TD3" s="254"/>
      <c r="TE3" s="254"/>
      <c r="TF3" s="254"/>
      <c r="TG3" s="254"/>
      <c r="TH3" s="254"/>
      <c r="TI3" s="254"/>
      <c r="TJ3" s="254"/>
      <c r="TK3" s="254"/>
      <c r="TL3" s="254"/>
      <c r="TM3" s="254"/>
      <c r="TN3" s="254"/>
      <c r="TO3" s="254"/>
      <c r="TP3" s="254"/>
      <c r="TQ3" s="254"/>
      <c r="TR3" s="254"/>
      <c r="TS3" s="254"/>
      <c r="TT3" s="254"/>
      <c r="TU3" s="254"/>
      <c r="TV3" s="254"/>
      <c r="TW3" s="254"/>
      <c r="TX3" s="254"/>
      <c r="TY3" s="254"/>
      <c r="TZ3" s="254"/>
      <c r="UA3" s="254"/>
      <c r="UB3" s="254"/>
      <c r="UC3" s="254"/>
      <c r="UD3" s="254"/>
      <c r="UE3" s="254"/>
      <c r="UF3" s="254"/>
      <c r="UG3" s="254"/>
      <c r="UH3" s="254"/>
      <c r="UI3" s="254"/>
    </row>
    <row r="5" spans="1:555" ht="51.6" x14ac:dyDescent="0.3">
      <c r="A5" s="254"/>
      <c r="B5" s="254"/>
      <c r="C5" s="166" t="s">
        <v>1345</v>
      </c>
      <c r="D5" s="251">
        <f>SUMIF(C:C,$C$10,D:D)</f>
        <v>168684047.94999999</v>
      </c>
      <c r="E5" s="254"/>
      <c r="F5" s="254"/>
      <c r="G5" s="254"/>
      <c r="H5" s="243"/>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05"/>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c r="DM5" s="254"/>
      <c r="DN5" s="254"/>
      <c r="DO5" s="254"/>
      <c r="DP5" s="254"/>
      <c r="DQ5" s="254"/>
      <c r="DR5" s="254"/>
      <c r="DS5" s="254"/>
      <c r="DT5" s="254"/>
      <c r="DU5" s="254"/>
      <c r="DV5" s="254"/>
      <c r="DW5" s="254"/>
      <c r="DX5" s="254"/>
      <c r="DY5" s="254"/>
      <c r="DZ5" s="254"/>
      <c r="EA5" s="254"/>
      <c r="EB5" s="254"/>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G5" s="254"/>
      <c r="FH5" s="254"/>
      <c r="FI5" s="254"/>
      <c r="FJ5" s="254"/>
      <c r="FK5" s="254"/>
      <c r="FL5" s="254"/>
      <c r="FM5" s="254"/>
      <c r="FN5" s="254"/>
      <c r="FO5" s="254"/>
      <c r="FP5" s="254"/>
      <c r="FQ5" s="254"/>
      <c r="FR5" s="254"/>
      <c r="FS5" s="254"/>
      <c r="FT5" s="254"/>
      <c r="FU5" s="254"/>
      <c r="FV5" s="254"/>
      <c r="FW5" s="254"/>
      <c r="FX5" s="254"/>
      <c r="FY5" s="254"/>
      <c r="FZ5" s="254"/>
      <c r="GA5" s="254"/>
      <c r="GB5" s="254"/>
      <c r="GC5" s="254"/>
      <c r="GD5" s="254"/>
      <c r="GE5" s="254"/>
      <c r="GF5" s="254"/>
      <c r="GG5" s="254"/>
      <c r="GH5" s="254"/>
      <c r="GI5" s="254"/>
      <c r="GJ5" s="254"/>
      <c r="GK5" s="254"/>
      <c r="GL5" s="254"/>
      <c r="GM5" s="254"/>
      <c r="GN5" s="254"/>
      <c r="GO5" s="254"/>
      <c r="GP5" s="254"/>
      <c r="GQ5" s="254"/>
      <c r="GR5" s="254"/>
      <c r="GS5" s="254"/>
      <c r="GT5" s="254"/>
      <c r="GU5" s="254"/>
      <c r="GV5" s="254"/>
      <c r="GW5" s="254"/>
      <c r="GX5" s="254"/>
      <c r="GY5" s="254"/>
      <c r="GZ5" s="254"/>
      <c r="HA5" s="254"/>
      <c r="HB5" s="254"/>
      <c r="HC5" s="254"/>
      <c r="HD5" s="254"/>
      <c r="HE5" s="254"/>
      <c r="HF5" s="254"/>
      <c r="HG5" s="254"/>
      <c r="HH5" s="254"/>
      <c r="HI5" s="254"/>
      <c r="HJ5" s="254"/>
      <c r="HK5" s="254"/>
      <c r="HL5" s="254"/>
      <c r="HM5" s="254"/>
      <c r="HN5" s="254"/>
      <c r="HO5" s="254"/>
      <c r="HP5" s="254"/>
      <c r="HQ5" s="254"/>
      <c r="HR5" s="254"/>
      <c r="HS5" s="254"/>
      <c r="HT5" s="254"/>
      <c r="HU5" s="254"/>
      <c r="HV5" s="254"/>
      <c r="HW5" s="254"/>
      <c r="HX5" s="254"/>
      <c r="HY5" s="254"/>
      <c r="HZ5" s="254"/>
      <c r="IA5" s="254"/>
      <c r="IB5" s="254"/>
      <c r="IC5" s="254"/>
      <c r="ID5" s="254"/>
      <c r="IE5" s="254"/>
      <c r="IF5" s="254"/>
      <c r="IG5" s="254"/>
      <c r="IH5" s="254"/>
      <c r="II5" s="254"/>
      <c r="IJ5" s="254"/>
      <c r="IK5" s="254"/>
      <c r="IL5" s="254"/>
      <c r="IM5" s="254"/>
      <c r="IN5" s="254"/>
      <c r="IO5" s="254"/>
      <c r="IP5" s="254"/>
      <c r="IQ5" s="254"/>
      <c r="IR5" s="254"/>
      <c r="IS5" s="254"/>
      <c r="IT5" s="254"/>
      <c r="IU5" s="254"/>
      <c r="IV5" s="254"/>
      <c r="IW5" s="254"/>
      <c r="IX5" s="254"/>
      <c r="IY5" s="254"/>
      <c r="IZ5" s="254"/>
      <c r="JA5" s="254"/>
      <c r="JB5" s="254"/>
      <c r="JC5" s="254"/>
      <c r="JD5" s="254"/>
      <c r="JE5" s="254"/>
      <c r="JF5" s="254"/>
      <c r="JG5" s="254"/>
      <c r="JH5" s="254"/>
      <c r="JI5" s="254"/>
      <c r="JJ5" s="254"/>
      <c r="JK5" s="254"/>
      <c r="JL5" s="254"/>
      <c r="JM5" s="254"/>
      <c r="JN5" s="254"/>
      <c r="JO5" s="254"/>
      <c r="JP5" s="254"/>
      <c r="JQ5" s="254"/>
      <c r="JR5" s="254"/>
      <c r="JS5" s="254"/>
      <c r="JT5" s="254"/>
      <c r="JU5" s="254"/>
      <c r="JV5" s="254"/>
      <c r="JW5" s="254"/>
      <c r="JX5" s="254"/>
      <c r="JY5" s="254"/>
      <c r="JZ5" s="254"/>
      <c r="KA5" s="254"/>
      <c r="KB5" s="254"/>
      <c r="KC5" s="254"/>
      <c r="KD5" s="254"/>
      <c r="KE5" s="254"/>
      <c r="KF5" s="254"/>
      <c r="KG5" s="254"/>
      <c r="KH5" s="254"/>
      <c r="KI5" s="254"/>
      <c r="KJ5" s="254"/>
      <c r="KK5" s="254"/>
      <c r="KL5" s="254"/>
      <c r="KM5" s="254"/>
      <c r="KN5" s="254"/>
      <c r="KO5" s="254"/>
      <c r="KP5" s="254"/>
      <c r="KQ5" s="254"/>
      <c r="KR5" s="254"/>
      <c r="KS5" s="254"/>
      <c r="KT5" s="254"/>
      <c r="KU5" s="254"/>
      <c r="KV5" s="254"/>
      <c r="KW5" s="254"/>
      <c r="KX5" s="254"/>
      <c r="KY5" s="254"/>
      <c r="KZ5" s="254"/>
      <c r="LA5" s="254"/>
      <c r="LB5" s="254"/>
      <c r="LC5" s="254"/>
      <c r="LD5" s="254"/>
      <c r="LE5" s="254"/>
      <c r="LF5" s="254"/>
      <c r="LG5" s="254"/>
      <c r="LH5" s="254"/>
      <c r="LI5" s="254"/>
      <c r="LJ5" s="254"/>
      <c r="LK5" s="254"/>
      <c r="LL5" s="254"/>
      <c r="LM5" s="254"/>
      <c r="LN5" s="254"/>
      <c r="LO5" s="254"/>
      <c r="LP5" s="254"/>
      <c r="LQ5" s="254"/>
      <c r="LR5" s="254"/>
      <c r="LS5" s="254"/>
      <c r="LT5" s="254"/>
      <c r="LU5" s="254"/>
      <c r="LV5" s="254"/>
      <c r="LW5" s="254"/>
      <c r="LX5" s="254"/>
      <c r="LY5" s="254"/>
      <c r="LZ5" s="254"/>
      <c r="MA5" s="254"/>
      <c r="MB5" s="254"/>
      <c r="MC5" s="254"/>
      <c r="MD5" s="254"/>
      <c r="ME5" s="254"/>
      <c r="MF5" s="254"/>
      <c r="MG5" s="254"/>
      <c r="MH5" s="254"/>
      <c r="MI5" s="254"/>
      <c r="MJ5" s="254"/>
      <c r="MK5" s="254"/>
      <c r="ML5" s="254"/>
      <c r="MM5" s="254"/>
      <c r="MN5" s="254"/>
      <c r="MO5" s="254"/>
      <c r="MP5" s="254"/>
      <c r="MQ5" s="254"/>
      <c r="MR5" s="254"/>
      <c r="MS5" s="254"/>
      <c r="MT5" s="254"/>
      <c r="MU5" s="254"/>
      <c r="MV5" s="254"/>
      <c r="MW5" s="254"/>
      <c r="MX5" s="254"/>
      <c r="MY5" s="254"/>
      <c r="MZ5" s="254"/>
      <c r="NA5" s="254"/>
      <c r="NB5" s="254"/>
      <c r="NC5" s="254"/>
      <c r="ND5" s="254"/>
      <c r="NE5" s="254"/>
      <c r="NF5" s="254"/>
      <c r="NG5" s="254"/>
      <c r="NH5" s="254"/>
      <c r="NI5" s="254"/>
      <c r="NJ5" s="254"/>
      <c r="NK5" s="254"/>
      <c r="NL5" s="254"/>
      <c r="NM5" s="254"/>
      <c r="NN5" s="254"/>
      <c r="NO5" s="254"/>
      <c r="NP5" s="254"/>
      <c r="NQ5" s="254"/>
      <c r="NR5" s="254"/>
      <c r="NS5" s="254"/>
      <c r="NT5" s="254"/>
      <c r="NU5" s="254"/>
      <c r="NV5" s="254"/>
      <c r="NW5" s="254"/>
      <c r="NX5" s="254"/>
      <c r="NY5" s="254"/>
      <c r="NZ5" s="254"/>
      <c r="OA5" s="254"/>
      <c r="OB5" s="254"/>
      <c r="OC5" s="254"/>
      <c r="OD5" s="254"/>
      <c r="OE5" s="254"/>
      <c r="OF5" s="254"/>
      <c r="OG5" s="254"/>
      <c r="OH5" s="254"/>
      <c r="OI5" s="254"/>
      <c r="OJ5" s="254"/>
      <c r="OK5" s="254"/>
      <c r="OL5" s="254"/>
      <c r="OM5" s="254"/>
      <c r="ON5" s="254"/>
      <c r="OO5" s="254"/>
      <c r="OP5" s="254"/>
      <c r="OQ5" s="254"/>
      <c r="OR5" s="254"/>
      <c r="OS5" s="254"/>
      <c r="OT5" s="254"/>
      <c r="OU5" s="254"/>
      <c r="OV5" s="254"/>
      <c r="OW5" s="254"/>
      <c r="OX5" s="254"/>
      <c r="OY5" s="254"/>
      <c r="OZ5" s="254"/>
      <c r="PA5" s="254"/>
      <c r="PB5" s="254"/>
      <c r="PC5" s="254"/>
      <c r="PD5" s="254"/>
      <c r="PE5" s="254"/>
      <c r="PF5" s="254"/>
      <c r="PG5" s="254"/>
      <c r="PH5" s="254"/>
      <c r="PI5" s="254"/>
      <c r="PJ5" s="254"/>
      <c r="PK5" s="254"/>
      <c r="PL5" s="254"/>
      <c r="PM5" s="254"/>
      <c r="PN5" s="254"/>
      <c r="PO5" s="254"/>
      <c r="PP5" s="254"/>
      <c r="PQ5" s="254"/>
      <c r="PR5" s="254"/>
      <c r="PS5" s="254"/>
      <c r="PT5" s="254"/>
      <c r="PU5" s="254"/>
      <c r="PV5" s="254"/>
      <c r="PW5" s="254"/>
      <c r="PX5" s="254"/>
      <c r="PY5" s="254"/>
      <c r="PZ5" s="254"/>
      <c r="QA5" s="254"/>
      <c r="QB5" s="254"/>
      <c r="QC5" s="254"/>
      <c r="QD5" s="254"/>
      <c r="QE5" s="254"/>
      <c r="QF5" s="254"/>
      <c r="QG5" s="254"/>
      <c r="QH5" s="254"/>
      <c r="QI5" s="254"/>
      <c r="QJ5" s="254"/>
      <c r="QK5" s="254"/>
      <c r="QL5" s="254"/>
      <c r="QM5" s="254"/>
      <c r="QN5" s="254"/>
      <c r="QO5" s="254"/>
      <c r="QP5" s="254"/>
      <c r="QQ5" s="254"/>
      <c r="QR5" s="254"/>
      <c r="QS5" s="254"/>
      <c r="QT5" s="254"/>
      <c r="QU5" s="254"/>
      <c r="QV5" s="254"/>
      <c r="QW5" s="254"/>
      <c r="QX5" s="254"/>
      <c r="QY5" s="254"/>
      <c r="QZ5" s="254"/>
      <c r="RA5" s="254"/>
      <c r="RB5" s="254"/>
      <c r="RC5" s="254"/>
      <c r="RD5" s="254"/>
      <c r="RE5" s="254"/>
      <c r="RF5" s="254"/>
      <c r="RG5" s="254"/>
      <c r="RH5" s="254"/>
      <c r="RI5" s="254"/>
      <c r="RJ5" s="254"/>
      <c r="RK5" s="254"/>
      <c r="RL5" s="254"/>
      <c r="RM5" s="254"/>
      <c r="RN5" s="254"/>
      <c r="RO5" s="254"/>
      <c r="RP5" s="254"/>
      <c r="RQ5" s="254"/>
      <c r="RR5" s="254"/>
      <c r="RS5" s="254"/>
      <c r="RT5" s="254"/>
      <c r="RU5" s="254"/>
      <c r="RV5" s="254"/>
      <c r="RW5" s="254"/>
      <c r="RX5" s="254"/>
      <c r="RY5" s="254"/>
      <c r="RZ5" s="254"/>
      <c r="SA5" s="254"/>
      <c r="SB5" s="254"/>
      <c r="SC5" s="254"/>
      <c r="SD5" s="254"/>
      <c r="SE5" s="254"/>
      <c r="SF5" s="254"/>
      <c r="SG5" s="254"/>
      <c r="SH5" s="254"/>
      <c r="SI5" s="254"/>
      <c r="SJ5" s="254"/>
      <c r="SK5" s="254"/>
      <c r="SL5" s="254"/>
      <c r="SM5" s="254"/>
      <c r="SN5" s="254"/>
      <c r="SO5" s="254"/>
      <c r="SP5" s="254"/>
      <c r="SQ5" s="254"/>
      <c r="SR5" s="254"/>
      <c r="SS5" s="254"/>
      <c r="ST5" s="254"/>
      <c r="SU5" s="254"/>
      <c r="SV5" s="254"/>
      <c r="SW5" s="254"/>
      <c r="SX5" s="254"/>
      <c r="SY5" s="254"/>
      <c r="SZ5" s="254"/>
      <c r="TA5" s="254"/>
      <c r="TB5" s="254"/>
      <c r="TC5" s="254"/>
      <c r="TD5" s="254"/>
      <c r="TE5" s="254"/>
      <c r="TF5" s="254"/>
      <c r="TG5" s="254"/>
      <c r="TH5" s="254"/>
      <c r="TI5" s="254"/>
      <c r="TJ5" s="254"/>
      <c r="TK5" s="254"/>
      <c r="TL5" s="254"/>
      <c r="TM5" s="254"/>
      <c r="TN5" s="254"/>
      <c r="TO5" s="254"/>
      <c r="TP5" s="254"/>
      <c r="TQ5" s="254"/>
      <c r="TR5" s="254"/>
      <c r="TS5" s="254"/>
      <c r="TT5" s="254"/>
      <c r="TU5" s="254"/>
      <c r="TV5" s="254"/>
      <c r="TW5" s="254"/>
      <c r="TX5" s="254"/>
      <c r="TY5" s="254"/>
      <c r="TZ5" s="254"/>
      <c r="UA5" s="254"/>
      <c r="UB5" s="254"/>
      <c r="UC5" s="254"/>
      <c r="UD5" s="254"/>
      <c r="UE5" s="254"/>
      <c r="UF5" s="254"/>
      <c r="UG5" s="254"/>
      <c r="UH5" s="254"/>
      <c r="UI5" s="254"/>
    </row>
    <row r="6" spans="1:555" ht="14.45" x14ac:dyDescent="0.3">
      <c r="A6" s="254"/>
      <c r="B6" s="254"/>
      <c r="C6" s="254"/>
      <c r="D6" s="243"/>
      <c r="E6" s="254"/>
      <c r="F6" s="254"/>
      <c r="G6" s="254"/>
      <c r="H6" s="243"/>
      <c r="I6" s="254"/>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05"/>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c r="DM6" s="254"/>
      <c r="DN6" s="254"/>
      <c r="DO6" s="254"/>
      <c r="DP6" s="254"/>
      <c r="DQ6" s="254"/>
      <c r="DR6" s="254"/>
      <c r="DS6" s="254"/>
      <c r="DT6" s="254"/>
      <c r="DU6" s="254"/>
      <c r="DV6" s="254"/>
      <c r="DW6" s="254"/>
      <c r="DX6" s="254"/>
      <c r="DY6" s="254"/>
      <c r="DZ6" s="254"/>
      <c r="EA6" s="254"/>
      <c r="EB6" s="254"/>
      <c r="EC6" s="254"/>
      <c r="ED6" s="254"/>
      <c r="EE6" s="254"/>
      <c r="EF6" s="254"/>
      <c r="EG6" s="254"/>
      <c r="EH6" s="254"/>
      <c r="EI6" s="254"/>
      <c r="EJ6" s="254"/>
      <c r="EK6" s="254"/>
      <c r="EL6" s="254"/>
      <c r="EM6" s="254"/>
      <c r="EN6" s="254"/>
      <c r="EO6" s="254"/>
      <c r="EP6" s="254"/>
      <c r="EQ6" s="254"/>
      <c r="ER6" s="254"/>
      <c r="ES6" s="254"/>
      <c r="ET6" s="254"/>
      <c r="EU6" s="254"/>
      <c r="EV6" s="254"/>
      <c r="EW6" s="254"/>
      <c r="EX6" s="254"/>
      <c r="EY6" s="254"/>
      <c r="EZ6" s="254"/>
      <c r="FA6" s="254"/>
      <c r="FB6" s="254"/>
      <c r="FC6" s="254"/>
      <c r="FD6" s="254"/>
      <c r="FE6" s="254"/>
      <c r="FF6" s="254"/>
      <c r="FG6" s="254"/>
      <c r="FH6" s="254"/>
      <c r="FI6" s="254"/>
      <c r="FJ6" s="254"/>
      <c r="FK6" s="254"/>
      <c r="FL6" s="254"/>
      <c r="FM6" s="254"/>
      <c r="FN6" s="254"/>
      <c r="FO6" s="254"/>
      <c r="FP6" s="254"/>
      <c r="FQ6" s="254"/>
      <c r="FR6" s="254"/>
      <c r="FS6" s="254"/>
      <c r="FT6" s="254"/>
      <c r="FU6" s="254"/>
      <c r="FV6" s="254"/>
      <c r="FW6" s="254"/>
      <c r="FX6" s="254"/>
      <c r="FY6" s="254"/>
      <c r="FZ6" s="254"/>
      <c r="GA6" s="254"/>
      <c r="GB6" s="254"/>
      <c r="GC6" s="254"/>
      <c r="GD6" s="254"/>
      <c r="GE6" s="254"/>
      <c r="GF6" s="254"/>
      <c r="GG6" s="254"/>
      <c r="GH6" s="254"/>
      <c r="GI6" s="254"/>
      <c r="GJ6" s="254"/>
      <c r="GK6" s="254"/>
      <c r="GL6" s="254"/>
      <c r="GM6" s="254"/>
      <c r="GN6" s="254"/>
      <c r="GO6" s="254"/>
      <c r="GP6" s="254"/>
      <c r="GQ6" s="254"/>
      <c r="GR6" s="254"/>
      <c r="GS6" s="254"/>
      <c r="GT6" s="254"/>
      <c r="GU6" s="254"/>
      <c r="GV6" s="254"/>
      <c r="GW6" s="254"/>
      <c r="GX6" s="254"/>
      <c r="GY6" s="254"/>
      <c r="GZ6" s="254"/>
      <c r="HA6" s="254"/>
      <c r="HB6" s="254"/>
      <c r="HC6" s="254"/>
      <c r="HD6" s="254"/>
      <c r="HE6" s="254"/>
      <c r="HF6" s="254"/>
      <c r="HG6" s="254"/>
      <c r="HH6" s="254"/>
      <c r="HI6" s="254"/>
      <c r="HJ6" s="254"/>
      <c r="HK6" s="254"/>
      <c r="HL6" s="254"/>
      <c r="HM6" s="254"/>
      <c r="HN6" s="254"/>
      <c r="HO6" s="254"/>
      <c r="HP6" s="254"/>
      <c r="HQ6" s="254"/>
      <c r="HR6" s="254"/>
      <c r="HS6" s="254"/>
      <c r="HT6" s="254"/>
      <c r="HU6" s="254"/>
      <c r="HV6" s="254"/>
      <c r="HW6" s="254"/>
      <c r="HX6" s="254"/>
      <c r="HY6" s="254"/>
      <c r="HZ6" s="254"/>
      <c r="IA6" s="254"/>
      <c r="IB6" s="254"/>
      <c r="IC6" s="254"/>
      <c r="ID6" s="254"/>
      <c r="IE6" s="254"/>
      <c r="IF6" s="254"/>
      <c r="IG6" s="254"/>
      <c r="IH6" s="254"/>
      <c r="II6" s="254"/>
      <c r="IJ6" s="254"/>
      <c r="IK6" s="254"/>
      <c r="IL6" s="254"/>
      <c r="IM6" s="254"/>
      <c r="IN6" s="254"/>
      <c r="IO6" s="254"/>
      <c r="IP6" s="254"/>
      <c r="IQ6" s="254"/>
      <c r="IR6" s="254"/>
      <c r="IS6" s="254"/>
      <c r="IT6" s="254"/>
      <c r="IU6" s="254"/>
      <c r="IV6" s="254"/>
      <c r="IW6" s="254"/>
      <c r="IX6" s="254"/>
      <c r="IY6" s="254"/>
      <c r="IZ6" s="254"/>
      <c r="JA6" s="254"/>
      <c r="JB6" s="254"/>
      <c r="JC6" s="254"/>
      <c r="JD6" s="254"/>
      <c r="JE6" s="254"/>
      <c r="JF6" s="254"/>
      <c r="JG6" s="254"/>
      <c r="JH6" s="254"/>
      <c r="JI6" s="254"/>
      <c r="JJ6" s="254"/>
      <c r="JK6" s="254"/>
      <c r="JL6" s="254"/>
      <c r="JM6" s="254"/>
      <c r="JN6" s="254"/>
      <c r="JO6" s="254"/>
      <c r="JP6" s="254"/>
      <c r="JQ6" s="254"/>
      <c r="JR6" s="254"/>
      <c r="JS6" s="254"/>
      <c r="JT6" s="254"/>
      <c r="JU6" s="254"/>
      <c r="JV6" s="254"/>
      <c r="JW6" s="254"/>
      <c r="JX6" s="254"/>
      <c r="JY6" s="254"/>
      <c r="JZ6" s="254"/>
      <c r="KA6" s="254"/>
      <c r="KB6" s="254"/>
      <c r="KC6" s="254"/>
      <c r="KD6" s="254"/>
      <c r="KE6" s="254"/>
      <c r="KF6" s="254"/>
      <c r="KG6" s="254"/>
      <c r="KH6" s="254"/>
      <c r="KI6" s="254"/>
      <c r="KJ6" s="254"/>
      <c r="KK6" s="254"/>
      <c r="KL6" s="254"/>
      <c r="KM6" s="254"/>
      <c r="KN6" s="254"/>
      <c r="KO6" s="254"/>
      <c r="KP6" s="254"/>
      <c r="KQ6" s="254"/>
      <c r="KR6" s="254"/>
      <c r="KS6" s="254"/>
      <c r="KT6" s="254"/>
      <c r="KU6" s="254"/>
      <c r="KV6" s="254"/>
      <c r="KW6" s="254"/>
      <c r="KX6" s="254"/>
      <c r="KY6" s="254"/>
      <c r="KZ6" s="254"/>
      <c r="LA6" s="254"/>
      <c r="LB6" s="254"/>
      <c r="LC6" s="254"/>
      <c r="LD6" s="254"/>
      <c r="LE6" s="254"/>
      <c r="LF6" s="254"/>
      <c r="LG6" s="254"/>
      <c r="LH6" s="254"/>
      <c r="LI6" s="254"/>
      <c r="LJ6" s="254"/>
      <c r="LK6" s="254"/>
      <c r="LL6" s="254"/>
      <c r="LM6" s="254"/>
      <c r="LN6" s="254"/>
      <c r="LO6" s="254"/>
      <c r="LP6" s="254"/>
      <c r="LQ6" s="254"/>
      <c r="LR6" s="254"/>
      <c r="LS6" s="254"/>
      <c r="LT6" s="254"/>
      <c r="LU6" s="254"/>
      <c r="LV6" s="254"/>
      <c r="LW6" s="254"/>
      <c r="LX6" s="254"/>
      <c r="LY6" s="254"/>
      <c r="LZ6" s="254"/>
      <c r="MA6" s="254"/>
      <c r="MB6" s="254"/>
      <c r="MC6" s="254"/>
      <c r="MD6" s="254"/>
      <c r="ME6" s="254"/>
      <c r="MF6" s="254"/>
      <c r="MG6" s="254"/>
      <c r="MH6" s="254"/>
      <c r="MI6" s="254"/>
      <c r="MJ6" s="254"/>
      <c r="MK6" s="254"/>
      <c r="ML6" s="254"/>
      <c r="MM6" s="254"/>
      <c r="MN6" s="254"/>
      <c r="MO6" s="254"/>
      <c r="MP6" s="254"/>
      <c r="MQ6" s="254"/>
      <c r="MR6" s="254"/>
      <c r="MS6" s="254"/>
      <c r="MT6" s="254"/>
      <c r="MU6" s="254"/>
      <c r="MV6" s="254"/>
      <c r="MW6" s="254"/>
      <c r="MX6" s="254"/>
      <c r="MY6" s="254"/>
      <c r="MZ6" s="254"/>
      <c r="NA6" s="254"/>
      <c r="NB6" s="254"/>
      <c r="NC6" s="254"/>
      <c r="ND6" s="254"/>
      <c r="NE6" s="254"/>
      <c r="NF6" s="254"/>
      <c r="NG6" s="254"/>
      <c r="NH6" s="254"/>
      <c r="NI6" s="254"/>
      <c r="NJ6" s="254"/>
      <c r="NK6" s="254"/>
      <c r="NL6" s="254"/>
      <c r="NM6" s="254"/>
      <c r="NN6" s="254"/>
      <c r="NO6" s="254"/>
      <c r="NP6" s="254"/>
      <c r="NQ6" s="254"/>
      <c r="NR6" s="254"/>
      <c r="NS6" s="254"/>
      <c r="NT6" s="254"/>
      <c r="NU6" s="254"/>
      <c r="NV6" s="254"/>
      <c r="NW6" s="254"/>
      <c r="NX6" s="254"/>
      <c r="NY6" s="254"/>
      <c r="NZ6" s="254"/>
      <c r="OA6" s="254"/>
      <c r="OB6" s="254"/>
      <c r="OC6" s="254"/>
      <c r="OD6" s="254"/>
      <c r="OE6" s="254"/>
      <c r="OF6" s="254"/>
      <c r="OG6" s="254"/>
      <c r="OH6" s="254"/>
      <c r="OI6" s="254"/>
      <c r="OJ6" s="254"/>
      <c r="OK6" s="254"/>
      <c r="OL6" s="254"/>
      <c r="OM6" s="254"/>
      <c r="ON6" s="254"/>
      <c r="OO6" s="254"/>
      <c r="OP6" s="254"/>
      <c r="OQ6" s="254"/>
      <c r="OR6" s="254"/>
      <c r="OS6" s="254"/>
      <c r="OT6" s="254"/>
      <c r="OU6" s="254"/>
      <c r="OV6" s="254"/>
      <c r="OW6" s="254"/>
      <c r="OX6" s="254"/>
      <c r="OY6" s="254"/>
      <c r="OZ6" s="254"/>
      <c r="PA6" s="254"/>
      <c r="PB6" s="254"/>
      <c r="PC6" s="254"/>
      <c r="PD6" s="254"/>
      <c r="PE6" s="254"/>
      <c r="PF6" s="254"/>
      <c r="PG6" s="254"/>
      <c r="PH6" s="254"/>
      <c r="PI6" s="254"/>
      <c r="PJ6" s="254"/>
      <c r="PK6" s="254"/>
      <c r="PL6" s="254"/>
      <c r="PM6" s="254"/>
      <c r="PN6" s="254"/>
      <c r="PO6" s="254"/>
      <c r="PP6" s="254"/>
      <c r="PQ6" s="254"/>
      <c r="PR6" s="254"/>
      <c r="PS6" s="254"/>
      <c r="PT6" s="254"/>
      <c r="PU6" s="254"/>
      <c r="PV6" s="254"/>
      <c r="PW6" s="254"/>
      <c r="PX6" s="254"/>
      <c r="PY6" s="254"/>
      <c r="PZ6" s="254"/>
      <c r="QA6" s="254"/>
      <c r="QB6" s="254"/>
      <c r="QC6" s="254"/>
      <c r="QD6" s="254"/>
      <c r="QE6" s="254"/>
      <c r="QF6" s="254"/>
      <c r="QG6" s="254"/>
      <c r="QH6" s="254"/>
      <c r="QI6" s="254"/>
      <c r="QJ6" s="254"/>
      <c r="QK6" s="254"/>
      <c r="QL6" s="254"/>
      <c r="QM6" s="254"/>
      <c r="QN6" s="254"/>
      <c r="QO6" s="254"/>
      <c r="QP6" s="254"/>
      <c r="QQ6" s="254"/>
      <c r="QR6" s="254"/>
      <c r="QS6" s="254"/>
      <c r="QT6" s="254"/>
      <c r="QU6" s="254"/>
      <c r="QV6" s="254"/>
      <c r="QW6" s="254"/>
      <c r="QX6" s="254"/>
      <c r="QY6" s="254"/>
      <c r="QZ6" s="254"/>
      <c r="RA6" s="254"/>
      <c r="RB6" s="254"/>
      <c r="RC6" s="254"/>
      <c r="RD6" s="254"/>
      <c r="RE6" s="254"/>
      <c r="RF6" s="254"/>
      <c r="RG6" s="254"/>
      <c r="RH6" s="254"/>
      <c r="RI6" s="254"/>
      <c r="RJ6" s="254"/>
      <c r="RK6" s="254"/>
      <c r="RL6" s="254"/>
      <c r="RM6" s="254"/>
      <c r="RN6" s="254"/>
      <c r="RO6" s="254"/>
      <c r="RP6" s="254"/>
      <c r="RQ6" s="254"/>
      <c r="RR6" s="254"/>
      <c r="RS6" s="254"/>
      <c r="RT6" s="254"/>
      <c r="RU6" s="254"/>
      <c r="RV6" s="254"/>
      <c r="RW6" s="254"/>
      <c r="RX6" s="254"/>
      <c r="RY6" s="254"/>
      <c r="RZ6" s="254"/>
      <c r="SA6" s="254"/>
      <c r="SB6" s="254"/>
      <c r="SC6" s="254"/>
      <c r="SD6" s="254"/>
      <c r="SE6" s="254"/>
      <c r="SF6" s="254"/>
      <c r="SG6" s="254"/>
      <c r="SH6" s="254"/>
      <c r="SI6" s="254"/>
      <c r="SJ6" s="254"/>
      <c r="SK6" s="254"/>
      <c r="SL6" s="254"/>
      <c r="SM6" s="254"/>
      <c r="SN6" s="254"/>
      <c r="SO6" s="254"/>
      <c r="SP6" s="254"/>
      <c r="SQ6" s="254"/>
      <c r="SR6" s="254"/>
      <c r="SS6" s="254"/>
      <c r="ST6" s="254"/>
      <c r="SU6" s="254"/>
      <c r="SV6" s="254"/>
      <c r="SW6" s="254"/>
      <c r="SX6" s="254"/>
      <c r="SY6" s="254"/>
      <c r="SZ6" s="254"/>
      <c r="TA6" s="254"/>
      <c r="TB6" s="254"/>
      <c r="TC6" s="254"/>
      <c r="TD6" s="254"/>
      <c r="TE6" s="254"/>
      <c r="TF6" s="254"/>
      <c r="TG6" s="254"/>
      <c r="TH6" s="254"/>
      <c r="TI6" s="254"/>
      <c r="TJ6" s="254"/>
      <c r="TK6" s="254"/>
      <c r="TL6" s="254"/>
      <c r="TM6" s="254"/>
      <c r="TN6" s="254"/>
      <c r="TO6" s="254"/>
      <c r="TP6" s="254"/>
      <c r="TQ6" s="254"/>
      <c r="TR6" s="254"/>
      <c r="TS6" s="254"/>
      <c r="TT6" s="254"/>
      <c r="TU6" s="254"/>
      <c r="TV6" s="254"/>
      <c r="TW6" s="254"/>
      <c r="TX6" s="254"/>
      <c r="TY6" s="254"/>
      <c r="TZ6" s="254"/>
      <c r="UA6" s="254"/>
      <c r="UB6" s="254"/>
      <c r="UC6" s="254"/>
      <c r="UD6" s="254"/>
      <c r="UE6" s="254"/>
      <c r="UF6" s="254"/>
      <c r="UG6" s="254"/>
      <c r="UH6" s="254"/>
      <c r="UI6" s="254"/>
    </row>
    <row r="7" spans="1:555" ht="14.45" x14ac:dyDescent="0.3">
      <c r="A7" s="254"/>
      <c r="B7" s="254"/>
      <c r="C7" s="254"/>
      <c r="D7" s="243"/>
      <c r="E7" s="254"/>
      <c r="F7" s="254"/>
      <c r="G7" s="254"/>
      <c r="H7" s="243"/>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05"/>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c r="FL7" s="254"/>
      <c r="FM7" s="254"/>
      <c r="FN7" s="254"/>
      <c r="FO7" s="254"/>
      <c r="FP7" s="254"/>
      <c r="FQ7" s="254"/>
      <c r="FR7" s="254"/>
      <c r="FS7" s="254"/>
      <c r="FT7" s="254"/>
      <c r="FU7" s="254"/>
      <c r="FV7" s="254"/>
      <c r="FW7" s="254"/>
      <c r="FX7" s="254"/>
      <c r="FY7" s="254"/>
      <c r="FZ7" s="254"/>
      <c r="GA7" s="254"/>
      <c r="GB7" s="254"/>
      <c r="GC7" s="254"/>
      <c r="GD7" s="254"/>
      <c r="GE7" s="254"/>
      <c r="GF7" s="254"/>
      <c r="GG7" s="254"/>
      <c r="GH7" s="254"/>
      <c r="GI7" s="254"/>
      <c r="GJ7" s="254"/>
      <c r="GK7" s="254"/>
      <c r="GL7" s="254"/>
      <c r="GM7" s="254"/>
      <c r="GN7" s="254"/>
      <c r="GO7" s="254"/>
      <c r="GP7" s="254"/>
      <c r="GQ7" s="254"/>
      <c r="GR7" s="254"/>
      <c r="GS7" s="254"/>
      <c r="GT7" s="254"/>
      <c r="GU7" s="254"/>
      <c r="GV7" s="254"/>
      <c r="GW7" s="254"/>
      <c r="GX7" s="254"/>
      <c r="GY7" s="254"/>
      <c r="GZ7" s="254"/>
      <c r="HA7" s="254"/>
      <c r="HB7" s="254"/>
      <c r="HC7" s="254"/>
      <c r="HD7" s="254"/>
      <c r="HE7" s="254"/>
      <c r="HF7" s="254"/>
      <c r="HG7" s="254"/>
      <c r="HH7" s="254"/>
      <c r="HI7" s="254"/>
      <c r="HJ7" s="254"/>
      <c r="HK7" s="254"/>
      <c r="HL7" s="254"/>
      <c r="HM7" s="254"/>
      <c r="HN7" s="254"/>
      <c r="HO7" s="254"/>
      <c r="HP7" s="254"/>
      <c r="HQ7" s="254"/>
      <c r="HR7" s="254"/>
      <c r="HS7" s="254"/>
      <c r="HT7" s="254"/>
      <c r="HU7" s="254"/>
      <c r="HV7" s="254"/>
      <c r="HW7" s="254"/>
      <c r="HX7" s="254"/>
      <c r="HY7" s="254"/>
      <c r="HZ7" s="254"/>
      <c r="IA7" s="254"/>
      <c r="IB7" s="254"/>
      <c r="IC7" s="254"/>
      <c r="ID7" s="254"/>
      <c r="IE7" s="254"/>
      <c r="IF7" s="254"/>
      <c r="IG7" s="254"/>
      <c r="IH7" s="254"/>
      <c r="II7" s="254"/>
      <c r="IJ7" s="254"/>
      <c r="IK7" s="254"/>
      <c r="IL7" s="254"/>
      <c r="IM7" s="254"/>
      <c r="IN7" s="254"/>
      <c r="IO7" s="254"/>
      <c r="IP7" s="254"/>
      <c r="IQ7" s="254"/>
      <c r="IR7" s="254"/>
      <c r="IS7" s="254"/>
      <c r="IT7" s="254"/>
      <c r="IU7" s="254"/>
      <c r="IV7" s="254"/>
      <c r="IW7" s="254"/>
      <c r="IX7" s="254"/>
      <c r="IY7" s="254"/>
      <c r="IZ7" s="254"/>
      <c r="JA7" s="254"/>
      <c r="JB7" s="254"/>
      <c r="JC7" s="254"/>
      <c r="JD7" s="254"/>
      <c r="JE7" s="254"/>
      <c r="JF7" s="254"/>
      <c r="JG7" s="254"/>
      <c r="JH7" s="254"/>
      <c r="JI7" s="254"/>
      <c r="JJ7" s="254"/>
      <c r="JK7" s="254"/>
      <c r="JL7" s="254"/>
      <c r="JM7" s="254"/>
      <c r="JN7" s="254"/>
      <c r="JO7" s="254"/>
      <c r="JP7" s="254"/>
      <c r="JQ7" s="254"/>
      <c r="JR7" s="254"/>
      <c r="JS7" s="254"/>
      <c r="JT7" s="254"/>
      <c r="JU7" s="254"/>
      <c r="JV7" s="254"/>
      <c r="JW7" s="254"/>
      <c r="JX7" s="254"/>
      <c r="JY7" s="254"/>
      <c r="JZ7" s="254"/>
      <c r="KA7" s="254"/>
      <c r="KB7" s="254"/>
      <c r="KC7" s="254"/>
      <c r="KD7" s="254"/>
      <c r="KE7" s="254"/>
      <c r="KF7" s="254"/>
      <c r="KG7" s="254"/>
      <c r="KH7" s="254"/>
      <c r="KI7" s="254"/>
      <c r="KJ7" s="254"/>
      <c r="KK7" s="254"/>
      <c r="KL7" s="254"/>
      <c r="KM7" s="254"/>
      <c r="KN7" s="254"/>
      <c r="KO7" s="254"/>
      <c r="KP7" s="254"/>
      <c r="KQ7" s="254"/>
      <c r="KR7" s="254"/>
      <c r="KS7" s="254"/>
      <c r="KT7" s="254"/>
      <c r="KU7" s="254"/>
      <c r="KV7" s="254"/>
      <c r="KW7" s="254"/>
      <c r="KX7" s="254"/>
      <c r="KY7" s="254"/>
      <c r="KZ7" s="254"/>
      <c r="LA7" s="254"/>
      <c r="LB7" s="254"/>
      <c r="LC7" s="254"/>
      <c r="LD7" s="254"/>
      <c r="LE7" s="254"/>
      <c r="LF7" s="254"/>
      <c r="LG7" s="254"/>
      <c r="LH7" s="254"/>
      <c r="LI7" s="254"/>
      <c r="LJ7" s="254"/>
      <c r="LK7" s="254"/>
      <c r="LL7" s="254"/>
      <c r="LM7" s="254"/>
      <c r="LN7" s="254"/>
      <c r="LO7" s="254"/>
      <c r="LP7" s="254"/>
      <c r="LQ7" s="254"/>
      <c r="LR7" s="254"/>
      <c r="LS7" s="254"/>
      <c r="LT7" s="254"/>
      <c r="LU7" s="254"/>
      <c r="LV7" s="254"/>
      <c r="LW7" s="254"/>
      <c r="LX7" s="254"/>
      <c r="LY7" s="254"/>
      <c r="LZ7" s="254"/>
      <c r="MA7" s="254"/>
      <c r="MB7" s="254"/>
      <c r="MC7" s="254"/>
      <c r="MD7" s="254"/>
      <c r="ME7" s="254"/>
      <c r="MF7" s="254"/>
      <c r="MG7" s="254"/>
      <c r="MH7" s="254"/>
      <c r="MI7" s="254"/>
      <c r="MJ7" s="254"/>
      <c r="MK7" s="254"/>
      <c r="ML7" s="254"/>
      <c r="MM7" s="254"/>
      <c r="MN7" s="254"/>
      <c r="MO7" s="254"/>
      <c r="MP7" s="254"/>
      <c r="MQ7" s="254"/>
      <c r="MR7" s="254"/>
      <c r="MS7" s="254"/>
      <c r="MT7" s="254"/>
      <c r="MU7" s="254"/>
      <c r="MV7" s="254"/>
      <c r="MW7" s="254"/>
      <c r="MX7" s="254"/>
      <c r="MY7" s="254"/>
      <c r="MZ7" s="254"/>
      <c r="NA7" s="254"/>
      <c r="NB7" s="254"/>
      <c r="NC7" s="254"/>
      <c r="ND7" s="254"/>
      <c r="NE7" s="254"/>
      <c r="NF7" s="254"/>
      <c r="NG7" s="254"/>
      <c r="NH7" s="254"/>
      <c r="NI7" s="254"/>
      <c r="NJ7" s="254"/>
      <c r="NK7" s="254"/>
      <c r="NL7" s="254"/>
      <c r="NM7" s="254"/>
      <c r="NN7" s="254"/>
      <c r="NO7" s="254"/>
      <c r="NP7" s="254"/>
      <c r="NQ7" s="254"/>
      <c r="NR7" s="254"/>
      <c r="NS7" s="254"/>
      <c r="NT7" s="254"/>
      <c r="NU7" s="254"/>
      <c r="NV7" s="254"/>
      <c r="NW7" s="254"/>
      <c r="NX7" s="254"/>
      <c r="NY7" s="254"/>
      <c r="NZ7" s="254"/>
      <c r="OA7" s="254"/>
      <c r="OB7" s="254"/>
      <c r="OC7" s="254"/>
      <c r="OD7" s="254"/>
      <c r="OE7" s="254"/>
      <c r="OF7" s="254"/>
      <c r="OG7" s="254"/>
      <c r="OH7" s="254"/>
      <c r="OI7" s="254"/>
      <c r="OJ7" s="254"/>
      <c r="OK7" s="254"/>
      <c r="OL7" s="254"/>
      <c r="OM7" s="254"/>
      <c r="ON7" s="254"/>
      <c r="OO7" s="254"/>
      <c r="OP7" s="254"/>
      <c r="OQ7" s="254"/>
      <c r="OR7" s="254"/>
      <c r="OS7" s="254"/>
      <c r="OT7" s="254"/>
      <c r="OU7" s="254"/>
      <c r="OV7" s="254"/>
      <c r="OW7" s="254"/>
      <c r="OX7" s="254"/>
      <c r="OY7" s="254"/>
      <c r="OZ7" s="254"/>
      <c r="PA7" s="254"/>
      <c r="PB7" s="254"/>
      <c r="PC7" s="254"/>
      <c r="PD7" s="254"/>
      <c r="PE7" s="254"/>
      <c r="PF7" s="254"/>
      <c r="PG7" s="254"/>
      <c r="PH7" s="254"/>
      <c r="PI7" s="254"/>
      <c r="PJ7" s="254"/>
      <c r="PK7" s="254"/>
      <c r="PL7" s="254"/>
      <c r="PM7" s="254"/>
      <c r="PN7" s="254"/>
      <c r="PO7" s="254"/>
      <c r="PP7" s="254"/>
      <c r="PQ7" s="254"/>
      <c r="PR7" s="254"/>
      <c r="PS7" s="254"/>
      <c r="PT7" s="254"/>
      <c r="PU7" s="254"/>
      <c r="PV7" s="254"/>
      <c r="PW7" s="254"/>
      <c r="PX7" s="254"/>
      <c r="PY7" s="254"/>
      <c r="PZ7" s="254"/>
      <c r="QA7" s="254"/>
      <c r="QB7" s="254"/>
      <c r="QC7" s="254"/>
      <c r="QD7" s="254"/>
      <c r="QE7" s="254"/>
      <c r="QF7" s="254"/>
      <c r="QG7" s="254"/>
      <c r="QH7" s="254"/>
      <c r="QI7" s="254"/>
      <c r="QJ7" s="254"/>
      <c r="QK7" s="254"/>
      <c r="QL7" s="254"/>
      <c r="QM7" s="254"/>
      <c r="QN7" s="254"/>
      <c r="QO7" s="254"/>
      <c r="QP7" s="254"/>
      <c r="QQ7" s="254"/>
      <c r="QR7" s="254"/>
      <c r="QS7" s="254"/>
      <c r="QT7" s="254"/>
      <c r="QU7" s="254"/>
      <c r="QV7" s="254"/>
      <c r="QW7" s="254"/>
      <c r="QX7" s="254"/>
      <c r="QY7" s="254"/>
      <c r="QZ7" s="254"/>
      <c r="RA7" s="254"/>
      <c r="RB7" s="254"/>
      <c r="RC7" s="254"/>
      <c r="RD7" s="254"/>
      <c r="RE7" s="254"/>
      <c r="RF7" s="254"/>
      <c r="RG7" s="254"/>
      <c r="RH7" s="254"/>
      <c r="RI7" s="254"/>
      <c r="RJ7" s="254"/>
      <c r="RK7" s="254"/>
      <c r="RL7" s="254"/>
      <c r="RM7" s="254"/>
      <c r="RN7" s="254"/>
      <c r="RO7" s="254"/>
      <c r="RP7" s="254"/>
      <c r="RQ7" s="254"/>
      <c r="RR7" s="254"/>
      <c r="RS7" s="254"/>
      <c r="RT7" s="254"/>
      <c r="RU7" s="254"/>
      <c r="RV7" s="254"/>
      <c r="RW7" s="254"/>
      <c r="RX7" s="254"/>
      <c r="RY7" s="254"/>
      <c r="RZ7" s="254"/>
      <c r="SA7" s="254"/>
      <c r="SB7" s="254"/>
      <c r="SC7" s="254"/>
      <c r="SD7" s="254"/>
      <c r="SE7" s="254"/>
      <c r="SF7" s="254"/>
      <c r="SG7" s="254"/>
      <c r="SH7" s="254"/>
      <c r="SI7" s="254"/>
      <c r="SJ7" s="254"/>
      <c r="SK7" s="254"/>
      <c r="SL7" s="254"/>
      <c r="SM7" s="254"/>
      <c r="SN7" s="254"/>
      <c r="SO7" s="254"/>
      <c r="SP7" s="254"/>
      <c r="SQ7" s="254"/>
      <c r="SR7" s="254"/>
      <c r="SS7" s="254"/>
      <c r="ST7" s="254"/>
      <c r="SU7" s="254"/>
      <c r="SV7" s="254"/>
      <c r="SW7" s="254"/>
      <c r="SX7" s="254"/>
      <c r="SY7" s="254"/>
      <c r="SZ7" s="254"/>
      <c r="TA7" s="254"/>
      <c r="TB7" s="254"/>
      <c r="TC7" s="254"/>
      <c r="TD7" s="254"/>
      <c r="TE7" s="254"/>
      <c r="TF7" s="254"/>
      <c r="TG7" s="254"/>
      <c r="TH7" s="254"/>
      <c r="TI7" s="254"/>
      <c r="TJ7" s="254"/>
      <c r="TK7" s="254"/>
      <c r="TL7" s="254"/>
      <c r="TM7" s="254"/>
      <c r="TN7" s="254"/>
      <c r="TO7" s="254"/>
      <c r="TP7" s="254"/>
      <c r="TQ7" s="254"/>
      <c r="TR7" s="254"/>
      <c r="TS7" s="254"/>
      <c r="TT7" s="254"/>
      <c r="TU7" s="254"/>
      <c r="TV7" s="254"/>
      <c r="TW7" s="254"/>
      <c r="TX7" s="254"/>
      <c r="TY7" s="254"/>
      <c r="TZ7" s="254"/>
      <c r="UA7" s="254"/>
      <c r="UB7" s="254"/>
      <c r="UC7" s="254"/>
      <c r="UD7" s="254"/>
      <c r="UE7" s="254"/>
      <c r="UF7" s="254"/>
      <c r="UG7" s="254"/>
      <c r="UH7" s="254"/>
      <c r="UI7" s="254"/>
    </row>
    <row r="8" spans="1:555" x14ac:dyDescent="0.25">
      <c r="A8" s="254"/>
      <c r="B8" s="254"/>
      <c r="C8" s="68" t="s">
        <v>1346</v>
      </c>
      <c r="D8" s="72"/>
      <c r="E8" s="68"/>
      <c r="F8" s="68"/>
      <c r="G8" s="68"/>
      <c r="H8" s="72"/>
      <c r="I8" s="68"/>
      <c r="J8" s="68"/>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05"/>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c r="DM8" s="254"/>
      <c r="DN8" s="254"/>
      <c r="DO8" s="254"/>
      <c r="DP8" s="254"/>
      <c r="DQ8" s="254"/>
      <c r="DR8" s="254"/>
      <c r="DS8" s="254"/>
      <c r="DT8" s="254"/>
      <c r="DU8" s="254"/>
      <c r="DV8" s="254"/>
      <c r="DW8" s="254"/>
      <c r="DX8" s="254"/>
      <c r="DY8" s="254"/>
      <c r="DZ8" s="254"/>
      <c r="EA8" s="254"/>
      <c r="EB8" s="254"/>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G8" s="254"/>
      <c r="FH8" s="254"/>
      <c r="FI8" s="254"/>
      <c r="FJ8" s="254"/>
      <c r="FK8" s="254"/>
      <c r="FL8" s="254"/>
      <c r="FM8" s="254"/>
      <c r="FN8" s="254"/>
      <c r="FO8" s="254"/>
      <c r="FP8" s="254"/>
      <c r="FQ8" s="254"/>
      <c r="FR8" s="254"/>
      <c r="FS8" s="254"/>
      <c r="FT8" s="254"/>
      <c r="FU8" s="254"/>
      <c r="FV8" s="254"/>
      <c r="FW8" s="254"/>
      <c r="FX8" s="254"/>
      <c r="FY8" s="254"/>
      <c r="FZ8" s="254"/>
      <c r="GA8" s="254"/>
      <c r="GB8" s="254"/>
      <c r="GC8" s="254"/>
      <c r="GD8" s="254"/>
      <c r="GE8" s="254"/>
      <c r="GF8" s="254"/>
      <c r="GG8" s="254"/>
      <c r="GH8" s="254"/>
      <c r="GI8" s="254"/>
      <c r="GJ8" s="254"/>
      <c r="GK8" s="254"/>
      <c r="GL8" s="254"/>
      <c r="GM8" s="254"/>
      <c r="GN8" s="254"/>
      <c r="GO8" s="254"/>
      <c r="GP8" s="254"/>
      <c r="GQ8" s="254"/>
      <c r="GR8" s="254"/>
      <c r="GS8" s="254"/>
      <c r="GT8" s="254"/>
      <c r="GU8" s="254"/>
      <c r="GV8" s="254"/>
      <c r="GW8" s="254"/>
      <c r="GX8" s="254"/>
      <c r="GY8" s="254"/>
      <c r="GZ8" s="254"/>
      <c r="HA8" s="254"/>
      <c r="HB8" s="254"/>
      <c r="HC8" s="254"/>
      <c r="HD8" s="254"/>
      <c r="HE8" s="254"/>
      <c r="HF8" s="254"/>
      <c r="HG8" s="254"/>
      <c r="HH8" s="254"/>
      <c r="HI8" s="254"/>
      <c r="HJ8" s="254"/>
      <c r="HK8" s="254"/>
      <c r="HL8" s="254"/>
      <c r="HM8" s="254"/>
      <c r="HN8" s="254"/>
      <c r="HO8" s="254"/>
      <c r="HP8" s="254"/>
      <c r="HQ8" s="254"/>
      <c r="HR8" s="254"/>
      <c r="HS8" s="254"/>
      <c r="HT8" s="254"/>
      <c r="HU8" s="254"/>
      <c r="HV8" s="254"/>
      <c r="HW8" s="254"/>
      <c r="HX8" s="254"/>
      <c r="HY8" s="254"/>
      <c r="HZ8" s="254"/>
      <c r="IA8" s="254"/>
      <c r="IB8" s="254"/>
      <c r="IC8" s="254"/>
      <c r="ID8" s="254"/>
      <c r="IE8" s="254"/>
      <c r="IF8" s="254"/>
      <c r="IG8" s="254"/>
      <c r="IH8" s="254"/>
      <c r="II8" s="254"/>
      <c r="IJ8" s="254"/>
      <c r="IK8" s="254"/>
      <c r="IL8" s="254"/>
      <c r="IM8" s="254"/>
      <c r="IN8" s="254"/>
      <c r="IO8" s="254"/>
      <c r="IP8" s="254"/>
      <c r="IQ8" s="254"/>
      <c r="IR8" s="254"/>
      <c r="IS8" s="254"/>
      <c r="IT8" s="254"/>
      <c r="IU8" s="254"/>
      <c r="IV8" s="254"/>
      <c r="IW8" s="254"/>
      <c r="IX8" s="254"/>
      <c r="IY8" s="254"/>
      <c r="IZ8" s="254"/>
      <c r="JA8" s="254"/>
      <c r="JB8" s="254"/>
      <c r="JC8" s="254"/>
      <c r="JD8" s="254"/>
      <c r="JE8" s="254"/>
      <c r="JF8" s="254"/>
      <c r="JG8" s="254"/>
      <c r="JH8" s="254"/>
      <c r="JI8" s="254"/>
      <c r="JJ8" s="254"/>
      <c r="JK8" s="254"/>
      <c r="JL8" s="254"/>
      <c r="JM8" s="254"/>
      <c r="JN8" s="254"/>
      <c r="JO8" s="254"/>
      <c r="JP8" s="254"/>
      <c r="JQ8" s="254"/>
      <c r="JR8" s="254"/>
      <c r="JS8" s="254"/>
      <c r="JT8" s="254"/>
      <c r="JU8" s="254"/>
      <c r="JV8" s="254"/>
      <c r="JW8" s="254"/>
      <c r="JX8" s="254"/>
      <c r="JY8" s="254"/>
      <c r="JZ8" s="254"/>
      <c r="KA8" s="254"/>
      <c r="KB8" s="254"/>
      <c r="KC8" s="254"/>
      <c r="KD8" s="254"/>
      <c r="KE8" s="254"/>
      <c r="KF8" s="254"/>
      <c r="KG8" s="254"/>
      <c r="KH8" s="254"/>
      <c r="KI8" s="254"/>
      <c r="KJ8" s="254"/>
      <c r="KK8" s="254"/>
      <c r="KL8" s="254"/>
      <c r="KM8" s="254"/>
      <c r="KN8" s="254"/>
      <c r="KO8" s="254"/>
      <c r="KP8" s="254"/>
      <c r="KQ8" s="254"/>
      <c r="KR8" s="254"/>
      <c r="KS8" s="254"/>
      <c r="KT8" s="254"/>
      <c r="KU8" s="254"/>
      <c r="KV8" s="254"/>
      <c r="KW8" s="254"/>
      <c r="KX8" s="254"/>
      <c r="KY8" s="254"/>
      <c r="KZ8" s="254"/>
      <c r="LA8" s="254"/>
      <c r="LB8" s="254"/>
      <c r="LC8" s="254"/>
      <c r="LD8" s="254"/>
      <c r="LE8" s="254"/>
      <c r="LF8" s="254"/>
      <c r="LG8" s="254"/>
      <c r="LH8" s="254"/>
      <c r="LI8" s="254"/>
      <c r="LJ8" s="254"/>
      <c r="LK8" s="254"/>
      <c r="LL8" s="254"/>
      <c r="LM8" s="254"/>
      <c r="LN8" s="254"/>
      <c r="LO8" s="254"/>
      <c r="LP8" s="254"/>
      <c r="LQ8" s="254"/>
      <c r="LR8" s="254"/>
      <c r="LS8" s="254"/>
      <c r="LT8" s="254"/>
      <c r="LU8" s="254"/>
      <c r="LV8" s="254"/>
      <c r="LW8" s="254"/>
      <c r="LX8" s="254"/>
      <c r="LY8" s="254"/>
      <c r="LZ8" s="254"/>
      <c r="MA8" s="254"/>
      <c r="MB8" s="254"/>
      <c r="MC8" s="254"/>
      <c r="MD8" s="254"/>
      <c r="ME8" s="254"/>
      <c r="MF8" s="254"/>
      <c r="MG8" s="254"/>
      <c r="MH8" s="254"/>
      <c r="MI8" s="254"/>
      <c r="MJ8" s="254"/>
      <c r="MK8" s="254"/>
      <c r="ML8" s="254"/>
      <c r="MM8" s="254"/>
      <c r="MN8" s="254"/>
      <c r="MO8" s="254"/>
      <c r="MP8" s="254"/>
      <c r="MQ8" s="254"/>
      <c r="MR8" s="254"/>
      <c r="MS8" s="254"/>
      <c r="MT8" s="254"/>
      <c r="MU8" s="254"/>
      <c r="MV8" s="254"/>
      <c r="MW8" s="254"/>
      <c r="MX8" s="254"/>
      <c r="MY8" s="254"/>
      <c r="MZ8" s="254"/>
      <c r="NA8" s="254"/>
      <c r="NB8" s="254"/>
      <c r="NC8" s="254"/>
      <c r="ND8" s="254"/>
      <c r="NE8" s="254"/>
      <c r="NF8" s="254"/>
      <c r="NG8" s="254"/>
      <c r="NH8" s="254"/>
      <c r="NI8" s="254"/>
      <c r="NJ8" s="254"/>
      <c r="NK8" s="254"/>
      <c r="NL8" s="254"/>
      <c r="NM8" s="254"/>
      <c r="NN8" s="254"/>
      <c r="NO8" s="254"/>
      <c r="NP8" s="254"/>
      <c r="NQ8" s="254"/>
      <c r="NR8" s="254"/>
      <c r="NS8" s="254"/>
      <c r="NT8" s="254"/>
      <c r="NU8" s="254"/>
      <c r="NV8" s="254"/>
      <c r="NW8" s="254"/>
      <c r="NX8" s="254"/>
      <c r="NY8" s="254"/>
      <c r="NZ8" s="254"/>
      <c r="OA8" s="254"/>
      <c r="OB8" s="254"/>
      <c r="OC8" s="254"/>
      <c r="OD8" s="254"/>
      <c r="OE8" s="254"/>
      <c r="OF8" s="254"/>
      <c r="OG8" s="254"/>
      <c r="OH8" s="254"/>
      <c r="OI8" s="254"/>
      <c r="OJ8" s="254"/>
      <c r="OK8" s="254"/>
      <c r="OL8" s="254"/>
      <c r="OM8" s="254"/>
      <c r="ON8" s="254"/>
      <c r="OO8" s="254"/>
      <c r="OP8" s="254"/>
      <c r="OQ8" s="254"/>
      <c r="OR8" s="254"/>
      <c r="OS8" s="254"/>
      <c r="OT8" s="254"/>
      <c r="OU8" s="254"/>
      <c r="OV8" s="254"/>
      <c r="OW8" s="254"/>
      <c r="OX8" s="254"/>
      <c r="OY8" s="254"/>
      <c r="OZ8" s="254"/>
      <c r="PA8" s="254"/>
      <c r="PB8" s="254"/>
      <c r="PC8" s="254"/>
      <c r="PD8" s="254"/>
      <c r="PE8" s="254"/>
      <c r="PF8" s="254"/>
      <c r="PG8" s="254"/>
      <c r="PH8" s="254"/>
      <c r="PI8" s="254"/>
      <c r="PJ8" s="254"/>
      <c r="PK8" s="254"/>
      <c r="PL8" s="254"/>
      <c r="PM8" s="254"/>
      <c r="PN8" s="254"/>
      <c r="PO8" s="254"/>
      <c r="PP8" s="254"/>
      <c r="PQ8" s="254"/>
      <c r="PR8" s="254"/>
      <c r="PS8" s="254"/>
      <c r="PT8" s="254"/>
      <c r="PU8" s="254"/>
      <c r="PV8" s="254"/>
      <c r="PW8" s="254"/>
      <c r="PX8" s="254"/>
      <c r="PY8" s="254"/>
      <c r="PZ8" s="254"/>
      <c r="QA8" s="254"/>
      <c r="QB8" s="254"/>
      <c r="QC8" s="254"/>
      <c r="QD8" s="254"/>
      <c r="QE8" s="254"/>
      <c r="QF8" s="254"/>
      <c r="QG8" s="254"/>
      <c r="QH8" s="254"/>
      <c r="QI8" s="254"/>
      <c r="QJ8" s="254"/>
      <c r="QK8" s="254"/>
      <c r="QL8" s="254"/>
      <c r="QM8" s="254"/>
      <c r="QN8" s="254"/>
      <c r="QO8" s="254"/>
      <c r="QP8" s="254"/>
      <c r="QQ8" s="254"/>
      <c r="QR8" s="254"/>
      <c r="QS8" s="254"/>
      <c r="QT8" s="254"/>
      <c r="QU8" s="254"/>
      <c r="QV8" s="254"/>
      <c r="QW8" s="254"/>
      <c r="QX8" s="254"/>
      <c r="QY8" s="254"/>
      <c r="QZ8" s="254"/>
      <c r="RA8" s="254"/>
      <c r="RB8" s="254"/>
      <c r="RC8" s="254"/>
      <c r="RD8" s="254"/>
      <c r="RE8" s="254"/>
      <c r="RF8" s="254"/>
      <c r="RG8" s="254"/>
      <c r="RH8" s="254"/>
      <c r="RI8" s="254"/>
      <c r="RJ8" s="254"/>
      <c r="RK8" s="254"/>
      <c r="RL8" s="254"/>
      <c r="RM8" s="254"/>
      <c r="RN8" s="254"/>
      <c r="RO8" s="254"/>
      <c r="RP8" s="254"/>
      <c r="RQ8" s="254"/>
      <c r="RR8" s="254"/>
      <c r="RS8" s="254"/>
      <c r="RT8" s="254"/>
      <c r="RU8" s="254"/>
      <c r="RV8" s="254"/>
      <c r="RW8" s="254"/>
      <c r="RX8" s="254"/>
      <c r="RY8" s="254"/>
      <c r="RZ8" s="254"/>
      <c r="SA8" s="254"/>
      <c r="SB8" s="254"/>
      <c r="SC8" s="254"/>
      <c r="SD8" s="254"/>
      <c r="SE8" s="254"/>
      <c r="SF8" s="254"/>
      <c r="SG8" s="254"/>
      <c r="SH8" s="254"/>
      <c r="SI8" s="254"/>
      <c r="SJ8" s="254"/>
      <c r="SK8" s="254"/>
      <c r="SL8" s="254"/>
      <c r="SM8" s="254"/>
      <c r="SN8" s="254"/>
      <c r="SO8" s="254"/>
      <c r="SP8" s="254"/>
      <c r="SQ8" s="254"/>
      <c r="SR8" s="254"/>
      <c r="SS8" s="254"/>
      <c r="ST8" s="254"/>
      <c r="SU8" s="254"/>
      <c r="SV8" s="254"/>
      <c r="SW8" s="254"/>
      <c r="SX8" s="254"/>
      <c r="SY8" s="254"/>
      <c r="SZ8" s="254"/>
      <c r="TA8" s="254"/>
      <c r="TB8" s="254"/>
      <c r="TC8" s="254"/>
      <c r="TD8" s="254"/>
      <c r="TE8" s="254"/>
      <c r="TF8" s="254"/>
      <c r="TG8" s="254"/>
      <c r="TH8" s="254"/>
      <c r="TI8" s="254"/>
      <c r="TJ8" s="254"/>
      <c r="TK8" s="254"/>
      <c r="TL8" s="254"/>
      <c r="TM8" s="254"/>
      <c r="TN8" s="254"/>
      <c r="TO8" s="254"/>
      <c r="TP8" s="254"/>
      <c r="TQ8" s="254"/>
      <c r="TR8" s="254"/>
      <c r="TS8" s="254"/>
      <c r="TT8" s="254"/>
      <c r="TU8" s="254"/>
      <c r="TV8" s="254"/>
      <c r="TW8" s="254"/>
      <c r="TX8" s="254"/>
      <c r="TY8" s="254"/>
      <c r="TZ8" s="254"/>
      <c r="UA8" s="254"/>
      <c r="UB8" s="254"/>
      <c r="UC8" s="254"/>
      <c r="UD8" s="254"/>
      <c r="UE8" s="254"/>
      <c r="UF8" s="254"/>
      <c r="UG8" s="254"/>
      <c r="UH8" s="254"/>
      <c r="UI8" s="254"/>
    </row>
    <row r="9" spans="1:555" ht="15.75" thickBot="1" x14ac:dyDescent="0.3">
      <c r="A9" s="254"/>
      <c r="B9" s="254"/>
      <c r="C9" s="161"/>
      <c r="D9" s="72"/>
      <c r="E9" s="161"/>
      <c r="F9" s="161"/>
      <c r="G9" s="161"/>
      <c r="H9" s="72"/>
      <c r="I9" s="161"/>
      <c r="J9" s="161"/>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05"/>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c r="DM9" s="254"/>
      <c r="DN9" s="254"/>
      <c r="DO9" s="254"/>
      <c r="DP9" s="254"/>
      <c r="DQ9" s="254"/>
      <c r="DR9" s="254"/>
      <c r="DS9" s="254"/>
      <c r="DT9" s="254"/>
      <c r="DU9" s="254"/>
      <c r="DV9" s="254"/>
      <c r="DW9" s="254"/>
      <c r="DX9" s="254"/>
      <c r="DY9" s="254"/>
      <c r="DZ9" s="254"/>
      <c r="EA9" s="254"/>
      <c r="EB9" s="254"/>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G9" s="254"/>
      <c r="FH9" s="254"/>
      <c r="FI9" s="254"/>
      <c r="FJ9" s="254"/>
      <c r="FK9" s="254"/>
      <c r="FL9" s="254"/>
      <c r="FM9" s="254"/>
      <c r="FN9" s="254"/>
      <c r="FO9" s="254"/>
      <c r="FP9" s="254"/>
      <c r="FQ9" s="254"/>
      <c r="FR9" s="254"/>
      <c r="FS9" s="254"/>
      <c r="FT9" s="254"/>
      <c r="FU9" s="254"/>
      <c r="FV9" s="254"/>
      <c r="FW9" s="254"/>
      <c r="FX9" s="254"/>
      <c r="FY9" s="254"/>
      <c r="FZ9" s="254"/>
      <c r="GA9" s="254"/>
      <c r="GB9" s="254"/>
      <c r="GC9" s="254"/>
      <c r="GD9" s="254"/>
      <c r="GE9" s="254"/>
      <c r="GF9" s="254"/>
      <c r="GG9" s="254"/>
      <c r="GH9" s="254"/>
      <c r="GI9" s="254"/>
      <c r="GJ9" s="254"/>
      <c r="GK9" s="254"/>
      <c r="GL9" s="254"/>
      <c r="GM9" s="254"/>
      <c r="GN9" s="254"/>
      <c r="GO9" s="254"/>
      <c r="GP9" s="254"/>
      <c r="GQ9" s="254"/>
      <c r="GR9" s="254"/>
      <c r="GS9" s="254"/>
      <c r="GT9" s="254"/>
      <c r="GU9" s="254"/>
      <c r="GV9" s="254"/>
      <c r="GW9" s="254"/>
      <c r="GX9" s="254"/>
      <c r="GY9" s="254"/>
      <c r="GZ9" s="254"/>
      <c r="HA9" s="254"/>
      <c r="HB9" s="254"/>
      <c r="HC9" s="254"/>
      <c r="HD9" s="254"/>
      <c r="HE9" s="254"/>
      <c r="HF9" s="254"/>
      <c r="HG9" s="254"/>
      <c r="HH9" s="254"/>
      <c r="HI9" s="254"/>
      <c r="HJ9" s="254"/>
      <c r="HK9" s="254"/>
      <c r="HL9" s="254"/>
      <c r="HM9" s="254"/>
      <c r="HN9" s="254"/>
      <c r="HO9" s="254"/>
      <c r="HP9" s="254"/>
      <c r="HQ9" s="254"/>
      <c r="HR9" s="254"/>
      <c r="HS9" s="254"/>
      <c r="HT9" s="254"/>
      <c r="HU9" s="254"/>
      <c r="HV9" s="254"/>
      <c r="HW9" s="254"/>
      <c r="HX9" s="254"/>
      <c r="HY9" s="254"/>
      <c r="HZ9" s="254"/>
      <c r="IA9" s="254"/>
      <c r="IB9" s="254"/>
      <c r="IC9" s="254"/>
      <c r="ID9" s="254"/>
      <c r="IE9" s="254"/>
      <c r="IF9" s="254"/>
      <c r="IG9" s="254"/>
      <c r="IH9" s="254"/>
      <c r="II9" s="254"/>
      <c r="IJ9" s="254"/>
      <c r="IK9" s="254"/>
      <c r="IL9" s="254"/>
      <c r="IM9" s="254"/>
      <c r="IN9" s="254"/>
      <c r="IO9" s="254"/>
      <c r="IP9" s="254"/>
      <c r="IQ9" s="254"/>
      <c r="IR9" s="254"/>
      <c r="IS9" s="254"/>
      <c r="IT9" s="254"/>
      <c r="IU9" s="254"/>
      <c r="IV9" s="254"/>
      <c r="IW9" s="254"/>
      <c r="IX9" s="254"/>
      <c r="IY9" s="254"/>
      <c r="IZ9" s="254"/>
      <c r="JA9" s="254"/>
      <c r="JB9" s="254"/>
      <c r="JC9" s="254"/>
      <c r="JD9" s="254"/>
      <c r="JE9" s="254"/>
      <c r="JF9" s="254"/>
      <c r="JG9" s="254"/>
      <c r="JH9" s="254"/>
      <c r="JI9" s="254"/>
      <c r="JJ9" s="254"/>
      <c r="JK9" s="254"/>
      <c r="JL9" s="254"/>
      <c r="JM9" s="254"/>
      <c r="JN9" s="254"/>
      <c r="JO9" s="254"/>
      <c r="JP9" s="254"/>
      <c r="JQ9" s="254"/>
      <c r="JR9" s="254"/>
      <c r="JS9" s="254"/>
      <c r="JT9" s="254"/>
      <c r="JU9" s="254"/>
      <c r="JV9" s="254"/>
      <c r="JW9" s="254"/>
      <c r="JX9" s="254"/>
      <c r="JY9" s="254"/>
      <c r="JZ9" s="254"/>
      <c r="KA9" s="254"/>
      <c r="KB9" s="254"/>
      <c r="KC9" s="254"/>
      <c r="KD9" s="254"/>
      <c r="KE9" s="254"/>
      <c r="KF9" s="254"/>
      <c r="KG9" s="254"/>
      <c r="KH9" s="254"/>
      <c r="KI9" s="254"/>
      <c r="KJ9" s="254"/>
      <c r="KK9" s="254"/>
      <c r="KL9" s="254"/>
      <c r="KM9" s="254"/>
      <c r="KN9" s="254"/>
      <c r="KO9" s="254"/>
      <c r="KP9" s="254"/>
      <c r="KQ9" s="254"/>
      <c r="KR9" s="254"/>
      <c r="KS9" s="254"/>
      <c r="KT9" s="254"/>
      <c r="KU9" s="254"/>
      <c r="KV9" s="254"/>
      <c r="KW9" s="254"/>
      <c r="KX9" s="254"/>
      <c r="KY9" s="254"/>
      <c r="KZ9" s="254"/>
      <c r="LA9" s="254"/>
      <c r="LB9" s="254"/>
      <c r="LC9" s="254"/>
      <c r="LD9" s="254"/>
      <c r="LE9" s="254"/>
      <c r="LF9" s="254"/>
      <c r="LG9" s="254"/>
      <c r="LH9" s="254"/>
      <c r="LI9" s="254"/>
      <c r="LJ9" s="254"/>
      <c r="LK9" s="254"/>
      <c r="LL9" s="254"/>
      <c r="LM9" s="254"/>
      <c r="LN9" s="254"/>
      <c r="LO9" s="254"/>
      <c r="LP9" s="254"/>
      <c r="LQ9" s="254"/>
      <c r="LR9" s="254"/>
      <c r="LS9" s="254"/>
      <c r="LT9" s="254"/>
      <c r="LU9" s="254"/>
      <c r="LV9" s="254"/>
      <c r="LW9" s="254"/>
      <c r="LX9" s="254"/>
      <c r="LY9" s="254"/>
      <c r="LZ9" s="254"/>
      <c r="MA9" s="254"/>
      <c r="MB9" s="254"/>
      <c r="MC9" s="254"/>
      <c r="MD9" s="254"/>
      <c r="ME9" s="254"/>
      <c r="MF9" s="254"/>
      <c r="MG9" s="254"/>
      <c r="MH9" s="254"/>
      <c r="MI9" s="254"/>
      <c r="MJ9" s="254"/>
      <c r="MK9" s="254"/>
      <c r="ML9" s="254"/>
      <c r="MM9" s="254"/>
      <c r="MN9" s="254"/>
      <c r="MO9" s="254"/>
      <c r="MP9" s="254"/>
      <c r="MQ9" s="254"/>
      <c r="MR9" s="254"/>
      <c r="MS9" s="254"/>
      <c r="MT9" s="254"/>
      <c r="MU9" s="254"/>
      <c r="MV9" s="254"/>
      <c r="MW9" s="254"/>
      <c r="MX9" s="254"/>
      <c r="MY9" s="254"/>
      <c r="MZ9" s="254"/>
      <c r="NA9" s="254"/>
      <c r="NB9" s="254"/>
      <c r="NC9" s="254"/>
      <c r="ND9" s="254"/>
      <c r="NE9" s="254"/>
      <c r="NF9" s="254"/>
      <c r="NG9" s="254"/>
      <c r="NH9" s="254"/>
      <c r="NI9" s="254"/>
      <c r="NJ9" s="254"/>
      <c r="NK9" s="254"/>
      <c r="NL9" s="254"/>
      <c r="NM9" s="254"/>
      <c r="NN9" s="254"/>
      <c r="NO9" s="254"/>
      <c r="NP9" s="254"/>
      <c r="NQ9" s="254"/>
      <c r="NR9" s="254"/>
      <c r="NS9" s="254"/>
      <c r="NT9" s="254"/>
      <c r="NU9" s="254"/>
      <c r="NV9" s="254"/>
      <c r="NW9" s="254"/>
      <c r="NX9" s="254"/>
      <c r="NY9" s="254"/>
      <c r="NZ9" s="254"/>
      <c r="OA9" s="254"/>
      <c r="OB9" s="254"/>
      <c r="OC9" s="254"/>
      <c r="OD9" s="254"/>
      <c r="OE9" s="254"/>
      <c r="OF9" s="254"/>
      <c r="OG9" s="254"/>
      <c r="OH9" s="254"/>
      <c r="OI9" s="254"/>
      <c r="OJ9" s="254"/>
      <c r="OK9" s="254"/>
      <c r="OL9" s="254"/>
      <c r="OM9" s="254"/>
      <c r="ON9" s="254"/>
      <c r="OO9" s="254"/>
      <c r="OP9" s="254"/>
      <c r="OQ9" s="254"/>
      <c r="OR9" s="254"/>
      <c r="OS9" s="254"/>
      <c r="OT9" s="254"/>
      <c r="OU9" s="254"/>
      <c r="OV9" s="254"/>
      <c r="OW9" s="254"/>
      <c r="OX9" s="254"/>
      <c r="OY9" s="254"/>
      <c r="OZ9" s="254"/>
      <c r="PA9" s="254"/>
      <c r="PB9" s="254"/>
      <c r="PC9" s="254"/>
      <c r="PD9" s="254"/>
      <c r="PE9" s="254"/>
      <c r="PF9" s="254"/>
      <c r="PG9" s="254"/>
      <c r="PH9" s="254"/>
      <c r="PI9" s="254"/>
      <c r="PJ9" s="254"/>
      <c r="PK9" s="254"/>
      <c r="PL9" s="254"/>
      <c r="PM9" s="254"/>
      <c r="PN9" s="254"/>
      <c r="PO9" s="254"/>
      <c r="PP9" s="254"/>
      <c r="PQ9" s="254"/>
      <c r="PR9" s="254"/>
      <c r="PS9" s="254"/>
      <c r="PT9" s="254"/>
      <c r="PU9" s="254"/>
      <c r="PV9" s="254"/>
      <c r="PW9" s="254"/>
      <c r="PX9" s="254"/>
      <c r="PY9" s="254"/>
      <c r="PZ9" s="254"/>
      <c r="QA9" s="254"/>
      <c r="QB9" s="254"/>
      <c r="QC9" s="254"/>
      <c r="QD9" s="254"/>
      <c r="QE9" s="254"/>
      <c r="QF9" s="254"/>
      <c r="QG9" s="254"/>
      <c r="QH9" s="254"/>
      <c r="QI9" s="254"/>
      <c r="QJ9" s="254"/>
      <c r="QK9" s="254"/>
      <c r="QL9" s="254"/>
      <c r="QM9" s="254"/>
      <c r="QN9" s="254"/>
      <c r="QO9" s="254"/>
      <c r="QP9" s="254"/>
      <c r="QQ9" s="254"/>
      <c r="QR9" s="254"/>
      <c r="QS9" s="254"/>
      <c r="QT9" s="254"/>
      <c r="QU9" s="254"/>
      <c r="QV9" s="254"/>
      <c r="QW9" s="254"/>
      <c r="QX9" s="254"/>
      <c r="QY9" s="254"/>
      <c r="QZ9" s="254"/>
      <c r="RA9" s="254"/>
      <c r="RB9" s="254"/>
      <c r="RC9" s="254"/>
      <c r="RD9" s="254"/>
      <c r="RE9" s="254"/>
      <c r="RF9" s="254"/>
      <c r="RG9" s="254"/>
      <c r="RH9" s="254"/>
      <c r="RI9" s="254"/>
      <c r="RJ9" s="254"/>
      <c r="RK9" s="254"/>
      <c r="RL9" s="254"/>
      <c r="RM9" s="254"/>
      <c r="RN9" s="254"/>
      <c r="RO9" s="254"/>
      <c r="RP9" s="254"/>
      <c r="RQ9" s="254"/>
      <c r="RR9" s="254"/>
      <c r="RS9" s="254"/>
      <c r="RT9" s="254"/>
      <c r="RU9" s="254"/>
      <c r="RV9" s="254"/>
      <c r="RW9" s="254"/>
      <c r="RX9" s="254"/>
      <c r="RY9" s="254"/>
      <c r="RZ9" s="254"/>
      <c r="SA9" s="254"/>
      <c r="SB9" s="254"/>
      <c r="SC9" s="254"/>
      <c r="SD9" s="254"/>
      <c r="SE9" s="254"/>
      <c r="SF9" s="254"/>
      <c r="SG9" s="254"/>
      <c r="SH9" s="254"/>
      <c r="SI9" s="254"/>
      <c r="SJ9" s="254"/>
      <c r="SK9" s="254"/>
      <c r="SL9" s="254"/>
      <c r="SM9" s="254"/>
      <c r="SN9" s="254"/>
      <c r="SO9" s="254"/>
      <c r="SP9" s="254"/>
      <c r="SQ9" s="254"/>
      <c r="SR9" s="254"/>
      <c r="SS9" s="254"/>
      <c r="ST9" s="254"/>
      <c r="SU9" s="254"/>
      <c r="SV9" s="254"/>
      <c r="SW9" s="254"/>
      <c r="SX9" s="254"/>
      <c r="SY9" s="254"/>
      <c r="SZ9" s="254"/>
      <c r="TA9" s="254"/>
      <c r="TB9" s="254"/>
      <c r="TC9" s="254"/>
      <c r="TD9" s="254"/>
      <c r="TE9" s="254"/>
      <c r="TF9" s="254"/>
      <c r="TG9" s="254"/>
      <c r="TH9" s="254"/>
      <c r="TI9" s="254"/>
      <c r="TJ9" s="254"/>
      <c r="TK9" s="254"/>
      <c r="TL9" s="254"/>
      <c r="TM9" s="254"/>
      <c r="TN9" s="254"/>
      <c r="TO9" s="254"/>
      <c r="TP9" s="254"/>
      <c r="TQ9" s="254"/>
      <c r="TR9" s="254"/>
      <c r="TS9" s="254"/>
      <c r="TT9" s="254"/>
      <c r="TU9" s="254"/>
      <c r="TV9" s="254"/>
      <c r="TW9" s="254"/>
      <c r="TX9" s="254"/>
      <c r="TY9" s="254"/>
      <c r="TZ9" s="254"/>
      <c r="UA9" s="254"/>
      <c r="UB9" s="254"/>
      <c r="UC9" s="254"/>
      <c r="UD9" s="254"/>
      <c r="UE9" s="254"/>
      <c r="UF9" s="254"/>
      <c r="UG9" s="254"/>
      <c r="UH9" s="254"/>
      <c r="UI9" s="254"/>
    </row>
    <row r="10" spans="1:555" ht="15.75" thickBot="1" x14ac:dyDescent="0.3">
      <c r="A10" s="254"/>
      <c r="B10" s="254"/>
      <c r="C10" s="67" t="s">
        <v>1308</v>
      </c>
      <c r="D10" s="30">
        <f>SUM(G17:G67)</f>
        <v>850000</v>
      </c>
      <c r="E10" s="84"/>
      <c r="F10" s="84"/>
      <c r="G10" s="84"/>
      <c r="H10" s="69"/>
      <c r="I10" s="69"/>
      <c r="J10" s="69"/>
      <c r="K10" s="139"/>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05"/>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c r="DQ10" s="254"/>
      <c r="DR10" s="254"/>
      <c r="DS10" s="254"/>
      <c r="DT10" s="254"/>
      <c r="DU10" s="254"/>
      <c r="DV10" s="254"/>
      <c r="DW10" s="254"/>
      <c r="DX10" s="254"/>
      <c r="DY10" s="254"/>
      <c r="DZ10" s="254"/>
      <c r="EA10" s="254"/>
      <c r="EB10" s="254"/>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G10" s="254"/>
      <c r="FH10" s="254"/>
      <c r="FI10" s="254"/>
      <c r="FJ10" s="254"/>
      <c r="FK10" s="254"/>
      <c r="FL10" s="254"/>
      <c r="FM10" s="254"/>
      <c r="FN10" s="254"/>
      <c r="FO10" s="254"/>
      <c r="FP10" s="254"/>
      <c r="FQ10" s="254"/>
      <c r="FR10" s="254"/>
      <c r="FS10" s="254"/>
      <c r="FT10" s="254"/>
      <c r="FU10" s="254"/>
      <c r="FV10" s="254"/>
      <c r="FW10" s="254"/>
      <c r="FX10" s="254"/>
      <c r="FY10" s="254"/>
      <c r="FZ10" s="254"/>
      <c r="GA10" s="254"/>
      <c r="GB10" s="254"/>
      <c r="GC10" s="254"/>
      <c r="GD10" s="254"/>
      <c r="GE10" s="254"/>
      <c r="GF10" s="254"/>
      <c r="GG10" s="254"/>
      <c r="GH10" s="254"/>
      <c r="GI10" s="254"/>
      <c r="GJ10" s="254"/>
      <c r="GK10" s="254"/>
      <c r="GL10" s="254"/>
      <c r="GM10" s="254"/>
      <c r="GN10" s="254"/>
      <c r="GO10" s="254"/>
      <c r="GP10" s="254"/>
      <c r="GQ10" s="254"/>
      <c r="GR10" s="254"/>
      <c r="GS10" s="254"/>
      <c r="GT10" s="254"/>
      <c r="GU10" s="254"/>
      <c r="GV10" s="254"/>
      <c r="GW10" s="254"/>
      <c r="GX10" s="254"/>
      <c r="GY10" s="254"/>
      <c r="GZ10" s="254"/>
      <c r="HA10" s="254"/>
      <c r="HB10" s="254"/>
      <c r="HC10" s="254"/>
      <c r="HD10" s="254"/>
      <c r="HE10" s="254"/>
      <c r="HF10" s="254"/>
      <c r="HG10" s="254"/>
      <c r="HH10" s="254"/>
      <c r="HI10" s="254"/>
      <c r="HJ10" s="254"/>
      <c r="HK10" s="254"/>
      <c r="HL10" s="254"/>
      <c r="HM10" s="254"/>
      <c r="HN10" s="254"/>
      <c r="HO10" s="254"/>
      <c r="HP10" s="254"/>
      <c r="HQ10" s="254"/>
      <c r="HR10" s="254"/>
      <c r="HS10" s="254"/>
      <c r="HT10" s="254"/>
      <c r="HU10" s="254"/>
      <c r="HV10" s="254"/>
      <c r="HW10" s="254"/>
      <c r="HX10" s="254"/>
      <c r="HY10" s="254"/>
      <c r="HZ10" s="254"/>
      <c r="IA10" s="254"/>
      <c r="IB10" s="254"/>
      <c r="IC10" s="254"/>
      <c r="ID10" s="254"/>
      <c r="IE10" s="254"/>
      <c r="IF10" s="254"/>
      <c r="IG10" s="254"/>
      <c r="IH10" s="254"/>
      <c r="II10" s="254"/>
      <c r="IJ10" s="254"/>
      <c r="IK10" s="254"/>
      <c r="IL10" s="254"/>
      <c r="IM10" s="254"/>
      <c r="IN10" s="254"/>
      <c r="IO10" s="254"/>
      <c r="IP10" s="254"/>
      <c r="IQ10" s="254"/>
      <c r="IR10" s="254"/>
      <c r="IS10" s="254"/>
      <c r="IT10" s="254"/>
      <c r="IU10" s="254"/>
      <c r="IV10" s="254"/>
      <c r="IW10" s="254"/>
      <c r="IX10" s="254"/>
      <c r="IY10" s="254"/>
      <c r="IZ10" s="254"/>
      <c r="JA10" s="254"/>
      <c r="JB10" s="254"/>
      <c r="JC10" s="254"/>
      <c r="JD10" s="254"/>
      <c r="JE10" s="254"/>
      <c r="JF10" s="254"/>
      <c r="JG10" s="254"/>
      <c r="JH10" s="254"/>
      <c r="JI10" s="254"/>
      <c r="JJ10" s="254"/>
      <c r="JK10" s="254"/>
      <c r="JL10" s="254"/>
      <c r="JM10" s="254"/>
      <c r="JN10" s="254"/>
      <c r="JO10" s="254"/>
      <c r="JP10" s="254"/>
      <c r="JQ10" s="254"/>
      <c r="JR10" s="254"/>
      <c r="JS10" s="254"/>
      <c r="JT10" s="254"/>
      <c r="JU10" s="254"/>
      <c r="JV10" s="254"/>
      <c r="JW10" s="254"/>
      <c r="JX10" s="254"/>
      <c r="JY10" s="254"/>
      <c r="JZ10" s="254"/>
      <c r="KA10" s="254"/>
      <c r="KB10" s="254"/>
      <c r="KC10" s="254"/>
      <c r="KD10" s="254"/>
      <c r="KE10" s="254"/>
      <c r="KF10" s="254"/>
      <c r="KG10" s="254"/>
      <c r="KH10" s="254"/>
      <c r="KI10" s="254"/>
      <c r="KJ10" s="254"/>
      <c r="KK10" s="254"/>
      <c r="KL10" s="254"/>
      <c r="KM10" s="254"/>
      <c r="KN10" s="254"/>
      <c r="KO10" s="254"/>
      <c r="KP10" s="254"/>
      <c r="KQ10" s="254"/>
      <c r="KR10" s="254"/>
      <c r="KS10" s="254"/>
      <c r="KT10" s="254"/>
      <c r="KU10" s="254"/>
      <c r="KV10" s="254"/>
      <c r="KW10" s="254"/>
      <c r="KX10" s="254"/>
      <c r="KY10" s="254"/>
      <c r="KZ10" s="254"/>
      <c r="LA10" s="254"/>
      <c r="LB10" s="254"/>
      <c r="LC10" s="254"/>
      <c r="LD10" s="254"/>
      <c r="LE10" s="254"/>
      <c r="LF10" s="254"/>
      <c r="LG10" s="254"/>
      <c r="LH10" s="254"/>
      <c r="LI10" s="254"/>
      <c r="LJ10" s="254"/>
      <c r="LK10" s="254"/>
      <c r="LL10" s="254"/>
      <c r="LM10" s="254"/>
      <c r="LN10" s="254"/>
      <c r="LO10" s="254"/>
      <c r="LP10" s="254"/>
      <c r="LQ10" s="254"/>
      <c r="LR10" s="254"/>
      <c r="LS10" s="254"/>
      <c r="LT10" s="254"/>
      <c r="LU10" s="254"/>
      <c r="LV10" s="254"/>
      <c r="LW10" s="254"/>
      <c r="LX10" s="254"/>
      <c r="LY10" s="254"/>
      <c r="LZ10" s="254"/>
      <c r="MA10" s="254"/>
      <c r="MB10" s="254"/>
      <c r="MC10" s="254"/>
      <c r="MD10" s="254"/>
      <c r="ME10" s="254"/>
      <c r="MF10" s="254"/>
      <c r="MG10" s="254"/>
      <c r="MH10" s="254"/>
      <c r="MI10" s="254"/>
      <c r="MJ10" s="254"/>
      <c r="MK10" s="254"/>
      <c r="ML10" s="254"/>
      <c r="MM10" s="254"/>
      <c r="MN10" s="254"/>
      <c r="MO10" s="254"/>
      <c r="MP10" s="254"/>
      <c r="MQ10" s="254"/>
      <c r="MR10" s="254"/>
      <c r="MS10" s="254"/>
      <c r="MT10" s="254"/>
      <c r="MU10" s="254"/>
      <c r="MV10" s="254"/>
      <c r="MW10" s="254"/>
      <c r="MX10" s="254"/>
      <c r="MY10" s="254"/>
      <c r="MZ10" s="254"/>
      <c r="NA10" s="254"/>
      <c r="NB10" s="254"/>
      <c r="NC10" s="254"/>
      <c r="ND10" s="254"/>
      <c r="NE10" s="254"/>
      <c r="NF10" s="254"/>
      <c r="NG10" s="254"/>
      <c r="NH10" s="254"/>
      <c r="NI10" s="254"/>
      <c r="NJ10" s="254"/>
      <c r="NK10" s="254"/>
      <c r="NL10" s="254"/>
      <c r="NM10" s="254"/>
      <c r="NN10" s="254"/>
      <c r="NO10" s="254"/>
      <c r="NP10" s="254"/>
      <c r="NQ10" s="254"/>
      <c r="NR10" s="254"/>
      <c r="NS10" s="254"/>
      <c r="NT10" s="254"/>
      <c r="NU10" s="254"/>
      <c r="NV10" s="254"/>
      <c r="NW10" s="254"/>
      <c r="NX10" s="254"/>
      <c r="NY10" s="254"/>
      <c r="NZ10" s="254"/>
      <c r="OA10" s="254"/>
      <c r="OB10" s="254"/>
      <c r="OC10" s="254"/>
      <c r="OD10" s="254"/>
      <c r="OE10" s="254"/>
      <c r="OF10" s="254"/>
      <c r="OG10" s="254"/>
      <c r="OH10" s="254"/>
      <c r="OI10" s="254"/>
      <c r="OJ10" s="254"/>
      <c r="OK10" s="254"/>
      <c r="OL10" s="254"/>
      <c r="OM10" s="254"/>
      <c r="ON10" s="254"/>
      <c r="OO10" s="254"/>
      <c r="OP10" s="254"/>
      <c r="OQ10" s="254"/>
      <c r="OR10" s="254"/>
      <c r="OS10" s="254"/>
      <c r="OT10" s="254"/>
      <c r="OU10" s="254"/>
      <c r="OV10" s="254"/>
      <c r="OW10" s="254"/>
      <c r="OX10" s="254"/>
      <c r="OY10" s="254"/>
      <c r="OZ10" s="254"/>
      <c r="PA10" s="254"/>
      <c r="PB10" s="254"/>
      <c r="PC10" s="254"/>
      <c r="PD10" s="254"/>
      <c r="PE10" s="254"/>
      <c r="PF10" s="254"/>
      <c r="PG10" s="254"/>
      <c r="PH10" s="254"/>
      <c r="PI10" s="254"/>
      <c r="PJ10" s="254"/>
      <c r="PK10" s="254"/>
      <c r="PL10" s="254"/>
      <c r="PM10" s="254"/>
      <c r="PN10" s="254"/>
      <c r="PO10" s="254"/>
      <c r="PP10" s="254"/>
      <c r="PQ10" s="254"/>
      <c r="PR10" s="254"/>
      <c r="PS10" s="254"/>
      <c r="PT10" s="254"/>
      <c r="PU10" s="254"/>
      <c r="PV10" s="254"/>
      <c r="PW10" s="254"/>
      <c r="PX10" s="254"/>
      <c r="PY10" s="254"/>
      <c r="PZ10" s="254"/>
      <c r="QA10" s="254"/>
      <c r="QB10" s="254"/>
      <c r="QC10" s="254"/>
      <c r="QD10" s="254"/>
      <c r="QE10" s="254"/>
      <c r="QF10" s="254"/>
      <c r="QG10" s="254"/>
      <c r="QH10" s="254"/>
      <c r="QI10" s="254"/>
      <c r="QJ10" s="254"/>
      <c r="QK10" s="254"/>
      <c r="QL10" s="254"/>
      <c r="QM10" s="254"/>
      <c r="QN10" s="254"/>
      <c r="QO10" s="254"/>
      <c r="QP10" s="254"/>
      <c r="QQ10" s="254"/>
      <c r="QR10" s="254"/>
      <c r="QS10" s="254"/>
      <c r="QT10" s="254"/>
      <c r="QU10" s="254"/>
      <c r="QV10" s="254"/>
      <c r="QW10" s="254"/>
      <c r="QX10" s="254"/>
      <c r="QY10" s="254"/>
      <c r="QZ10" s="254"/>
      <c r="RA10" s="254"/>
      <c r="RB10" s="254"/>
      <c r="RC10" s="254"/>
      <c r="RD10" s="254"/>
      <c r="RE10" s="254"/>
      <c r="RF10" s="254"/>
      <c r="RG10" s="254"/>
      <c r="RH10" s="254"/>
      <c r="RI10" s="254"/>
      <c r="RJ10" s="254"/>
      <c r="RK10" s="254"/>
      <c r="RL10" s="254"/>
      <c r="RM10" s="254"/>
      <c r="RN10" s="254"/>
      <c r="RO10" s="254"/>
      <c r="RP10" s="254"/>
      <c r="RQ10" s="254"/>
      <c r="RR10" s="254"/>
      <c r="RS10" s="254"/>
      <c r="RT10" s="254"/>
      <c r="RU10" s="254"/>
      <c r="RV10" s="254"/>
      <c r="RW10" s="254"/>
      <c r="RX10" s="254"/>
      <c r="RY10" s="254"/>
      <c r="RZ10" s="254"/>
      <c r="SA10" s="254"/>
      <c r="SB10" s="254"/>
      <c r="SC10" s="254"/>
      <c r="SD10" s="254"/>
      <c r="SE10" s="254"/>
      <c r="SF10" s="254"/>
      <c r="SG10" s="254"/>
      <c r="SH10" s="254"/>
      <c r="SI10" s="254"/>
      <c r="SJ10" s="254"/>
      <c r="SK10" s="254"/>
      <c r="SL10" s="254"/>
      <c r="SM10" s="254"/>
      <c r="SN10" s="254"/>
      <c r="SO10" s="254"/>
      <c r="SP10" s="254"/>
      <c r="SQ10" s="254"/>
      <c r="SR10" s="254"/>
      <c r="SS10" s="254"/>
      <c r="ST10" s="254"/>
      <c r="SU10" s="254"/>
      <c r="SV10" s="254"/>
      <c r="SW10" s="254"/>
      <c r="SX10" s="254"/>
      <c r="SY10" s="254"/>
      <c r="SZ10" s="254"/>
      <c r="TA10" s="254"/>
      <c r="TB10" s="254"/>
      <c r="TC10" s="254"/>
      <c r="TD10" s="254"/>
      <c r="TE10" s="254"/>
      <c r="TF10" s="254"/>
      <c r="TG10" s="254"/>
      <c r="TH10" s="254"/>
      <c r="TI10" s="254"/>
      <c r="TJ10" s="254"/>
      <c r="TK10" s="254"/>
      <c r="TL10" s="254"/>
      <c r="TM10" s="254"/>
      <c r="TN10" s="254"/>
      <c r="TO10" s="254"/>
      <c r="TP10" s="254"/>
      <c r="TQ10" s="254"/>
      <c r="TR10" s="254"/>
      <c r="TS10" s="254"/>
      <c r="TT10" s="254"/>
      <c r="TU10" s="254"/>
      <c r="TV10" s="254"/>
      <c r="TW10" s="254"/>
      <c r="TX10" s="254"/>
      <c r="TY10" s="254"/>
      <c r="TZ10" s="254"/>
      <c r="UA10" s="254"/>
      <c r="UB10" s="254"/>
      <c r="UC10" s="254"/>
      <c r="UD10" s="254"/>
      <c r="UE10" s="254"/>
      <c r="UF10" s="254"/>
      <c r="UG10" s="254"/>
      <c r="UH10" s="254"/>
      <c r="UI10" s="254"/>
    </row>
    <row r="11" spans="1:555" x14ac:dyDescent="0.25">
      <c r="A11" s="254"/>
      <c r="B11" s="161"/>
      <c r="C11" s="254"/>
      <c r="D11" s="31"/>
      <c r="E11" s="84"/>
      <c r="F11" s="84"/>
      <c r="G11" s="84"/>
      <c r="H11" s="69"/>
      <c r="I11" s="69"/>
      <c r="J11" s="69"/>
      <c r="K11" s="139"/>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05"/>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4"/>
      <c r="FL11" s="254"/>
      <c r="FM11" s="254"/>
      <c r="FN11" s="254"/>
      <c r="FO11" s="254"/>
      <c r="FP11" s="254"/>
      <c r="FQ11" s="254"/>
      <c r="FR11" s="254"/>
      <c r="FS11" s="254"/>
      <c r="FT11" s="254"/>
      <c r="FU11" s="254"/>
      <c r="FV11" s="254"/>
      <c r="FW11" s="254"/>
      <c r="FX11" s="254"/>
      <c r="FY11" s="254"/>
      <c r="FZ11" s="254"/>
      <c r="GA11" s="254"/>
      <c r="GB11" s="254"/>
      <c r="GC11" s="254"/>
      <c r="GD11" s="254"/>
      <c r="GE11" s="254"/>
      <c r="GF11" s="254"/>
      <c r="GG11" s="254"/>
      <c r="GH11" s="254"/>
      <c r="GI11" s="254"/>
      <c r="GJ11" s="254"/>
      <c r="GK11" s="254"/>
      <c r="GL11" s="254"/>
      <c r="GM11" s="254"/>
      <c r="GN11" s="254"/>
      <c r="GO11" s="254"/>
      <c r="GP11" s="254"/>
      <c r="GQ11" s="254"/>
      <c r="GR11" s="254"/>
      <c r="GS11" s="254"/>
      <c r="GT11" s="254"/>
      <c r="GU11" s="254"/>
      <c r="GV11" s="254"/>
      <c r="GW11" s="254"/>
      <c r="GX11" s="254"/>
      <c r="GY11" s="254"/>
      <c r="GZ11" s="254"/>
      <c r="HA11" s="254"/>
      <c r="HB11" s="254"/>
      <c r="HC11" s="254"/>
      <c r="HD11" s="254"/>
      <c r="HE11" s="254"/>
      <c r="HF11" s="254"/>
      <c r="HG11" s="254"/>
      <c r="HH11" s="254"/>
      <c r="HI11" s="254"/>
      <c r="HJ11" s="254"/>
      <c r="HK11" s="254"/>
      <c r="HL11" s="254"/>
      <c r="HM11" s="254"/>
      <c r="HN11" s="254"/>
      <c r="HO11" s="254"/>
      <c r="HP11" s="254"/>
      <c r="HQ11" s="254"/>
      <c r="HR11" s="254"/>
      <c r="HS11" s="254"/>
      <c r="HT11" s="254"/>
      <c r="HU11" s="254"/>
      <c r="HV11" s="254"/>
      <c r="HW11" s="254"/>
      <c r="HX11" s="254"/>
      <c r="HY11" s="254"/>
      <c r="HZ11" s="254"/>
      <c r="IA11" s="254"/>
      <c r="IB11" s="254"/>
      <c r="IC11" s="254"/>
      <c r="ID11" s="254"/>
      <c r="IE11" s="254"/>
      <c r="IF11" s="254"/>
      <c r="IG11" s="254"/>
      <c r="IH11" s="254"/>
      <c r="II11" s="254"/>
      <c r="IJ11" s="254"/>
      <c r="IK11" s="254"/>
      <c r="IL11" s="254"/>
      <c r="IM11" s="254"/>
      <c r="IN11" s="254"/>
      <c r="IO11" s="254"/>
      <c r="IP11" s="254"/>
      <c r="IQ11" s="254"/>
      <c r="IR11" s="254"/>
      <c r="IS11" s="254"/>
      <c r="IT11" s="254"/>
      <c r="IU11" s="254"/>
      <c r="IV11" s="254"/>
      <c r="IW11" s="254"/>
      <c r="IX11" s="254"/>
      <c r="IY11" s="254"/>
      <c r="IZ11" s="254"/>
      <c r="JA11" s="254"/>
      <c r="JB11" s="254"/>
      <c r="JC11" s="254"/>
      <c r="JD11" s="254"/>
      <c r="JE11" s="254"/>
      <c r="JF11" s="254"/>
      <c r="JG11" s="254"/>
      <c r="JH11" s="254"/>
      <c r="JI11" s="254"/>
      <c r="JJ11" s="254"/>
      <c r="JK11" s="254"/>
      <c r="JL11" s="254"/>
      <c r="JM11" s="254"/>
      <c r="JN11" s="254"/>
      <c r="JO11" s="254"/>
      <c r="JP11" s="254"/>
      <c r="JQ11" s="254"/>
      <c r="JR11" s="254"/>
      <c r="JS11" s="254"/>
      <c r="JT11" s="254"/>
      <c r="JU11" s="254"/>
      <c r="JV11" s="254"/>
      <c r="JW11" s="254"/>
      <c r="JX11" s="254"/>
      <c r="JY11" s="254"/>
      <c r="JZ11" s="254"/>
      <c r="KA11" s="254"/>
      <c r="KB11" s="254"/>
      <c r="KC11" s="254"/>
      <c r="KD11" s="254"/>
      <c r="KE11" s="254"/>
      <c r="KF11" s="254"/>
      <c r="KG11" s="254"/>
      <c r="KH11" s="254"/>
      <c r="KI11" s="254"/>
      <c r="KJ11" s="254"/>
      <c r="KK11" s="254"/>
      <c r="KL11" s="254"/>
      <c r="KM11" s="254"/>
      <c r="KN11" s="254"/>
      <c r="KO11" s="254"/>
      <c r="KP11" s="254"/>
      <c r="KQ11" s="254"/>
      <c r="KR11" s="254"/>
      <c r="KS11" s="254"/>
      <c r="KT11" s="254"/>
      <c r="KU11" s="254"/>
      <c r="KV11" s="254"/>
      <c r="KW11" s="254"/>
      <c r="KX11" s="254"/>
      <c r="KY11" s="254"/>
      <c r="KZ11" s="254"/>
      <c r="LA11" s="254"/>
      <c r="LB11" s="254"/>
      <c r="LC11" s="254"/>
      <c r="LD11" s="254"/>
      <c r="LE11" s="254"/>
      <c r="LF11" s="254"/>
      <c r="LG11" s="254"/>
      <c r="LH11" s="254"/>
      <c r="LI11" s="254"/>
      <c r="LJ11" s="254"/>
      <c r="LK11" s="254"/>
      <c r="LL11" s="254"/>
      <c r="LM11" s="254"/>
      <c r="LN11" s="254"/>
      <c r="LO11" s="254"/>
      <c r="LP11" s="254"/>
      <c r="LQ11" s="254"/>
      <c r="LR11" s="254"/>
      <c r="LS11" s="254"/>
      <c r="LT11" s="254"/>
      <c r="LU11" s="254"/>
      <c r="LV11" s="254"/>
      <c r="LW11" s="254"/>
      <c r="LX11" s="254"/>
      <c r="LY11" s="254"/>
      <c r="LZ11" s="254"/>
      <c r="MA11" s="254"/>
      <c r="MB11" s="254"/>
      <c r="MC11" s="254"/>
      <c r="MD11" s="254"/>
      <c r="ME11" s="254"/>
      <c r="MF11" s="254"/>
      <c r="MG11" s="254"/>
      <c r="MH11" s="254"/>
      <c r="MI11" s="254"/>
      <c r="MJ11" s="254"/>
      <c r="MK11" s="254"/>
      <c r="ML11" s="254"/>
      <c r="MM11" s="254"/>
      <c r="MN11" s="254"/>
      <c r="MO11" s="254"/>
      <c r="MP11" s="254"/>
      <c r="MQ11" s="254"/>
      <c r="MR11" s="254"/>
      <c r="MS11" s="254"/>
      <c r="MT11" s="254"/>
      <c r="MU11" s="254"/>
      <c r="MV11" s="254"/>
      <c r="MW11" s="254"/>
      <c r="MX11" s="254"/>
      <c r="MY11" s="254"/>
      <c r="MZ11" s="254"/>
      <c r="NA11" s="254"/>
      <c r="NB11" s="254"/>
      <c r="NC11" s="254"/>
      <c r="ND11" s="254"/>
      <c r="NE11" s="254"/>
      <c r="NF11" s="254"/>
      <c r="NG11" s="254"/>
      <c r="NH11" s="254"/>
      <c r="NI11" s="254"/>
      <c r="NJ11" s="254"/>
      <c r="NK11" s="254"/>
      <c r="NL11" s="254"/>
      <c r="NM11" s="254"/>
      <c r="NN11" s="254"/>
      <c r="NO11" s="254"/>
      <c r="NP11" s="254"/>
      <c r="NQ11" s="254"/>
      <c r="NR11" s="254"/>
      <c r="NS11" s="254"/>
      <c r="NT11" s="254"/>
      <c r="NU11" s="254"/>
      <c r="NV11" s="254"/>
      <c r="NW11" s="254"/>
      <c r="NX11" s="254"/>
      <c r="NY11" s="254"/>
      <c r="NZ11" s="254"/>
      <c r="OA11" s="254"/>
      <c r="OB11" s="254"/>
      <c r="OC11" s="254"/>
      <c r="OD11" s="254"/>
      <c r="OE11" s="254"/>
      <c r="OF11" s="254"/>
      <c r="OG11" s="254"/>
      <c r="OH11" s="254"/>
      <c r="OI11" s="254"/>
      <c r="OJ11" s="254"/>
      <c r="OK11" s="254"/>
      <c r="OL11" s="254"/>
      <c r="OM11" s="254"/>
      <c r="ON11" s="254"/>
      <c r="OO11" s="254"/>
      <c r="OP11" s="254"/>
      <c r="OQ11" s="254"/>
      <c r="OR11" s="254"/>
      <c r="OS11" s="254"/>
      <c r="OT11" s="254"/>
      <c r="OU11" s="254"/>
      <c r="OV11" s="254"/>
      <c r="OW11" s="254"/>
      <c r="OX11" s="254"/>
      <c r="OY11" s="254"/>
      <c r="OZ11" s="254"/>
      <c r="PA11" s="254"/>
      <c r="PB11" s="254"/>
      <c r="PC11" s="254"/>
      <c r="PD11" s="254"/>
      <c r="PE11" s="254"/>
      <c r="PF11" s="254"/>
      <c r="PG11" s="254"/>
      <c r="PH11" s="254"/>
      <c r="PI11" s="254"/>
      <c r="PJ11" s="254"/>
      <c r="PK11" s="254"/>
      <c r="PL11" s="254"/>
      <c r="PM11" s="254"/>
      <c r="PN11" s="254"/>
      <c r="PO11" s="254"/>
      <c r="PP11" s="254"/>
      <c r="PQ11" s="254"/>
      <c r="PR11" s="254"/>
      <c r="PS11" s="254"/>
      <c r="PT11" s="254"/>
      <c r="PU11" s="254"/>
      <c r="PV11" s="254"/>
      <c r="PW11" s="254"/>
      <c r="PX11" s="254"/>
      <c r="PY11" s="254"/>
      <c r="PZ11" s="254"/>
      <c r="QA11" s="254"/>
      <c r="QB11" s="254"/>
      <c r="QC11" s="254"/>
      <c r="QD11" s="254"/>
      <c r="QE11" s="254"/>
      <c r="QF11" s="254"/>
      <c r="QG11" s="254"/>
      <c r="QH11" s="254"/>
      <c r="QI11" s="254"/>
      <c r="QJ11" s="254"/>
      <c r="QK11" s="254"/>
      <c r="QL11" s="254"/>
      <c r="QM11" s="254"/>
      <c r="QN11" s="254"/>
      <c r="QO11" s="254"/>
      <c r="QP11" s="254"/>
      <c r="QQ11" s="254"/>
      <c r="QR11" s="254"/>
      <c r="QS11" s="254"/>
      <c r="QT11" s="254"/>
      <c r="QU11" s="254"/>
      <c r="QV11" s="254"/>
      <c r="QW11" s="254"/>
      <c r="QX11" s="254"/>
      <c r="QY11" s="254"/>
      <c r="QZ11" s="254"/>
      <c r="RA11" s="254"/>
      <c r="RB11" s="254"/>
      <c r="RC11" s="254"/>
      <c r="RD11" s="254"/>
      <c r="RE11" s="254"/>
      <c r="RF11" s="254"/>
      <c r="RG11" s="254"/>
      <c r="RH11" s="254"/>
      <c r="RI11" s="254"/>
      <c r="RJ11" s="254"/>
      <c r="RK11" s="254"/>
      <c r="RL11" s="254"/>
      <c r="RM11" s="254"/>
      <c r="RN11" s="254"/>
      <c r="RO11" s="254"/>
      <c r="RP11" s="254"/>
      <c r="RQ11" s="254"/>
      <c r="RR11" s="254"/>
      <c r="RS11" s="254"/>
      <c r="RT11" s="254"/>
      <c r="RU11" s="254"/>
      <c r="RV11" s="254"/>
      <c r="RW11" s="254"/>
      <c r="RX11" s="254"/>
      <c r="RY11" s="254"/>
      <c r="RZ11" s="254"/>
      <c r="SA11" s="254"/>
      <c r="SB11" s="254"/>
      <c r="SC11" s="254"/>
      <c r="SD11" s="254"/>
      <c r="SE11" s="254"/>
      <c r="SF11" s="254"/>
      <c r="SG11" s="254"/>
      <c r="SH11" s="254"/>
      <c r="SI11" s="254"/>
      <c r="SJ11" s="254"/>
      <c r="SK11" s="254"/>
      <c r="SL11" s="254"/>
      <c r="SM11" s="254"/>
      <c r="SN11" s="254"/>
      <c r="SO11" s="254"/>
      <c r="SP11" s="254"/>
      <c r="SQ11" s="254"/>
      <c r="SR11" s="254"/>
      <c r="SS11" s="254"/>
      <c r="ST11" s="254"/>
      <c r="SU11" s="254"/>
      <c r="SV11" s="254"/>
      <c r="SW11" s="254"/>
      <c r="SX11" s="254"/>
      <c r="SY11" s="254"/>
      <c r="SZ11" s="254"/>
      <c r="TA11" s="254"/>
      <c r="TB11" s="254"/>
      <c r="TC11" s="254"/>
      <c r="TD11" s="254"/>
      <c r="TE11" s="254"/>
      <c r="TF11" s="254"/>
      <c r="TG11" s="254"/>
      <c r="TH11" s="254"/>
      <c r="TI11" s="254"/>
      <c r="TJ11" s="254"/>
      <c r="TK11" s="254"/>
      <c r="TL11" s="254"/>
      <c r="TM11" s="254"/>
      <c r="TN11" s="254"/>
      <c r="TO11" s="254"/>
      <c r="TP11" s="254"/>
      <c r="TQ11" s="254"/>
      <c r="TR11" s="254"/>
      <c r="TS11" s="254"/>
      <c r="TT11" s="254"/>
      <c r="TU11" s="254"/>
      <c r="TV11" s="254"/>
      <c r="TW11" s="254"/>
      <c r="TX11" s="254"/>
      <c r="TY11" s="254"/>
      <c r="TZ11" s="254"/>
      <c r="UA11" s="254"/>
      <c r="UB11" s="254"/>
      <c r="UC11" s="254"/>
      <c r="UD11" s="254"/>
      <c r="UE11" s="254"/>
      <c r="UF11" s="254"/>
      <c r="UG11" s="254"/>
      <c r="UH11" s="254"/>
      <c r="UI11" s="254"/>
    </row>
    <row r="12" spans="1:555" x14ac:dyDescent="0.25">
      <c r="A12" s="254"/>
      <c r="B12" s="161"/>
      <c r="C12" s="254"/>
      <c r="D12" s="31"/>
      <c r="E12" s="84"/>
      <c r="F12" s="84"/>
      <c r="G12" s="84"/>
      <c r="H12" s="69"/>
      <c r="I12" s="69"/>
      <c r="J12" s="69"/>
      <c r="K12" s="139"/>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05"/>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c r="DM12" s="254"/>
      <c r="DN12" s="254"/>
      <c r="DO12" s="254"/>
      <c r="DP12" s="254"/>
      <c r="DQ12" s="254"/>
      <c r="DR12" s="254"/>
      <c r="DS12" s="254"/>
      <c r="DT12" s="254"/>
      <c r="DU12" s="254"/>
      <c r="DV12" s="254"/>
      <c r="DW12" s="254"/>
      <c r="DX12" s="254"/>
      <c r="DY12" s="254"/>
      <c r="DZ12" s="254"/>
      <c r="EA12" s="254"/>
      <c r="EB12" s="254"/>
      <c r="EC12" s="254"/>
      <c r="ED12" s="254"/>
      <c r="EE12" s="254"/>
      <c r="EF12" s="254"/>
      <c r="EG12" s="254"/>
      <c r="EH12" s="254"/>
      <c r="EI12" s="254"/>
      <c r="EJ12" s="254"/>
      <c r="EK12" s="254"/>
      <c r="EL12" s="254"/>
      <c r="EM12" s="254"/>
      <c r="EN12" s="254"/>
      <c r="EO12" s="254"/>
      <c r="EP12" s="254"/>
      <c r="EQ12" s="254"/>
      <c r="ER12" s="254"/>
      <c r="ES12" s="254"/>
      <c r="ET12" s="254"/>
      <c r="EU12" s="254"/>
      <c r="EV12" s="254"/>
      <c r="EW12" s="254"/>
      <c r="EX12" s="254"/>
      <c r="EY12" s="254"/>
      <c r="EZ12" s="254"/>
      <c r="FA12" s="254"/>
      <c r="FB12" s="254"/>
      <c r="FC12" s="254"/>
      <c r="FD12" s="254"/>
      <c r="FE12" s="254"/>
      <c r="FF12" s="254"/>
      <c r="FG12" s="254"/>
      <c r="FH12" s="254"/>
      <c r="FI12" s="254"/>
      <c r="FJ12" s="254"/>
      <c r="FK12" s="254"/>
      <c r="FL12" s="254"/>
      <c r="FM12" s="254"/>
      <c r="FN12" s="254"/>
      <c r="FO12" s="254"/>
      <c r="FP12" s="254"/>
      <c r="FQ12" s="254"/>
      <c r="FR12" s="254"/>
      <c r="FS12" s="254"/>
      <c r="FT12" s="254"/>
      <c r="FU12" s="254"/>
      <c r="FV12" s="254"/>
      <c r="FW12" s="254"/>
      <c r="FX12" s="254"/>
      <c r="FY12" s="254"/>
      <c r="FZ12" s="254"/>
      <c r="GA12" s="254"/>
      <c r="GB12" s="254"/>
      <c r="GC12" s="254"/>
      <c r="GD12" s="254"/>
      <c r="GE12" s="254"/>
      <c r="GF12" s="254"/>
      <c r="GG12" s="254"/>
      <c r="GH12" s="254"/>
      <c r="GI12" s="254"/>
      <c r="GJ12" s="254"/>
      <c r="GK12" s="254"/>
      <c r="GL12" s="254"/>
      <c r="GM12" s="254"/>
      <c r="GN12" s="254"/>
      <c r="GO12" s="254"/>
      <c r="GP12" s="254"/>
      <c r="GQ12" s="254"/>
      <c r="GR12" s="254"/>
      <c r="GS12" s="254"/>
      <c r="GT12" s="254"/>
      <c r="GU12" s="254"/>
      <c r="GV12" s="254"/>
      <c r="GW12" s="254"/>
      <c r="GX12" s="254"/>
      <c r="GY12" s="254"/>
      <c r="GZ12" s="254"/>
      <c r="HA12" s="254"/>
      <c r="HB12" s="254"/>
      <c r="HC12" s="254"/>
      <c r="HD12" s="254"/>
      <c r="HE12" s="254"/>
      <c r="HF12" s="254"/>
      <c r="HG12" s="254"/>
      <c r="HH12" s="254"/>
      <c r="HI12" s="254"/>
      <c r="HJ12" s="254"/>
      <c r="HK12" s="254"/>
      <c r="HL12" s="254"/>
      <c r="HM12" s="254"/>
      <c r="HN12" s="254"/>
      <c r="HO12" s="254"/>
      <c r="HP12" s="254"/>
      <c r="HQ12" s="254"/>
      <c r="HR12" s="254"/>
      <c r="HS12" s="254"/>
      <c r="HT12" s="254"/>
      <c r="HU12" s="254"/>
      <c r="HV12" s="254"/>
      <c r="HW12" s="254"/>
      <c r="HX12" s="254"/>
      <c r="HY12" s="254"/>
      <c r="HZ12" s="254"/>
      <c r="IA12" s="254"/>
      <c r="IB12" s="254"/>
      <c r="IC12" s="254"/>
      <c r="ID12" s="254"/>
      <c r="IE12" s="254"/>
      <c r="IF12" s="254"/>
      <c r="IG12" s="254"/>
      <c r="IH12" s="254"/>
      <c r="II12" s="254"/>
      <c r="IJ12" s="254"/>
      <c r="IK12" s="254"/>
      <c r="IL12" s="254"/>
      <c r="IM12" s="254"/>
      <c r="IN12" s="254"/>
      <c r="IO12" s="254"/>
      <c r="IP12" s="254"/>
      <c r="IQ12" s="254"/>
      <c r="IR12" s="254"/>
      <c r="IS12" s="254"/>
      <c r="IT12" s="254"/>
      <c r="IU12" s="254"/>
      <c r="IV12" s="254"/>
      <c r="IW12" s="254"/>
      <c r="IX12" s="254"/>
      <c r="IY12" s="254"/>
      <c r="IZ12" s="254"/>
      <c r="JA12" s="254"/>
      <c r="JB12" s="254"/>
      <c r="JC12" s="254"/>
      <c r="JD12" s="254"/>
      <c r="JE12" s="254"/>
      <c r="JF12" s="254"/>
      <c r="JG12" s="254"/>
      <c r="JH12" s="254"/>
      <c r="JI12" s="254"/>
      <c r="JJ12" s="254"/>
      <c r="JK12" s="254"/>
      <c r="JL12" s="254"/>
      <c r="JM12" s="254"/>
      <c r="JN12" s="254"/>
      <c r="JO12" s="254"/>
      <c r="JP12" s="254"/>
      <c r="JQ12" s="254"/>
      <c r="JR12" s="254"/>
      <c r="JS12" s="254"/>
      <c r="JT12" s="254"/>
      <c r="JU12" s="254"/>
      <c r="JV12" s="254"/>
      <c r="JW12" s="254"/>
      <c r="JX12" s="254"/>
      <c r="JY12" s="254"/>
      <c r="JZ12" s="254"/>
      <c r="KA12" s="254"/>
      <c r="KB12" s="254"/>
      <c r="KC12" s="254"/>
      <c r="KD12" s="254"/>
      <c r="KE12" s="254"/>
      <c r="KF12" s="254"/>
      <c r="KG12" s="254"/>
      <c r="KH12" s="254"/>
      <c r="KI12" s="254"/>
      <c r="KJ12" s="254"/>
      <c r="KK12" s="254"/>
      <c r="KL12" s="254"/>
      <c r="KM12" s="254"/>
      <c r="KN12" s="254"/>
      <c r="KO12" s="254"/>
      <c r="KP12" s="254"/>
      <c r="KQ12" s="254"/>
      <c r="KR12" s="254"/>
      <c r="KS12" s="254"/>
      <c r="KT12" s="254"/>
      <c r="KU12" s="254"/>
      <c r="KV12" s="254"/>
      <c r="KW12" s="254"/>
      <c r="KX12" s="254"/>
      <c r="KY12" s="254"/>
      <c r="KZ12" s="254"/>
      <c r="LA12" s="254"/>
      <c r="LB12" s="254"/>
      <c r="LC12" s="254"/>
      <c r="LD12" s="254"/>
      <c r="LE12" s="254"/>
      <c r="LF12" s="254"/>
      <c r="LG12" s="254"/>
      <c r="LH12" s="254"/>
      <c r="LI12" s="254"/>
      <c r="LJ12" s="254"/>
      <c r="LK12" s="254"/>
      <c r="LL12" s="254"/>
      <c r="LM12" s="254"/>
      <c r="LN12" s="254"/>
      <c r="LO12" s="254"/>
      <c r="LP12" s="254"/>
      <c r="LQ12" s="254"/>
      <c r="LR12" s="254"/>
      <c r="LS12" s="254"/>
      <c r="LT12" s="254"/>
      <c r="LU12" s="254"/>
      <c r="LV12" s="254"/>
      <c r="LW12" s="254"/>
      <c r="LX12" s="254"/>
      <c r="LY12" s="254"/>
      <c r="LZ12" s="254"/>
      <c r="MA12" s="254"/>
      <c r="MB12" s="254"/>
      <c r="MC12" s="254"/>
      <c r="MD12" s="254"/>
      <c r="ME12" s="254"/>
      <c r="MF12" s="254"/>
      <c r="MG12" s="254"/>
      <c r="MH12" s="254"/>
      <c r="MI12" s="254"/>
      <c r="MJ12" s="254"/>
      <c r="MK12" s="254"/>
      <c r="ML12" s="254"/>
      <c r="MM12" s="254"/>
      <c r="MN12" s="254"/>
      <c r="MO12" s="254"/>
      <c r="MP12" s="254"/>
      <c r="MQ12" s="254"/>
      <c r="MR12" s="254"/>
      <c r="MS12" s="254"/>
      <c r="MT12" s="254"/>
      <c r="MU12" s="254"/>
      <c r="MV12" s="254"/>
      <c r="MW12" s="254"/>
      <c r="MX12" s="254"/>
      <c r="MY12" s="254"/>
      <c r="MZ12" s="254"/>
      <c r="NA12" s="254"/>
      <c r="NB12" s="254"/>
      <c r="NC12" s="254"/>
      <c r="ND12" s="254"/>
      <c r="NE12" s="254"/>
      <c r="NF12" s="254"/>
      <c r="NG12" s="254"/>
      <c r="NH12" s="254"/>
      <c r="NI12" s="254"/>
      <c r="NJ12" s="254"/>
      <c r="NK12" s="254"/>
      <c r="NL12" s="254"/>
      <c r="NM12" s="254"/>
      <c r="NN12" s="254"/>
      <c r="NO12" s="254"/>
      <c r="NP12" s="254"/>
      <c r="NQ12" s="254"/>
      <c r="NR12" s="254"/>
      <c r="NS12" s="254"/>
      <c r="NT12" s="254"/>
      <c r="NU12" s="254"/>
      <c r="NV12" s="254"/>
      <c r="NW12" s="254"/>
      <c r="NX12" s="254"/>
      <c r="NY12" s="254"/>
      <c r="NZ12" s="254"/>
      <c r="OA12" s="254"/>
      <c r="OB12" s="254"/>
      <c r="OC12" s="254"/>
      <c r="OD12" s="254"/>
      <c r="OE12" s="254"/>
      <c r="OF12" s="254"/>
      <c r="OG12" s="254"/>
      <c r="OH12" s="254"/>
      <c r="OI12" s="254"/>
      <c r="OJ12" s="254"/>
      <c r="OK12" s="254"/>
      <c r="OL12" s="254"/>
      <c r="OM12" s="254"/>
      <c r="ON12" s="254"/>
      <c r="OO12" s="254"/>
      <c r="OP12" s="254"/>
      <c r="OQ12" s="254"/>
      <c r="OR12" s="254"/>
      <c r="OS12" s="254"/>
      <c r="OT12" s="254"/>
      <c r="OU12" s="254"/>
      <c r="OV12" s="254"/>
      <c r="OW12" s="254"/>
      <c r="OX12" s="254"/>
      <c r="OY12" s="254"/>
      <c r="OZ12" s="254"/>
      <c r="PA12" s="254"/>
      <c r="PB12" s="254"/>
      <c r="PC12" s="254"/>
      <c r="PD12" s="254"/>
      <c r="PE12" s="254"/>
      <c r="PF12" s="254"/>
      <c r="PG12" s="254"/>
      <c r="PH12" s="254"/>
      <c r="PI12" s="254"/>
      <c r="PJ12" s="254"/>
      <c r="PK12" s="254"/>
      <c r="PL12" s="254"/>
      <c r="PM12" s="254"/>
      <c r="PN12" s="254"/>
      <c r="PO12" s="254"/>
      <c r="PP12" s="254"/>
      <c r="PQ12" s="254"/>
      <c r="PR12" s="254"/>
      <c r="PS12" s="254"/>
      <c r="PT12" s="254"/>
      <c r="PU12" s="254"/>
      <c r="PV12" s="254"/>
      <c r="PW12" s="254"/>
      <c r="PX12" s="254"/>
      <c r="PY12" s="254"/>
      <c r="PZ12" s="254"/>
      <c r="QA12" s="254"/>
      <c r="QB12" s="254"/>
      <c r="QC12" s="254"/>
      <c r="QD12" s="254"/>
      <c r="QE12" s="254"/>
      <c r="QF12" s="254"/>
      <c r="QG12" s="254"/>
      <c r="QH12" s="254"/>
      <c r="QI12" s="254"/>
      <c r="QJ12" s="254"/>
      <c r="QK12" s="254"/>
      <c r="QL12" s="254"/>
      <c r="QM12" s="254"/>
      <c r="QN12" s="254"/>
      <c r="QO12" s="254"/>
      <c r="QP12" s="254"/>
      <c r="QQ12" s="254"/>
      <c r="QR12" s="254"/>
      <c r="QS12" s="254"/>
      <c r="QT12" s="254"/>
      <c r="QU12" s="254"/>
      <c r="QV12" s="254"/>
      <c r="QW12" s="254"/>
      <c r="QX12" s="254"/>
      <c r="QY12" s="254"/>
      <c r="QZ12" s="254"/>
      <c r="RA12" s="254"/>
      <c r="RB12" s="254"/>
      <c r="RC12" s="254"/>
      <c r="RD12" s="254"/>
      <c r="RE12" s="254"/>
      <c r="RF12" s="254"/>
      <c r="RG12" s="254"/>
      <c r="RH12" s="254"/>
      <c r="RI12" s="254"/>
      <c r="RJ12" s="254"/>
      <c r="RK12" s="254"/>
      <c r="RL12" s="254"/>
      <c r="RM12" s="254"/>
      <c r="RN12" s="254"/>
      <c r="RO12" s="254"/>
      <c r="RP12" s="254"/>
      <c r="RQ12" s="254"/>
      <c r="RR12" s="254"/>
      <c r="RS12" s="254"/>
      <c r="RT12" s="254"/>
      <c r="RU12" s="254"/>
      <c r="RV12" s="254"/>
      <c r="RW12" s="254"/>
      <c r="RX12" s="254"/>
      <c r="RY12" s="254"/>
      <c r="RZ12" s="254"/>
      <c r="SA12" s="254"/>
      <c r="SB12" s="254"/>
      <c r="SC12" s="254"/>
      <c r="SD12" s="254"/>
      <c r="SE12" s="254"/>
      <c r="SF12" s="254"/>
      <c r="SG12" s="254"/>
      <c r="SH12" s="254"/>
      <c r="SI12" s="254"/>
      <c r="SJ12" s="254"/>
      <c r="SK12" s="254"/>
      <c r="SL12" s="254"/>
      <c r="SM12" s="254"/>
      <c r="SN12" s="254"/>
      <c r="SO12" s="254"/>
      <c r="SP12" s="254"/>
      <c r="SQ12" s="254"/>
      <c r="SR12" s="254"/>
      <c r="SS12" s="254"/>
      <c r="ST12" s="254"/>
      <c r="SU12" s="254"/>
      <c r="SV12" s="254"/>
      <c r="SW12" s="254"/>
      <c r="SX12" s="254"/>
      <c r="SY12" s="254"/>
      <c r="SZ12" s="254"/>
      <c r="TA12" s="254"/>
      <c r="TB12" s="254"/>
      <c r="TC12" s="254"/>
      <c r="TD12" s="254"/>
      <c r="TE12" s="254"/>
      <c r="TF12" s="254"/>
      <c r="TG12" s="254"/>
      <c r="TH12" s="254"/>
      <c r="TI12" s="254"/>
      <c r="TJ12" s="254"/>
      <c r="TK12" s="254"/>
      <c r="TL12" s="254"/>
      <c r="TM12" s="254"/>
      <c r="TN12" s="254"/>
      <c r="TO12" s="254"/>
      <c r="TP12" s="254"/>
      <c r="TQ12" s="254"/>
      <c r="TR12" s="254"/>
      <c r="TS12" s="254"/>
      <c r="TT12" s="254"/>
      <c r="TU12" s="254"/>
      <c r="TV12" s="254"/>
      <c r="TW12" s="254"/>
      <c r="TX12" s="254"/>
      <c r="TY12" s="254"/>
      <c r="TZ12" s="254"/>
      <c r="UA12" s="254"/>
      <c r="UB12" s="254"/>
      <c r="UC12" s="254"/>
      <c r="UD12" s="254"/>
      <c r="UE12" s="254"/>
      <c r="UF12" s="254"/>
      <c r="UG12" s="254"/>
      <c r="UH12" s="254"/>
      <c r="UI12" s="254"/>
    </row>
    <row r="13" spans="1:555" ht="15.75" x14ac:dyDescent="0.25">
      <c r="A13" s="254"/>
      <c r="B13" s="254"/>
      <c r="C13" s="172" t="s">
        <v>1309</v>
      </c>
      <c r="D13" s="230" t="s">
        <v>1347</v>
      </c>
      <c r="E13" s="84"/>
      <c r="F13" s="84"/>
      <c r="G13" s="84"/>
      <c r="H13" s="69"/>
      <c r="I13" s="69"/>
      <c r="J13" s="69"/>
      <c r="K13" s="139"/>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05"/>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c r="IU13" s="254"/>
      <c r="IV13" s="254"/>
      <c r="IW13" s="254"/>
      <c r="IX13" s="254"/>
      <c r="IY13" s="254"/>
      <c r="IZ13" s="254"/>
      <c r="JA13" s="254"/>
      <c r="JB13" s="254"/>
      <c r="JC13" s="254"/>
      <c r="JD13" s="254"/>
      <c r="JE13" s="254"/>
      <c r="JF13" s="254"/>
      <c r="JG13" s="254"/>
      <c r="JH13" s="254"/>
      <c r="JI13" s="254"/>
      <c r="JJ13" s="254"/>
      <c r="JK13" s="254"/>
      <c r="JL13" s="254"/>
      <c r="JM13" s="254"/>
      <c r="JN13" s="254"/>
      <c r="JO13" s="254"/>
      <c r="JP13" s="254"/>
      <c r="JQ13" s="254"/>
      <c r="JR13" s="254"/>
      <c r="JS13" s="254"/>
      <c r="JT13" s="254"/>
      <c r="JU13" s="254"/>
      <c r="JV13" s="254"/>
      <c r="JW13" s="254"/>
      <c r="JX13" s="254"/>
      <c r="JY13" s="254"/>
      <c r="JZ13" s="254"/>
      <c r="KA13" s="254"/>
      <c r="KB13" s="254"/>
      <c r="KC13" s="254"/>
      <c r="KD13" s="254"/>
      <c r="KE13" s="254"/>
      <c r="KF13" s="254"/>
      <c r="KG13" s="254"/>
      <c r="KH13" s="254"/>
      <c r="KI13" s="254"/>
      <c r="KJ13" s="254"/>
      <c r="KK13" s="254"/>
      <c r="KL13" s="254"/>
      <c r="KM13" s="254"/>
      <c r="KN13" s="254"/>
      <c r="KO13" s="254"/>
      <c r="KP13" s="254"/>
      <c r="KQ13" s="254"/>
      <c r="KR13" s="254"/>
      <c r="KS13" s="254"/>
      <c r="KT13" s="254"/>
      <c r="KU13" s="254"/>
      <c r="KV13" s="254"/>
      <c r="KW13" s="254"/>
      <c r="KX13" s="254"/>
      <c r="KY13" s="254"/>
      <c r="KZ13" s="254"/>
      <c r="LA13" s="254"/>
      <c r="LB13" s="254"/>
      <c r="LC13" s="254"/>
      <c r="LD13" s="254"/>
      <c r="LE13" s="254"/>
      <c r="LF13" s="254"/>
      <c r="LG13" s="254"/>
      <c r="LH13" s="254"/>
      <c r="LI13" s="254"/>
      <c r="LJ13" s="254"/>
      <c r="LK13" s="254"/>
      <c r="LL13" s="254"/>
      <c r="LM13" s="254"/>
      <c r="LN13" s="254"/>
      <c r="LO13" s="254"/>
      <c r="LP13" s="254"/>
      <c r="LQ13" s="254"/>
      <c r="LR13" s="254"/>
      <c r="LS13" s="254"/>
      <c r="LT13" s="254"/>
      <c r="LU13" s="254"/>
      <c r="LV13" s="254"/>
      <c r="LW13" s="254"/>
      <c r="LX13" s="254"/>
      <c r="LY13" s="254"/>
      <c r="LZ13" s="254"/>
      <c r="MA13" s="254"/>
      <c r="MB13" s="254"/>
      <c r="MC13" s="254"/>
      <c r="MD13" s="254"/>
      <c r="ME13" s="254"/>
      <c r="MF13" s="254"/>
      <c r="MG13" s="254"/>
      <c r="MH13" s="254"/>
      <c r="MI13" s="254"/>
      <c r="MJ13" s="254"/>
      <c r="MK13" s="254"/>
      <c r="ML13" s="254"/>
      <c r="MM13" s="254"/>
      <c r="MN13" s="254"/>
      <c r="MO13" s="254"/>
      <c r="MP13" s="254"/>
      <c r="MQ13" s="254"/>
      <c r="MR13" s="254"/>
      <c r="MS13" s="254"/>
      <c r="MT13" s="254"/>
      <c r="MU13" s="254"/>
      <c r="MV13" s="254"/>
      <c r="MW13" s="254"/>
      <c r="MX13" s="254"/>
      <c r="MY13" s="254"/>
      <c r="MZ13" s="254"/>
      <c r="NA13" s="254"/>
      <c r="NB13" s="254"/>
      <c r="NC13" s="254"/>
      <c r="ND13" s="254"/>
      <c r="NE13" s="254"/>
      <c r="NF13" s="254"/>
      <c r="NG13" s="254"/>
      <c r="NH13" s="254"/>
      <c r="NI13" s="254"/>
      <c r="NJ13" s="254"/>
      <c r="NK13" s="254"/>
      <c r="NL13" s="254"/>
      <c r="NM13" s="254"/>
      <c r="NN13" s="254"/>
      <c r="NO13" s="254"/>
      <c r="NP13" s="254"/>
      <c r="NQ13" s="254"/>
      <c r="NR13" s="254"/>
      <c r="NS13" s="254"/>
      <c r="NT13" s="254"/>
      <c r="NU13" s="254"/>
      <c r="NV13" s="254"/>
      <c r="NW13" s="254"/>
      <c r="NX13" s="254"/>
      <c r="NY13" s="254"/>
      <c r="NZ13" s="254"/>
      <c r="OA13" s="254"/>
      <c r="OB13" s="254"/>
      <c r="OC13" s="254"/>
      <c r="OD13" s="254"/>
      <c r="OE13" s="254"/>
      <c r="OF13" s="254"/>
      <c r="OG13" s="254"/>
      <c r="OH13" s="254"/>
      <c r="OI13" s="254"/>
      <c r="OJ13" s="254"/>
      <c r="OK13" s="254"/>
      <c r="OL13" s="254"/>
      <c r="OM13" s="254"/>
      <c r="ON13" s="254"/>
      <c r="OO13" s="254"/>
      <c r="OP13" s="254"/>
      <c r="OQ13" s="254"/>
      <c r="OR13" s="254"/>
      <c r="OS13" s="254"/>
      <c r="OT13" s="254"/>
      <c r="OU13" s="254"/>
      <c r="OV13" s="254"/>
      <c r="OW13" s="254"/>
      <c r="OX13" s="254"/>
      <c r="OY13" s="254"/>
      <c r="OZ13" s="254"/>
      <c r="PA13" s="254"/>
      <c r="PB13" s="254"/>
      <c r="PC13" s="254"/>
      <c r="PD13" s="254"/>
      <c r="PE13" s="254"/>
      <c r="PF13" s="254"/>
      <c r="PG13" s="254"/>
      <c r="PH13" s="254"/>
      <c r="PI13" s="254"/>
      <c r="PJ13" s="254"/>
      <c r="PK13" s="254"/>
      <c r="PL13" s="254"/>
      <c r="PM13" s="254"/>
      <c r="PN13" s="254"/>
      <c r="PO13" s="254"/>
      <c r="PP13" s="254"/>
      <c r="PQ13" s="254"/>
      <c r="PR13" s="254"/>
      <c r="PS13" s="254"/>
      <c r="PT13" s="254"/>
      <c r="PU13" s="254"/>
      <c r="PV13" s="254"/>
      <c r="PW13" s="254"/>
      <c r="PX13" s="254"/>
      <c r="PY13" s="254"/>
      <c r="PZ13" s="254"/>
      <c r="QA13" s="254"/>
      <c r="QB13" s="254"/>
      <c r="QC13" s="254"/>
      <c r="QD13" s="254"/>
      <c r="QE13" s="254"/>
      <c r="QF13" s="254"/>
      <c r="QG13" s="254"/>
      <c r="QH13" s="254"/>
      <c r="QI13" s="254"/>
      <c r="QJ13" s="254"/>
      <c r="QK13" s="254"/>
      <c r="QL13" s="254"/>
      <c r="QM13" s="254"/>
      <c r="QN13" s="254"/>
      <c r="QO13" s="254"/>
      <c r="QP13" s="254"/>
      <c r="QQ13" s="254"/>
      <c r="QR13" s="254"/>
      <c r="QS13" s="254"/>
      <c r="QT13" s="254"/>
      <c r="QU13" s="254"/>
      <c r="QV13" s="254"/>
      <c r="QW13" s="254"/>
      <c r="QX13" s="254"/>
      <c r="QY13" s="254"/>
      <c r="QZ13" s="254"/>
      <c r="RA13" s="254"/>
      <c r="RB13" s="254"/>
      <c r="RC13" s="254"/>
      <c r="RD13" s="254"/>
      <c r="RE13" s="254"/>
      <c r="RF13" s="254"/>
      <c r="RG13" s="254"/>
      <c r="RH13" s="254"/>
      <c r="RI13" s="254"/>
      <c r="RJ13" s="254"/>
      <c r="RK13" s="254"/>
      <c r="RL13" s="254"/>
      <c r="RM13" s="254"/>
      <c r="RN13" s="254"/>
      <c r="RO13" s="254"/>
      <c r="RP13" s="254"/>
      <c r="RQ13" s="254"/>
      <c r="RR13" s="254"/>
      <c r="RS13" s="254"/>
      <c r="RT13" s="254"/>
      <c r="RU13" s="254"/>
      <c r="RV13" s="254"/>
      <c r="RW13" s="254"/>
      <c r="RX13" s="254"/>
      <c r="RY13" s="254"/>
      <c r="RZ13" s="254"/>
      <c r="SA13" s="254"/>
      <c r="SB13" s="254"/>
      <c r="SC13" s="254"/>
      <c r="SD13" s="254"/>
      <c r="SE13" s="254"/>
      <c r="SF13" s="254"/>
      <c r="SG13" s="254"/>
      <c r="SH13" s="254"/>
      <c r="SI13" s="254"/>
      <c r="SJ13" s="254"/>
      <c r="SK13" s="254"/>
      <c r="SL13" s="254"/>
      <c r="SM13" s="254"/>
      <c r="SN13" s="254"/>
      <c r="SO13" s="254"/>
      <c r="SP13" s="254"/>
      <c r="SQ13" s="254"/>
      <c r="SR13" s="254"/>
      <c r="SS13" s="254"/>
      <c r="ST13" s="254"/>
      <c r="SU13" s="254"/>
      <c r="SV13" s="254"/>
      <c r="SW13" s="254"/>
      <c r="SX13" s="254"/>
      <c r="SY13" s="254"/>
      <c r="SZ13" s="254"/>
      <c r="TA13" s="254"/>
      <c r="TB13" s="254"/>
      <c r="TC13" s="254"/>
      <c r="TD13" s="254"/>
      <c r="TE13" s="254"/>
      <c r="TF13" s="254"/>
      <c r="TG13" s="254"/>
      <c r="TH13" s="254"/>
      <c r="TI13" s="254"/>
      <c r="TJ13" s="254"/>
      <c r="TK13" s="254"/>
      <c r="TL13" s="254"/>
      <c r="TM13" s="254"/>
      <c r="TN13" s="254"/>
      <c r="TO13" s="254"/>
      <c r="TP13" s="254"/>
      <c r="TQ13" s="254"/>
      <c r="TR13" s="254"/>
      <c r="TS13" s="254"/>
      <c r="TT13" s="254"/>
      <c r="TU13" s="254"/>
      <c r="TV13" s="254"/>
      <c r="TW13" s="254"/>
      <c r="TX13" s="254"/>
      <c r="TY13" s="254"/>
      <c r="TZ13" s="254"/>
      <c r="UA13" s="254"/>
      <c r="UB13" s="254"/>
      <c r="UC13" s="254"/>
      <c r="UD13" s="254"/>
      <c r="UE13" s="254"/>
      <c r="UF13" s="254"/>
      <c r="UG13" s="254"/>
      <c r="UH13" s="254"/>
      <c r="UI13" s="254"/>
    </row>
    <row r="14" spans="1:555" ht="18.75" x14ac:dyDescent="0.25">
      <c r="A14" s="254"/>
      <c r="B14" s="254"/>
      <c r="C14" s="17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2. Gestionar un personal administativo-académico mínimo y permanente común para todos los posgrados de la Facultad: 1 administrador, 1 asistente de administración, 1 secretaria, 1 asistente académico .</v>
      </c>
      <c r="D14" s="31"/>
      <c r="E14" s="84"/>
      <c r="F14" s="84"/>
      <c r="G14" s="84"/>
      <c r="H14" s="69"/>
      <c r="I14" s="69"/>
      <c r="J14" s="69"/>
      <c r="K14" s="139"/>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05"/>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c r="FK14" s="254"/>
      <c r="FL14" s="254"/>
      <c r="FM14" s="254"/>
      <c r="FN14" s="254"/>
      <c r="FO14" s="254"/>
      <c r="FP14" s="254"/>
      <c r="FQ14" s="254"/>
      <c r="FR14" s="254"/>
      <c r="FS14" s="254"/>
      <c r="FT14" s="254"/>
      <c r="FU14" s="254"/>
      <c r="FV14" s="254"/>
      <c r="FW14" s="254"/>
      <c r="FX14" s="254"/>
      <c r="FY14" s="254"/>
      <c r="FZ14" s="254"/>
      <c r="GA14" s="254"/>
      <c r="GB14" s="254"/>
      <c r="GC14" s="254"/>
      <c r="GD14" s="254"/>
      <c r="GE14" s="254"/>
      <c r="GF14" s="254"/>
      <c r="GG14" s="254"/>
      <c r="GH14" s="254"/>
      <c r="GI14" s="254"/>
      <c r="GJ14" s="254"/>
      <c r="GK14" s="254"/>
      <c r="GL14" s="254"/>
      <c r="GM14" s="254"/>
      <c r="GN14" s="254"/>
      <c r="GO14" s="254"/>
      <c r="GP14" s="254"/>
      <c r="GQ14" s="254"/>
      <c r="GR14" s="254"/>
      <c r="GS14" s="254"/>
      <c r="GT14" s="254"/>
      <c r="GU14" s="254"/>
      <c r="GV14" s="254"/>
      <c r="GW14" s="254"/>
      <c r="GX14" s="254"/>
      <c r="GY14" s="254"/>
      <c r="GZ14" s="254"/>
      <c r="HA14" s="254"/>
      <c r="HB14" s="254"/>
      <c r="HC14" s="254"/>
      <c r="HD14" s="254"/>
      <c r="HE14" s="254"/>
      <c r="HF14" s="254"/>
      <c r="HG14" s="254"/>
      <c r="HH14" s="254"/>
      <c r="HI14" s="254"/>
      <c r="HJ14" s="254"/>
      <c r="HK14" s="254"/>
      <c r="HL14" s="254"/>
      <c r="HM14" s="254"/>
      <c r="HN14" s="254"/>
      <c r="HO14" s="254"/>
      <c r="HP14" s="254"/>
      <c r="HQ14" s="254"/>
      <c r="HR14" s="254"/>
      <c r="HS14" s="254"/>
      <c r="HT14" s="254"/>
      <c r="HU14" s="254"/>
      <c r="HV14" s="254"/>
      <c r="HW14" s="254"/>
      <c r="HX14" s="254"/>
      <c r="HY14" s="254"/>
      <c r="HZ14" s="254"/>
      <c r="IA14" s="254"/>
      <c r="IB14" s="254"/>
      <c r="IC14" s="254"/>
      <c r="ID14" s="254"/>
      <c r="IE14" s="254"/>
      <c r="IF14" s="254"/>
      <c r="IG14" s="254"/>
      <c r="IH14" s="254"/>
      <c r="II14" s="254"/>
      <c r="IJ14" s="254"/>
      <c r="IK14" s="254"/>
      <c r="IL14" s="254"/>
      <c r="IM14" s="254"/>
      <c r="IN14" s="254"/>
      <c r="IO14" s="254"/>
      <c r="IP14" s="254"/>
      <c r="IQ14" s="254"/>
      <c r="IR14" s="254"/>
      <c r="IS14" s="254"/>
      <c r="IT14" s="254"/>
      <c r="IU14" s="254"/>
      <c r="IV14" s="254"/>
      <c r="IW14" s="254"/>
      <c r="IX14" s="254"/>
      <c r="IY14" s="254"/>
      <c r="IZ14" s="254"/>
      <c r="JA14" s="254"/>
      <c r="JB14" s="254"/>
      <c r="JC14" s="254"/>
      <c r="JD14" s="254"/>
      <c r="JE14" s="254"/>
      <c r="JF14" s="254"/>
      <c r="JG14" s="254"/>
      <c r="JH14" s="254"/>
      <c r="JI14" s="254"/>
      <c r="JJ14" s="254"/>
      <c r="JK14" s="254"/>
      <c r="JL14" s="254"/>
      <c r="JM14" s="254"/>
      <c r="JN14" s="254"/>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4"/>
      <c r="OF14" s="254"/>
      <c r="OG14" s="254"/>
      <c r="OH14" s="254"/>
      <c r="OI14" s="254"/>
      <c r="OJ14" s="254"/>
      <c r="OK14" s="254"/>
      <c r="OL14" s="254"/>
      <c r="OM14" s="254"/>
      <c r="ON14" s="254"/>
      <c r="OO14" s="254"/>
      <c r="OP14" s="254"/>
      <c r="OQ14" s="254"/>
      <c r="OR14" s="254"/>
      <c r="OS14" s="254"/>
      <c r="OT14" s="254"/>
      <c r="OU14" s="254"/>
      <c r="OV14" s="254"/>
      <c r="OW14" s="254"/>
      <c r="OX14" s="254"/>
      <c r="OY14" s="254"/>
      <c r="OZ14" s="254"/>
      <c r="PA14" s="254"/>
      <c r="PB14" s="254"/>
      <c r="PC14" s="254"/>
      <c r="PD14" s="254"/>
      <c r="PE14" s="254"/>
      <c r="PF14" s="254"/>
      <c r="PG14" s="254"/>
      <c r="PH14" s="254"/>
      <c r="PI14" s="254"/>
      <c r="PJ14" s="254"/>
      <c r="PK14" s="254"/>
      <c r="PL14" s="254"/>
      <c r="PM14" s="254"/>
      <c r="PN14" s="254"/>
      <c r="PO14" s="254"/>
      <c r="PP14" s="254"/>
      <c r="PQ14" s="254"/>
      <c r="PR14" s="254"/>
      <c r="PS14" s="254"/>
      <c r="PT14" s="254"/>
      <c r="PU14" s="254"/>
      <c r="PV14" s="254"/>
      <c r="PW14" s="254"/>
      <c r="PX14" s="254"/>
      <c r="PY14" s="254"/>
      <c r="PZ14" s="254"/>
      <c r="QA14" s="254"/>
      <c r="QB14" s="254"/>
      <c r="QC14" s="254"/>
      <c r="QD14" s="254"/>
      <c r="QE14" s="254"/>
      <c r="QF14" s="254"/>
      <c r="QG14" s="254"/>
      <c r="QH14" s="254"/>
      <c r="QI14" s="254"/>
      <c r="QJ14" s="254"/>
      <c r="QK14" s="254"/>
      <c r="QL14" s="254"/>
      <c r="QM14" s="254"/>
      <c r="QN14" s="254"/>
      <c r="QO14" s="254"/>
      <c r="QP14" s="254"/>
      <c r="QQ14" s="254"/>
      <c r="QR14" s="254"/>
      <c r="QS14" s="254"/>
      <c r="QT14" s="254"/>
      <c r="QU14" s="254"/>
      <c r="QV14" s="254"/>
      <c r="QW14" s="254"/>
      <c r="QX14" s="254"/>
      <c r="QY14" s="254"/>
      <c r="QZ14" s="254"/>
      <c r="RA14" s="254"/>
      <c r="RB14" s="254"/>
      <c r="RC14" s="254"/>
      <c r="RD14" s="254"/>
      <c r="RE14" s="254"/>
      <c r="RF14" s="254"/>
      <c r="RG14" s="254"/>
      <c r="RH14" s="254"/>
      <c r="RI14" s="254"/>
      <c r="RJ14" s="254"/>
      <c r="RK14" s="254"/>
      <c r="RL14" s="254"/>
      <c r="RM14" s="254"/>
      <c r="RN14" s="254"/>
      <c r="RO14" s="254"/>
      <c r="RP14" s="254"/>
      <c r="RQ14" s="254"/>
      <c r="RR14" s="254"/>
      <c r="RS14" s="254"/>
      <c r="RT14" s="254"/>
      <c r="RU14" s="254"/>
      <c r="RV14" s="254"/>
      <c r="RW14" s="254"/>
      <c r="RX14" s="254"/>
      <c r="RY14" s="254"/>
      <c r="RZ14" s="254"/>
      <c r="SA14" s="254"/>
      <c r="SB14" s="254"/>
      <c r="SC14" s="254"/>
      <c r="SD14" s="254"/>
      <c r="SE14" s="254"/>
      <c r="SF14" s="254"/>
      <c r="SG14" s="254"/>
      <c r="SH14" s="254"/>
      <c r="SI14" s="254"/>
      <c r="SJ14" s="254"/>
      <c r="SK14" s="254"/>
      <c r="SL14" s="254"/>
      <c r="SM14" s="254"/>
      <c r="SN14" s="254"/>
      <c r="SO14" s="254"/>
      <c r="SP14" s="254"/>
      <c r="SQ14" s="254"/>
      <c r="SR14" s="254"/>
      <c r="SS14" s="254"/>
      <c r="ST14" s="254"/>
      <c r="SU14" s="254"/>
      <c r="SV14" s="254"/>
      <c r="SW14" s="254"/>
      <c r="SX14" s="254"/>
      <c r="SY14" s="254"/>
      <c r="SZ14" s="254"/>
      <c r="TA14" s="254"/>
      <c r="TB14" s="254"/>
      <c r="TC14" s="254"/>
      <c r="TD14" s="254"/>
      <c r="TE14" s="254"/>
      <c r="TF14" s="254"/>
      <c r="TG14" s="254"/>
      <c r="TH14" s="254"/>
      <c r="TI14" s="254"/>
      <c r="TJ14" s="254"/>
      <c r="TK14" s="254"/>
      <c r="TL14" s="254"/>
      <c r="TM14" s="254"/>
      <c r="TN14" s="254"/>
      <c r="TO14" s="254"/>
      <c r="TP14" s="254"/>
      <c r="TQ14" s="254"/>
      <c r="TR14" s="254"/>
      <c r="TS14" s="254"/>
      <c r="TT14" s="254"/>
      <c r="TU14" s="254"/>
      <c r="TV14" s="254"/>
      <c r="TW14" s="254"/>
      <c r="TX14" s="254"/>
      <c r="TY14" s="254"/>
      <c r="TZ14" s="254"/>
      <c r="UA14" s="254"/>
      <c r="UB14" s="254"/>
      <c r="UC14" s="254"/>
      <c r="UD14" s="254"/>
      <c r="UE14" s="254"/>
      <c r="UF14" s="254"/>
      <c r="UG14" s="254"/>
      <c r="UH14" s="254"/>
      <c r="UI14" s="254"/>
    </row>
    <row r="15" spans="1:555" ht="15.75" thickBot="1" x14ac:dyDescent="0.3">
      <c r="A15" s="254"/>
      <c r="B15" s="254"/>
      <c r="C15" s="161"/>
      <c r="D15" s="31"/>
      <c r="E15" s="84"/>
      <c r="F15" s="84"/>
      <c r="G15" s="84"/>
      <c r="H15" s="69"/>
      <c r="I15" s="69"/>
      <c r="J15" s="69"/>
      <c r="K15" s="139"/>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05"/>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G15" s="254"/>
      <c r="FH15" s="254"/>
      <c r="FI15" s="254"/>
      <c r="FJ15" s="254"/>
      <c r="FK15" s="254"/>
      <c r="FL15" s="254"/>
      <c r="FM15" s="254"/>
      <c r="FN15" s="254"/>
      <c r="FO15" s="254"/>
      <c r="FP15" s="254"/>
      <c r="FQ15" s="254"/>
      <c r="FR15" s="254"/>
      <c r="FS15" s="254"/>
      <c r="FT15" s="254"/>
      <c r="FU15" s="254"/>
      <c r="FV15" s="254"/>
      <c r="FW15" s="254"/>
      <c r="FX15" s="254"/>
      <c r="FY15" s="254"/>
      <c r="FZ15" s="254"/>
      <c r="GA15" s="254"/>
      <c r="GB15" s="254"/>
      <c r="GC15" s="254"/>
      <c r="GD15" s="254"/>
      <c r="GE15" s="254"/>
      <c r="GF15" s="254"/>
      <c r="GG15" s="254"/>
      <c r="GH15" s="254"/>
      <c r="GI15" s="254"/>
      <c r="GJ15" s="254"/>
      <c r="GK15" s="254"/>
      <c r="GL15" s="254"/>
      <c r="GM15" s="254"/>
      <c r="GN15" s="254"/>
      <c r="GO15" s="254"/>
      <c r="GP15" s="254"/>
      <c r="GQ15" s="254"/>
      <c r="GR15" s="254"/>
      <c r="GS15" s="254"/>
      <c r="GT15" s="254"/>
      <c r="GU15" s="254"/>
      <c r="GV15" s="254"/>
      <c r="GW15" s="254"/>
      <c r="GX15" s="254"/>
      <c r="GY15" s="254"/>
      <c r="GZ15" s="254"/>
      <c r="HA15" s="254"/>
      <c r="HB15" s="254"/>
      <c r="HC15" s="254"/>
      <c r="HD15" s="254"/>
      <c r="HE15" s="254"/>
      <c r="HF15" s="254"/>
      <c r="HG15" s="254"/>
      <c r="HH15" s="254"/>
      <c r="HI15" s="254"/>
      <c r="HJ15" s="254"/>
      <c r="HK15" s="254"/>
      <c r="HL15" s="254"/>
      <c r="HM15" s="254"/>
      <c r="HN15" s="254"/>
      <c r="HO15" s="254"/>
      <c r="HP15" s="254"/>
      <c r="HQ15" s="254"/>
      <c r="HR15" s="254"/>
      <c r="HS15" s="254"/>
      <c r="HT15" s="254"/>
      <c r="HU15" s="254"/>
      <c r="HV15" s="254"/>
      <c r="HW15" s="254"/>
      <c r="HX15" s="254"/>
      <c r="HY15" s="254"/>
      <c r="HZ15" s="254"/>
      <c r="IA15" s="254"/>
      <c r="IB15" s="254"/>
      <c r="IC15" s="254"/>
      <c r="ID15" s="254"/>
      <c r="IE15" s="254"/>
      <c r="IF15" s="254"/>
      <c r="IG15" s="254"/>
      <c r="IH15" s="254"/>
      <c r="II15" s="254"/>
      <c r="IJ15" s="254"/>
      <c r="IK15" s="254"/>
      <c r="IL15" s="254"/>
      <c r="IM15" s="254"/>
      <c r="IN15" s="254"/>
      <c r="IO15" s="254"/>
      <c r="IP15" s="254"/>
      <c r="IQ15" s="254"/>
      <c r="IR15" s="254"/>
      <c r="IS15" s="254"/>
      <c r="IT15" s="254"/>
      <c r="IU15" s="254"/>
      <c r="IV15" s="254"/>
      <c r="IW15" s="254"/>
      <c r="IX15" s="254"/>
      <c r="IY15" s="254"/>
      <c r="IZ15" s="254"/>
      <c r="JA15" s="254"/>
      <c r="JB15" s="254"/>
      <c r="JC15" s="254"/>
      <c r="JD15" s="254"/>
      <c r="JE15" s="254"/>
      <c r="JF15" s="254"/>
      <c r="JG15" s="254"/>
      <c r="JH15" s="254"/>
      <c r="JI15" s="254"/>
      <c r="JJ15" s="254"/>
      <c r="JK15" s="254"/>
      <c r="JL15" s="254"/>
      <c r="JM15" s="254"/>
      <c r="JN15" s="254"/>
      <c r="JO15" s="254"/>
      <c r="JP15" s="254"/>
      <c r="JQ15" s="254"/>
      <c r="JR15" s="254"/>
      <c r="JS15" s="254"/>
      <c r="JT15" s="254"/>
      <c r="JU15" s="254"/>
      <c r="JV15" s="254"/>
      <c r="JW15" s="254"/>
      <c r="JX15" s="254"/>
      <c r="JY15" s="254"/>
      <c r="JZ15" s="254"/>
      <c r="KA15" s="254"/>
      <c r="KB15" s="254"/>
      <c r="KC15" s="254"/>
      <c r="KD15" s="254"/>
      <c r="KE15" s="254"/>
      <c r="KF15" s="254"/>
      <c r="KG15" s="254"/>
      <c r="KH15" s="254"/>
      <c r="KI15" s="254"/>
      <c r="KJ15" s="254"/>
      <c r="KK15" s="254"/>
      <c r="KL15" s="254"/>
      <c r="KM15" s="254"/>
      <c r="KN15" s="254"/>
      <c r="KO15" s="254"/>
      <c r="KP15" s="254"/>
      <c r="KQ15" s="254"/>
      <c r="KR15" s="254"/>
      <c r="KS15" s="254"/>
      <c r="KT15" s="254"/>
      <c r="KU15" s="254"/>
      <c r="KV15" s="254"/>
      <c r="KW15" s="254"/>
      <c r="KX15" s="254"/>
      <c r="KY15" s="254"/>
      <c r="KZ15" s="254"/>
      <c r="LA15" s="254"/>
      <c r="LB15" s="254"/>
      <c r="LC15" s="254"/>
      <c r="LD15" s="254"/>
      <c r="LE15" s="254"/>
      <c r="LF15" s="254"/>
      <c r="LG15" s="254"/>
      <c r="LH15" s="254"/>
      <c r="LI15" s="254"/>
      <c r="LJ15" s="254"/>
      <c r="LK15" s="254"/>
      <c r="LL15" s="254"/>
      <c r="LM15" s="254"/>
      <c r="LN15" s="254"/>
      <c r="LO15" s="254"/>
      <c r="LP15" s="254"/>
      <c r="LQ15" s="254"/>
      <c r="LR15" s="254"/>
      <c r="LS15" s="254"/>
      <c r="LT15" s="254"/>
      <c r="LU15" s="254"/>
      <c r="LV15" s="254"/>
      <c r="LW15" s="254"/>
      <c r="LX15" s="254"/>
      <c r="LY15" s="254"/>
      <c r="LZ15" s="254"/>
      <c r="MA15" s="254"/>
      <c r="MB15" s="254"/>
      <c r="MC15" s="254"/>
      <c r="MD15" s="254"/>
      <c r="ME15" s="254"/>
      <c r="MF15" s="254"/>
      <c r="MG15" s="254"/>
      <c r="MH15" s="254"/>
      <c r="MI15" s="254"/>
      <c r="MJ15" s="254"/>
      <c r="MK15" s="254"/>
      <c r="ML15" s="254"/>
      <c r="MM15" s="254"/>
      <c r="MN15" s="254"/>
      <c r="MO15" s="254"/>
      <c r="MP15" s="254"/>
      <c r="MQ15" s="254"/>
      <c r="MR15" s="254"/>
      <c r="MS15" s="254"/>
      <c r="MT15" s="254"/>
      <c r="MU15" s="254"/>
      <c r="MV15" s="254"/>
      <c r="MW15" s="254"/>
      <c r="MX15" s="254"/>
      <c r="MY15" s="254"/>
      <c r="MZ15" s="254"/>
      <c r="NA15" s="254"/>
      <c r="NB15" s="254"/>
      <c r="NC15" s="254"/>
      <c r="ND15" s="254"/>
      <c r="NE15" s="254"/>
      <c r="NF15" s="254"/>
      <c r="NG15" s="254"/>
      <c r="NH15" s="254"/>
      <c r="NI15" s="254"/>
      <c r="NJ15" s="254"/>
      <c r="NK15" s="254"/>
      <c r="NL15" s="254"/>
      <c r="NM15" s="254"/>
      <c r="NN15" s="254"/>
      <c r="NO15" s="254"/>
      <c r="NP15" s="254"/>
      <c r="NQ15" s="254"/>
      <c r="NR15" s="254"/>
      <c r="NS15" s="254"/>
      <c r="NT15" s="254"/>
      <c r="NU15" s="254"/>
      <c r="NV15" s="254"/>
      <c r="NW15" s="254"/>
      <c r="NX15" s="254"/>
      <c r="NY15" s="254"/>
      <c r="NZ15" s="254"/>
      <c r="OA15" s="254"/>
      <c r="OB15" s="254"/>
      <c r="OC15" s="254"/>
      <c r="OD15" s="254"/>
      <c r="OE15" s="254"/>
      <c r="OF15" s="254"/>
      <c r="OG15" s="254"/>
      <c r="OH15" s="254"/>
      <c r="OI15" s="254"/>
      <c r="OJ15" s="254"/>
      <c r="OK15" s="254"/>
      <c r="OL15" s="254"/>
      <c r="OM15" s="254"/>
      <c r="ON15" s="254"/>
      <c r="OO15" s="254"/>
      <c r="OP15" s="254"/>
      <c r="OQ15" s="254"/>
      <c r="OR15" s="254"/>
      <c r="OS15" s="254"/>
      <c r="OT15" s="254"/>
      <c r="OU15" s="254"/>
      <c r="OV15" s="254"/>
      <c r="OW15" s="254"/>
      <c r="OX15" s="254"/>
      <c r="OY15" s="254"/>
      <c r="OZ15" s="254"/>
      <c r="PA15" s="254"/>
      <c r="PB15" s="254"/>
      <c r="PC15" s="254"/>
      <c r="PD15" s="254"/>
      <c r="PE15" s="254"/>
      <c r="PF15" s="254"/>
      <c r="PG15" s="254"/>
      <c r="PH15" s="254"/>
      <c r="PI15" s="254"/>
      <c r="PJ15" s="254"/>
      <c r="PK15" s="254"/>
      <c r="PL15" s="254"/>
      <c r="PM15" s="254"/>
      <c r="PN15" s="254"/>
      <c r="PO15" s="254"/>
      <c r="PP15" s="254"/>
      <c r="PQ15" s="254"/>
      <c r="PR15" s="254"/>
      <c r="PS15" s="254"/>
      <c r="PT15" s="254"/>
      <c r="PU15" s="254"/>
      <c r="PV15" s="254"/>
      <c r="PW15" s="254"/>
      <c r="PX15" s="254"/>
      <c r="PY15" s="254"/>
      <c r="PZ15" s="254"/>
      <c r="QA15" s="254"/>
      <c r="QB15" s="254"/>
      <c r="QC15" s="254"/>
      <c r="QD15" s="254"/>
      <c r="QE15" s="254"/>
      <c r="QF15" s="254"/>
      <c r="QG15" s="254"/>
      <c r="QH15" s="254"/>
      <c r="QI15" s="254"/>
      <c r="QJ15" s="254"/>
      <c r="QK15" s="254"/>
      <c r="QL15" s="254"/>
      <c r="QM15" s="254"/>
      <c r="QN15" s="254"/>
      <c r="QO15" s="254"/>
      <c r="QP15" s="254"/>
      <c r="QQ15" s="254"/>
      <c r="QR15" s="254"/>
      <c r="QS15" s="254"/>
      <c r="QT15" s="254"/>
      <c r="QU15" s="254"/>
      <c r="QV15" s="254"/>
      <c r="QW15" s="254"/>
      <c r="QX15" s="254"/>
      <c r="QY15" s="254"/>
      <c r="QZ15" s="254"/>
      <c r="RA15" s="254"/>
      <c r="RB15" s="254"/>
      <c r="RC15" s="254"/>
      <c r="RD15" s="254"/>
      <c r="RE15" s="254"/>
      <c r="RF15" s="254"/>
      <c r="RG15" s="254"/>
      <c r="RH15" s="254"/>
      <c r="RI15" s="254"/>
      <c r="RJ15" s="254"/>
      <c r="RK15" s="254"/>
      <c r="RL15" s="254"/>
      <c r="RM15" s="254"/>
      <c r="RN15" s="254"/>
      <c r="RO15" s="254"/>
      <c r="RP15" s="254"/>
      <c r="RQ15" s="254"/>
      <c r="RR15" s="254"/>
      <c r="RS15" s="254"/>
      <c r="RT15" s="254"/>
      <c r="RU15" s="254"/>
      <c r="RV15" s="254"/>
      <c r="RW15" s="254"/>
      <c r="RX15" s="254"/>
      <c r="RY15" s="254"/>
      <c r="RZ15" s="254"/>
      <c r="SA15" s="254"/>
      <c r="SB15" s="254"/>
      <c r="SC15" s="254"/>
      <c r="SD15" s="254"/>
      <c r="SE15" s="254"/>
      <c r="SF15" s="254"/>
      <c r="SG15" s="254"/>
      <c r="SH15" s="254"/>
      <c r="SI15" s="254"/>
      <c r="SJ15" s="254"/>
      <c r="SK15" s="254"/>
      <c r="SL15" s="254"/>
      <c r="SM15" s="254"/>
      <c r="SN15" s="254"/>
      <c r="SO15" s="254"/>
      <c r="SP15" s="254"/>
      <c r="SQ15" s="254"/>
      <c r="SR15" s="254"/>
      <c r="SS15" s="254"/>
      <c r="ST15" s="254"/>
      <c r="SU15" s="254"/>
      <c r="SV15" s="254"/>
      <c r="SW15" s="254"/>
      <c r="SX15" s="254"/>
      <c r="SY15" s="254"/>
      <c r="SZ15" s="254"/>
      <c r="TA15" s="254"/>
      <c r="TB15" s="254"/>
      <c r="TC15" s="254"/>
      <c r="TD15" s="254"/>
      <c r="TE15" s="254"/>
      <c r="TF15" s="254"/>
      <c r="TG15" s="254"/>
      <c r="TH15" s="254"/>
      <c r="TI15" s="254"/>
      <c r="TJ15" s="254"/>
      <c r="TK15" s="254"/>
      <c r="TL15" s="254"/>
      <c r="TM15" s="254"/>
      <c r="TN15" s="254"/>
      <c r="TO15" s="254"/>
      <c r="TP15" s="254"/>
      <c r="TQ15" s="254"/>
      <c r="TR15" s="254"/>
      <c r="TS15" s="254"/>
      <c r="TT15" s="254"/>
      <c r="TU15" s="254"/>
      <c r="TV15" s="254"/>
      <c r="TW15" s="254"/>
      <c r="TX15" s="254"/>
      <c r="TY15" s="254"/>
      <c r="TZ15" s="254"/>
      <c r="UA15" s="254"/>
      <c r="UB15" s="254"/>
      <c r="UC15" s="254"/>
      <c r="UD15" s="254"/>
      <c r="UE15" s="254"/>
      <c r="UF15" s="254"/>
      <c r="UG15" s="254"/>
      <c r="UH15" s="254"/>
      <c r="UI15" s="254"/>
    </row>
    <row r="16" spans="1:555" ht="30.75" thickBot="1" x14ac:dyDescent="0.3">
      <c r="A16" s="254"/>
      <c r="B16" s="254"/>
      <c r="C16" s="122" t="s">
        <v>1311</v>
      </c>
      <c r="D16" s="126" t="s">
        <v>99</v>
      </c>
      <c r="E16" s="154" t="s">
        <v>1348</v>
      </c>
      <c r="F16" s="126" t="s">
        <v>1313</v>
      </c>
      <c r="G16" s="123" t="s">
        <v>1314</v>
      </c>
      <c r="H16" s="121" t="s">
        <v>1315</v>
      </c>
      <c r="I16" s="124" t="s">
        <v>1316</v>
      </c>
      <c r="J16" s="124" t="s">
        <v>711</v>
      </c>
      <c r="K16" s="124" t="s">
        <v>1317</v>
      </c>
      <c r="L16" s="124" t="s">
        <v>1318</v>
      </c>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05"/>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c r="IU16" s="254"/>
      <c r="IV16" s="254"/>
      <c r="IW16" s="254"/>
      <c r="IX16" s="254"/>
      <c r="IY16" s="254"/>
      <c r="IZ16" s="254"/>
      <c r="JA16" s="254"/>
      <c r="JB16" s="254"/>
      <c r="JC16" s="254"/>
      <c r="JD16" s="254"/>
      <c r="JE16" s="254"/>
      <c r="JF16" s="254"/>
      <c r="JG16" s="254"/>
      <c r="JH16" s="254"/>
      <c r="JI16" s="254"/>
      <c r="JJ16" s="254"/>
      <c r="JK16" s="254"/>
      <c r="JL16" s="254"/>
      <c r="JM16" s="254"/>
      <c r="JN16" s="254"/>
      <c r="JO16" s="254"/>
      <c r="JP16" s="254"/>
      <c r="JQ16" s="254"/>
      <c r="JR16" s="254"/>
      <c r="JS16" s="254"/>
      <c r="JT16" s="254"/>
      <c r="JU16" s="254"/>
      <c r="JV16" s="254"/>
      <c r="JW16" s="254"/>
      <c r="JX16" s="254"/>
      <c r="JY16" s="254"/>
      <c r="JZ16" s="254"/>
      <c r="KA16" s="254"/>
      <c r="KB16" s="254"/>
      <c r="KC16" s="254"/>
      <c r="KD16" s="254"/>
      <c r="KE16" s="254"/>
      <c r="KF16" s="254"/>
      <c r="KG16" s="254"/>
      <c r="KH16" s="254"/>
      <c r="KI16" s="254"/>
      <c r="KJ16" s="254"/>
      <c r="KK16" s="254"/>
      <c r="KL16" s="254"/>
      <c r="KM16" s="254"/>
      <c r="KN16" s="254"/>
      <c r="KO16" s="254"/>
      <c r="KP16" s="254"/>
      <c r="KQ16" s="254"/>
      <c r="KR16" s="254"/>
      <c r="KS16" s="254"/>
      <c r="KT16" s="254"/>
      <c r="KU16" s="254"/>
      <c r="KV16" s="254"/>
      <c r="KW16" s="254"/>
      <c r="KX16" s="254"/>
      <c r="KY16" s="254"/>
      <c r="KZ16" s="254"/>
      <c r="LA16" s="254"/>
      <c r="LB16" s="254"/>
      <c r="LC16" s="254"/>
      <c r="LD16" s="254"/>
      <c r="LE16" s="254"/>
      <c r="LF16" s="254"/>
      <c r="LG16" s="254"/>
      <c r="LH16" s="254"/>
      <c r="LI16" s="254"/>
      <c r="LJ16" s="254"/>
      <c r="LK16" s="254"/>
      <c r="LL16" s="254"/>
      <c r="LM16" s="254"/>
      <c r="LN16" s="254"/>
      <c r="LO16" s="254"/>
      <c r="LP16" s="254"/>
      <c r="LQ16" s="254"/>
      <c r="LR16" s="254"/>
      <c r="LS16" s="254"/>
      <c r="LT16" s="254"/>
      <c r="LU16" s="254"/>
      <c r="LV16" s="254"/>
      <c r="LW16" s="254"/>
      <c r="LX16" s="254"/>
      <c r="LY16" s="254"/>
      <c r="LZ16" s="254"/>
      <c r="MA16" s="254"/>
      <c r="MB16" s="254"/>
      <c r="MC16" s="254"/>
      <c r="MD16" s="254"/>
      <c r="ME16" s="254"/>
      <c r="MF16" s="254"/>
      <c r="MG16" s="254"/>
      <c r="MH16" s="254"/>
      <c r="MI16" s="254"/>
      <c r="MJ16" s="254"/>
      <c r="MK16" s="254"/>
      <c r="ML16" s="254"/>
      <c r="MM16" s="254"/>
      <c r="MN16" s="254"/>
      <c r="MO16" s="254"/>
      <c r="MP16" s="254"/>
      <c r="MQ16" s="254"/>
      <c r="MR16" s="254"/>
      <c r="MS16" s="254"/>
      <c r="MT16" s="254"/>
      <c r="MU16" s="254"/>
      <c r="MV16" s="254"/>
      <c r="MW16" s="254"/>
      <c r="MX16" s="254"/>
      <c r="MY16" s="254"/>
      <c r="MZ16" s="254"/>
      <c r="NA16" s="254"/>
      <c r="NB16" s="254"/>
      <c r="NC16" s="254"/>
      <c r="ND16" s="254"/>
      <c r="NE16" s="254"/>
      <c r="NF16" s="254"/>
      <c r="NG16" s="254"/>
      <c r="NH16" s="254"/>
      <c r="NI16" s="254"/>
      <c r="NJ16" s="254"/>
      <c r="NK16" s="254"/>
      <c r="NL16" s="254"/>
      <c r="NM16" s="254"/>
      <c r="NN16" s="254"/>
      <c r="NO16" s="254"/>
      <c r="NP16" s="254"/>
      <c r="NQ16" s="254"/>
      <c r="NR16" s="254"/>
      <c r="NS16" s="254"/>
      <c r="NT16" s="254"/>
      <c r="NU16" s="254"/>
      <c r="NV16" s="254"/>
      <c r="NW16" s="254"/>
      <c r="NX16" s="254"/>
      <c r="NY16" s="254"/>
      <c r="NZ16" s="254"/>
      <c r="OA16" s="254"/>
      <c r="OB16" s="254"/>
      <c r="OC16" s="254"/>
      <c r="OD16" s="254"/>
      <c r="OE16" s="254"/>
      <c r="OF16" s="254"/>
      <c r="OG16" s="254"/>
      <c r="OH16" s="254"/>
      <c r="OI16" s="254"/>
      <c r="OJ16" s="254"/>
      <c r="OK16" s="254"/>
      <c r="OL16" s="254"/>
      <c r="OM16" s="254"/>
      <c r="ON16" s="254"/>
      <c r="OO16" s="254"/>
      <c r="OP16" s="254"/>
      <c r="OQ16" s="254"/>
      <c r="OR16" s="254"/>
      <c r="OS16" s="254"/>
      <c r="OT16" s="254"/>
      <c r="OU16" s="254"/>
      <c r="OV16" s="254"/>
      <c r="OW16" s="254"/>
      <c r="OX16" s="254"/>
      <c r="OY16" s="254"/>
      <c r="OZ16" s="254"/>
      <c r="PA16" s="254"/>
      <c r="PB16" s="254"/>
      <c r="PC16" s="254"/>
      <c r="PD16" s="254"/>
      <c r="PE16" s="254"/>
      <c r="PF16" s="254"/>
      <c r="PG16" s="254"/>
      <c r="PH16" s="254"/>
      <c r="PI16" s="254"/>
      <c r="PJ16" s="254"/>
      <c r="PK16" s="254"/>
      <c r="PL16" s="254"/>
      <c r="PM16" s="254"/>
      <c r="PN16" s="254"/>
      <c r="PO16" s="254"/>
      <c r="PP16" s="254"/>
      <c r="PQ16" s="254"/>
      <c r="PR16" s="254"/>
      <c r="PS16" s="254"/>
      <c r="PT16" s="254"/>
      <c r="PU16" s="254"/>
      <c r="PV16" s="254"/>
      <c r="PW16" s="254"/>
      <c r="PX16" s="254"/>
      <c r="PY16" s="254"/>
      <c r="PZ16" s="254"/>
      <c r="QA16" s="254"/>
      <c r="QB16" s="254"/>
      <c r="QC16" s="254"/>
      <c r="QD16" s="254"/>
      <c r="QE16" s="254"/>
      <c r="QF16" s="254"/>
      <c r="QG16" s="254"/>
      <c r="QH16" s="254"/>
      <c r="QI16" s="254"/>
      <c r="QJ16" s="254"/>
      <c r="QK16" s="254"/>
      <c r="QL16" s="254"/>
      <c r="QM16" s="254"/>
      <c r="QN16" s="254"/>
      <c r="QO16" s="254"/>
      <c r="QP16" s="254"/>
      <c r="QQ16" s="254"/>
      <c r="QR16" s="254"/>
      <c r="QS16" s="254"/>
      <c r="QT16" s="254"/>
      <c r="QU16" s="254"/>
      <c r="QV16" s="254"/>
      <c r="QW16" s="254"/>
      <c r="QX16" s="254"/>
      <c r="QY16" s="254"/>
      <c r="QZ16" s="254"/>
      <c r="RA16" s="254"/>
      <c r="RB16" s="254"/>
      <c r="RC16" s="254"/>
      <c r="RD16" s="254"/>
      <c r="RE16" s="254"/>
      <c r="RF16" s="254"/>
      <c r="RG16" s="254"/>
      <c r="RH16" s="254"/>
      <c r="RI16" s="254"/>
      <c r="RJ16" s="254"/>
      <c r="RK16" s="254"/>
      <c r="RL16" s="254"/>
      <c r="RM16" s="254"/>
      <c r="RN16" s="254"/>
      <c r="RO16" s="254"/>
      <c r="RP16" s="254"/>
      <c r="RQ16" s="254"/>
      <c r="RR16" s="254"/>
      <c r="RS16" s="254"/>
      <c r="RT16" s="254"/>
      <c r="RU16" s="254"/>
      <c r="RV16" s="254"/>
      <c r="RW16" s="254"/>
      <c r="RX16" s="254"/>
      <c r="RY16" s="254"/>
      <c r="RZ16" s="254"/>
      <c r="SA16" s="254"/>
      <c r="SB16" s="254"/>
      <c r="SC16" s="254"/>
      <c r="SD16" s="254"/>
      <c r="SE16" s="254"/>
      <c r="SF16" s="254"/>
      <c r="SG16" s="254"/>
      <c r="SH16" s="254"/>
      <c r="SI16" s="254"/>
      <c r="SJ16" s="254"/>
      <c r="SK16" s="254"/>
      <c r="SL16" s="254"/>
      <c r="SM16" s="254"/>
      <c r="SN16" s="254"/>
      <c r="SO16" s="254"/>
      <c r="SP16" s="254"/>
      <c r="SQ16" s="254"/>
      <c r="SR16" s="254"/>
      <c r="SS16" s="254"/>
      <c r="ST16" s="254"/>
      <c r="SU16" s="254"/>
      <c r="SV16" s="254"/>
      <c r="SW16" s="254"/>
      <c r="SX16" s="254"/>
      <c r="SY16" s="254"/>
      <c r="SZ16" s="254"/>
      <c r="TA16" s="254"/>
      <c r="TB16" s="254"/>
      <c r="TC16" s="254"/>
      <c r="TD16" s="254"/>
      <c r="TE16" s="254"/>
      <c r="TF16" s="254"/>
      <c r="TG16" s="254"/>
      <c r="TH16" s="254"/>
      <c r="TI16" s="254"/>
      <c r="TJ16" s="254"/>
      <c r="TK16" s="254"/>
      <c r="TL16" s="254"/>
      <c r="TM16" s="254"/>
      <c r="TN16" s="254"/>
      <c r="TO16" s="254"/>
      <c r="TP16" s="254"/>
      <c r="TQ16" s="254"/>
      <c r="TR16" s="254"/>
      <c r="TS16" s="254"/>
      <c r="TT16" s="254"/>
      <c r="TU16" s="254"/>
      <c r="TV16" s="254"/>
      <c r="TW16" s="254"/>
      <c r="TX16" s="254"/>
      <c r="TY16" s="254"/>
      <c r="TZ16" s="254"/>
      <c r="UA16" s="254"/>
      <c r="UB16" s="254"/>
      <c r="UC16" s="254"/>
      <c r="UD16" s="254"/>
      <c r="UE16" s="254"/>
      <c r="UF16" s="254"/>
      <c r="UG16" s="254"/>
      <c r="UH16" s="254"/>
      <c r="UI16" s="254"/>
    </row>
    <row r="17" spans="3:79" ht="15.75" hidden="1" thickBot="1" x14ac:dyDescent="0.3">
      <c r="C17" s="125" t="s">
        <v>84</v>
      </c>
      <c r="D17" s="170"/>
      <c r="E17" s="138">
        <v>12</v>
      </c>
      <c r="F17" s="206">
        <f>HLOOKUP($C17,$BZ$2:$CM$3,2,0)</f>
        <v>43674.39</v>
      </c>
      <c r="G17" s="103">
        <f>D17*E17*F17</f>
        <v>0</v>
      </c>
      <c r="H17" s="150"/>
      <c r="I17" s="104" t="s">
        <v>151</v>
      </c>
      <c r="J17" s="104" t="str">
        <f>VLOOKUP(I17,Presupuesto!$B$11:$C$565,2,0)</f>
        <v>SUELDOS Y SALARIOS PERMANENTES</v>
      </c>
      <c r="K17" s="181" t="s">
        <v>82</v>
      </c>
      <c r="L17" s="88" t="s">
        <v>719</v>
      </c>
      <c r="M17" s="254"/>
      <c r="N17" s="254"/>
      <c r="O17" s="254"/>
      <c r="P17" s="254"/>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c r="BJ17" s="254"/>
      <c r="BK17" s="254"/>
      <c r="BL17" s="254"/>
      <c r="BM17" s="254"/>
      <c r="BN17" s="254"/>
      <c r="BO17" s="254"/>
      <c r="BP17" s="254"/>
      <c r="BQ17" s="254"/>
      <c r="BR17" s="254"/>
      <c r="BS17" s="254"/>
      <c r="BT17" s="254"/>
      <c r="BU17" s="254"/>
      <c r="BV17" s="254"/>
      <c r="BW17" s="254"/>
      <c r="BX17" s="254"/>
      <c r="BY17" s="254"/>
      <c r="BZ17" s="254"/>
      <c r="CA17" s="205"/>
    </row>
    <row r="18" spans="3:79" ht="15.75" hidden="1" thickBot="1" x14ac:dyDescent="0.3">
      <c r="C18" s="155" t="s">
        <v>1349</v>
      </c>
      <c r="D18" s="148"/>
      <c r="E18" s="140">
        <v>0</v>
      </c>
      <c r="F18" s="90">
        <f>IF(E17=0,"",(G17/E17)/12*E17)</f>
        <v>0</v>
      </c>
      <c r="G18" s="87">
        <f>F18</f>
        <v>0</v>
      </c>
      <c r="H18" s="149"/>
      <c r="I18" s="106" t="s">
        <v>164</v>
      </c>
      <c r="J18" s="106" t="str">
        <f>VLOOKUP(I18,Presupuesto!$B$11:$C$565,2,0)</f>
        <v>AGUINALDO Y DECIMO CUARTO MES</v>
      </c>
      <c r="K18" s="88" t="str">
        <f t="shared" ref="K18:K49" si="0">$K$17</f>
        <v>Gestión Tecnologías de Información y Comunicación</v>
      </c>
      <c r="L18" s="88" t="s">
        <v>720</v>
      </c>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4"/>
      <c r="BK18" s="254"/>
      <c r="BL18" s="254"/>
      <c r="BM18" s="254"/>
      <c r="BN18" s="254"/>
      <c r="BO18" s="254"/>
      <c r="BP18" s="254"/>
      <c r="BQ18" s="254"/>
      <c r="BR18" s="254"/>
      <c r="BS18" s="254"/>
      <c r="BT18" s="254"/>
      <c r="BU18" s="254"/>
      <c r="BV18" s="254"/>
      <c r="BW18" s="254"/>
      <c r="BX18" s="254"/>
      <c r="BY18" s="254"/>
      <c r="BZ18" s="254"/>
      <c r="CA18" s="205"/>
    </row>
    <row r="19" spans="3:79" ht="15.75" hidden="1" thickBot="1" x14ac:dyDescent="0.3">
      <c r="C19" s="156" t="s">
        <v>1350</v>
      </c>
      <c r="D19" s="148"/>
      <c r="E19" s="140">
        <v>0</v>
      </c>
      <c r="F19" s="107">
        <f>IF(E17&lt;6,"",((E17-6)/12)*(G17/E17))</f>
        <v>0</v>
      </c>
      <c r="G19" s="87">
        <f>F19</f>
        <v>0</v>
      </c>
      <c r="H19" s="149"/>
      <c r="I19" s="91" t="s">
        <v>165</v>
      </c>
      <c r="J19" s="91" t="str">
        <f>VLOOKUP(I19,Presupuesto!$B$11:$C$565,2,0)</f>
        <v>DECIMOCUARTO MES</v>
      </c>
      <c r="K19" s="88" t="str">
        <f t="shared" si="0"/>
        <v>Gestión Tecnologías de Información y Comunicación</v>
      </c>
      <c r="L19" s="88" t="s">
        <v>721</v>
      </c>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4"/>
      <c r="BQ19" s="254"/>
      <c r="BR19" s="254"/>
      <c r="BS19" s="254"/>
      <c r="BT19" s="254"/>
      <c r="BU19" s="254"/>
      <c r="BV19" s="254"/>
      <c r="BW19" s="254"/>
      <c r="BX19" s="254"/>
      <c r="BY19" s="254"/>
      <c r="BZ19" s="254"/>
      <c r="CA19" s="205"/>
    </row>
    <row r="20" spans="3:79" ht="15.75" hidden="1" thickBot="1" x14ac:dyDescent="0.3">
      <c r="C20" s="125" t="s">
        <v>85</v>
      </c>
      <c r="D20" s="170"/>
      <c r="E20" s="138">
        <v>12</v>
      </c>
      <c r="F20" s="206">
        <f>HLOOKUP($C20,$BZ$2:$CM$3,2,0)</f>
        <v>39703.99</v>
      </c>
      <c r="G20" s="103">
        <f>D20*E20*F20</f>
        <v>0</v>
      </c>
      <c r="H20" s="150"/>
      <c r="I20" s="104" t="s">
        <v>151</v>
      </c>
      <c r="J20" s="104" t="str">
        <f>VLOOKUP(I20,Presupuesto!$B$11:$C$565,2,0)</f>
        <v>SUELDOS Y SALARIOS PERMANENTES</v>
      </c>
      <c r="K20" s="88" t="str">
        <f t="shared" si="0"/>
        <v>Gestión Tecnologías de Información y Comunicación</v>
      </c>
      <c r="L20" s="88" t="s">
        <v>721</v>
      </c>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4"/>
      <c r="BB20" s="254"/>
      <c r="BC20" s="254"/>
      <c r="BD20" s="254"/>
      <c r="BE20" s="254"/>
      <c r="BF20" s="254"/>
      <c r="BG20" s="254"/>
      <c r="BH20" s="254"/>
      <c r="BI20" s="254"/>
      <c r="BJ20" s="254"/>
      <c r="BK20" s="254"/>
      <c r="BL20" s="254"/>
      <c r="BM20" s="254"/>
      <c r="BN20" s="254"/>
      <c r="BO20" s="254"/>
      <c r="BP20" s="254"/>
      <c r="BQ20" s="254"/>
      <c r="BR20" s="254"/>
      <c r="BS20" s="254"/>
      <c r="BT20" s="254"/>
      <c r="BU20" s="254"/>
      <c r="BV20" s="254"/>
      <c r="BW20" s="254"/>
      <c r="BX20" s="254"/>
      <c r="BY20" s="254"/>
      <c r="BZ20" s="254"/>
      <c r="CA20" s="254"/>
    </row>
    <row r="21" spans="3:79" ht="15.75" hidden="1" thickBot="1" x14ac:dyDescent="0.3">
      <c r="C21" s="155" t="s">
        <v>1349</v>
      </c>
      <c r="D21" s="148"/>
      <c r="E21" s="140">
        <v>0</v>
      </c>
      <c r="F21" s="90">
        <f>IF(E20=0,"",(G20/E20)/12*E20)</f>
        <v>0</v>
      </c>
      <c r="G21" s="87">
        <f>F21</f>
        <v>0</v>
      </c>
      <c r="H21" s="149"/>
      <c r="I21" s="106" t="s">
        <v>164</v>
      </c>
      <c r="J21" s="106" t="str">
        <f>VLOOKUP(I21,Presupuesto!$B$11:$C$565,2,0)</f>
        <v>AGUINALDO Y DECIMO CUARTO MES</v>
      </c>
      <c r="K21" s="88" t="str">
        <f t="shared" si="0"/>
        <v>Gestión Tecnologías de Información y Comunicación</v>
      </c>
      <c r="L21" s="88" t="s">
        <v>721</v>
      </c>
      <c r="M21" s="254"/>
      <c r="N21" s="254"/>
      <c r="O21" s="254"/>
      <c r="P21" s="254"/>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254"/>
      <c r="AV21" s="254"/>
      <c r="AW21" s="254"/>
      <c r="AX21" s="254"/>
      <c r="AY21" s="254"/>
      <c r="AZ21" s="254"/>
      <c r="BA21" s="254"/>
      <c r="BB21" s="254"/>
      <c r="BC21" s="254"/>
      <c r="BD21" s="254"/>
      <c r="BE21" s="254"/>
      <c r="BF21" s="254"/>
      <c r="BG21" s="254"/>
      <c r="BH21" s="254"/>
      <c r="BI21" s="254"/>
      <c r="BJ21" s="254"/>
      <c r="BK21" s="254"/>
      <c r="BL21" s="254"/>
      <c r="BM21" s="254"/>
      <c r="BN21" s="254"/>
      <c r="BO21" s="254"/>
      <c r="BP21" s="254"/>
      <c r="BQ21" s="254"/>
      <c r="BR21" s="254"/>
      <c r="BS21" s="254"/>
      <c r="BT21" s="254"/>
      <c r="BU21" s="254"/>
      <c r="BV21" s="254"/>
      <c r="BW21" s="254"/>
      <c r="BX21" s="254"/>
      <c r="BY21" s="254"/>
      <c r="BZ21" s="254"/>
      <c r="CA21" s="254"/>
    </row>
    <row r="22" spans="3:79" ht="15.75" hidden="1" thickBot="1" x14ac:dyDescent="0.3">
      <c r="C22" s="156" t="s">
        <v>1350</v>
      </c>
      <c r="D22" s="148"/>
      <c r="E22" s="140">
        <v>0</v>
      </c>
      <c r="F22" s="107">
        <f>IF(E20&lt;6,"",((E20-6)/12)*(G20/E20))</f>
        <v>0</v>
      </c>
      <c r="G22" s="87">
        <f>F22</f>
        <v>0</v>
      </c>
      <c r="H22" s="149"/>
      <c r="I22" s="91" t="s">
        <v>165</v>
      </c>
      <c r="J22" s="91" t="str">
        <f>VLOOKUP(I22,Presupuesto!$B$11:$C$565,2,0)</f>
        <v>DECIMOCUARTO MES</v>
      </c>
      <c r="K22" s="88" t="str">
        <f t="shared" si="0"/>
        <v>Gestión Tecnologías de Información y Comunicación</v>
      </c>
      <c r="L22" s="88" t="s">
        <v>721</v>
      </c>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4"/>
      <c r="BO22" s="254"/>
      <c r="BP22" s="254"/>
      <c r="BQ22" s="254"/>
      <c r="BR22" s="254"/>
      <c r="BS22" s="254"/>
      <c r="BT22" s="254"/>
      <c r="BU22" s="254"/>
      <c r="BV22" s="254"/>
      <c r="BW22" s="254"/>
      <c r="BX22" s="254"/>
      <c r="BY22" s="254"/>
      <c r="BZ22" s="254"/>
      <c r="CA22" s="254"/>
    </row>
    <row r="23" spans="3:79" ht="15.75" hidden="1" thickBot="1" x14ac:dyDescent="0.3">
      <c r="C23" s="125" t="s">
        <v>86</v>
      </c>
      <c r="D23" s="170"/>
      <c r="E23" s="138">
        <v>12</v>
      </c>
      <c r="F23" s="206">
        <f>HLOOKUP($C23,$BZ$2:$CM$3,2,0)</f>
        <v>35733.589999999997</v>
      </c>
      <c r="G23" s="103">
        <f>D23*E23*F23</f>
        <v>0</v>
      </c>
      <c r="H23" s="150"/>
      <c r="I23" s="104" t="s">
        <v>151</v>
      </c>
      <c r="J23" s="104" t="str">
        <f>VLOOKUP(I23,Presupuesto!$B$11:$C$565,2,0)</f>
        <v>SUELDOS Y SALARIOS PERMANENTES</v>
      </c>
      <c r="K23" s="88" t="str">
        <f t="shared" si="0"/>
        <v>Gestión Tecnologías de Información y Comunicación</v>
      </c>
      <c r="L23" s="88" t="s">
        <v>721</v>
      </c>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4"/>
      <c r="BQ23" s="254"/>
      <c r="BR23" s="254"/>
      <c r="BS23" s="254"/>
      <c r="BT23" s="254"/>
      <c r="BU23" s="254"/>
      <c r="BV23" s="254"/>
      <c r="BW23" s="254"/>
      <c r="BX23" s="254"/>
      <c r="BY23" s="254"/>
      <c r="BZ23" s="254"/>
      <c r="CA23" s="254"/>
    </row>
    <row r="24" spans="3:79" ht="15.75" hidden="1" thickBot="1" x14ac:dyDescent="0.3">
      <c r="C24" s="155" t="s">
        <v>1349</v>
      </c>
      <c r="D24" s="148"/>
      <c r="E24" s="140">
        <v>0</v>
      </c>
      <c r="F24" s="90">
        <f>IF(E23=0,"",(G23/E23)/12*E23)</f>
        <v>0</v>
      </c>
      <c r="G24" s="87">
        <f>F24</f>
        <v>0</v>
      </c>
      <c r="H24" s="149"/>
      <c r="I24" s="106" t="s">
        <v>164</v>
      </c>
      <c r="J24" s="106" t="str">
        <f>VLOOKUP(I24,Presupuesto!$B$11:$C$565,2,0)</f>
        <v>AGUINALDO Y DECIMO CUARTO MES</v>
      </c>
      <c r="K24" s="88" t="str">
        <f t="shared" si="0"/>
        <v>Gestión Tecnologías de Información y Comunicación</v>
      </c>
      <c r="L24" s="88" t="s">
        <v>721</v>
      </c>
      <c r="M24" s="254"/>
      <c r="N24" s="254"/>
      <c r="O24" s="254"/>
      <c r="P24" s="254"/>
      <c r="Q24" s="254"/>
      <c r="R24" s="254"/>
      <c r="S24" s="254"/>
      <c r="T24" s="254"/>
      <c r="U24" s="254"/>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54"/>
      <c r="AV24" s="254"/>
      <c r="AW24" s="254"/>
      <c r="AX24" s="254"/>
      <c r="AY24" s="254"/>
      <c r="AZ24" s="254"/>
      <c r="BA24" s="254"/>
      <c r="BB24" s="254"/>
      <c r="BC24" s="254"/>
      <c r="BD24" s="254"/>
      <c r="BE24" s="254"/>
      <c r="BF24" s="254"/>
      <c r="BG24" s="254"/>
      <c r="BH24" s="254"/>
      <c r="BI24" s="254"/>
      <c r="BJ24" s="254"/>
      <c r="BK24" s="254"/>
      <c r="BL24" s="254"/>
      <c r="BM24" s="254"/>
      <c r="BN24" s="254"/>
      <c r="BO24" s="254"/>
      <c r="BP24" s="254"/>
      <c r="BQ24" s="254"/>
      <c r="BR24" s="254"/>
      <c r="BS24" s="254"/>
      <c r="BT24" s="254"/>
      <c r="BU24" s="254"/>
      <c r="BV24" s="254"/>
      <c r="BW24" s="254"/>
      <c r="BX24" s="254"/>
      <c r="BY24" s="254"/>
      <c r="BZ24" s="254"/>
      <c r="CA24" s="254"/>
    </row>
    <row r="25" spans="3:79" ht="15.75" hidden="1" thickBot="1" x14ac:dyDescent="0.3">
      <c r="C25" s="156" t="s">
        <v>1350</v>
      </c>
      <c r="D25" s="148"/>
      <c r="E25" s="140">
        <v>0</v>
      </c>
      <c r="F25" s="107">
        <f>IF(E23&lt;6,"",((E23-6)/12)*(G23/E23))</f>
        <v>0</v>
      </c>
      <c r="G25" s="87">
        <f>F25</f>
        <v>0</v>
      </c>
      <c r="H25" s="149"/>
      <c r="I25" s="91" t="s">
        <v>165</v>
      </c>
      <c r="J25" s="91" t="str">
        <f>VLOOKUP(I25,Presupuesto!$B$11:$C$565,2,0)</f>
        <v>DECIMOCUARTO MES</v>
      </c>
      <c r="K25" s="88" t="str">
        <f t="shared" si="0"/>
        <v>Gestión Tecnologías de Información y Comunicación</v>
      </c>
      <c r="L25" s="88" t="s">
        <v>721</v>
      </c>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c r="BK25" s="254"/>
      <c r="BL25" s="254"/>
      <c r="BM25" s="254"/>
      <c r="BN25" s="254"/>
      <c r="BO25" s="254"/>
      <c r="BP25" s="254"/>
      <c r="BQ25" s="254"/>
      <c r="BR25" s="254"/>
      <c r="BS25" s="254"/>
      <c r="BT25" s="254"/>
      <c r="BU25" s="254"/>
      <c r="BV25" s="254"/>
      <c r="BW25" s="254"/>
      <c r="BX25" s="254"/>
      <c r="BY25" s="254"/>
      <c r="BZ25" s="254"/>
      <c r="CA25" s="254"/>
    </row>
    <row r="26" spans="3:79" ht="15.75" hidden="1" thickBot="1" x14ac:dyDescent="0.3">
      <c r="C26" s="125" t="s">
        <v>87</v>
      </c>
      <c r="D26" s="170"/>
      <c r="E26" s="138">
        <v>12</v>
      </c>
      <c r="F26" s="206">
        <f>HLOOKUP($C26,$BZ$2:$CM$3,2,0)</f>
        <v>31763.19</v>
      </c>
      <c r="G26" s="103">
        <f>D26*E26*F26</f>
        <v>0</v>
      </c>
      <c r="H26" s="150"/>
      <c r="I26" s="104" t="s">
        <v>151</v>
      </c>
      <c r="J26" s="104" t="str">
        <f>VLOOKUP(I26,Presupuesto!$B$11:$C$565,2,0)</f>
        <v>SUELDOS Y SALARIOS PERMANENTES</v>
      </c>
      <c r="K26" s="88" t="str">
        <f t="shared" si="0"/>
        <v>Gestión Tecnologías de Información y Comunicación</v>
      </c>
      <c r="L26" s="88" t="s">
        <v>721</v>
      </c>
      <c r="M26" s="254"/>
      <c r="N26" s="254"/>
      <c r="O26" s="254"/>
      <c r="P26" s="254"/>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c r="BK26" s="254"/>
      <c r="BL26" s="254"/>
      <c r="BM26" s="254"/>
      <c r="BN26" s="254"/>
      <c r="BO26" s="254"/>
      <c r="BP26" s="254"/>
      <c r="BQ26" s="254"/>
      <c r="BR26" s="254"/>
      <c r="BS26" s="254"/>
      <c r="BT26" s="254"/>
      <c r="BU26" s="254"/>
      <c r="BV26" s="254"/>
      <c r="BW26" s="254"/>
      <c r="BX26" s="254"/>
      <c r="BY26" s="254"/>
      <c r="BZ26" s="254"/>
      <c r="CA26" s="254"/>
    </row>
    <row r="27" spans="3:79" ht="15.75" hidden="1" thickBot="1" x14ac:dyDescent="0.3">
      <c r="C27" s="155" t="s">
        <v>1349</v>
      </c>
      <c r="D27" s="148"/>
      <c r="E27" s="140">
        <v>0</v>
      </c>
      <c r="F27" s="90">
        <f>IF(E26=0,"",(G26/E26)/12*E26)</f>
        <v>0</v>
      </c>
      <c r="G27" s="87">
        <f>F27</f>
        <v>0</v>
      </c>
      <c r="H27" s="149"/>
      <c r="I27" s="106" t="s">
        <v>164</v>
      </c>
      <c r="J27" s="106" t="str">
        <f>VLOOKUP(I27,Presupuesto!$B$11:$C$565,2,0)</f>
        <v>AGUINALDO Y DECIMO CUARTO MES</v>
      </c>
      <c r="K27" s="88" t="str">
        <f t="shared" si="0"/>
        <v>Gestión Tecnologías de Información y Comunicación</v>
      </c>
      <c r="L27" s="88" t="s">
        <v>721</v>
      </c>
      <c r="M27" s="254"/>
      <c r="N27" s="254"/>
      <c r="O27" s="254"/>
      <c r="P27" s="254"/>
      <c r="Q27" s="254"/>
      <c r="R27" s="254"/>
      <c r="S27" s="254"/>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54"/>
      <c r="AY27" s="254"/>
      <c r="AZ27" s="254"/>
      <c r="BA27" s="254"/>
      <c r="BB27" s="254"/>
      <c r="BC27" s="254"/>
      <c r="BD27" s="254"/>
      <c r="BE27" s="254"/>
      <c r="BF27" s="254"/>
      <c r="BG27" s="254"/>
      <c r="BH27" s="254"/>
      <c r="BI27" s="254"/>
      <c r="BJ27" s="254"/>
      <c r="BK27" s="254"/>
      <c r="BL27" s="254"/>
      <c r="BM27" s="254"/>
      <c r="BN27" s="254"/>
      <c r="BO27" s="254"/>
      <c r="BP27" s="254"/>
      <c r="BQ27" s="254"/>
      <c r="BR27" s="254"/>
      <c r="BS27" s="254"/>
      <c r="BT27" s="254"/>
      <c r="BU27" s="254"/>
      <c r="BV27" s="254"/>
      <c r="BW27" s="254"/>
      <c r="BX27" s="254"/>
      <c r="BY27" s="254"/>
      <c r="BZ27" s="254"/>
      <c r="CA27" s="254"/>
    </row>
    <row r="28" spans="3:79" ht="15.75" hidden="1" thickBot="1" x14ac:dyDescent="0.3">
      <c r="C28" s="156" t="s">
        <v>1350</v>
      </c>
      <c r="D28" s="148"/>
      <c r="E28" s="140">
        <v>0</v>
      </c>
      <c r="F28" s="107">
        <f>IF(E26&lt;6,"",((E26-6)/12)*(G26/E26))</f>
        <v>0</v>
      </c>
      <c r="G28" s="87">
        <f>F28</f>
        <v>0</v>
      </c>
      <c r="H28" s="149"/>
      <c r="I28" s="91" t="s">
        <v>165</v>
      </c>
      <c r="J28" s="91" t="str">
        <f>VLOOKUP(I28,Presupuesto!$B$11:$C$565,2,0)</f>
        <v>DECIMOCUARTO MES</v>
      </c>
      <c r="K28" s="88" t="str">
        <f t="shared" si="0"/>
        <v>Gestión Tecnologías de Información y Comunicación</v>
      </c>
      <c r="L28" s="88" t="s">
        <v>721</v>
      </c>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row>
    <row r="29" spans="3:79" ht="15.75" hidden="1" thickBot="1" x14ac:dyDescent="0.3">
      <c r="C29" s="125" t="s">
        <v>88</v>
      </c>
      <c r="D29" s="170"/>
      <c r="E29" s="138">
        <v>12</v>
      </c>
      <c r="F29" s="206">
        <f>HLOOKUP($C29,$BZ$2:$CM$3,2,0)</f>
        <v>29777.99</v>
      </c>
      <c r="G29" s="103">
        <f>D29*E29*F29</f>
        <v>0</v>
      </c>
      <c r="H29" s="150"/>
      <c r="I29" s="104" t="s">
        <v>151</v>
      </c>
      <c r="J29" s="104" t="str">
        <f>VLOOKUP(I29,Presupuesto!$B$11:$C$565,2,0)</f>
        <v>SUELDOS Y SALARIOS PERMANENTES</v>
      </c>
      <c r="K29" s="88" t="str">
        <f t="shared" si="0"/>
        <v>Gestión Tecnologías de Información y Comunicación</v>
      </c>
      <c r="L29" s="88" t="s">
        <v>721</v>
      </c>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row>
    <row r="30" spans="3:79" ht="15.75" hidden="1" thickBot="1" x14ac:dyDescent="0.3">
      <c r="C30" s="155" t="s">
        <v>1349</v>
      </c>
      <c r="D30" s="148"/>
      <c r="E30" s="140">
        <v>0</v>
      </c>
      <c r="F30" s="90">
        <f>IF(E29=0,"",(G29/E29)/12*E29)</f>
        <v>0</v>
      </c>
      <c r="G30" s="87">
        <f>F30</f>
        <v>0</v>
      </c>
      <c r="H30" s="149"/>
      <c r="I30" s="106" t="s">
        <v>164</v>
      </c>
      <c r="J30" s="106" t="str">
        <f>VLOOKUP(I30,Presupuesto!$B$11:$C$565,2,0)</f>
        <v>AGUINALDO Y DECIMO CUARTO MES</v>
      </c>
      <c r="K30" s="88" t="str">
        <f t="shared" si="0"/>
        <v>Gestión Tecnologías de Información y Comunicación</v>
      </c>
      <c r="L30" s="88" t="s">
        <v>721</v>
      </c>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row>
    <row r="31" spans="3:79" ht="15.75" hidden="1" thickBot="1" x14ac:dyDescent="0.3">
      <c r="C31" s="156" t="s">
        <v>1350</v>
      </c>
      <c r="D31" s="148"/>
      <c r="E31" s="140">
        <v>0</v>
      </c>
      <c r="F31" s="107">
        <f>IF(E29&lt;6,"",((E29-6)/12)*(G29/E29))</f>
        <v>0</v>
      </c>
      <c r="G31" s="87">
        <f>F31</f>
        <v>0</v>
      </c>
      <c r="H31" s="149"/>
      <c r="I31" s="91" t="s">
        <v>165</v>
      </c>
      <c r="J31" s="91" t="str">
        <f>VLOOKUP(I31,Presupuesto!$B$11:$C$565,2,0)</f>
        <v>DECIMOCUARTO MES</v>
      </c>
      <c r="K31" s="88" t="str">
        <f t="shared" si="0"/>
        <v>Gestión Tecnologías de Información y Comunicación</v>
      </c>
      <c r="L31" s="88" t="s">
        <v>721</v>
      </c>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row>
    <row r="32" spans="3:79" ht="15.75" hidden="1" thickBot="1" x14ac:dyDescent="0.3">
      <c r="C32" s="125" t="s">
        <v>89</v>
      </c>
      <c r="D32" s="170"/>
      <c r="E32" s="138">
        <v>12</v>
      </c>
      <c r="F32" s="206">
        <f>HLOOKUP($C32,$BZ$2:$CM$3,2,0)</f>
        <v>27792.79</v>
      </c>
      <c r="G32" s="103">
        <f>D32*E32*F32</f>
        <v>0</v>
      </c>
      <c r="H32" s="150"/>
      <c r="I32" s="104" t="s">
        <v>151</v>
      </c>
      <c r="J32" s="104" t="str">
        <f>VLOOKUP(I32,Presupuesto!$B$11:$C$565,2,0)</f>
        <v>SUELDOS Y SALARIOS PERMANENTES</v>
      </c>
      <c r="K32" s="88" t="str">
        <f t="shared" si="0"/>
        <v>Gestión Tecnologías de Información y Comunicación</v>
      </c>
      <c r="L32" s="88" t="s">
        <v>721</v>
      </c>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row>
    <row r="33" spans="3:12" ht="15.75" hidden="1" thickBot="1" x14ac:dyDescent="0.3">
      <c r="C33" s="155" t="s">
        <v>1349</v>
      </c>
      <c r="D33" s="148"/>
      <c r="E33" s="140">
        <v>0</v>
      </c>
      <c r="F33" s="90">
        <f>IF(E32=0,"",(G32/E32)/12*E32)</f>
        <v>0</v>
      </c>
      <c r="G33" s="87">
        <f>F33</f>
        <v>0</v>
      </c>
      <c r="H33" s="149"/>
      <c r="I33" s="106" t="s">
        <v>164</v>
      </c>
      <c r="J33" s="106" t="str">
        <f>VLOOKUP(I33,Presupuesto!$B$11:$C$565,2,0)</f>
        <v>AGUINALDO Y DECIMO CUARTO MES</v>
      </c>
      <c r="K33" s="88" t="str">
        <f t="shared" si="0"/>
        <v>Gestión Tecnologías de Información y Comunicación</v>
      </c>
      <c r="L33" s="88" t="s">
        <v>721</v>
      </c>
    </row>
    <row r="34" spans="3:12" ht="15.75" hidden="1" thickBot="1" x14ac:dyDescent="0.3">
      <c r="C34" s="156" t="s">
        <v>1350</v>
      </c>
      <c r="D34" s="148"/>
      <c r="E34" s="140">
        <v>0</v>
      </c>
      <c r="F34" s="107">
        <f>IF(E32&lt;6,"",((E32-6)/12)*(G32/E32))</f>
        <v>0</v>
      </c>
      <c r="G34" s="87">
        <f>F34</f>
        <v>0</v>
      </c>
      <c r="H34" s="149"/>
      <c r="I34" s="91" t="s">
        <v>165</v>
      </c>
      <c r="J34" s="91" t="str">
        <f>VLOOKUP(I34,Presupuesto!$B$11:$C$565,2,0)</f>
        <v>DECIMOCUARTO MES</v>
      </c>
      <c r="K34" s="88" t="str">
        <f t="shared" si="0"/>
        <v>Gestión Tecnologías de Información y Comunicación</v>
      </c>
      <c r="L34" s="88" t="s">
        <v>721</v>
      </c>
    </row>
    <row r="35" spans="3:12" ht="15.75" hidden="1" thickBot="1" x14ac:dyDescent="0.3">
      <c r="C35" s="125" t="s">
        <v>90</v>
      </c>
      <c r="D35" s="170"/>
      <c r="E35" s="138">
        <v>12</v>
      </c>
      <c r="F35" s="206">
        <f>HLOOKUP($C35,$BZ$2:$CM$3,2,0)</f>
        <v>18859.39</v>
      </c>
      <c r="G35" s="103">
        <f>D35*E35*F35</f>
        <v>0</v>
      </c>
      <c r="H35" s="150"/>
      <c r="I35" s="104" t="s">
        <v>151</v>
      </c>
      <c r="J35" s="104" t="str">
        <f>VLOOKUP(I35,Presupuesto!$B$11:$C$565,2,0)</f>
        <v>SUELDOS Y SALARIOS PERMANENTES</v>
      </c>
      <c r="K35" s="88" t="str">
        <f t="shared" si="0"/>
        <v>Gestión Tecnologías de Información y Comunicación</v>
      </c>
      <c r="L35" s="88" t="s">
        <v>721</v>
      </c>
    </row>
    <row r="36" spans="3:12" ht="15.75" hidden="1" thickBot="1" x14ac:dyDescent="0.3">
      <c r="C36" s="155" t="s">
        <v>1349</v>
      </c>
      <c r="D36" s="148"/>
      <c r="E36" s="140">
        <v>0</v>
      </c>
      <c r="F36" s="90">
        <f>IF(E35=0,"",(G35/E35)/12*E35)</f>
        <v>0</v>
      </c>
      <c r="G36" s="87">
        <f>F36</f>
        <v>0</v>
      </c>
      <c r="H36" s="149"/>
      <c r="I36" s="106" t="s">
        <v>164</v>
      </c>
      <c r="J36" s="106" t="str">
        <f>VLOOKUP(I36,Presupuesto!$B$11:$C$565,2,0)</f>
        <v>AGUINALDO Y DECIMO CUARTO MES</v>
      </c>
      <c r="K36" s="88" t="str">
        <f t="shared" si="0"/>
        <v>Gestión Tecnologías de Información y Comunicación</v>
      </c>
      <c r="L36" s="88" t="s">
        <v>721</v>
      </c>
    </row>
    <row r="37" spans="3:12" ht="15.75" hidden="1" thickBot="1" x14ac:dyDescent="0.3">
      <c r="C37" s="156" t="s">
        <v>1350</v>
      </c>
      <c r="D37" s="148"/>
      <c r="E37" s="140">
        <v>0</v>
      </c>
      <c r="F37" s="107">
        <f>IF(E35&lt;6,"",((E35-6)/12)*(G35/E35))</f>
        <v>0</v>
      </c>
      <c r="G37" s="87">
        <f>F37</f>
        <v>0</v>
      </c>
      <c r="H37" s="149"/>
      <c r="I37" s="91" t="s">
        <v>165</v>
      </c>
      <c r="J37" s="91" t="str">
        <f>VLOOKUP(I37,Presupuesto!$B$11:$C$565,2,0)</f>
        <v>DECIMOCUARTO MES</v>
      </c>
      <c r="K37" s="88" t="str">
        <f t="shared" si="0"/>
        <v>Gestión Tecnologías de Información y Comunicación</v>
      </c>
      <c r="L37" s="88" t="s">
        <v>721</v>
      </c>
    </row>
    <row r="38" spans="3:12" ht="15.75" hidden="1" thickBot="1" x14ac:dyDescent="0.3">
      <c r="C38" s="125" t="s">
        <v>91</v>
      </c>
      <c r="D38" s="170"/>
      <c r="E38" s="138">
        <v>12</v>
      </c>
      <c r="F38" s="206">
        <f>HLOOKUP($C38,$BZ$2:$CM$3,2,0)</f>
        <v>17866.8</v>
      </c>
      <c r="G38" s="103">
        <f>D38*E38*F38</f>
        <v>0</v>
      </c>
      <c r="H38" s="150"/>
      <c r="I38" s="104" t="s">
        <v>151</v>
      </c>
      <c r="J38" s="104" t="str">
        <f>VLOOKUP(I38,Presupuesto!$B$11:$C$565,2,0)</f>
        <v>SUELDOS Y SALARIOS PERMANENTES</v>
      </c>
      <c r="K38" s="88" t="str">
        <f t="shared" si="0"/>
        <v>Gestión Tecnologías de Información y Comunicación</v>
      </c>
      <c r="L38" s="88" t="s">
        <v>721</v>
      </c>
    </row>
    <row r="39" spans="3:12" ht="15.75" hidden="1" thickBot="1" x14ac:dyDescent="0.3">
      <c r="C39" s="155" t="s">
        <v>1349</v>
      </c>
      <c r="D39" s="148"/>
      <c r="E39" s="140">
        <v>0</v>
      </c>
      <c r="F39" s="90">
        <f>IF(E38=0,"",(G38/E38)/12*E38)</f>
        <v>0</v>
      </c>
      <c r="G39" s="87">
        <f>F39</f>
        <v>0</v>
      </c>
      <c r="H39" s="149"/>
      <c r="I39" s="106" t="s">
        <v>164</v>
      </c>
      <c r="J39" s="106" t="str">
        <f>VLOOKUP(I39,Presupuesto!$B$11:$C$565,2,0)</f>
        <v>AGUINALDO Y DECIMO CUARTO MES</v>
      </c>
      <c r="K39" s="88" t="str">
        <f t="shared" si="0"/>
        <v>Gestión Tecnologías de Información y Comunicación</v>
      </c>
      <c r="L39" s="88" t="s">
        <v>721</v>
      </c>
    </row>
    <row r="40" spans="3:12" ht="15.75" hidden="1" thickBot="1" x14ac:dyDescent="0.3">
      <c r="C40" s="156" t="s">
        <v>1350</v>
      </c>
      <c r="D40" s="148"/>
      <c r="E40" s="140">
        <v>0</v>
      </c>
      <c r="F40" s="107">
        <f>IF(E38&lt;6,"",((E38-6)/12)*(G38/E38))</f>
        <v>0</v>
      </c>
      <c r="G40" s="87">
        <f>F40</f>
        <v>0</v>
      </c>
      <c r="H40" s="149"/>
      <c r="I40" s="91" t="s">
        <v>165</v>
      </c>
      <c r="J40" s="91" t="str">
        <f>VLOOKUP(I40,Presupuesto!$B$11:$C$565,2,0)</f>
        <v>DECIMOCUARTO MES</v>
      </c>
      <c r="K40" s="88" t="str">
        <f t="shared" si="0"/>
        <v>Gestión Tecnologías de Información y Comunicación</v>
      </c>
      <c r="L40" s="88" t="s">
        <v>721</v>
      </c>
    </row>
    <row r="41" spans="3:12" ht="15.75" hidden="1" thickBot="1" x14ac:dyDescent="0.3">
      <c r="C41" s="125" t="s">
        <v>92</v>
      </c>
      <c r="D41" s="170"/>
      <c r="E41" s="138">
        <v>12</v>
      </c>
      <c r="F41" s="206">
        <f>HLOOKUP($C41,$BZ$2:$CM$3,2,0)</f>
        <v>13896.4</v>
      </c>
      <c r="G41" s="103">
        <f>D41*E41*F41</f>
        <v>0</v>
      </c>
      <c r="H41" s="150"/>
      <c r="I41" s="104" t="s">
        <v>151</v>
      </c>
      <c r="J41" s="104" t="str">
        <f>VLOOKUP(I41,Presupuesto!$B$11:$C$565,2,0)</f>
        <v>SUELDOS Y SALARIOS PERMANENTES</v>
      </c>
      <c r="K41" s="88" t="str">
        <f t="shared" si="0"/>
        <v>Gestión Tecnologías de Información y Comunicación</v>
      </c>
      <c r="L41" s="88" t="s">
        <v>721</v>
      </c>
    </row>
    <row r="42" spans="3:12" ht="15.75" hidden="1" thickBot="1" x14ac:dyDescent="0.3">
      <c r="C42" s="155" t="s">
        <v>1349</v>
      </c>
      <c r="D42" s="148"/>
      <c r="E42" s="140">
        <v>0</v>
      </c>
      <c r="F42" s="90">
        <f>IF(E41=0,"",(G41/E41)/12*E41)</f>
        <v>0</v>
      </c>
      <c r="G42" s="87">
        <f>F42</f>
        <v>0</v>
      </c>
      <c r="H42" s="149"/>
      <c r="I42" s="106" t="s">
        <v>164</v>
      </c>
      <c r="J42" s="106" t="str">
        <f>VLOOKUP(I42,Presupuesto!$B$11:$C$565,2,0)</f>
        <v>AGUINALDO Y DECIMO CUARTO MES</v>
      </c>
      <c r="K42" s="88" t="str">
        <f t="shared" si="0"/>
        <v>Gestión Tecnologías de Información y Comunicación</v>
      </c>
      <c r="L42" s="88" t="s">
        <v>721</v>
      </c>
    </row>
    <row r="43" spans="3:12" ht="15.75" hidden="1" thickBot="1" x14ac:dyDescent="0.3">
      <c r="C43" s="156" t="s">
        <v>1350</v>
      </c>
      <c r="D43" s="148"/>
      <c r="E43" s="140">
        <v>0</v>
      </c>
      <c r="F43" s="107">
        <f>IF(E41&lt;6,"",((E41-6)/12)*(G41/E41))</f>
        <v>0</v>
      </c>
      <c r="G43" s="87">
        <f>F43</f>
        <v>0</v>
      </c>
      <c r="H43" s="149"/>
      <c r="I43" s="91" t="s">
        <v>165</v>
      </c>
      <c r="J43" s="91" t="str">
        <f>VLOOKUP(I43,Presupuesto!$B$11:$C$565,2,0)</f>
        <v>DECIMOCUARTO MES</v>
      </c>
      <c r="K43" s="88" t="str">
        <f t="shared" si="0"/>
        <v>Gestión Tecnologías de Información y Comunicación</v>
      </c>
      <c r="L43" s="88" t="s">
        <v>721</v>
      </c>
    </row>
    <row r="44" spans="3:12" ht="15.75" hidden="1" thickBot="1" x14ac:dyDescent="0.3">
      <c r="C44" s="125" t="s">
        <v>93</v>
      </c>
      <c r="D44" s="170"/>
      <c r="E44" s="138">
        <v>12</v>
      </c>
      <c r="F44" s="206">
        <f>HLOOKUP($C44,$BZ$2:$CM$3,2,0)</f>
        <v>15004.09</v>
      </c>
      <c r="G44" s="103">
        <f>D44*E44*F44</f>
        <v>0</v>
      </c>
      <c r="H44" s="150"/>
      <c r="I44" s="104" t="s">
        <v>151</v>
      </c>
      <c r="J44" s="104" t="str">
        <f>VLOOKUP(I44,Presupuesto!$B$11:$C$565,2,0)</f>
        <v>SUELDOS Y SALARIOS PERMANENTES</v>
      </c>
      <c r="K44" s="88" t="str">
        <f t="shared" si="0"/>
        <v>Gestión Tecnologías de Información y Comunicación</v>
      </c>
      <c r="L44" s="88" t="s">
        <v>721</v>
      </c>
    </row>
    <row r="45" spans="3:12" ht="15.75" hidden="1" thickBot="1" x14ac:dyDescent="0.3">
      <c r="C45" s="155" t="s">
        <v>1349</v>
      </c>
      <c r="D45" s="148"/>
      <c r="E45" s="140">
        <v>0</v>
      </c>
      <c r="F45" s="90">
        <f>IF(E44=0,"",(G44/E44)/12*E44)</f>
        <v>0</v>
      </c>
      <c r="G45" s="87">
        <f>F45</f>
        <v>0</v>
      </c>
      <c r="H45" s="149"/>
      <c r="I45" s="106" t="s">
        <v>164</v>
      </c>
      <c r="J45" s="106" t="str">
        <f>VLOOKUP(I45,Presupuesto!$B$11:$C$565,2,0)</f>
        <v>AGUINALDO Y DECIMO CUARTO MES</v>
      </c>
      <c r="K45" s="88" t="str">
        <f t="shared" si="0"/>
        <v>Gestión Tecnologías de Información y Comunicación</v>
      </c>
      <c r="L45" s="88" t="s">
        <v>721</v>
      </c>
    </row>
    <row r="46" spans="3:12" ht="15.75" hidden="1" thickBot="1" x14ac:dyDescent="0.3">
      <c r="C46" s="156" t="s">
        <v>1350</v>
      </c>
      <c r="D46" s="148"/>
      <c r="E46" s="140">
        <v>0</v>
      </c>
      <c r="F46" s="107">
        <f>IF(E44&lt;6,"",((E44-6)/12)*(G44/E44))</f>
        <v>0</v>
      </c>
      <c r="G46" s="87">
        <f>F46</f>
        <v>0</v>
      </c>
      <c r="H46" s="149"/>
      <c r="I46" s="91" t="s">
        <v>165</v>
      </c>
      <c r="J46" s="91" t="str">
        <f>VLOOKUP(I46,Presupuesto!$B$11:$C$565,2,0)</f>
        <v>DECIMOCUARTO MES</v>
      </c>
      <c r="K46" s="88" t="str">
        <f t="shared" si="0"/>
        <v>Gestión Tecnologías de Información y Comunicación</v>
      </c>
      <c r="L46" s="88" t="s">
        <v>721</v>
      </c>
    </row>
    <row r="47" spans="3:12" ht="15.75" hidden="1" thickBot="1" x14ac:dyDescent="0.3">
      <c r="C47" s="125" t="s">
        <v>94</v>
      </c>
      <c r="D47" s="170"/>
      <c r="E47" s="138">
        <v>12</v>
      </c>
      <c r="F47" s="206">
        <f>HLOOKUP($C47,$BZ$2:$CM$3,2,0)</f>
        <v>13238.9</v>
      </c>
      <c r="G47" s="103">
        <f>D47*E47*F47</f>
        <v>0</v>
      </c>
      <c r="H47" s="150"/>
      <c r="I47" s="104" t="s">
        <v>151</v>
      </c>
      <c r="J47" s="104" t="str">
        <f>VLOOKUP(I47,Presupuesto!$B$11:$C$565,2,0)</f>
        <v>SUELDOS Y SALARIOS PERMANENTES</v>
      </c>
      <c r="K47" s="88" t="str">
        <f t="shared" si="0"/>
        <v>Gestión Tecnologías de Información y Comunicación</v>
      </c>
      <c r="L47" s="88" t="s">
        <v>721</v>
      </c>
    </row>
    <row r="48" spans="3:12" ht="15.75" hidden="1" thickBot="1" x14ac:dyDescent="0.3">
      <c r="C48" s="155" t="s">
        <v>1349</v>
      </c>
      <c r="D48" s="148"/>
      <c r="E48" s="140">
        <v>0</v>
      </c>
      <c r="F48" s="90">
        <f>IF(E47=0,"",(G47/E47)/12*E47)</f>
        <v>0</v>
      </c>
      <c r="G48" s="87">
        <f>F48</f>
        <v>0</v>
      </c>
      <c r="H48" s="149"/>
      <c r="I48" s="106" t="s">
        <v>164</v>
      </c>
      <c r="J48" s="106" t="str">
        <f>VLOOKUP(I48,Presupuesto!$B$11:$C$565,2,0)</f>
        <v>AGUINALDO Y DECIMO CUARTO MES</v>
      </c>
      <c r="K48" s="88" t="str">
        <f t="shared" si="0"/>
        <v>Gestión Tecnologías de Información y Comunicación</v>
      </c>
      <c r="L48" s="88" t="s">
        <v>721</v>
      </c>
    </row>
    <row r="49" spans="3:12" ht="15.75" hidden="1" thickBot="1" x14ac:dyDescent="0.3">
      <c r="C49" s="156" t="s">
        <v>1350</v>
      </c>
      <c r="D49" s="148"/>
      <c r="E49" s="140">
        <v>0</v>
      </c>
      <c r="F49" s="107">
        <f>IF(E47&lt;6,"",((E47-6)/12)*(G47/E47))</f>
        <v>0</v>
      </c>
      <c r="G49" s="87">
        <f>F49</f>
        <v>0</v>
      </c>
      <c r="H49" s="149"/>
      <c r="I49" s="91" t="s">
        <v>165</v>
      </c>
      <c r="J49" s="91" t="str">
        <f>VLOOKUP(I49,Presupuesto!$B$11:$C$565,2,0)</f>
        <v>DECIMOCUARTO MES</v>
      </c>
      <c r="K49" s="88" t="str">
        <f t="shared" si="0"/>
        <v>Gestión Tecnologías de Información y Comunicación</v>
      </c>
      <c r="L49" s="88" t="s">
        <v>721</v>
      </c>
    </row>
    <row r="50" spans="3:12" ht="15.75" hidden="1" thickBot="1" x14ac:dyDescent="0.3">
      <c r="C50" s="125" t="s">
        <v>95</v>
      </c>
      <c r="D50" s="170"/>
      <c r="E50" s="138">
        <v>12</v>
      </c>
      <c r="F50" s="206">
        <f>HLOOKUP($C50,$BZ$2:$CM$3,2,0)</f>
        <v>12356.31</v>
      </c>
      <c r="G50" s="103">
        <f>D50*E50*F50</f>
        <v>0</v>
      </c>
      <c r="H50" s="150"/>
      <c r="I50" s="104" t="s">
        <v>151</v>
      </c>
      <c r="J50" s="104" t="str">
        <f>VLOOKUP(I50,Presupuesto!$B$11:$C$565,2,0)</f>
        <v>SUELDOS Y SALARIOS PERMANENTES</v>
      </c>
      <c r="K50" s="88" t="str">
        <f t="shared" ref="K50:K64" si="1">$K$17</f>
        <v>Gestión Tecnologías de Información y Comunicación</v>
      </c>
      <c r="L50" s="88" t="s">
        <v>721</v>
      </c>
    </row>
    <row r="51" spans="3:12" ht="15.75" hidden="1" thickBot="1" x14ac:dyDescent="0.3">
      <c r="C51" s="155" t="s">
        <v>1349</v>
      </c>
      <c r="D51" s="148"/>
      <c r="E51" s="140">
        <v>0</v>
      </c>
      <c r="F51" s="90">
        <f>IF(E50=0,"",(G50/E50)/12*E50)</f>
        <v>0</v>
      </c>
      <c r="G51" s="87">
        <f>F51</f>
        <v>0</v>
      </c>
      <c r="H51" s="149"/>
      <c r="I51" s="106" t="s">
        <v>164</v>
      </c>
      <c r="J51" s="106" t="str">
        <f>VLOOKUP(I51,Presupuesto!$B$11:$C$565,2,0)</f>
        <v>AGUINALDO Y DECIMO CUARTO MES</v>
      </c>
      <c r="K51" s="88" t="str">
        <f t="shared" si="1"/>
        <v>Gestión Tecnologías de Información y Comunicación</v>
      </c>
      <c r="L51" s="88" t="s">
        <v>721</v>
      </c>
    </row>
    <row r="52" spans="3:12" ht="15.75" hidden="1" thickBot="1" x14ac:dyDescent="0.3">
      <c r="C52" s="156" t="s">
        <v>1350</v>
      </c>
      <c r="D52" s="148"/>
      <c r="E52" s="140">
        <v>0</v>
      </c>
      <c r="F52" s="107">
        <f>IF(E50&lt;6,"",((E50-6)/12)*(G50/E50))</f>
        <v>0</v>
      </c>
      <c r="G52" s="87">
        <f>F52</f>
        <v>0</v>
      </c>
      <c r="H52" s="149"/>
      <c r="I52" s="91" t="s">
        <v>165</v>
      </c>
      <c r="J52" s="91" t="str">
        <f>VLOOKUP(I52,Presupuesto!$B$11:$C$565,2,0)</f>
        <v>DECIMOCUARTO MES</v>
      </c>
      <c r="K52" s="88" t="str">
        <f t="shared" si="1"/>
        <v>Gestión Tecnologías de Información y Comunicación</v>
      </c>
      <c r="L52" s="88" t="s">
        <v>721</v>
      </c>
    </row>
    <row r="53" spans="3:12" ht="15.75" hidden="1" thickBot="1" x14ac:dyDescent="0.3">
      <c r="C53" s="125" t="s">
        <v>96</v>
      </c>
      <c r="D53" s="170"/>
      <c r="E53" s="138">
        <v>12</v>
      </c>
      <c r="F53" s="206">
        <f>HLOOKUP($C53,$BZ$2:$CM$3,2,0)</f>
        <v>463.22</v>
      </c>
      <c r="G53" s="103">
        <f>D53*E53*F53</f>
        <v>0</v>
      </c>
      <c r="H53" s="150"/>
      <c r="I53" s="104" t="s">
        <v>151</v>
      </c>
      <c r="J53" s="104" t="str">
        <f>VLOOKUP(I53,Presupuesto!$B$11:$C$565,2,0)</f>
        <v>SUELDOS Y SALARIOS PERMANENTES</v>
      </c>
      <c r="K53" s="88" t="str">
        <f t="shared" si="1"/>
        <v>Gestión Tecnologías de Información y Comunicación</v>
      </c>
      <c r="L53" s="88" t="s">
        <v>721</v>
      </c>
    </row>
    <row r="54" spans="3:12" ht="15.75" hidden="1" thickBot="1" x14ac:dyDescent="0.3">
      <c r="C54" s="155" t="s">
        <v>1349</v>
      </c>
      <c r="D54" s="148"/>
      <c r="E54" s="140">
        <v>0</v>
      </c>
      <c r="F54" s="90">
        <f>IF(E53=0,"",(G53/E53)/12*E53)</f>
        <v>0</v>
      </c>
      <c r="G54" s="87">
        <f>F54</f>
        <v>0</v>
      </c>
      <c r="H54" s="149"/>
      <c r="I54" s="106" t="s">
        <v>164</v>
      </c>
      <c r="J54" s="106" t="str">
        <f>VLOOKUP(I54,Presupuesto!$B$11:$C$565,2,0)</f>
        <v>AGUINALDO Y DECIMO CUARTO MES</v>
      </c>
      <c r="K54" s="88" t="str">
        <f t="shared" si="1"/>
        <v>Gestión Tecnologías de Información y Comunicación</v>
      </c>
      <c r="L54" s="88" t="s">
        <v>721</v>
      </c>
    </row>
    <row r="55" spans="3:12" ht="15.75" hidden="1" thickBot="1" x14ac:dyDescent="0.3">
      <c r="C55" s="156" t="s">
        <v>1350</v>
      </c>
      <c r="D55" s="148"/>
      <c r="E55" s="140">
        <v>0</v>
      </c>
      <c r="F55" s="107">
        <f>IF(E53&lt;6,"",((E53-6)/12)*(G53/E53))</f>
        <v>0</v>
      </c>
      <c r="G55" s="87">
        <f>F55</f>
        <v>0</v>
      </c>
      <c r="H55" s="149"/>
      <c r="I55" s="91" t="s">
        <v>165</v>
      </c>
      <c r="J55" s="91" t="str">
        <f>VLOOKUP(I55,Presupuesto!$B$11:$C$565,2,0)</f>
        <v>DECIMOCUARTO MES</v>
      </c>
      <c r="K55" s="88" t="str">
        <f t="shared" si="1"/>
        <v>Gestión Tecnologías de Información y Comunicación</v>
      </c>
      <c r="L55" s="88" t="s">
        <v>721</v>
      </c>
    </row>
    <row r="56" spans="3:12" ht="15.75" hidden="1" thickBot="1" x14ac:dyDescent="0.3">
      <c r="C56" s="125" t="s">
        <v>97</v>
      </c>
      <c r="D56" s="170">
        <v>0</v>
      </c>
      <c r="E56" s="138">
        <v>12</v>
      </c>
      <c r="F56" s="206">
        <f>HLOOKUP($C56,$BZ$2:$CM$3,2,0)</f>
        <v>2007.3</v>
      </c>
      <c r="G56" s="103">
        <f>D56*E56*F56</f>
        <v>0</v>
      </c>
      <c r="H56" s="150"/>
      <c r="I56" s="104" t="s">
        <v>151</v>
      </c>
      <c r="J56" s="104" t="str">
        <f>VLOOKUP(I56,Presupuesto!$B$11:$C$565,2,0)</f>
        <v>SUELDOS Y SALARIOS PERMANENTES</v>
      </c>
      <c r="K56" s="88" t="str">
        <f t="shared" si="1"/>
        <v>Gestión Tecnologías de Información y Comunicación</v>
      </c>
      <c r="L56" s="88" t="s">
        <v>721</v>
      </c>
    </row>
    <row r="57" spans="3:12" ht="15.75" hidden="1" thickBot="1" x14ac:dyDescent="0.3">
      <c r="C57" s="155" t="s">
        <v>1349</v>
      </c>
      <c r="D57" s="148"/>
      <c r="E57" s="140">
        <v>0</v>
      </c>
      <c r="F57" s="90">
        <f>IF(E56=0,"",(G56/E56)/12*E56)</f>
        <v>0</v>
      </c>
      <c r="G57" s="87">
        <f>F57</f>
        <v>0</v>
      </c>
      <c r="H57" s="149"/>
      <c r="I57" s="106" t="s">
        <v>164</v>
      </c>
      <c r="J57" s="106" t="str">
        <f>VLOOKUP(I57,Presupuesto!$B$11:$C$565,2,0)</f>
        <v>AGUINALDO Y DECIMO CUARTO MES</v>
      </c>
      <c r="K57" s="88" t="str">
        <f t="shared" si="1"/>
        <v>Gestión Tecnologías de Información y Comunicación</v>
      </c>
      <c r="L57" s="88" t="s">
        <v>721</v>
      </c>
    </row>
    <row r="58" spans="3:12" ht="15.75" hidden="1" thickBot="1" x14ac:dyDescent="0.3">
      <c r="C58" s="156" t="s">
        <v>1350</v>
      </c>
      <c r="D58" s="148"/>
      <c r="E58" s="140">
        <v>0</v>
      </c>
      <c r="F58" s="107">
        <f>IF(E56&lt;6,"",((E56-6)/12)*(G56/E56))</f>
        <v>0</v>
      </c>
      <c r="G58" s="87">
        <f>F58</f>
        <v>0</v>
      </c>
      <c r="H58" s="149"/>
      <c r="I58" s="91" t="s">
        <v>165</v>
      </c>
      <c r="J58" s="91" t="str">
        <f>VLOOKUP(I58,Presupuesto!$B$11:$C$565,2,0)</f>
        <v>DECIMOCUARTO MES</v>
      </c>
      <c r="K58" s="88" t="str">
        <f t="shared" si="1"/>
        <v>Gestión Tecnologías de Información y Comunicación</v>
      </c>
      <c r="L58" s="88" t="s">
        <v>721</v>
      </c>
    </row>
    <row r="59" spans="3:12" ht="15.75" hidden="1" thickBot="1" x14ac:dyDescent="0.3">
      <c r="C59" s="128" t="s">
        <v>101</v>
      </c>
      <c r="D59" s="170"/>
      <c r="E59" s="138">
        <v>12</v>
      </c>
      <c r="F59" s="127">
        <v>30000</v>
      </c>
      <c r="G59" s="103">
        <f>D59*E59*F59</f>
        <v>0</v>
      </c>
      <c r="H59" s="150"/>
      <c r="I59" s="104" t="s">
        <v>200</v>
      </c>
      <c r="J59" s="104" t="str">
        <f>VLOOKUP(I59,Presupuesto!$B$11:$C$565,2,0)</f>
        <v>CONTRATOS ESPECIALES</v>
      </c>
      <c r="K59" s="88" t="str">
        <f t="shared" si="1"/>
        <v>Gestión Tecnologías de Información y Comunicación</v>
      </c>
      <c r="L59" s="88" t="s">
        <v>721</v>
      </c>
    </row>
    <row r="60" spans="3:12" ht="15.75" hidden="1" thickBot="1" x14ac:dyDescent="0.3">
      <c r="C60" s="155" t="s">
        <v>1349</v>
      </c>
      <c r="D60" s="148"/>
      <c r="E60" s="140">
        <v>0</v>
      </c>
      <c r="F60" s="107">
        <f>IF(E59=0,"",(G59/E59)/12*E59)</f>
        <v>0</v>
      </c>
      <c r="G60" s="87">
        <f>F60</f>
        <v>0</v>
      </c>
      <c r="H60" s="149"/>
      <c r="I60" s="91" t="s">
        <v>200</v>
      </c>
      <c r="J60" s="91" t="str">
        <f>VLOOKUP(I60,Presupuesto!$B$11:$C$565,2,0)</f>
        <v>CONTRATOS ESPECIALES</v>
      </c>
      <c r="K60" s="88" t="str">
        <f t="shared" si="1"/>
        <v>Gestión Tecnologías de Información y Comunicación</v>
      </c>
      <c r="L60" s="88" t="s">
        <v>719</v>
      </c>
    </row>
    <row r="61" spans="3:12" ht="15.75" hidden="1" thickBot="1" x14ac:dyDescent="0.3">
      <c r="C61" s="156" t="s">
        <v>1350</v>
      </c>
      <c r="D61" s="148"/>
      <c r="E61" s="140">
        <v>0</v>
      </c>
      <c r="F61" s="90">
        <f>IF(E59&lt;6,"",((E59-6)/12)*(G59/E59))</f>
        <v>0</v>
      </c>
      <c r="G61" s="87">
        <f>F61</f>
        <v>0</v>
      </c>
      <c r="H61" s="149"/>
      <c r="I61" s="91" t="s">
        <v>200</v>
      </c>
      <c r="J61" s="91" t="str">
        <f>VLOOKUP(I61,Presupuesto!$B$11:$C$565,2,0)</f>
        <v>CONTRATOS ESPECIALES</v>
      </c>
      <c r="K61" s="88" t="str">
        <f t="shared" si="1"/>
        <v>Gestión Tecnologías de Información y Comunicación</v>
      </c>
      <c r="L61" s="88" t="s">
        <v>727</v>
      </c>
    </row>
    <row r="62" spans="3:12" ht="15.75" hidden="1" thickBot="1" x14ac:dyDescent="0.3">
      <c r="C62" s="128" t="s">
        <v>102</v>
      </c>
      <c r="D62" s="170"/>
      <c r="E62" s="138">
        <v>12</v>
      </c>
      <c r="F62" s="108">
        <v>30000</v>
      </c>
      <c r="G62" s="103">
        <f>D62*E62*F62</f>
        <v>0</v>
      </c>
      <c r="H62" s="150"/>
      <c r="I62" s="104" t="s">
        <v>298</v>
      </c>
      <c r="J62" s="104" t="str">
        <f>VLOOKUP(I62,Presupuesto!$B$11:$C$565,2,0)</f>
        <v>OTROS SERVICIOS TECNICOS Y PROFESIONALES</v>
      </c>
      <c r="K62" s="88" t="str">
        <f t="shared" si="1"/>
        <v>Gestión Tecnologías de Información y Comunicación</v>
      </c>
      <c r="L62" s="88" t="s">
        <v>719</v>
      </c>
    </row>
    <row r="63" spans="3:12" ht="15.75" hidden="1" thickBot="1" x14ac:dyDescent="0.3">
      <c r="C63" s="155" t="s">
        <v>1349</v>
      </c>
      <c r="D63" s="148"/>
      <c r="E63" s="140">
        <v>0</v>
      </c>
      <c r="F63" s="90">
        <v>0</v>
      </c>
      <c r="G63" s="87">
        <f>F63</f>
        <v>0</v>
      </c>
      <c r="H63" s="149"/>
      <c r="I63" s="91" t="s">
        <v>298</v>
      </c>
      <c r="J63" s="91" t="str">
        <f>VLOOKUP(I63,Presupuesto!$B$11:$C$565,2,0)</f>
        <v>OTROS SERVICIOS TECNICOS Y PROFESIONALES</v>
      </c>
      <c r="K63" s="88" t="str">
        <f t="shared" si="1"/>
        <v>Gestión Tecnologías de Información y Comunicación</v>
      </c>
      <c r="L63" s="88" t="s">
        <v>719</v>
      </c>
    </row>
    <row r="64" spans="3:12" ht="15.75" hidden="1" thickBot="1" x14ac:dyDescent="0.3">
      <c r="C64" s="156" t="s">
        <v>1350</v>
      </c>
      <c r="D64" s="148"/>
      <c r="E64" s="140">
        <v>0</v>
      </c>
      <c r="F64" s="90">
        <v>0</v>
      </c>
      <c r="G64" s="87">
        <f>F64</f>
        <v>0</v>
      </c>
      <c r="H64" s="149"/>
      <c r="I64" s="91" t="s">
        <v>298</v>
      </c>
      <c r="J64" s="91" t="str">
        <f>VLOOKUP(I64,Presupuesto!$B$11:$C$565,2,0)</f>
        <v>OTROS SERVICIOS TECNICOS Y PROFESIONALES</v>
      </c>
      <c r="K64" s="88" t="str">
        <f t="shared" si="1"/>
        <v>Gestión Tecnologías de Información y Comunicación</v>
      </c>
      <c r="L64" s="88" t="s">
        <v>719</v>
      </c>
    </row>
    <row r="65" spans="3:12" ht="15.75" thickBot="1" x14ac:dyDescent="0.3">
      <c r="C65" s="128" t="s">
        <v>103</v>
      </c>
      <c r="D65" s="170">
        <v>4</v>
      </c>
      <c r="E65" s="138">
        <v>12</v>
      </c>
      <c r="F65" s="108">
        <v>17000</v>
      </c>
      <c r="G65" s="103">
        <f>D65*E65*F65</f>
        <v>816000</v>
      </c>
      <c r="H65" s="150" t="s">
        <v>712</v>
      </c>
      <c r="I65" s="104" t="s">
        <v>151</v>
      </c>
      <c r="J65" s="104" t="str">
        <f>VLOOKUP(I65,Presupuesto!$B$11:$C$565,2,0)</f>
        <v>SUELDOS Y SALARIOS PERMANENTES</v>
      </c>
      <c r="K65" s="88" t="s">
        <v>72</v>
      </c>
      <c r="L65" s="88" t="s">
        <v>719</v>
      </c>
    </row>
    <row r="66" spans="3:12" x14ac:dyDescent="0.25">
      <c r="C66" s="155" t="s">
        <v>1349</v>
      </c>
      <c r="D66" s="153">
        <v>4</v>
      </c>
      <c r="E66" s="119">
        <v>1</v>
      </c>
      <c r="F66" s="109">
        <v>17000</v>
      </c>
      <c r="G66" s="110">
        <f>F66</f>
        <v>17000</v>
      </c>
      <c r="H66" s="149" t="s">
        <v>712</v>
      </c>
      <c r="I66" s="91" t="s">
        <v>164</v>
      </c>
      <c r="J66" s="91" t="str">
        <f>VLOOKUP(I66,Presupuesto!$B$11:$C$565,2,0)</f>
        <v>AGUINALDO Y DECIMO CUARTO MES</v>
      </c>
      <c r="K66" s="88" t="s">
        <v>72</v>
      </c>
      <c r="L66" s="88" t="s">
        <v>719</v>
      </c>
    </row>
    <row r="67" spans="3:12" ht="15.75" thickBot="1" x14ac:dyDescent="0.3">
      <c r="C67" s="157" t="s">
        <v>1350</v>
      </c>
      <c r="D67" s="147">
        <v>4</v>
      </c>
      <c r="E67" s="120">
        <v>1</v>
      </c>
      <c r="F67" s="95">
        <v>17000</v>
      </c>
      <c r="G67" s="95">
        <f>F67</f>
        <v>17000</v>
      </c>
      <c r="H67" s="147" t="s">
        <v>712</v>
      </c>
      <c r="I67" s="96" t="s">
        <v>165</v>
      </c>
      <c r="J67" s="113" t="str">
        <f>VLOOKUP(I67,Presupuesto!$B$11:$C$565,2,0)</f>
        <v>DECIMOCUARTO MES</v>
      </c>
      <c r="K67" s="96" t="s">
        <v>72</v>
      </c>
      <c r="L67" s="113" t="s">
        <v>719</v>
      </c>
    </row>
    <row r="69" spans="3:12" ht="15.75" thickBot="1" x14ac:dyDescent="0.3">
      <c r="C69" s="254"/>
      <c r="D69" s="243"/>
      <c r="E69" s="254"/>
      <c r="F69" s="254"/>
      <c r="G69" s="254"/>
      <c r="H69" s="243"/>
      <c r="I69" s="254"/>
      <c r="J69" s="254"/>
      <c r="K69" s="139"/>
      <c r="L69" s="254"/>
    </row>
    <row r="70" spans="3:12" ht="15.75" thickBot="1" x14ac:dyDescent="0.3">
      <c r="C70" s="67" t="s">
        <v>1308</v>
      </c>
      <c r="D70" s="30">
        <f>SUM(G77:G127)</f>
        <v>138834243</v>
      </c>
      <c r="E70" s="84"/>
      <c r="F70" s="84"/>
      <c r="G70" s="84"/>
      <c r="H70" s="69"/>
      <c r="I70" s="69"/>
      <c r="J70" s="69"/>
      <c r="K70" s="139"/>
      <c r="L70" s="254"/>
    </row>
    <row r="71" spans="3:12" x14ac:dyDescent="0.25">
      <c r="C71" s="254"/>
      <c r="D71" s="31"/>
      <c r="E71" s="84"/>
      <c r="F71" s="84"/>
      <c r="G71" s="84"/>
      <c r="H71" s="69"/>
      <c r="I71" s="69"/>
      <c r="J71" s="69"/>
      <c r="K71" s="139"/>
      <c r="L71" s="254"/>
    </row>
    <row r="72" spans="3:12" x14ac:dyDescent="0.25">
      <c r="C72" s="254"/>
      <c r="D72" s="31"/>
      <c r="E72" s="84"/>
      <c r="F72" s="84"/>
      <c r="G72" s="84"/>
      <c r="H72" s="69"/>
      <c r="I72" s="69"/>
      <c r="J72" s="69"/>
      <c r="K72" s="139"/>
      <c r="L72" s="254"/>
    </row>
    <row r="73" spans="3:12" ht="15.75" x14ac:dyDescent="0.25">
      <c r="C73" s="172" t="s">
        <v>1309</v>
      </c>
      <c r="D73" s="230" t="s">
        <v>1351</v>
      </c>
      <c r="E73" s="84"/>
      <c r="F73" s="84"/>
      <c r="G73" s="84"/>
      <c r="H73" s="69"/>
      <c r="I73" s="69"/>
      <c r="J73" s="69"/>
      <c r="K73" s="139"/>
      <c r="L73" s="254"/>
    </row>
    <row r="74" spans="3:12" ht="18.75" x14ac:dyDescent="0.25">
      <c r="C74" s="173" t="str">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2. Atender la demanda estudiantil mediante la contratacion de profesores tutores y profesores por hora</v>
      </c>
      <c r="D74" s="31"/>
      <c r="E74" s="84"/>
      <c r="F74" s="84"/>
      <c r="G74" s="84"/>
      <c r="H74" s="69"/>
      <c r="I74" s="69"/>
      <c r="J74" s="69"/>
      <c r="K74" s="139"/>
      <c r="L74" s="254"/>
    </row>
    <row r="75" spans="3:12" ht="15.75" thickBot="1" x14ac:dyDescent="0.3">
      <c r="C75" s="161"/>
      <c r="D75" s="31"/>
      <c r="E75" s="84"/>
      <c r="F75" s="84"/>
      <c r="G75" s="84"/>
      <c r="H75" s="69"/>
      <c r="I75" s="69"/>
      <c r="J75" s="69"/>
      <c r="K75" s="139"/>
      <c r="L75" s="254"/>
    </row>
    <row r="76" spans="3:12" ht="30.75" thickBot="1" x14ac:dyDescent="0.3">
      <c r="C76" s="122" t="s">
        <v>1311</v>
      </c>
      <c r="D76" s="126" t="s">
        <v>99</v>
      </c>
      <c r="E76" s="154" t="s">
        <v>1348</v>
      </c>
      <c r="F76" s="126" t="s">
        <v>1313</v>
      </c>
      <c r="G76" s="123" t="s">
        <v>1314</v>
      </c>
      <c r="H76" s="121" t="s">
        <v>1315</v>
      </c>
      <c r="I76" s="124" t="s">
        <v>1316</v>
      </c>
      <c r="J76" s="124" t="s">
        <v>711</v>
      </c>
      <c r="K76" s="124" t="s">
        <v>1317</v>
      </c>
      <c r="L76" s="124" t="s">
        <v>1318</v>
      </c>
    </row>
    <row r="77" spans="3:12" ht="15.75" hidden="1" thickBot="1" x14ac:dyDescent="0.3">
      <c r="C77" s="125" t="s">
        <v>84</v>
      </c>
      <c r="D77" s="170"/>
      <c r="E77" s="138">
        <v>12</v>
      </c>
      <c r="F77" s="206">
        <f>HLOOKUP($C77,$BZ$2:$CM$3,2,0)</f>
        <v>43674.39</v>
      </c>
      <c r="G77" s="103">
        <f>D77*E77*F77</f>
        <v>0</v>
      </c>
      <c r="H77" s="150"/>
      <c r="I77" s="104" t="s">
        <v>151</v>
      </c>
      <c r="J77" s="104" t="str">
        <f>VLOOKUP(I77,Presupuesto!$B$11:$C$565,2,0)</f>
        <v>SUELDOS Y SALARIOS PERMANENTES</v>
      </c>
      <c r="K77" s="181" t="s">
        <v>72</v>
      </c>
      <c r="L77" s="88" t="s">
        <v>719</v>
      </c>
    </row>
    <row r="78" spans="3:12" ht="15.75" hidden="1" thickBot="1" x14ac:dyDescent="0.3">
      <c r="C78" s="155" t="s">
        <v>1349</v>
      </c>
      <c r="D78" s="148"/>
      <c r="E78" s="140">
        <v>0</v>
      </c>
      <c r="F78" s="90">
        <f>IF(E77=0,"",(G77/E77)/12*E77)</f>
        <v>0</v>
      </c>
      <c r="G78" s="87">
        <f>F78</f>
        <v>0</v>
      </c>
      <c r="H78" s="149"/>
      <c r="I78" s="106" t="s">
        <v>164</v>
      </c>
      <c r="J78" s="106" t="str">
        <f>VLOOKUP(I78,Presupuesto!$B$11:$C$565,2,0)</f>
        <v>AGUINALDO Y DECIMO CUARTO MES</v>
      </c>
      <c r="K78" s="88" t="str">
        <f t="shared" ref="K78:K109" si="2">$K$77</f>
        <v>Posgrado</v>
      </c>
      <c r="L78" s="88" t="s">
        <v>720</v>
      </c>
    </row>
    <row r="79" spans="3:12" ht="15.75" hidden="1" thickBot="1" x14ac:dyDescent="0.3">
      <c r="C79" s="156" t="s">
        <v>1350</v>
      </c>
      <c r="D79" s="148"/>
      <c r="E79" s="140">
        <v>0</v>
      </c>
      <c r="F79" s="107">
        <f>IF(E77&lt;6,"",((E77-6)/12)*(G77/E77))</f>
        <v>0</v>
      </c>
      <c r="G79" s="87">
        <f>F79</f>
        <v>0</v>
      </c>
      <c r="H79" s="149"/>
      <c r="I79" s="91" t="s">
        <v>165</v>
      </c>
      <c r="J79" s="91" t="str">
        <f>VLOOKUP(I79,Presupuesto!$B$11:$C$565,2,0)</f>
        <v>DECIMOCUARTO MES</v>
      </c>
      <c r="K79" s="88" t="str">
        <f t="shared" si="2"/>
        <v>Posgrado</v>
      </c>
      <c r="L79" s="88" t="s">
        <v>721</v>
      </c>
    </row>
    <row r="80" spans="3:12" ht="15.75" hidden="1" thickBot="1" x14ac:dyDescent="0.3">
      <c r="C80" s="125" t="s">
        <v>85</v>
      </c>
      <c r="D80" s="170"/>
      <c r="E80" s="138">
        <v>12</v>
      </c>
      <c r="F80" s="206">
        <f>HLOOKUP($C80,$BZ$2:$CM$3,2,0)</f>
        <v>39703.99</v>
      </c>
      <c r="G80" s="103">
        <f>D80*E80*F80</f>
        <v>0</v>
      </c>
      <c r="H80" s="150"/>
      <c r="I80" s="104" t="s">
        <v>151</v>
      </c>
      <c r="J80" s="104" t="str">
        <f>VLOOKUP(I80,Presupuesto!$B$11:$C$565,2,0)</f>
        <v>SUELDOS Y SALARIOS PERMANENTES</v>
      </c>
      <c r="K80" s="88" t="str">
        <f t="shared" si="2"/>
        <v>Posgrado</v>
      </c>
      <c r="L80" s="88" t="s">
        <v>721</v>
      </c>
    </row>
    <row r="81" spans="3:12" ht="15.75" hidden="1" thickBot="1" x14ac:dyDescent="0.3">
      <c r="C81" s="155" t="s">
        <v>1349</v>
      </c>
      <c r="D81" s="148"/>
      <c r="E81" s="140">
        <v>0</v>
      </c>
      <c r="F81" s="90">
        <f>IF(E80=0,"",(G80/E80)/12*E80)</f>
        <v>0</v>
      </c>
      <c r="G81" s="87">
        <f>F81</f>
        <v>0</v>
      </c>
      <c r="H81" s="149"/>
      <c r="I81" s="106" t="s">
        <v>164</v>
      </c>
      <c r="J81" s="106" t="str">
        <f>VLOOKUP(I81,Presupuesto!$B$11:$C$565,2,0)</f>
        <v>AGUINALDO Y DECIMO CUARTO MES</v>
      </c>
      <c r="K81" s="88" t="str">
        <f t="shared" si="2"/>
        <v>Posgrado</v>
      </c>
      <c r="L81" s="88" t="s">
        <v>721</v>
      </c>
    </row>
    <row r="82" spans="3:12" ht="15.75" hidden="1" thickBot="1" x14ac:dyDescent="0.3">
      <c r="C82" s="156" t="s">
        <v>1350</v>
      </c>
      <c r="D82" s="148"/>
      <c r="E82" s="140">
        <v>0</v>
      </c>
      <c r="F82" s="107">
        <f>IF(E80&lt;6,"",((E80-6)/12)*(G80/E80))</f>
        <v>0</v>
      </c>
      <c r="G82" s="87">
        <f>F82</f>
        <v>0</v>
      </c>
      <c r="H82" s="149"/>
      <c r="I82" s="91" t="s">
        <v>165</v>
      </c>
      <c r="J82" s="91" t="str">
        <f>VLOOKUP(I82,Presupuesto!$B$11:$C$565,2,0)</f>
        <v>DECIMOCUARTO MES</v>
      </c>
      <c r="K82" s="88" t="str">
        <f t="shared" si="2"/>
        <v>Posgrado</v>
      </c>
      <c r="L82" s="88" t="s">
        <v>721</v>
      </c>
    </row>
    <row r="83" spans="3:12" ht="15.75" hidden="1" thickBot="1" x14ac:dyDescent="0.3">
      <c r="C83" s="125" t="s">
        <v>86</v>
      </c>
      <c r="D83" s="170"/>
      <c r="E83" s="138">
        <v>12</v>
      </c>
      <c r="F83" s="206">
        <f>HLOOKUP($C83,$BZ$2:$CM$3,2,0)</f>
        <v>35733.589999999997</v>
      </c>
      <c r="G83" s="103">
        <f>D83*E83*F83</f>
        <v>0</v>
      </c>
      <c r="H83" s="150"/>
      <c r="I83" s="104" t="s">
        <v>151</v>
      </c>
      <c r="J83" s="104" t="str">
        <f>VLOOKUP(I83,Presupuesto!$B$11:$C$565,2,0)</f>
        <v>SUELDOS Y SALARIOS PERMANENTES</v>
      </c>
      <c r="K83" s="88" t="str">
        <f t="shared" si="2"/>
        <v>Posgrado</v>
      </c>
      <c r="L83" s="88" t="s">
        <v>721</v>
      </c>
    </row>
    <row r="84" spans="3:12" ht="15.75" hidden="1" thickBot="1" x14ac:dyDescent="0.3">
      <c r="C84" s="155" t="s">
        <v>1349</v>
      </c>
      <c r="D84" s="148"/>
      <c r="E84" s="140">
        <v>0</v>
      </c>
      <c r="F84" s="90">
        <f>IF(E83=0,"",(G83/E83)/12*E83)</f>
        <v>0</v>
      </c>
      <c r="G84" s="87">
        <f>F84</f>
        <v>0</v>
      </c>
      <c r="H84" s="149"/>
      <c r="I84" s="106" t="s">
        <v>164</v>
      </c>
      <c r="J84" s="106" t="str">
        <f>VLOOKUP(I84,Presupuesto!$B$11:$C$565,2,0)</f>
        <v>AGUINALDO Y DECIMO CUARTO MES</v>
      </c>
      <c r="K84" s="88" t="str">
        <f t="shared" si="2"/>
        <v>Posgrado</v>
      </c>
      <c r="L84" s="88" t="s">
        <v>721</v>
      </c>
    </row>
    <row r="85" spans="3:12" ht="15.75" hidden="1" thickBot="1" x14ac:dyDescent="0.3">
      <c r="C85" s="156" t="s">
        <v>1350</v>
      </c>
      <c r="D85" s="148"/>
      <c r="E85" s="140">
        <v>0</v>
      </c>
      <c r="F85" s="107">
        <f>IF(E83&lt;6,"",((E83-6)/12)*(G83/E83))</f>
        <v>0</v>
      </c>
      <c r="G85" s="87">
        <f>F85</f>
        <v>0</v>
      </c>
      <c r="H85" s="149"/>
      <c r="I85" s="91" t="s">
        <v>165</v>
      </c>
      <c r="J85" s="91" t="str">
        <f>VLOOKUP(I85,Presupuesto!$B$11:$C$565,2,0)</f>
        <v>DECIMOCUARTO MES</v>
      </c>
      <c r="K85" s="88" t="str">
        <f t="shared" si="2"/>
        <v>Posgrado</v>
      </c>
      <c r="L85" s="88" t="s">
        <v>721</v>
      </c>
    </row>
    <row r="86" spans="3:12" ht="15.75" hidden="1" thickBot="1" x14ac:dyDescent="0.3">
      <c r="C86" s="125" t="s">
        <v>87</v>
      </c>
      <c r="D86" s="170"/>
      <c r="E86" s="138">
        <v>12</v>
      </c>
      <c r="F86" s="206">
        <f>HLOOKUP($C86,$BZ$2:$CM$3,2,0)</f>
        <v>31763.19</v>
      </c>
      <c r="G86" s="103">
        <f>D86*E86*F86</f>
        <v>0</v>
      </c>
      <c r="H86" s="150"/>
      <c r="I86" s="104" t="s">
        <v>151</v>
      </c>
      <c r="J86" s="104" t="str">
        <f>VLOOKUP(I86,Presupuesto!$B$11:$C$565,2,0)</f>
        <v>SUELDOS Y SALARIOS PERMANENTES</v>
      </c>
      <c r="K86" s="88" t="str">
        <f t="shared" si="2"/>
        <v>Posgrado</v>
      </c>
      <c r="L86" s="88" t="s">
        <v>721</v>
      </c>
    </row>
    <row r="87" spans="3:12" ht="15.75" hidden="1" thickBot="1" x14ac:dyDescent="0.3">
      <c r="C87" s="155" t="s">
        <v>1349</v>
      </c>
      <c r="D87" s="148"/>
      <c r="E87" s="140">
        <v>0</v>
      </c>
      <c r="F87" s="90">
        <f>IF(E86=0,"",(G86/E86)/12*E86)</f>
        <v>0</v>
      </c>
      <c r="G87" s="87">
        <f>F87</f>
        <v>0</v>
      </c>
      <c r="H87" s="149"/>
      <c r="I87" s="106" t="s">
        <v>164</v>
      </c>
      <c r="J87" s="106" t="str">
        <f>VLOOKUP(I87,Presupuesto!$B$11:$C$565,2,0)</f>
        <v>AGUINALDO Y DECIMO CUARTO MES</v>
      </c>
      <c r="K87" s="88" t="str">
        <f t="shared" si="2"/>
        <v>Posgrado</v>
      </c>
      <c r="L87" s="88" t="s">
        <v>721</v>
      </c>
    </row>
    <row r="88" spans="3:12" ht="15.75" hidden="1" thickBot="1" x14ac:dyDescent="0.3">
      <c r="C88" s="156" t="s">
        <v>1350</v>
      </c>
      <c r="D88" s="148"/>
      <c r="E88" s="140">
        <v>0</v>
      </c>
      <c r="F88" s="107">
        <f>IF(E86&lt;6,"",((E86-6)/12)*(G86/E86))</f>
        <v>0</v>
      </c>
      <c r="G88" s="87">
        <f>F88</f>
        <v>0</v>
      </c>
      <c r="H88" s="149"/>
      <c r="I88" s="91" t="s">
        <v>165</v>
      </c>
      <c r="J88" s="91" t="str">
        <f>VLOOKUP(I88,Presupuesto!$B$11:$C$565,2,0)</f>
        <v>DECIMOCUARTO MES</v>
      </c>
      <c r="K88" s="88" t="str">
        <f t="shared" si="2"/>
        <v>Posgrado</v>
      </c>
      <c r="L88" s="88" t="s">
        <v>721</v>
      </c>
    </row>
    <row r="89" spans="3:12" ht="15.75" hidden="1" thickBot="1" x14ac:dyDescent="0.3">
      <c r="C89" s="125" t="s">
        <v>88</v>
      </c>
      <c r="D89" s="170"/>
      <c r="E89" s="138">
        <v>12</v>
      </c>
      <c r="F89" s="206">
        <f>HLOOKUP($C89,$BZ$2:$CM$3,2,0)</f>
        <v>29777.99</v>
      </c>
      <c r="G89" s="103">
        <f>D89*E89*F89</f>
        <v>0</v>
      </c>
      <c r="H89" s="150"/>
      <c r="I89" s="104" t="s">
        <v>151</v>
      </c>
      <c r="J89" s="104" t="str">
        <f>VLOOKUP(I89,Presupuesto!$B$11:$C$565,2,0)</f>
        <v>SUELDOS Y SALARIOS PERMANENTES</v>
      </c>
      <c r="K89" s="88" t="str">
        <f t="shared" si="2"/>
        <v>Posgrado</v>
      </c>
      <c r="L89" s="88" t="s">
        <v>721</v>
      </c>
    </row>
    <row r="90" spans="3:12" ht="15.75" hidden="1" thickBot="1" x14ac:dyDescent="0.3">
      <c r="C90" s="155" t="s">
        <v>1349</v>
      </c>
      <c r="D90" s="148"/>
      <c r="E90" s="140">
        <v>0</v>
      </c>
      <c r="F90" s="90">
        <f>IF(E89=0,"",(G89/E89)/12*E89)</f>
        <v>0</v>
      </c>
      <c r="G90" s="87">
        <f>F90</f>
        <v>0</v>
      </c>
      <c r="H90" s="149"/>
      <c r="I90" s="106" t="s">
        <v>164</v>
      </c>
      <c r="J90" s="106" t="str">
        <f>VLOOKUP(I90,Presupuesto!$B$11:$C$565,2,0)</f>
        <v>AGUINALDO Y DECIMO CUARTO MES</v>
      </c>
      <c r="K90" s="88" t="str">
        <f t="shared" si="2"/>
        <v>Posgrado</v>
      </c>
      <c r="L90" s="88" t="s">
        <v>721</v>
      </c>
    </row>
    <row r="91" spans="3:12" ht="15.75" hidden="1" thickBot="1" x14ac:dyDescent="0.3">
      <c r="C91" s="156" t="s">
        <v>1350</v>
      </c>
      <c r="D91" s="148"/>
      <c r="E91" s="140">
        <v>0</v>
      </c>
      <c r="F91" s="107">
        <f>IF(E89&lt;6,"",((E89-6)/12)*(G89/E89))</f>
        <v>0</v>
      </c>
      <c r="G91" s="87">
        <f>F91</f>
        <v>0</v>
      </c>
      <c r="H91" s="149"/>
      <c r="I91" s="91" t="s">
        <v>165</v>
      </c>
      <c r="J91" s="91" t="str">
        <f>VLOOKUP(I91,Presupuesto!$B$11:$C$565,2,0)</f>
        <v>DECIMOCUARTO MES</v>
      </c>
      <c r="K91" s="88" t="str">
        <f t="shared" si="2"/>
        <v>Posgrado</v>
      </c>
      <c r="L91" s="88" t="s">
        <v>721</v>
      </c>
    </row>
    <row r="92" spans="3:12" ht="15.75" hidden="1" thickBot="1" x14ac:dyDescent="0.3">
      <c r="C92" s="125" t="s">
        <v>89</v>
      </c>
      <c r="D92" s="170"/>
      <c r="E92" s="138">
        <v>12</v>
      </c>
      <c r="F92" s="206">
        <f>HLOOKUP($C92,$BZ$2:$CM$3,2,0)</f>
        <v>27792.79</v>
      </c>
      <c r="G92" s="103">
        <f>D92*E92*F92</f>
        <v>0</v>
      </c>
      <c r="H92" s="150"/>
      <c r="I92" s="104" t="s">
        <v>151</v>
      </c>
      <c r="J92" s="104" t="str">
        <f>VLOOKUP(I92,Presupuesto!$B$11:$C$565,2,0)</f>
        <v>SUELDOS Y SALARIOS PERMANENTES</v>
      </c>
      <c r="K92" s="88" t="str">
        <f t="shared" si="2"/>
        <v>Posgrado</v>
      </c>
      <c r="L92" s="88" t="s">
        <v>721</v>
      </c>
    </row>
    <row r="93" spans="3:12" ht="15.75" hidden="1" thickBot="1" x14ac:dyDescent="0.3">
      <c r="C93" s="155" t="s">
        <v>1349</v>
      </c>
      <c r="D93" s="148"/>
      <c r="E93" s="140">
        <v>0</v>
      </c>
      <c r="F93" s="90">
        <f>IF(E92=0,"",(G92/E92)/12*E92)</f>
        <v>0</v>
      </c>
      <c r="G93" s="87">
        <f>F93</f>
        <v>0</v>
      </c>
      <c r="H93" s="149"/>
      <c r="I93" s="106" t="s">
        <v>164</v>
      </c>
      <c r="J93" s="106" t="str">
        <f>VLOOKUP(I93,Presupuesto!$B$11:$C$565,2,0)</f>
        <v>AGUINALDO Y DECIMO CUARTO MES</v>
      </c>
      <c r="K93" s="88" t="str">
        <f t="shared" si="2"/>
        <v>Posgrado</v>
      </c>
      <c r="L93" s="88" t="s">
        <v>721</v>
      </c>
    </row>
    <row r="94" spans="3:12" ht="15.75" hidden="1" thickBot="1" x14ac:dyDescent="0.3">
      <c r="C94" s="156" t="s">
        <v>1350</v>
      </c>
      <c r="D94" s="148"/>
      <c r="E94" s="140">
        <v>0</v>
      </c>
      <c r="F94" s="107">
        <f>IF(E92&lt;6,"",((E92-6)/12)*(G92/E92))</f>
        <v>0</v>
      </c>
      <c r="G94" s="87">
        <f>F94</f>
        <v>0</v>
      </c>
      <c r="H94" s="149"/>
      <c r="I94" s="91" t="s">
        <v>165</v>
      </c>
      <c r="J94" s="91" t="str">
        <f>VLOOKUP(I94,Presupuesto!$B$11:$C$565,2,0)</f>
        <v>DECIMOCUARTO MES</v>
      </c>
      <c r="K94" s="88" t="str">
        <f t="shared" si="2"/>
        <v>Posgrado</v>
      </c>
      <c r="L94" s="88" t="s">
        <v>721</v>
      </c>
    </row>
    <row r="95" spans="3:12" ht="15.75" hidden="1" thickBot="1" x14ac:dyDescent="0.3">
      <c r="C95" s="125" t="s">
        <v>90</v>
      </c>
      <c r="D95" s="170"/>
      <c r="E95" s="138">
        <v>12</v>
      </c>
      <c r="F95" s="206">
        <f>HLOOKUP($C95,$BZ$2:$CM$3,2,0)</f>
        <v>18859.39</v>
      </c>
      <c r="G95" s="103">
        <f>D95*E95*F95</f>
        <v>0</v>
      </c>
      <c r="H95" s="150"/>
      <c r="I95" s="104" t="s">
        <v>151</v>
      </c>
      <c r="J95" s="104" t="str">
        <f>VLOOKUP(I95,Presupuesto!$B$11:$C$565,2,0)</f>
        <v>SUELDOS Y SALARIOS PERMANENTES</v>
      </c>
      <c r="K95" s="88" t="str">
        <f t="shared" si="2"/>
        <v>Posgrado</v>
      </c>
      <c r="L95" s="88" t="s">
        <v>721</v>
      </c>
    </row>
    <row r="96" spans="3:12" ht="15.75" hidden="1" thickBot="1" x14ac:dyDescent="0.3">
      <c r="C96" s="155" t="s">
        <v>1349</v>
      </c>
      <c r="D96" s="148"/>
      <c r="E96" s="140">
        <v>0</v>
      </c>
      <c r="F96" s="90">
        <f>IF(E95=0,"",(G95/E95)/12*E95)</f>
        <v>0</v>
      </c>
      <c r="G96" s="87">
        <f>F96</f>
        <v>0</v>
      </c>
      <c r="H96" s="149"/>
      <c r="I96" s="106" t="s">
        <v>164</v>
      </c>
      <c r="J96" s="106" t="str">
        <f>VLOOKUP(I96,Presupuesto!$B$11:$C$565,2,0)</f>
        <v>AGUINALDO Y DECIMO CUARTO MES</v>
      </c>
      <c r="K96" s="88" t="str">
        <f t="shared" si="2"/>
        <v>Posgrado</v>
      </c>
      <c r="L96" s="88" t="s">
        <v>721</v>
      </c>
    </row>
    <row r="97" spans="3:12" ht="15.75" hidden="1" thickBot="1" x14ac:dyDescent="0.3">
      <c r="C97" s="156" t="s">
        <v>1350</v>
      </c>
      <c r="D97" s="148"/>
      <c r="E97" s="140">
        <v>0</v>
      </c>
      <c r="F97" s="107">
        <f>IF(E95&lt;6,"",((E95-6)/12)*(G95/E95))</f>
        <v>0</v>
      </c>
      <c r="G97" s="87">
        <f>F97</f>
        <v>0</v>
      </c>
      <c r="H97" s="149"/>
      <c r="I97" s="91" t="s">
        <v>165</v>
      </c>
      <c r="J97" s="91" t="str">
        <f>VLOOKUP(I97,Presupuesto!$B$11:$C$565,2,0)</f>
        <v>DECIMOCUARTO MES</v>
      </c>
      <c r="K97" s="88" t="str">
        <f t="shared" si="2"/>
        <v>Posgrado</v>
      </c>
      <c r="L97" s="88" t="s">
        <v>721</v>
      </c>
    </row>
    <row r="98" spans="3:12" ht="15.75" hidden="1" thickBot="1" x14ac:dyDescent="0.3">
      <c r="C98" s="125" t="s">
        <v>91</v>
      </c>
      <c r="D98" s="170"/>
      <c r="E98" s="138">
        <v>12</v>
      </c>
      <c r="F98" s="206">
        <f>HLOOKUP($C98,$BZ$2:$CM$3,2,0)</f>
        <v>17866.8</v>
      </c>
      <c r="G98" s="103">
        <f>D98*E98*F98</f>
        <v>0</v>
      </c>
      <c r="H98" s="150"/>
      <c r="I98" s="104" t="s">
        <v>151</v>
      </c>
      <c r="J98" s="104" t="str">
        <f>VLOOKUP(I98,Presupuesto!$B$11:$C$565,2,0)</f>
        <v>SUELDOS Y SALARIOS PERMANENTES</v>
      </c>
      <c r="K98" s="88" t="str">
        <f t="shared" si="2"/>
        <v>Posgrado</v>
      </c>
      <c r="L98" s="88" t="s">
        <v>721</v>
      </c>
    </row>
    <row r="99" spans="3:12" ht="15.75" hidden="1" thickBot="1" x14ac:dyDescent="0.3">
      <c r="C99" s="155" t="s">
        <v>1349</v>
      </c>
      <c r="D99" s="148"/>
      <c r="E99" s="140">
        <v>0</v>
      </c>
      <c r="F99" s="90">
        <f>IF(E98=0,"",(G98/E98)/12*E98)</f>
        <v>0</v>
      </c>
      <c r="G99" s="87">
        <f>F99</f>
        <v>0</v>
      </c>
      <c r="H99" s="149"/>
      <c r="I99" s="106" t="s">
        <v>164</v>
      </c>
      <c r="J99" s="106" t="str">
        <f>VLOOKUP(I99,Presupuesto!$B$11:$C$565,2,0)</f>
        <v>AGUINALDO Y DECIMO CUARTO MES</v>
      </c>
      <c r="K99" s="88" t="str">
        <f t="shared" si="2"/>
        <v>Posgrado</v>
      </c>
      <c r="L99" s="88" t="s">
        <v>721</v>
      </c>
    </row>
    <row r="100" spans="3:12" ht="15.75" hidden="1" thickBot="1" x14ac:dyDescent="0.3">
      <c r="C100" s="156" t="s">
        <v>1350</v>
      </c>
      <c r="D100" s="148"/>
      <c r="E100" s="140">
        <v>0</v>
      </c>
      <c r="F100" s="107">
        <f>IF(E98&lt;6,"",((E98-6)/12)*(G98/E98))</f>
        <v>0</v>
      </c>
      <c r="G100" s="87">
        <f>F100</f>
        <v>0</v>
      </c>
      <c r="H100" s="149"/>
      <c r="I100" s="91" t="s">
        <v>165</v>
      </c>
      <c r="J100" s="91" t="str">
        <f>VLOOKUP(I100,Presupuesto!$B$11:$C$565,2,0)</f>
        <v>DECIMOCUARTO MES</v>
      </c>
      <c r="K100" s="88" t="str">
        <f t="shared" si="2"/>
        <v>Posgrado</v>
      </c>
      <c r="L100" s="88" t="s">
        <v>721</v>
      </c>
    </row>
    <row r="101" spans="3:12" ht="15.75" hidden="1" thickBot="1" x14ac:dyDescent="0.3">
      <c r="C101" s="125" t="s">
        <v>92</v>
      </c>
      <c r="D101" s="170"/>
      <c r="E101" s="138">
        <v>12</v>
      </c>
      <c r="F101" s="206">
        <f>HLOOKUP($C101,$BZ$2:$CM$3,2,0)</f>
        <v>13896.4</v>
      </c>
      <c r="G101" s="103">
        <f>D101*E101*F101</f>
        <v>0</v>
      </c>
      <c r="H101" s="150"/>
      <c r="I101" s="104" t="s">
        <v>151</v>
      </c>
      <c r="J101" s="104" t="str">
        <f>VLOOKUP(I101,Presupuesto!$B$11:$C$565,2,0)</f>
        <v>SUELDOS Y SALARIOS PERMANENTES</v>
      </c>
      <c r="K101" s="88" t="str">
        <f t="shared" si="2"/>
        <v>Posgrado</v>
      </c>
      <c r="L101" s="88" t="s">
        <v>721</v>
      </c>
    </row>
    <row r="102" spans="3:12" ht="15.75" hidden="1" thickBot="1" x14ac:dyDescent="0.3">
      <c r="C102" s="155" t="s">
        <v>1349</v>
      </c>
      <c r="D102" s="148"/>
      <c r="E102" s="140">
        <v>0</v>
      </c>
      <c r="F102" s="90">
        <f>IF(E101=0,"",(G101/E101)/12*E101)</f>
        <v>0</v>
      </c>
      <c r="G102" s="87">
        <f>F102</f>
        <v>0</v>
      </c>
      <c r="H102" s="149"/>
      <c r="I102" s="106" t="s">
        <v>164</v>
      </c>
      <c r="J102" s="106" t="str">
        <f>VLOOKUP(I102,Presupuesto!$B$11:$C$565,2,0)</f>
        <v>AGUINALDO Y DECIMO CUARTO MES</v>
      </c>
      <c r="K102" s="88" t="str">
        <f t="shared" si="2"/>
        <v>Posgrado</v>
      </c>
      <c r="L102" s="88" t="s">
        <v>721</v>
      </c>
    </row>
    <row r="103" spans="3:12" ht="15.75" hidden="1" thickBot="1" x14ac:dyDescent="0.3">
      <c r="C103" s="156" t="s">
        <v>1350</v>
      </c>
      <c r="D103" s="148"/>
      <c r="E103" s="140">
        <v>0</v>
      </c>
      <c r="F103" s="107">
        <f>IF(E101&lt;6,"",((E101-6)/12)*(G101/E101))</f>
        <v>0</v>
      </c>
      <c r="G103" s="87">
        <f>F103</f>
        <v>0</v>
      </c>
      <c r="H103" s="149"/>
      <c r="I103" s="91" t="s">
        <v>165</v>
      </c>
      <c r="J103" s="91" t="str">
        <f>VLOOKUP(I103,Presupuesto!$B$11:$C$565,2,0)</f>
        <v>DECIMOCUARTO MES</v>
      </c>
      <c r="K103" s="88" t="str">
        <f t="shared" si="2"/>
        <v>Posgrado</v>
      </c>
      <c r="L103" s="88" t="s">
        <v>721</v>
      </c>
    </row>
    <row r="104" spans="3:12" ht="15.75" hidden="1" thickBot="1" x14ac:dyDescent="0.3">
      <c r="C104" s="125" t="s">
        <v>93</v>
      </c>
      <c r="D104" s="170"/>
      <c r="E104" s="138">
        <v>12</v>
      </c>
      <c r="F104" s="206">
        <f>HLOOKUP($C104,$BZ$2:$CM$3,2,0)</f>
        <v>15004.09</v>
      </c>
      <c r="G104" s="103">
        <f>D104*E104*F104</f>
        <v>0</v>
      </c>
      <c r="H104" s="150"/>
      <c r="I104" s="104" t="s">
        <v>151</v>
      </c>
      <c r="J104" s="104" t="str">
        <f>VLOOKUP(I104,Presupuesto!$B$11:$C$565,2,0)</f>
        <v>SUELDOS Y SALARIOS PERMANENTES</v>
      </c>
      <c r="K104" s="88" t="str">
        <f t="shared" si="2"/>
        <v>Posgrado</v>
      </c>
      <c r="L104" s="88" t="s">
        <v>721</v>
      </c>
    </row>
    <row r="105" spans="3:12" ht="15.75" hidden="1" thickBot="1" x14ac:dyDescent="0.3">
      <c r="C105" s="155" t="s">
        <v>1349</v>
      </c>
      <c r="D105" s="148"/>
      <c r="E105" s="140">
        <v>0</v>
      </c>
      <c r="F105" s="90">
        <f>IF(E104=0,"",(G104/E104)/12*E104)</f>
        <v>0</v>
      </c>
      <c r="G105" s="87">
        <f>F105</f>
        <v>0</v>
      </c>
      <c r="H105" s="149"/>
      <c r="I105" s="106" t="s">
        <v>164</v>
      </c>
      <c r="J105" s="106" t="str">
        <f>VLOOKUP(I105,Presupuesto!$B$11:$C$565,2,0)</f>
        <v>AGUINALDO Y DECIMO CUARTO MES</v>
      </c>
      <c r="K105" s="88" t="str">
        <f t="shared" si="2"/>
        <v>Posgrado</v>
      </c>
      <c r="L105" s="88" t="s">
        <v>721</v>
      </c>
    </row>
    <row r="106" spans="3:12" ht="15.75" hidden="1" thickBot="1" x14ac:dyDescent="0.3">
      <c r="C106" s="156" t="s">
        <v>1350</v>
      </c>
      <c r="D106" s="148"/>
      <c r="E106" s="140">
        <v>0</v>
      </c>
      <c r="F106" s="107">
        <f>IF(E104&lt;6,"",((E104-6)/12)*(G104/E104))</f>
        <v>0</v>
      </c>
      <c r="G106" s="87">
        <f>F106</f>
        <v>0</v>
      </c>
      <c r="H106" s="149"/>
      <c r="I106" s="91" t="s">
        <v>165</v>
      </c>
      <c r="J106" s="91" t="str">
        <f>VLOOKUP(I106,Presupuesto!$B$11:$C$565,2,0)</f>
        <v>DECIMOCUARTO MES</v>
      </c>
      <c r="K106" s="88" t="str">
        <f t="shared" si="2"/>
        <v>Posgrado</v>
      </c>
      <c r="L106" s="88" t="s">
        <v>721</v>
      </c>
    </row>
    <row r="107" spans="3:12" ht="15.75" hidden="1" thickBot="1" x14ac:dyDescent="0.3">
      <c r="C107" s="125" t="s">
        <v>94</v>
      </c>
      <c r="D107" s="170"/>
      <c r="E107" s="138">
        <v>12</v>
      </c>
      <c r="F107" s="206">
        <f>HLOOKUP($C107,$BZ$2:$CM$3,2,0)</f>
        <v>13238.9</v>
      </c>
      <c r="G107" s="103">
        <f>D107*E107*F107</f>
        <v>0</v>
      </c>
      <c r="H107" s="150"/>
      <c r="I107" s="104" t="s">
        <v>151</v>
      </c>
      <c r="J107" s="104" t="str">
        <f>VLOOKUP(I107,Presupuesto!$B$11:$C$565,2,0)</f>
        <v>SUELDOS Y SALARIOS PERMANENTES</v>
      </c>
      <c r="K107" s="88" t="str">
        <f t="shared" si="2"/>
        <v>Posgrado</v>
      </c>
      <c r="L107" s="88" t="s">
        <v>721</v>
      </c>
    </row>
    <row r="108" spans="3:12" ht="15.75" hidden="1" thickBot="1" x14ac:dyDescent="0.3">
      <c r="C108" s="155" t="s">
        <v>1349</v>
      </c>
      <c r="D108" s="148"/>
      <c r="E108" s="140">
        <v>0</v>
      </c>
      <c r="F108" s="90">
        <f>IF(E107=0,"",(G107/E107)/12*E107)</f>
        <v>0</v>
      </c>
      <c r="G108" s="87">
        <f>F108</f>
        <v>0</v>
      </c>
      <c r="H108" s="149"/>
      <c r="I108" s="106" t="s">
        <v>164</v>
      </c>
      <c r="J108" s="106" t="str">
        <f>VLOOKUP(I108,Presupuesto!$B$11:$C$565,2,0)</f>
        <v>AGUINALDO Y DECIMO CUARTO MES</v>
      </c>
      <c r="K108" s="88" t="str">
        <f t="shared" si="2"/>
        <v>Posgrado</v>
      </c>
      <c r="L108" s="88" t="s">
        <v>721</v>
      </c>
    </row>
    <row r="109" spans="3:12" ht="15.75" hidden="1" thickBot="1" x14ac:dyDescent="0.3">
      <c r="C109" s="156" t="s">
        <v>1350</v>
      </c>
      <c r="D109" s="148"/>
      <c r="E109" s="140">
        <v>0</v>
      </c>
      <c r="F109" s="107">
        <f>IF(E107&lt;6,"",((E107-6)/12)*(G107/E107))</f>
        <v>0</v>
      </c>
      <c r="G109" s="87">
        <f>F109</f>
        <v>0</v>
      </c>
      <c r="H109" s="149"/>
      <c r="I109" s="91" t="s">
        <v>165</v>
      </c>
      <c r="J109" s="91" t="str">
        <f>VLOOKUP(I109,Presupuesto!$B$11:$C$565,2,0)</f>
        <v>DECIMOCUARTO MES</v>
      </c>
      <c r="K109" s="88" t="str">
        <f t="shared" si="2"/>
        <v>Posgrado</v>
      </c>
      <c r="L109" s="88" t="s">
        <v>721</v>
      </c>
    </row>
    <row r="110" spans="3:12" ht="15.75" hidden="1" thickBot="1" x14ac:dyDescent="0.3">
      <c r="C110" s="125" t="s">
        <v>95</v>
      </c>
      <c r="D110" s="170"/>
      <c r="E110" s="138">
        <v>12</v>
      </c>
      <c r="F110" s="206">
        <f>HLOOKUP($C110,$BZ$2:$CM$3,2,0)</f>
        <v>12356.31</v>
      </c>
      <c r="G110" s="103">
        <f>D110*E110*F110</f>
        <v>0</v>
      </c>
      <c r="H110" s="150"/>
      <c r="I110" s="104" t="s">
        <v>151</v>
      </c>
      <c r="J110" s="104" t="str">
        <f>VLOOKUP(I110,Presupuesto!$B$11:$C$565,2,0)</f>
        <v>SUELDOS Y SALARIOS PERMANENTES</v>
      </c>
      <c r="K110" s="88" t="str">
        <f t="shared" ref="K110:K127" si="3">$K$77</f>
        <v>Posgrado</v>
      </c>
      <c r="L110" s="88" t="s">
        <v>721</v>
      </c>
    </row>
    <row r="111" spans="3:12" ht="15.75" hidden="1" thickBot="1" x14ac:dyDescent="0.3">
      <c r="C111" s="155" t="s">
        <v>1349</v>
      </c>
      <c r="D111" s="148"/>
      <c r="E111" s="140">
        <v>0</v>
      </c>
      <c r="F111" s="90">
        <f>IF(E110=0,"",(G110/E110)/12*E110)</f>
        <v>0</v>
      </c>
      <c r="G111" s="87">
        <f>F111</f>
        <v>0</v>
      </c>
      <c r="H111" s="149"/>
      <c r="I111" s="106" t="s">
        <v>164</v>
      </c>
      <c r="J111" s="106" t="str">
        <f>VLOOKUP(I111,Presupuesto!$B$11:$C$565,2,0)</f>
        <v>AGUINALDO Y DECIMO CUARTO MES</v>
      </c>
      <c r="K111" s="88" t="str">
        <f t="shared" si="3"/>
        <v>Posgrado</v>
      </c>
      <c r="L111" s="88" t="s">
        <v>721</v>
      </c>
    </row>
    <row r="112" spans="3:12" ht="15.75" hidden="1" thickBot="1" x14ac:dyDescent="0.3">
      <c r="C112" s="156" t="s">
        <v>1350</v>
      </c>
      <c r="D112" s="148"/>
      <c r="E112" s="140">
        <v>0</v>
      </c>
      <c r="F112" s="107">
        <f>IF(E110&lt;6,"",((E110-6)/12)*(G110/E110))</f>
        <v>0</v>
      </c>
      <c r="G112" s="87">
        <f>F112</f>
        <v>0</v>
      </c>
      <c r="H112" s="149"/>
      <c r="I112" s="91" t="s">
        <v>165</v>
      </c>
      <c r="J112" s="91" t="str">
        <f>VLOOKUP(I112,Presupuesto!$B$11:$C$565,2,0)</f>
        <v>DECIMOCUARTO MES</v>
      </c>
      <c r="K112" s="88" t="str">
        <f t="shared" si="3"/>
        <v>Posgrado</v>
      </c>
      <c r="L112" s="88" t="s">
        <v>721</v>
      </c>
    </row>
    <row r="113" spans="3:12" ht="15.75" hidden="1" thickBot="1" x14ac:dyDescent="0.3">
      <c r="C113" s="125" t="s">
        <v>96</v>
      </c>
      <c r="D113" s="170"/>
      <c r="E113" s="138">
        <v>12</v>
      </c>
      <c r="F113" s="206">
        <f>HLOOKUP($C113,$BZ$2:$CM$3,2,0)</f>
        <v>463.22</v>
      </c>
      <c r="G113" s="103">
        <f>D113*E113*F113</f>
        <v>0</v>
      </c>
      <c r="H113" s="150"/>
      <c r="I113" s="104" t="s">
        <v>151</v>
      </c>
      <c r="J113" s="104" t="str">
        <f>VLOOKUP(I113,Presupuesto!$B$11:$C$565,2,0)</f>
        <v>SUELDOS Y SALARIOS PERMANENTES</v>
      </c>
      <c r="K113" s="88" t="str">
        <f t="shared" si="3"/>
        <v>Posgrado</v>
      </c>
      <c r="L113" s="88" t="s">
        <v>721</v>
      </c>
    </row>
    <row r="114" spans="3:12" ht="15.75" hidden="1" thickBot="1" x14ac:dyDescent="0.3">
      <c r="C114" s="155" t="s">
        <v>1349</v>
      </c>
      <c r="D114" s="148"/>
      <c r="E114" s="140">
        <v>0</v>
      </c>
      <c r="F114" s="90">
        <f>IF(E113=0,"",(G113/E113)/12*E113)</f>
        <v>0</v>
      </c>
      <c r="G114" s="87">
        <f>F114</f>
        <v>0</v>
      </c>
      <c r="H114" s="149"/>
      <c r="I114" s="106" t="s">
        <v>164</v>
      </c>
      <c r="J114" s="106" t="str">
        <f>VLOOKUP(I114,Presupuesto!$B$11:$C$565,2,0)</f>
        <v>AGUINALDO Y DECIMO CUARTO MES</v>
      </c>
      <c r="K114" s="88" t="str">
        <f t="shared" si="3"/>
        <v>Posgrado</v>
      </c>
      <c r="L114" s="88" t="s">
        <v>721</v>
      </c>
    </row>
    <row r="115" spans="3:12" ht="15.75" hidden="1" thickBot="1" x14ac:dyDescent="0.3">
      <c r="C115" s="156" t="s">
        <v>1350</v>
      </c>
      <c r="D115" s="148"/>
      <c r="E115" s="140">
        <v>0</v>
      </c>
      <c r="F115" s="107">
        <f>IF(E113&lt;6,"",((E113-6)/12)*(G113/E113))</f>
        <v>0</v>
      </c>
      <c r="G115" s="87">
        <f>F115</f>
        <v>0</v>
      </c>
      <c r="H115" s="149"/>
      <c r="I115" s="91" t="s">
        <v>165</v>
      </c>
      <c r="J115" s="91" t="str">
        <f>VLOOKUP(I115,Presupuesto!$B$11:$C$565,2,0)</f>
        <v>DECIMOCUARTO MES</v>
      </c>
      <c r="K115" s="88" t="str">
        <f t="shared" si="3"/>
        <v>Posgrado</v>
      </c>
      <c r="L115" s="88" t="s">
        <v>721</v>
      </c>
    </row>
    <row r="116" spans="3:12" ht="15.75" thickBot="1" x14ac:dyDescent="0.3">
      <c r="C116" s="125" t="s">
        <v>97</v>
      </c>
      <c r="D116" s="170">
        <v>2660</v>
      </c>
      <c r="E116" s="138">
        <v>12</v>
      </c>
      <c r="F116" s="206">
        <f>HLOOKUP($C116,$BZ$2:$CM$3,2,0)</f>
        <v>2007.3</v>
      </c>
      <c r="G116" s="103">
        <f>D116*E116*F116</f>
        <v>64073016</v>
      </c>
      <c r="H116" s="150" t="s">
        <v>703</v>
      </c>
      <c r="I116" s="104" t="s">
        <v>151</v>
      </c>
      <c r="J116" s="104" t="str">
        <f>VLOOKUP(I116,Presupuesto!$B$11:$C$565,2,0)</f>
        <v>SUELDOS Y SALARIOS PERMANENTES</v>
      </c>
      <c r="K116" s="88" t="s">
        <v>60</v>
      </c>
      <c r="L116" s="88" t="s">
        <v>721</v>
      </c>
    </row>
    <row r="117" spans="3:12" x14ac:dyDescent="0.25">
      <c r="C117" s="155" t="s">
        <v>1349</v>
      </c>
      <c r="D117" s="148"/>
      <c r="E117" s="140">
        <v>0</v>
      </c>
      <c r="F117" s="90">
        <f>IF(E116=0,"",(G116/E116)/12*E116)</f>
        <v>5339418</v>
      </c>
      <c r="G117" s="87">
        <f>F117</f>
        <v>5339418</v>
      </c>
      <c r="H117" s="149" t="s">
        <v>703</v>
      </c>
      <c r="I117" s="106" t="s">
        <v>164</v>
      </c>
      <c r="J117" s="106" t="str">
        <f>VLOOKUP(I117,Presupuesto!$B$11:$C$565,2,0)</f>
        <v>AGUINALDO Y DECIMO CUARTO MES</v>
      </c>
      <c r="K117" s="88" t="s">
        <v>60</v>
      </c>
      <c r="L117" s="88" t="s">
        <v>721</v>
      </c>
    </row>
    <row r="118" spans="3:12" ht="15.75" thickBot="1" x14ac:dyDescent="0.3">
      <c r="C118" s="156" t="s">
        <v>1350</v>
      </c>
      <c r="D118" s="148"/>
      <c r="E118" s="140">
        <v>0</v>
      </c>
      <c r="F118" s="107">
        <f>IF(E116&lt;6,"",((E116-6)/12)*(G116/E116))</f>
        <v>2669709</v>
      </c>
      <c r="G118" s="87">
        <f>F118</f>
        <v>2669709</v>
      </c>
      <c r="H118" s="149" t="s">
        <v>703</v>
      </c>
      <c r="I118" s="91" t="s">
        <v>165</v>
      </c>
      <c r="J118" s="91" t="str">
        <f>VLOOKUP(I118,Presupuesto!$B$11:$C$565,2,0)</f>
        <v>DECIMOCUARTO MES</v>
      </c>
      <c r="K118" s="88" t="s">
        <v>60</v>
      </c>
      <c r="L118" s="88" t="s">
        <v>721</v>
      </c>
    </row>
    <row r="119" spans="3:12" ht="15.75" thickBot="1" x14ac:dyDescent="0.3">
      <c r="C119" s="128" t="s">
        <v>1352</v>
      </c>
      <c r="D119" s="170">
        <v>369</v>
      </c>
      <c r="E119" s="138">
        <v>12</v>
      </c>
      <c r="F119" s="127">
        <v>13400</v>
      </c>
      <c r="G119" s="103">
        <f>D119*E119*F119</f>
        <v>59335200</v>
      </c>
      <c r="H119" s="150" t="s">
        <v>703</v>
      </c>
      <c r="I119" s="104" t="s">
        <v>200</v>
      </c>
      <c r="J119" s="104" t="str">
        <f>VLOOKUP(I119,Presupuesto!$B$11:$C$565,2,0)</f>
        <v>CONTRATOS ESPECIALES</v>
      </c>
      <c r="K119" s="88" t="s">
        <v>60</v>
      </c>
      <c r="L119" s="88" t="s">
        <v>721</v>
      </c>
    </row>
    <row r="120" spans="3:12" x14ac:dyDescent="0.25">
      <c r="C120" s="155" t="s">
        <v>1349</v>
      </c>
      <c r="D120" s="148"/>
      <c r="E120" s="140">
        <v>0</v>
      </c>
      <c r="F120" s="107">
        <f>IF(E119=0,"",(G119/E119)/12*E119)</f>
        <v>4944600</v>
      </c>
      <c r="G120" s="87">
        <f>F120</f>
        <v>4944600</v>
      </c>
      <c r="H120" s="149" t="s">
        <v>703</v>
      </c>
      <c r="I120" s="91" t="s">
        <v>200</v>
      </c>
      <c r="J120" s="91" t="str">
        <f>VLOOKUP(I120,Presupuesto!$B$11:$C$565,2,0)</f>
        <v>CONTRATOS ESPECIALES</v>
      </c>
      <c r="K120" s="88" t="s">
        <v>60</v>
      </c>
      <c r="L120" s="88" t="s">
        <v>721</v>
      </c>
    </row>
    <row r="121" spans="3:12" x14ac:dyDescent="0.25">
      <c r="C121" s="156" t="s">
        <v>1350</v>
      </c>
      <c r="D121" s="148"/>
      <c r="E121" s="140">
        <v>0</v>
      </c>
      <c r="F121" s="90">
        <f>IF(E119&lt;6,"",((E119-6)/12)*(G119/E119))</f>
        <v>2472300</v>
      </c>
      <c r="G121" s="87">
        <f>F121</f>
        <v>2472300</v>
      </c>
      <c r="H121" s="149" t="s">
        <v>703</v>
      </c>
      <c r="I121" s="91" t="s">
        <v>200</v>
      </c>
      <c r="J121" s="91" t="str">
        <f>VLOOKUP(I121,Presupuesto!$B$11:$C$565,2,0)</f>
        <v>CONTRATOS ESPECIALES</v>
      </c>
      <c r="K121" s="88" t="s">
        <v>60</v>
      </c>
      <c r="L121" s="88" t="s">
        <v>721</v>
      </c>
    </row>
    <row r="122" spans="3:12" ht="15.75" hidden="1" thickBot="1" x14ac:dyDescent="0.3">
      <c r="C122" s="128" t="s">
        <v>102</v>
      </c>
      <c r="D122" s="170"/>
      <c r="E122" s="138">
        <v>12</v>
      </c>
      <c r="F122" s="108">
        <v>30000</v>
      </c>
      <c r="G122" s="103">
        <f>D122*E122*F122</f>
        <v>0</v>
      </c>
      <c r="H122" s="150"/>
      <c r="I122" s="104" t="s">
        <v>298</v>
      </c>
      <c r="J122" s="104" t="str">
        <f>VLOOKUP(I122,Presupuesto!$B$11:$C$565,2,0)</f>
        <v>OTROS SERVICIOS TECNICOS Y PROFESIONALES</v>
      </c>
      <c r="K122" s="88" t="str">
        <f>$K$77</f>
        <v>Posgrado</v>
      </c>
      <c r="L122" s="88" t="s">
        <v>719</v>
      </c>
    </row>
    <row r="123" spans="3:12" hidden="1" x14ac:dyDescent="0.25">
      <c r="C123" s="155" t="s">
        <v>1349</v>
      </c>
      <c r="D123" s="148"/>
      <c r="E123" s="140">
        <v>0</v>
      </c>
      <c r="F123" s="90">
        <v>0</v>
      </c>
      <c r="G123" s="87">
        <f>F123</f>
        <v>0</v>
      </c>
      <c r="H123" s="149"/>
      <c r="I123" s="91" t="s">
        <v>298</v>
      </c>
      <c r="J123" s="91" t="str">
        <f>VLOOKUP(I123,Presupuesto!$B$11:$C$565,2,0)</f>
        <v>OTROS SERVICIOS TECNICOS Y PROFESIONALES</v>
      </c>
      <c r="K123" s="88" t="str">
        <f t="shared" si="3"/>
        <v>Posgrado</v>
      </c>
      <c r="L123" s="88" t="s">
        <v>719</v>
      </c>
    </row>
    <row r="124" spans="3:12" hidden="1" x14ac:dyDescent="0.25">
      <c r="C124" s="156" t="s">
        <v>1350</v>
      </c>
      <c r="D124" s="148"/>
      <c r="E124" s="140">
        <v>0</v>
      </c>
      <c r="F124" s="90">
        <v>0</v>
      </c>
      <c r="G124" s="87">
        <f>F124</f>
        <v>0</v>
      </c>
      <c r="H124" s="149"/>
      <c r="I124" s="91" t="s">
        <v>298</v>
      </c>
      <c r="J124" s="91" t="str">
        <f>VLOOKUP(I124,Presupuesto!$B$11:$C$565,2,0)</f>
        <v>OTROS SERVICIOS TECNICOS Y PROFESIONALES</v>
      </c>
      <c r="K124" s="88" t="str">
        <f t="shared" si="3"/>
        <v>Posgrado</v>
      </c>
      <c r="L124" s="88" t="s">
        <v>719</v>
      </c>
    </row>
    <row r="125" spans="3:12" ht="15.75" hidden="1" thickBot="1" x14ac:dyDescent="0.3">
      <c r="C125" s="128" t="s">
        <v>103</v>
      </c>
      <c r="D125" s="170"/>
      <c r="E125" s="138">
        <v>12</v>
      </c>
      <c r="F125" s="108">
        <v>30000</v>
      </c>
      <c r="G125" s="103">
        <f>D125*E125*F125</f>
        <v>0</v>
      </c>
      <c r="H125" s="150"/>
      <c r="I125" s="104" t="s">
        <v>151</v>
      </c>
      <c r="J125" s="104" t="str">
        <f>VLOOKUP(I125,Presupuesto!$B$11:$C$565,2,0)</f>
        <v>SUELDOS Y SALARIOS PERMANENTES</v>
      </c>
      <c r="K125" s="88" t="str">
        <f t="shared" si="3"/>
        <v>Posgrado</v>
      </c>
      <c r="L125" s="88" t="s">
        <v>719</v>
      </c>
    </row>
    <row r="126" spans="3:12" hidden="1" x14ac:dyDescent="0.25">
      <c r="C126" s="155" t="s">
        <v>1349</v>
      </c>
      <c r="D126" s="153"/>
      <c r="E126" s="119">
        <v>0</v>
      </c>
      <c r="F126" s="109">
        <f>IF(E125=0,"",(G125/E125)/12*E125)</f>
        <v>0</v>
      </c>
      <c r="G126" s="110">
        <f>F126</f>
        <v>0</v>
      </c>
      <c r="H126" s="149"/>
      <c r="I126" s="91" t="s">
        <v>164</v>
      </c>
      <c r="J126" s="91" t="str">
        <f>VLOOKUP(I126,Presupuesto!$B$11:$C$565,2,0)</f>
        <v>AGUINALDO Y DECIMO CUARTO MES</v>
      </c>
      <c r="K126" s="88" t="str">
        <f t="shared" si="3"/>
        <v>Posgrado</v>
      </c>
      <c r="L126" s="88" t="s">
        <v>719</v>
      </c>
    </row>
    <row r="127" spans="3:12" ht="15.75" hidden="1" thickBot="1" x14ac:dyDescent="0.3">
      <c r="C127" s="157" t="s">
        <v>1350</v>
      </c>
      <c r="D127" s="147"/>
      <c r="E127" s="120">
        <v>0</v>
      </c>
      <c r="F127" s="95">
        <f>IF(E125&lt;6,"",((E125-6)/12)*(G125/E125))</f>
        <v>0</v>
      </c>
      <c r="G127" s="95">
        <f>F127</f>
        <v>0</v>
      </c>
      <c r="H127" s="147"/>
      <c r="I127" s="96" t="s">
        <v>165</v>
      </c>
      <c r="J127" s="113" t="str">
        <f>VLOOKUP(I127,Presupuesto!$B$11:$C$565,2,0)</f>
        <v>DECIMOCUARTO MES</v>
      </c>
      <c r="K127" s="96" t="str">
        <f t="shared" si="3"/>
        <v>Posgrado</v>
      </c>
      <c r="L127" s="113" t="s">
        <v>719</v>
      </c>
    </row>
    <row r="129" spans="3:12" ht="15.75" thickBot="1" x14ac:dyDescent="0.3">
      <c r="C129" s="254"/>
      <c r="D129" s="243"/>
      <c r="E129" s="254"/>
      <c r="F129" s="254"/>
      <c r="G129" s="254"/>
      <c r="H129" s="243"/>
      <c r="I129" s="254"/>
      <c r="J129" s="254"/>
      <c r="K129" s="139"/>
      <c r="L129" s="254"/>
    </row>
    <row r="130" spans="3:12" ht="15.75" thickBot="1" x14ac:dyDescent="0.3">
      <c r="C130" s="67" t="s">
        <v>1308</v>
      </c>
      <c r="D130" s="30">
        <f>SUM(G137:G187)</f>
        <v>6003242.9100000001</v>
      </c>
      <c r="E130" s="84"/>
      <c r="F130" s="84"/>
      <c r="G130" s="84"/>
      <c r="H130" s="69"/>
      <c r="I130" s="69"/>
      <c r="J130" s="69"/>
      <c r="K130" s="139"/>
      <c r="L130" s="254"/>
    </row>
    <row r="131" spans="3:12" x14ac:dyDescent="0.25">
      <c r="C131" s="254"/>
      <c r="D131" s="31"/>
      <c r="E131" s="84"/>
      <c r="F131" s="84"/>
      <c r="G131" s="84"/>
      <c r="H131" s="69"/>
      <c r="I131" s="69"/>
      <c r="J131" s="69"/>
      <c r="K131" s="139"/>
      <c r="L131" s="254"/>
    </row>
    <row r="132" spans="3:12" x14ac:dyDescent="0.25">
      <c r="C132" s="254"/>
      <c r="D132" s="31"/>
      <c r="E132" s="84"/>
      <c r="F132" s="84"/>
      <c r="G132" s="84"/>
      <c r="H132" s="69"/>
      <c r="I132" s="69"/>
      <c r="J132" s="69"/>
      <c r="K132" s="139"/>
      <c r="L132" s="254"/>
    </row>
    <row r="133" spans="3:12" ht="15.75" x14ac:dyDescent="0.25">
      <c r="C133" s="172" t="s">
        <v>1309</v>
      </c>
      <c r="D133" s="230" t="s">
        <v>2621</v>
      </c>
      <c r="E133" s="84"/>
      <c r="F133" s="84"/>
      <c r="G133" s="84"/>
      <c r="H133" s="69"/>
      <c r="I133" s="69"/>
      <c r="J133" s="69"/>
      <c r="K133" s="139"/>
      <c r="L133" s="254"/>
    </row>
    <row r="134" spans="3:12" ht="18.75" x14ac:dyDescent="0.25">
      <c r="C134" s="173" t="str">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8. Solicitar la creación de plazas necesarias y crear los perfiles para someterlos a concurso (En el Dpto. de Arquitectura 14)</v>
      </c>
      <c r="D134" s="31"/>
      <c r="E134" s="84"/>
      <c r="F134" s="84"/>
      <c r="G134" s="84"/>
      <c r="H134" s="69"/>
      <c r="I134" s="69"/>
      <c r="J134" s="69"/>
      <c r="K134" s="139"/>
      <c r="L134" s="254"/>
    </row>
    <row r="135" spans="3:12" ht="15.75" thickBot="1" x14ac:dyDescent="0.3">
      <c r="C135" s="161"/>
      <c r="D135" s="31"/>
      <c r="E135" s="84"/>
      <c r="F135" s="84"/>
      <c r="G135" s="84"/>
      <c r="H135" s="69"/>
      <c r="I135" s="69"/>
      <c r="J135" s="69"/>
      <c r="K135" s="139"/>
      <c r="L135" s="254"/>
    </row>
    <row r="136" spans="3:12" ht="30.75" thickBot="1" x14ac:dyDescent="0.3">
      <c r="C136" s="122" t="s">
        <v>1311</v>
      </c>
      <c r="D136" s="126" t="s">
        <v>99</v>
      </c>
      <c r="E136" s="154" t="s">
        <v>1348</v>
      </c>
      <c r="F136" s="126" t="s">
        <v>1313</v>
      </c>
      <c r="G136" s="123" t="s">
        <v>1314</v>
      </c>
      <c r="H136" s="121" t="s">
        <v>1315</v>
      </c>
      <c r="I136" s="124" t="s">
        <v>1316</v>
      </c>
      <c r="J136" s="124" t="s">
        <v>711</v>
      </c>
      <c r="K136" s="124" t="s">
        <v>1317</v>
      </c>
      <c r="L136" s="124" t="s">
        <v>1318</v>
      </c>
    </row>
    <row r="137" spans="3:12" ht="15.75" hidden="1" thickBot="1" x14ac:dyDescent="0.3">
      <c r="C137" s="125" t="s">
        <v>84</v>
      </c>
      <c r="D137" s="170"/>
      <c r="E137" s="138">
        <v>12</v>
      </c>
      <c r="F137" s="206">
        <f>HLOOKUP($C137,$BZ$2:$CM$3,2,0)</f>
        <v>43674.39</v>
      </c>
      <c r="G137" s="103">
        <f>D137*E137*F137</f>
        <v>0</v>
      </c>
      <c r="H137" s="150"/>
      <c r="I137" s="104" t="s">
        <v>151</v>
      </c>
      <c r="J137" s="104" t="str">
        <f>VLOOKUP(I137,Presupuesto!$B$11:$C$565,2,0)</f>
        <v>SUELDOS Y SALARIOS PERMANENTES</v>
      </c>
      <c r="K137" s="181" t="s">
        <v>72</v>
      </c>
      <c r="L137" s="88" t="s">
        <v>719</v>
      </c>
    </row>
    <row r="138" spans="3:12" ht="15.75" hidden="1" thickBot="1" x14ac:dyDescent="0.3">
      <c r="C138" s="155" t="s">
        <v>1349</v>
      </c>
      <c r="D138" s="148"/>
      <c r="E138" s="140">
        <v>0</v>
      </c>
      <c r="F138" s="90">
        <f>IF(E137=0,"",(G137/E137)/12*E137)</f>
        <v>0</v>
      </c>
      <c r="G138" s="87">
        <f>F138</f>
        <v>0</v>
      </c>
      <c r="H138" s="149"/>
      <c r="I138" s="106" t="s">
        <v>164</v>
      </c>
      <c r="J138" s="106" t="str">
        <f>VLOOKUP(I138,Presupuesto!$B$11:$C$565,2,0)</f>
        <v>AGUINALDO Y DECIMO CUARTO MES</v>
      </c>
      <c r="K138" s="88" t="str">
        <f t="shared" ref="K138:K169" si="4">$K$137</f>
        <v>Posgrado</v>
      </c>
      <c r="L138" s="88" t="s">
        <v>720</v>
      </c>
    </row>
    <row r="139" spans="3:12" ht="15.75" hidden="1" thickBot="1" x14ac:dyDescent="0.3">
      <c r="C139" s="156" t="s">
        <v>1350</v>
      </c>
      <c r="D139" s="148"/>
      <c r="E139" s="140">
        <v>0</v>
      </c>
      <c r="F139" s="107">
        <f>IF(E137&lt;6,"",((E137-6)/12)*(G137/E137))</f>
        <v>0</v>
      </c>
      <c r="G139" s="87">
        <f>F139</f>
        <v>0</v>
      </c>
      <c r="H139" s="149"/>
      <c r="I139" s="91" t="s">
        <v>165</v>
      </c>
      <c r="J139" s="91" t="str">
        <f>VLOOKUP(I139,Presupuesto!$B$11:$C$565,2,0)</f>
        <v>DECIMOCUARTO MES</v>
      </c>
      <c r="K139" s="88" t="str">
        <f t="shared" si="4"/>
        <v>Posgrado</v>
      </c>
      <c r="L139" s="88" t="s">
        <v>721</v>
      </c>
    </row>
    <row r="140" spans="3:12" ht="15.75" hidden="1" thickBot="1" x14ac:dyDescent="0.3">
      <c r="C140" s="125" t="s">
        <v>85</v>
      </c>
      <c r="D140" s="170"/>
      <c r="E140" s="138">
        <v>12</v>
      </c>
      <c r="F140" s="206">
        <f>HLOOKUP($C140,$BZ$2:$CM$3,2,0)</f>
        <v>39703.99</v>
      </c>
      <c r="G140" s="103">
        <f>D140*E140*F140</f>
        <v>0</v>
      </c>
      <c r="H140" s="150"/>
      <c r="I140" s="104" t="s">
        <v>151</v>
      </c>
      <c r="J140" s="104" t="str">
        <f>VLOOKUP(I140,Presupuesto!$B$11:$C$565,2,0)</f>
        <v>SUELDOS Y SALARIOS PERMANENTES</v>
      </c>
      <c r="K140" s="88" t="str">
        <f t="shared" si="4"/>
        <v>Posgrado</v>
      </c>
      <c r="L140" s="88" t="s">
        <v>721</v>
      </c>
    </row>
    <row r="141" spans="3:12" ht="15.75" hidden="1" thickBot="1" x14ac:dyDescent="0.3">
      <c r="C141" s="155" t="s">
        <v>1349</v>
      </c>
      <c r="D141" s="148"/>
      <c r="E141" s="140">
        <v>0</v>
      </c>
      <c r="F141" s="90">
        <f>IF(E140=0,"",(G140/E140)/12*E140)</f>
        <v>0</v>
      </c>
      <c r="G141" s="87">
        <f>F141</f>
        <v>0</v>
      </c>
      <c r="H141" s="149"/>
      <c r="I141" s="106" t="s">
        <v>164</v>
      </c>
      <c r="J141" s="106" t="str">
        <f>VLOOKUP(I141,Presupuesto!$B$11:$C$565,2,0)</f>
        <v>AGUINALDO Y DECIMO CUARTO MES</v>
      </c>
      <c r="K141" s="88" t="str">
        <f t="shared" si="4"/>
        <v>Posgrado</v>
      </c>
      <c r="L141" s="88" t="s">
        <v>721</v>
      </c>
    </row>
    <row r="142" spans="3:12" ht="15.75" hidden="1" thickBot="1" x14ac:dyDescent="0.3">
      <c r="C142" s="156" t="s">
        <v>1350</v>
      </c>
      <c r="D142" s="148"/>
      <c r="E142" s="140">
        <v>0</v>
      </c>
      <c r="F142" s="107">
        <f>IF(E140&lt;6,"",((E140-6)/12)*(G140/E140))</f>
        <v>0</v>
      </c>
      <c r="G142" s="87">
        <f>F142</f>
        <v>0</v>
      </c>
      <c r="H142" s="149"/>
      <c r="I142" s="91" t="s">
        <v>165</v>
      </c>
      <c r="J142" s="91" t="str">
        <f>VLOOKUP(I142,Presupuesto!$B$11:$C$565,2,0)</f>
        <v>DECIMOCUARTO MES</v>
      </c>
      <c r="K142" s="88" t="str">
        <f t="shared" si="4"/>
        <v>Posgrado</v>
      </c>
      <c r="L142" s="88" t="s">
        <v>721</v>
      </c>
    </row>
    <row r="143" spans="3:12" ht="15.75" hidden="1" thickBot="1" x14ac:dyDescent="0.3">
      <c r="C143" s="125" t="s">
        <v>86</v>
      </c>
      <c r="D143" s="170"/>
      <c r="E143" s="138">
        <v>12</v>
      </c>
      <c r="F143" s="206">
        <f>HLOOKUP($C143,$BZ$2:$CM$3,2,0)</f>
        <v>35733.589999999997</v>
      </c>
      <c r="G143" s="103">
        <f>D143*E143*F143</f>
        <v>0</v>
      </c>
      <c r="H143" s="150"/>
      <c r="I143" s="104" t="s">
        <v>151</v>
      </c>
      <c r="J143" s="104" t="str">
        <f>VLOOKUP(I143,Presupuesto!$B$11:$C$565,2,0)</f>
        <v>SUELDOS Y SALARIOS PERMANENTES</v>
      </c>
      <c r="K143" s="88" t="str">
        <f t="shared" si="4"/>
        <v>Posgrado</v>
      </c>
      <c r="L143" s="88" t="s">
        <v>721</v>
      </c>
    </row>
    <row r="144" spans="3:12" ht="15.75" hidden="1" thickBot="1" x14ac:dyDescent="0.3">
      <c r="C144" s="155" t="s">
        <v>1349</v>
      </c>
      <c r="D144" s="148"/>
      <c r="E144" s="140">
        <v>0</v>
      </c>
      <c r="F144" s="90">
        <f>IF(E143=0,"",(G143/E143)/12*E143)</f>
        <v>0</v>
      </c>
      <c r="G144" s="87">
        <f>F144</f>
        <v>0</v>
      </c>
      <c r="H144" s="149"/>
      <c r="I144" s="106" t="s">
        <v>164</v>
      </c>
      <c r="J144" s="106" t="str">
        <f>VLOOKUP(I144,Presupuesto!$B$11:$C$565,2,0)</f>
        <v>AGUINALDO Y DECIMO CUARTO MES</v>
      </c>
      <c r="K144" s="88" t="str">
        <f t="shared" si="4"/>
        <v>Posgrado</v>
      </c>
      <c r="L144" s="88" t="s">
        <v>721</v>
      </c>
    </row>
    <row r="145" spans="3:12" ht="15.75" hidden="1" thickBot="1" x14ac:dyDescent="0.3">
      <c r="C145" s="156" t="s">
        <v>1350</v>
      </c>
      <c r="D145" s="148"/>
      <c r="E145" s="140">
        <v>0</v>
      </c>
      <c r="F145" s="107">
        <f>IF(E143&lt;6,"",((E143-6)/12)*(G143/E143))</f>
        <v>0</v>
      </c>
      <c r="G145" s="87">
        <f>F145</f>
        <v>0</v>
      </c>
      <c r="H145" s="149"/>
      <c r="I145" s="91" t="s">
        <v>165</v>
      </c>
      <c r="J145" s="91" t="str">
        <f>VLOOKUP(I145,Presupuesto!$B$11:$C$565,2,0)</f>
        <v>DECIMOCUARTO MES</v>
      </c>
      <c r="K145" s="88" t="str">
        <f t="shared" si="4"/>
        <v>Posgrado</v>
      </c>
      <c r="L145" s="88" t="s">
        <v>721</v>
      </c>
    </row>
    <row r="146" spans="3:12" ht="15.75" thickBot="1" x14ac:dyDescent="0.3">
      <c r="C146" s="125" t="s">
        <v>87</v>
      </c>
      <c r="D146" s="170">
        <v>14</v>
      </c>
      <c r="E146" s="138">
        <v>12</v>
      </c>
      <c r="F146" s="206">
        <f>HLOOKUP($C146,$BZ$2:$CM$3,2,0)</f>
        <v>31763.19</v>
      </c>
      <c r="G146" s="103">
        <f>D146*E146*F146</f>
        <v>5336215.92</v>
      </c>
      <c r="H146" s="150" t="s">
        <v>712</v>
      </c>
      <c r="I146" s="104" t="s">
        <v>151</v>
      </c>
      <c r="J146" s="104" t="str">
        <f>VLOOKUP(I146,Presupuesto!$B$11:$C$565,2,0)</f>
        <v>SUELDOS Y SALARIOS PERMANENTES</v>
      </c>
      <c r="K146" s="88" t="s">
        <v>75</v>
      </c>
      <c r="L146" s="88" t="s">
        <v>720</v>
      </c>
    </row>
    <row r="147" spans="3:12" x14ac:dyDescent="0.25">
      <c r="C147" s="155" t="s">
        <v>1349</v>
      </c>
      <c r="D147" s="148">
        <v>14</v>
      </c>
      <c r="E147" s="140">
        <v>1</v>
      </c>
      <c r="F147" s="90">
        <f>IF(E146=0,"",(G146/E146)/12*E146)</f>
        <v>444684.66000000003</v>
      </c>
      <c r="G147" s="87">
        <f>F147</f>
        <v>444684.66000000003</v>
      </c>
      <c r="H147" s="149" t="s">
        <v>712</v>
      </c>
      <c r="I147" s="106" t="s">
        <v>164</v>
      </c>
      <c r="J147" s="106" t="str">
        <f>VLOOKUP(I147,Presupuesto!$B$11:$C$565,2,0)</f>
        <v>AGUINALDO Y DECIMO CUARTO MES</v>
      </c>
      <c r="K147" s="88" t="s">
        <v>75</v>
      </c>
      <c r="L147" s="88" t="s">
        <v>720</v>
      </c>
    </row>
    <row r="148" spans="3:12" x14ac:dyDescent="0.25">
      <c r="C148" s="156" t="s">
        <v>1350</v>
      </c>
      <c r="D148" s="148">
        <v>14</v>
      </c>
      <c r="E148" s="140">
        <v>1</v>
      </c>
      <c r="F148" s="107">
        <f>IF(E146&lt;6,"",((E146-6)/12)*(G146/E146))</f>
        <v>222342.33</v>
      </c>
      <c r="G148" s="87">
        <f>F148</f>
        <v>222342.33</v>
      </c>
      <c r="H148" s="149" t="s">
        <v>712</v>
      </c>
      <c r="I148" s="91" t="s">
        <v>165</v>
      </c>
      <c r="J148" s="91" t="str">
        <f>VLOOKUP(I148,Presupuesto!$B$11:$C$565,2,0)</f>
        <v>DECIMOCUARTO MES</v>
      </c>
      <c r="K148" s="88" t="s">
        <v>75</v>
      </c>
      <c r="L148" s="88" t="s">
        <v>720</v>
      </c>
    </row>
    <row r="149" spans="3:12" ht="15.75" hidden="1" thickBot="1" x14ac:dyDescent="0.3">
      <c r="C149" s="125" t="s">
        <v>88</v>
      </c>
      <c r="D149" s="170"/>
      <c r="E149" s="138">
        <v>12</v>
      </c>
      <c r="F149" s="206">
        <f>HLOOKUP($C149,$BZ$2:$CM$3,2,0)</f>
        <v>29777.99</v>
      </c>
      <c r="G149" s="103">
        <f>D149*E149*F149</f>
        <v>0</v>
      </c>
      <c r="H149" s="150"/>
      <c r="I149" s="104" t="s">
        <v>151</v>
      </c>
      <c r="J149" s="104" t="str">
        <f>VLOOKUP(I149,Presupuesto!$B$11:$C$565,2,0)</f>
        <v>SUELDOS Y SALARIOS PERMANENTES</v>
      </c>
      <c r="K149" s="88" t="str">
        <f t="shared" si="4"/>
        <v>Posgrado</v>
      </c>
      <c r="L149" s="88" t="s">
        <v>721</v>
      </c>
    </row>
    <row r="150" spans="3:12" hidden="1" x14ac:dyDescent="0.25">
      <c r="C150" s="155" t="s">
        <v>1349</v>
      </c>
      <c r="D150" s="148"/>
      <c r="E150" s="140">
        <v>0</v>
      </c>
      <c r="F150" s="90">
        <f>IF(E149=0,"",(G149/E149)/12*E149)</f>
        <v>0</v>
      </c>
      <c r="G150" s="87">
        <f>F150</f>
        <v>0</v>
      </c>
      <c r="H150" s="149"/>
      <c r="I150" s="106" t="s">
        <v>164</v>
      </c>
      <c r="J150" s="106" t="str">
        <f>VLOOKUP(I150,Presupuesto!$B$11:$C$565,2,0)</f>
        <v>AGUINALDO Y DECIMO CUARTO MES</v>
      </c>
      <c r="K150" s="88" t="str">
        <f t="shared" si="4"/>
        <v>Posgrado</v>
      </c>
      <c r="L150" s="88" t="s">
        <v>721</v>
      </c>
    </row>
    <row r="151" spans="3:12" hidden="1" x14ac:dyDescent="0.25">
      <c r="C151" s="156" t="s">
        <v>1350</v>
      </c>
      <c r="D151" s="148"/>
      <c r="E151" s="140">
        <v>0</v>
      </c>
      <c r="F151" s="107">
        <f>IF(E149&lt;6,"",((E149-6)/12)*(G149/E149))</f>
        <v>0</v>
      </c>
      <c r="G151" s="87">
        <f>F151</f>
        <v>0</v>
      </c>
      <c r="H151" s="149"/>
      <c r="I151" s="91" t="s">
        <v>165</v>
      </c>
      <c r="J151" s="91" t="str">
        <f>VLOOKUP(I151,Presupuesto!$B$11:$C$565,2,0)</f>
        <v>DECIMOCUARTO MES</v>
      </c>
      <c r="K151" s="88" t="str">
        <f t="shared" si="4"/>
        <v>Posgrado</v>
      </c>
      <c r="L151" s="88" t="s">
        <v>721</v>
      </c>
    </row>
    <row r="152" spans="3:12" ht="15.75" hidden="1" thickBot="1" x14ac:dyDescent="0.3">
      <c r="C152" s="125" t="s">
        <v>89</v>
      </c>
      <c r="D152" s="170"/>
      <c r="E152" s="138">
        <v>12</v>
      </c>
      <c r="F152" s="206">
        <f>HLOOKUP($C152,$BZ$2:$CM$3,2,0)</f>
        <v>27792.79</v>
      </c>
      <c r="G152" s="103">
        <f>D152*E152*F152</f>
        <v>0</v>
      </c>
      <c r="H152" s="150"/>
      <c r="I152" s="104" t="s">
        <v>151</v>
      </c>
      <c r="J152" s="104" t="str">
        <f>VLOOKUP(I152,Presupuesto!$B$11:$C$565,2,0)</f>
        <v>SUELDOS Y SALARIOS PERMANENTES</v>
      </c>
      <c r="K152" s="88" t="str">
        <f t="shared" si="4"/>
        <v>Posgrado</v>
      </c>
      <c r="L152" s="88" t="s">
        <v>721</v>
      </c>
    </row>
    <row r="153" spans="3:12" hidden="1" x14ac:dyDescent="0.25">
      <c r="C153" s="155" t="s">
        <v>1349</v>
      </c>
      <c r="D153" s="148"/>
      <c r="E153" s="140">
        <v>0</v>
      </c>
      <c r="F153" s="90">
        <f>IF(E152=0,"",(G152/E152)/12*E152)</f>
        <v>0</v>
      </c>
      <c r="G153" s="87">
        <f>F153</f>
        <v>0</v>
      </c>
      <c r="H153" s="149"/>
      <c r="I153" s="106" t="s">
        <v>164</v>
      </c>
      <c r="J153" s="106" t="str">
        <f>VLOOKUP(I153,Presupuesto!$B$11:$C$565,2,0)</f>
        <v>AGUINALDO Y DECIMO CUARTO MES</v>
      </c>
      <c r="K153" s="88" t="str">
        <f t="shared" si="4"/>
        <v>Posgrado</v>
      </c>
      <c r="L153" s="88" t="s">
        <v>721</v>
      </c>
    </row>
    <row r="154" spans="3:12" hidden="1" x14ac:dyDescent="0.25">
      <c r="C154" s="156" t="s">
        <v>1350</v>
      </c>
      <c r="D154" s="148"/>
      <c r="E154" s="140">
        <v>0</v>
      </c>
      <c r="F154" s="107">
        <f>IF(E152&lt;6,"",((E152-6)/12)*(G152/E152))</f>
        <v>0</v>
      </c>
      <c r="G154" s="87">
        <f>F154</f>
        <v>0</v>
      </c>
      <c r="H154" s="149"/>
      <c r="I154" s="91" t="s">
        <v>165</v>
      </c>
      <c r="J154" s="91" t="str">
        <f>VLOOKUP(I154,Presupuesto!$B$11:$C$565,2,0)</f>
        <v>DECIMOCUARTO MES</v>
      </c>
      <c r="K154" s="88" t="str">
        <f t="shared" si="4"/>
        <v>Posgrado</v>
      </c>
      <c r="L154" s="88" t="s">
        <v>721</v>
      </c>
    </row>
    <row r="155" spans="3:12" ht="15.75" hidden="1" thickBot="1" x14ac:dyDescent="0.3">
      <c r="C155" s="125" t="s">
        <v>90</v>
      </c>
      <c r="D155" s="170"/>
      <c r="E155" s="138">
        <v>12</v>
      </c>
      <c r="F155" s="206">
        <f>HLOOKUP($C155,$BZ$2:$CM$3,2,0)</f>
        <v>18859.39</v>
      </c>
      <c r="G155" s="103">
        <f>D155*E155*F155</f>
        <v>0</v>
      </c>
      <c r="H155" s="150"/>
      <c r="I155" s="104" t="s">
        <v>151</v>
      </c>
      <c r="J155" s="104" t="str">
        <f>VLOOKUP(I155,Presupuesto!$B$11:$C$565,2,0)</f>
        <v>SUELDOS Y SALARIOS PERMANENTES</v>
      </c>
      <c r="K155" s="88" t="str">
        <f t="shared" si="4"/>
        <v>Posgrado</v>
      </c>
      <c r="L155" s="88" t="s">
        <v>721</v>
      </c>
    </row>
    <row r="156" spans="3:12" hidden="1" x14ac:dyDescent="0.25">
      <c r="C156" s="155" t="s">
        <v>1349</v>
      </c>
      <c r="D156" s="148"/>
      <c r="E156" s="140">
        <v>0</v>
      </c>
      <c r="F156" s="90">
        <f>IF(E155=0,"",(G155/E155)/12*E155)</f>
        <v>0</v>
      </c>
      <c r="G156" s="87">
        <f>F156</f>
        <v>0</v>
      </c>
      <c r="H156" s="149"/>
      <c r="I156" s="106" t="s">
        <v>164</v>
      </c>
      <c r="J156" s="106" t="str">
        <f>VLOOKUP(I156,Presupuesto!$B$11:$C$565,2,0)</f>
        <v>AGUINALDO Y DECIMO CUARTO MES</v>
      </c>
      <c r="K156" s="88" t="str">
        <f t="shared" si="4"/>
        <v>Posgrado</v>
      </c>
      <c r="L156" s="88" t="s">
        <v>721</v>
      </c>
    </row>
    <row r="157" spans="3:12" hidden="1" x14ac:dyDescent="0.25">
      <c r="C157" s="156" t="s">
        <v>1350</v>
      </c>
      <c r="D157" s="148"/>
      <c r="E157" s="140">
        <v>0</v>
      </c>
      <c r="F157" s="107">
        <f>IF(E155&lt;6,"",((E155-6)/12)*(G155/E155))</f>
        <v>0</v>
      </c>
      <c r="G157" s="87">
        <f>F157</f>
        <v>0</v>
      </c>
      <c r="H157" s="149"/>
      <c r="I157" s="91" t="s">
        <v>165</v>
      </c>
      <c r="J157" s="91" t="str">
        <f>VLOOKUP(I157,Presupuesto!$B$11:$C$565,2,0)</f>
        <v>DECIMOCUARTO MES</v>
      </c>
      <c r="K157" s="88" t="str">
        <f t="shared" si="4"/>
        <v>Posgrado</v>
      </c>
      <c r="L157" s="88" t="s">
        <v>721</v>
      </c>
    </row>
    <row r="158" spans="3:12" ht="15.75" hidden="1" thickBot="1" x14ac:dyDescent="0.3">
      <c r="C158" s="125" t="s">
        <v>91</v>
      </c>
      <c r="D158" s="170"/>
      <c r="E158" s="138">
        <v>12</v>
      </c>
      <c r="F158" s="206">
        <f>HLOOKUP($C158,$BZ$2:$CM$3,2,0)</f>
        <v>17866.8</v>
      </c>
      <c r="G158" s="103">
        <f>D158*E158*F158</f>
        <v>0</v>
      </c>
      <c r="H158" s="150"/>
      <c r="I158" s="104" t="s">
        <v>151</v>
      </c>
      <c r="J158" s="104" t="str">
        <f>VLOOKUP(I158,Presupuesto!$B$11:$C$565,2,0)</f>
        <v>SUELDOS Y SALARIOS PERMANENTES</v>
      </c>
      <c r="K158" s="88" t="str">
        <f t="shared" si="4"/>
        <v>Posgrado</v>
      </c>
      <c r="L158" s="88" t="s">
        <v>721</v>
      </c>
    </row>
    <row r="159" spans="3:12" hidden="1" x14ac:dyDescent="0.25">
      <c r="C159" s="155" t="s">
        <v>1349</v>
      </c>
      <c r="D159" s="148"/>
      <c r="E159" s="140">
        <v>0</v>
      </c>
      <c r="F159" s="90">
        <f>IF(E158=0,"",(G158/E158)/12*E158)</f>
        <v>0</v>
      </c>
      <c r="G159" s="87">
        <f>F159</f>
        <v>0</v>
      </c>
      <c r="H159" s="149"/>
      <c r="I159" s="106" t="s">
        <v>164</v>
      </c>
      <c r="J159" s="106" t="str">
        <f>VLOOKUP(I159,Presupuesto!$B$11:$C$565,2,0)</f>
        <v>AGUINALDO Y DECIMO CUARTO MES</v>
      </c>
      <c r="K159" s="88" t="str">
        <f t="shared" si="4"/>
        <v>Posgrado</v>
      </c>
      <c r="L159" s="88" t="s">
        <v>721</v>
      </c>
    </row>
    <row r="160" spans="3:12" hidden="1" x14ac:dyDescent="0.25">
      <c r="C160" s="156" t="s">
        <v>1350</v>
      </c>
      <c r="D160" s="148"/>
      <c r="E160" s="140">
        <v>0</v>
      </c>
      <c r="F160" s="107">
        <f>IF(E158&lt;6,"",((E158-6)/12)*(G158/E158))</f>
        <v>0</v>
      </c>
      <c r="G160" s="87">
        <f>F160</f>
        <v>0</v>
      </c>
      <c r="H160" s="149"/>
      <c r="I160" s="91" t="s">
        <v>165</v>
      </c>
      <c r="J160" s="91" t="str">
        <f>VLOOKUP(I160,Presupuesto!$B$11:$C$565,2,0)</f>
        <v>DECIMOCUARTO MES</v>
      </c>
      <c r="K160" s="88" t="str">
        <f t="shared" si="4"/>
        <v>Posgrado</v>
      </c>
      <c r="L160" s="88" t="s">
        <v>721</v>
      </c>
    </row>
    <row r="161" spans="3:12" ht="15.75" hidden="1" thickBot="1" x14ac:dyDescent="0.3">
      <c r="C161" s="125" t="s">
        <v>92</v>
      </c>
      <c r="D161" s="170"/>
      <c r="E161" s="138">
        <v>12</v>
      </c>
      <c r="F161" s="206">
        <f>HLOOKUP($C161,$BZ$2:$CM$3,2,0)</f>
        <v>13896.4</v>
      </c>
      <c r="G161" s="103">
        <f>D161*E161*F161</f>
        <v>0</v>
      </c>
      <c r="H161" s="150"/>
      <c r="I161" s="104" t="s">
        <v>151</v>
      </c>
      <c r="J161" s="104" t="str">
        <f>VLOOKUP(I161,Presupuesto!$B$11:$C$565,2,0)</f>
        <v>SUELDOS Y SALARIOS PERMANENTES</v>
      </c>
      <c r="K161" s="88" t="str">
        <f t="shared" si="4"/>
        <v>Posgrado</v>
      </c>
      <c r="L161" s="88" t="s">
        <v>721</v>
      </c>
    </row>
    <row r="162" spans="3:12" hidden="1" x14ac:dyDescent="0.25">
      <c r="C162" s="155" t="s">
        <v>1349</v>
      </c>
      <c r="D162" s="148"/>
      <c r="E162" s="140">
        <v>0</v>
      </c>
      <c r="F162" s="90">
        <f>IF(E161=0,"",(G161/E161)/12*E161)</f>
        <v>0</v>
      </c>
      <c r="G162" s="87">
        <f>F162</f>
        <v>0</v>
      </c>
      <c r="H162" s="149"/>
      <c r="I162" s="106" t="s">
        <v>164</v>
      </c>
      <c r="J162" s="106" t="str">
        <f>VLOOKUP(I162,Presupuesto!$B$11:$C$565,2,0)</f>
        <v>AGUINALDO Y DECIMO CUARTO MES</v>
      </c>
      <c r="K162" s="88" t="str">
        <f t="shared" si="4"/>
        <v>Posgrado</v>
      </c>
      <c r="L162" s="88" t="s">
        <v>721</v>
      </c>
    </row>
    <row r="163" spans="3:12" hidden="1" x14ac:dyDescent="0.25">
      <c r="C163" s="156" t="s">
        <v>1350</v>
      </c>
      <c r="D163" s="148"/>
      <c r="E163" s="140">
        <v>0</v>
      </c>
      <c r="F163" s="107">
        <f>IF(E161&lt;6,"",((E161-6)/12)*(G161/E161))</f>
        <v>0</v>
      </c>
      <c r="G163" s="87">
        <f>F163</f>
        <v>0</v>
      </c>
      <c r="H163" s="149"/>
      <c r="I163" s="91" t="s">
        <v>165</v>
      </c>
      <c r="J163" s="91" t="str">
        <f>VLOOKUP(I163,Presupuesto!$B$11:$C$565,2,0)</f>
        <v>DECIMOCUARTO MES</v>
      </c>
      <c r="K163" s="88" t="str">
        <f t="shared" si="4"/>
        <v>Posgrado</v>
      </c>
      <c r="L163" s="88" t="s">
        <v>721</v>
      </c>
    </row>
    <row r="164" spans="3:12" ht="15.75" hidden="1" thickBot="1" x14ac:dyDescent="0.3">
      <c r="C164" s="125" t="s">
        <v>93</v>
      </c>
      <c r="D164" s="170"/>
      <c r="E164" s="138">
        <v>12</v>
      </c>
      <c r="F164" s="206">
        <f>HLOOKUP($C164,$BZ$2:$CM$3,2,0)</f>
        <v>15004.09</v>
      </c>
      <c r="G164" s="103">
        <f>D164*E164*F164</f>
        <v>0</v>
      </c>
      <c r="H164" s="150"/>
      <c r="I164" s="104" t="s">
        <v>151</v>
      </c>
      <c r="J164" s="104" t="str">
        <f>VLOOKUP(I164,Presupuesto!$B$11:$C$565,2,0)</f>
        <v>SUELDOS Y SALARIOS PERMANENTES</v>
      </c>
      <c r="K164" s="88" t="str">
        <f t="shared" si="4"/>
        <v>Posgrado</v>
      </c>
      <c r="L164" s="88" t="s">
        <v>721</v>
      </c>
    </row>
    <row r="165" spans="3:12" hidden="1" x14ac:dyDescent="0.25">
      <c r="C165" s="155" t="s">
        <v>1349</v>
      </c>
      <c r="D165" s="148"/>
      <c r="E165" s="140">
        <v>0</v>
      </c>
      <c r="F165" s="90">
        <f>IF(E164=0,"",(G164/E164)/12*E164)</f>
        <v>0</v>
      </c>
      <c r="G165" s="87">
        <f>F165</f>
        <v>0</v>
      </c>
      <c r="H165" s="149"/>
      <c r="I165" s="106" t="s">
        <v>164</v>
      </c>
      <c r="J165" s="106" t="str">
        <f>VLOOKUP(I165,Presupuesto!$B$11:$C$565,2,0)</f>
        <v>AGUINALDO Y DECIMO CUARTO MES</v>
      </c>
      <c r="K165" s="88" t="str">
        <f t="shared" si="4"/>
        <v>Posgrado</v>
      </c>
      <c r="L165" s="88" t="s">
        <v>721</v>
      </c>
    </row>
    <row r="166" spans="3:12" hidden="1" x14ac:dyDescent="0.25">
      <c r="C166" s="156" t="s">
        <v>1350</v>
      </c>
      <c r="D166" s="148"/>
      <c r="E166" s="140">
        <v>0</v>
      </c>
      <c r="F166" s="107">
        <f>IF(E164&lt;6,"",((E164-6)/12)*(G164/E164))</f>
        <v>0</v>
      </c>
      <c r="G166" s="87">
        <f>F166</f>
        <v>0</v>
      </c>
      <c r="H166" s="149"/>
      <c r="I166" s="91" t="s">
        <v>165</v>
      </c>
      <c r="J166" s="91" t="str">
        <f>VLOOKUP(I166,Presupuesto!$B$11:$C$565,2,0)</f>
        <v>DECIMOCUARTO MES</v>
      </c>
      <c r="K166" s="88" t="str">
        <f t="shared" si="4"/>
        <v>Posgrado</v>
      </c>
      <c r="L166" s="88" t="s">
        <v>721</v>
      </c>
    </row>
    <row r="167" spans="3:12" ht="15.75" hidden="1" thickBot="1" x14ac:dyDescent="0.3">
      <c r="C167" s="125" t="s">
        <v>94</v>
      </c>
      <c r="D167" s="170"/>
      <c r="E167" s="138">
        <v>12</v>
      </c>
      <c r="F167" s="206">
        <f>HLOOKUP($C167,$BZ$2:$CM$3,2,0)</f>
        <v>13238.9</v>
      </c>
      <c r="G167" s="103">
        <f>D167*E167*F167</f>
        <v>0</v>
      </c>
      <c r="H167" s="150"/>
      <c r="I167" s="104" t="s">
        <v>151</v>
      </c>
      <c r="J167" s="104" t="str">
        <f>VLOOKUP(I167,Presupuesto!$B$11:$C$565,2,0)</f>
        <v>SUELDOS Y SALARIOS PERMANENTES</v>
      </c>
      <c r="K167" s="88" t="str">
        <f t="shared" si="4"/>
        <v>Posgrado</v>
      </c>
      <c r="L167" s="88" t="s">
        <v>721</v>
      </c>
    </row>
    <row r="168" spans="3:12" hidden="1" x14ac:dyDescent="0.25">
      <c r="C168" s="155" t="s">
        <v>1349</v>
      </c>
      <c r="D168" s="148"/>
      <c r="E168" s="140">
        <v>0</v>
      </c>
      <c r="F168" s="90">
        <f>IF(E167=0,"",(G167/E167)/12*E167)</f>
        <v>0</v>
      </c>
      <c r="G168" s="87">
        <f>F168</f>
        <v>0</v>
      </c>
      <c r="H168" s="149"/>
      <c r="I168" s="106" t="s">
        <v>164</v>
      </c>
      <c r="J168" s="106" t="str">
        <f>VLOOKUP(I168,Presupuesto!$B$11:$C$565,2,0)</f>
        <v>AGUINALDO Y DECIMO CUARTO MES</v>
      </c>
      <c r="K168" s="88" t="str">
        <f t="shared" si="4"/>
        <v>Posgrado</v>
      </c>
      <c r="L168" s="88" t="s">
        <v>721</v>
      </c>
    </row>
    <row r="169" spans="3:12" hidden="1" x14ac:dyDescent="0.25">
      <c r="C169" s="156" t="s">
        <v>1350</v>
      </c>
      <c r="D169" s="148"/>
      <c r="E169" s="140">
        <v>0</v>
      </c>
      <c r="F169" s="107">
        <f>IF(E167&lt;6,"",((E167-6)/12)*(G167/E167))</f>
        <v>0</v>
      </c>
      <c r="G169" s="87">
        <f>F169</f>
        <v>0</v>
      </c>
      <c r="H169" s="149"/>
      <c r="I169" s="91" t="s">
        <v>165</v>
      </c>
      <c r="J169" s="91" t="str">
        <f>VLOOKUP(I169,Presupuesto!$B$11:$C$565,2,0)</f>
        <v>DECIMOCUARTO MES</v>
      </c>
      <c r="K169" s="88" t="str">
        <f t="shared" si="4"/>
        <v>Posgrado</v>
      </c>
      <c r="L169" s="88" t="s">
        <v>721</v>
      </c>
    </row>
    <row r="170" spans="3:12" ht="15.75" hidden="1" thickBot="1" x14ac:dyDescent="0.3">
      <c r="C170" s="125" t="s">
        <v>95</v>
      </c>
      <c r="D170" s="170"/>
      <c r="E170" s="138">
        <v>12</v>
      </c>
      <c r="F170" s="206">
        <f>HLOOKUP($C170,$BZ$2:$CM$3,2,0)</f>
        <v>12356.31</v>
      </c>
      <c r="G170" s="103">
        <f>D170*E170*F170</f>
        <v>0</v>
      </c>
      <c r="H170" s="150"/>
      <c r="I170" s="104" t="s">
        <v>151</v>
      </c>
      <c r="J170" s="104" t="str">
        <f>VLOOKUP(I170,Presupuesto!$B$11:$C$565,2,0)</f>
        <v>SUELDOS Y SALARIOS PERMANENTES</v>
      </c>
      <c r="K170" s="88" t="str">
        <f t="shared" ref="K170:K187" si="5">$K$137</f>
        <v>Posgrado</v>
      </c>
      <c r="L170" s="88" t="s">
        <v>721</v>
      </c>
    </row>
    <row r="171" spans="3:12" hidden="1" x14ac:dyDescent="0.25">
      <c r="C171" s="155" t="s">
        <v>1349</v>
      </c>
      <c r="D171" s="148"/>
      <c r="E171" s="140">
        <v>0</v>
      </c>
      <c r="F171" s="90">
        <f>IF(E170=0,"",(G170/E170)/12*E170)</f>
        <v>0</v>
      </c>
      <c r="G171" s="87">
        <f>F171</f>
        <v>0</v>
      </c>
      <c r="H171" s="149"/>
      <c r="I171" s="106" t="s">
        <v>164</v>
      </c>
      <c r="J171" s="106" t="str">
        <f>VLOOKUP(I171,Presupuesto!$B$11:$C$565,2,0)</f>
        <v>AGUINALDO Y DECIMO CUARTO MES</v>
      </c>
      <c r="K171" s="88" t="str">
        <f t="shared" si="5"/>
        <v>Posgrado</v>
      </c>
      <c r="L171" s="88" t="s">
        <v>721</v>
      </c>
    </row>
    <row r="172" spans="3:12" hidden="1" x14ac:dyDescent="0.25">
      <c r="C172" s="156" t="s">
        <v>1350</v>
      </c>
      <c r="D172" s="148"/>
      <c r="E172" s="140">
        <v>0</v>
      </c>
      <c r="F172" s="107">
        <f>IF(E170&lt;6,"",((E170-6)/12)*(G170/E170))</f>
        <v>0</v>
      </c>
      <c r="G172" s="87">
        <f>F172</f>
        <v>0</v>
      </c>
      <c r="H172" s="149"/>
      <c r="I172" s="91" t="s">
        <v>165</v>
      </c>
      <c r="J172" s="91" t="str">
        <f>VLOOKUP(I172,Presupuesto!$B$11:$C$565,2,0)</f>
        <v>DECIMOCUARTO MES</v>
      </c>
      <c r="K172" s="88" t="str">
        <f t="shared" si="5"/>
        <v>Posgrado</v>
      </c>
      <c r="L172" s="88" t="s">
        <v>721</v>
      </c>
    </row>
    <row r="173" spans="3:12" ht="15.75" hidden="1" thickBot="1" x14ac:dyDescent="0.3">
      <c r="C173" s="125" t="s">
        <v>96</v>
      </c>
      <c r="D173" s="170"/>
      <c r="E173" s="138">
        <v>12</v>
      </c>
      <c r="F173" s="206">
        <f>HLOOKUP($C173,$BZ$2:$CM$3,2,0)</f>
        <v>463.22</v>
      </c>
      <c r="G173" s="103">
        <f>D173*E173*F173</f>
        <v>0</v>
      </c>
      <c r="H173" s="150"/>
      <c r="I173" s="104" t="s">
        <v>151</v>
      </c>
      <c r="J173" s="104" t="str">
        <f>VLOOKUP(I173,Presupuesto!$B$11:$C$565,2,0)</f>
        <v>SUELDOS Y SALARIOS PERMANENTES</v>
      </c>
      <c r="K173" s="88" t="str">
        <f t="shared" si="5"/>
        <v>Posgrado</v>
      </c>
      <c r="L173" s="88" t="s">
        <v>721</v>
      </c>
    </row>
    <row r="174" spans="3:12" hidden="1" x14ac:dyDescent="0.25">
      <c r="C174" s="155" t="s">
        <v>1349</v>
      </c>
      <c r="D174" s="148"/>
      <c r="E174" s="140">
        <v>0</v>
      </c>
      <c r="F174" s="90">
        <f>IF(E173=0,"",(G173/E173)/12*E173)</f>
        <v>0</v>
      </c>
      <c r="G174" s="87">
        <f>F174</f>
        <v>0</v>
      </c>
      <c r="H174" s="149"/>
      <c r="I174" s="106" t="s">
        <v>164</v>
      </c>
      <c r="J174" s="106" t="str">
        <f>VLOOKUP(I174,Presupuesto!$B$11:$C$565,2,0)</f>
        <v>AGUINALDO Y DECIMO CUARTO MES</v>
      </c>
      <c r="K174" s="88" t="str">
        <f t="shared" si="5"/>
        <v>Posgrado</v>
      </c>
      <c r="L174" s="88" t="s">
        <v>721</v>
      </c>
    </row>
    <row r="175" spans="3:12" hidden="1" x14ac:dyDescent="0.25">
      <c r="C175" s="156" t="s">
        <v>1350</v>
      </c>
      <c r="D175" s="148"/>
      <c r="E175" s="140">
        <v>0</v>
      </c>
      <c r="F175" s="107">
        <f>IF(E173&lt;6,"",((E173-6)/12)*(G173/E173))</f>
        <v>0</v>
      </c>
      <c r="G175" s="87">
        <f>F175</f>
        <v>0</v>
      </c>
      <c r="H175" s="149"/>
      <c r="I175" s="91" t="s">
        <v>165</v>
      </c>
      <c r="J175" s="91" t="str">
        <f>VLOOKUP(I175,Presupuesto!$B$11:$C$565,2,0)</f>
        <v>DECIMOCUARTO MES</v>
      </c>
      <c r="K175" s="88" t="str">
        <f t="shared" si="5"/>
        <v>Posgrado</v>
      </c>
      <c r="L175" s="88" t="s">
        <v>721</v>
      </c>
    </row>
    <row r="176" spans="3:12" ht="15.75" hidden="1" thickBot="1" x14ac:dyDescent="0.3">
      <c r="C176" s="125" t="s">
        <v>97</v>
      </c>
      <c r="D176" s="170"/>
      <c r="E176" s="138">
        <v>12</v>
      </c>
      <c r="F176" s="206">
        <f>HLOOKUP($C176,$BZ$2:$CM$3,2,0)</f>
        <v>2007.3</v>
      </c>
      <c r="G176" s="103">
        <f>D176*E176*F176</f>
        <v>0</v>
      </c>
      <c r="H176" s="150"/>
      <c r="I176" s="104" t="s">
        <v>151</v>
      </c>
      <c r="J176" s="104" t="str">
        <f>VLOOKUP(I176,Presupuesto!$B$11:$C$565,2,0)</f>
        <v>SUELDOS Y SALARIOS PERMANENTES</v>
      </c>
      <c r="K176" s="88" t="str">
        <f t="shared" si="5"/>
        <v>Posgrado</v>
      </c>
      <c r="L176" s="88" t="s">
        <v>721</v>
      </c>
    </row>
    <row r="177" spans="3:12" hidden="1" x14ac:dyDescent="0.25">
      <c r="C177" s="155" t="s">
        <v>1349</v>
      </c>
      <c r="D177" s="148"/>
      <c r="E177" s="140">
        <v>0</v>
      </c>
      <c r="F177" s="90">
        <f>IF(E176=0,"",(G176/E176)/12*E176)</f>
        <v>0</v>
      </c>
      <c r="G177" s="87">
        <f>F177</f>
        <v>0</v>
      </c>
      <c r="H177" s="149"/>
      <c r="I177" s="106" t="s">
        <v>164</v>
      </c>
      <c r="J177" s="106" t="str">
        <f>VLOOKUP(I177,Presupuesto!$B$11:$C$565,2,0)</f>
        <v>AGUINALDO Y DECIMO CUARTO MES</v>
      </c>
      <c r="K177" s="88" t="str">
        <f t="shared" si="5"/>
        <v>Posgrado</v>
      </c>
      <c r="L177" s="88" t="s">
        <v>721</v>
      </c>
    </row>
    <row r="178" spans="3:12" hidden="1" x14ac:dyDescent="0.25">
      <c r="C178" s="156" t="s">
        <v>1350</v>
      </c>
      <c r="D178" s="148"/>
      <c r="E178" s="140">
        <v>0</v>
      </c>
      <c r="F178" s="107">
        <f>IF(E176&lt;6,"",((E176-6)/12)*(G176/E176))</f>
        <v>0</v>
      </c>
      <c r="G178" s="87">
        <f>F178</f>
        <v>0</v>
      </c>
      <c r="H178" s="149"/>
      <c r="I178" s="91" t="s">
        <v>165</v>
      </c>
      <c r="J178" s="91" t="str">
        <f>VLOOKUP(I178,Presupuesto!$B$11:$C$565,2,0)</f>
        <v>DECIMOCUARTO MES</v>
      </c>
      <c r="K178" s="88" t="str">
        <f t="shared" si="5"/>
        <v>Posgrado</v>
      </c>
      <c r="L178" s="88" t="s">
        <v>721</v>
      </c>
    </row>
    <row r="179" spans="3:12" ht="15.75" hidden="1" thickBot="1" x14ac:dyDescent="0.3">
      <c r="C179" s="128" t="s">
        <v>101</v>
      </c>
      <c r="D179" s="170"/>
      <c r="E179" s="138">
        <v>12</v>
      </c>
      <c r="F179" s="127">
        <v>30000</v>
      </c>
      <c r="G179" s="103">
        <f>D179*E179*F179</f>
        <v>0</v>
      </c>
      <c r="H179" s="150"/>
      <c r="I179" s="104" t="s">
        <v>200</v>
      </c>
      <c r="J179" s="104" t="str">
        <f>VLOOKUP(I179,Presupuesto!$B$11:$C$565,2,0)</f>
        <v>CONTRATOS ESPECIALES</v>
      </c>
      <c r="K179" s="88" t="str">
        <f t="shared" si="5"/>
        <v>Posgrado</v>
      </c>
      <c r="L179" s="88" t="s">
        <v>721</v>
      </c>
    </row>
    <row r="180" spans="3:12" hidden="1" x14ac:dyDescent="0.25">
      <c r="C180" s="155" t="s">
        <v>1349</v>
      </c>
      <c r="D180" s="148"/>
      <c r="E180" s="140">
        <v>0</v>
      </c>
      <c r="F180" s="107">
        <f>IF(E179=0,"",(G179/E179)/12*E179)</f>
        <v>0</v>
      </c>
      <c r="G180" s="87">
        <f>F180</f>
        <v>0</v>
      </c>
      <c r="H180" s="149"/>
      <c r="I180" s="91" t="s">
        <v>200</v>
      </c>
      <c r="J180" s="91" t="str">
        <f>VLOOKUP(I180,Presupuesto!$B$11:$C$565,2,0)</f>
        <v>CONTRATOS ESPECIALES</v>
      </c>
      <c r="K180" s="88" t="str">
        <f t="shared" si="5"/>
        <v>Posgrado</v>
      </c>
      <c r="L180" s="88" t="s">
        <v>719</v>
      </c>
    </row>
    <row r="181" spans="3:12" hidden="1" x14ac:dyDescent="0.25">
      <c r="C181" s="156" t="s">
        <v>1350</v>
      </c>
      <c r="D181" s="148"/>
      <c r="E181" s="140">
        <v>0</v>
      </c>
      <c r="F181" s="90">
        <f>IF(E179&lt;6,"",((E179-6)/12)*(G179/E179))</f>
        <v>0</v>
      </c>
      <c r="G181" s="87">
        <f>F181</f>
        <v>0</v>
      </c>
      <c r="H181" s="149"/>
      <c r="I181" s="91" t="s">
        <v>200</v>
      </c>
      <c r="J181" s="91" t="str">
        <f>VLOOKUP(I181,Presupuesto!$B$11:$C$565,2,0)</f>
        <v>CONTRATOS ESPECIALES</v>
      </c>
      <c r="K181" s="88" t="str">
        <f t="shared" si="5"/>
        <v>Posgrado</v>
      </c>
      <c r="L181" s="88" t="s">
        <v>727</v>
      </c>
    </row>
    <row r="182" spans="3:12" ht="15.75" hidden="1" thickBot="1" x14ac:dyDescent="0.3">
      <c r="C182" s="128" t="s">
        <v>102</v>
      </c>
      <c r="D182" s="170"/>
      <c r="E182" s="138">
        <v>12</v>
      </c>
      <c r="F182" s="108">
        <v>30000</v>
      </c>
      <c r="G182" s="103">
        <f>D182*E182*F182</f>
        <v>0</v>
      </c>
      <c r="H182" s="150"/>
      <c r="I182" s="104" t="s">
        <v>298</v>
      </c>
      <c r="J182" s="104" t="str">
        <f>VLOOKUP(I182,Presupuesto!$B$11:$C$565,2,0)</f>
        <v>OTROS SERVICIOS TECNICOS Y PROFESIONALES</v>
      </c>
      <c r="K182" s="88" t="str">
        <f t="shared" si="5"/>
        <v>Posgrado</v>
      </c>
      <c r="L182" s="88" t="s">
        <v>719</v>
      </c>
    </row>
    <row r="183" spans="3:12" hidden="1" x14ac:dyDescent="0.25">
      <c r="C183" s="155" t="s">
        <v>1349</v>
      </c>
      <c r="D183" s="148"/>
      <c r="E183" s="140">
        <v>0</v>
      </c>
      <c r="F183" s="90">
        <v>0</v>
      </c>
      <c r="G183" s="87">
        <f>F183</f>
        <v>0</v>
      </c>
      <c r="H183" s="149"/>
      <c r="I183" s="91" t="s">
        <v>298</v>
      </c>
      <c r="J183" s="91" t="str">
        <f>VLOOKUP(I183,Presupuesto!$B$11:$C$565,2,0)</f>
        <v>OTROS SERVICIOS TECNICOS Y PROFESIONALES</v>
      </c>
      <c r="K183" s="88" t="str">
        <f t="shared" si="5"/>
        <v>Posgrado</v>
      </c>
      <c r="L183" s="88" t="s">
        <v>719</v>
      </c>
    </row>
    <row r="184" spans="3:12" hidden="1" x14ac:dyDescent="0.25">
      <c r="C184" s="156" t="s">
        <v>1350</v>
      </c>
      <c r="D184" s="148"/>
      <c r="E184" s="140">
        <v>0</v>
      </c>
      <c r="F184" s="90">
        <v>0</v>
      </c>
      <c r="G184" s="87">
        <f>F184</f>
        <v>0</v>
      </c>
      <c r="H184" s="149"/>
      <c r="I184" s="91" t="s">
        <v>298</v>
      </c>
      <c r="J184" s="91" t="str">
        <f>VLOOKUP(I184,Presupuesto!$B$11:$C$565,2,0)</f>
        <v>OTROS SERVICIOS TECNICOS Y PROFESIONALES</v>
      </c>
      <c r="K184" s="88" t="str">
        <f t="shared" si="5"/>
        <v>Posgrado</v>
      </c>
      <c r="L184" s="88" t="s">
        <v>719</v>
      </c>
    </row>
    <row r="185" spans="3:12" ht="15.75" hidden="1" thickBot="1" x14ac:dyDescent="0.3">
      <c r="C185" s="128" t="s">
        <v>103</v>
      </c>
      <c r="D185" s="170"/>
      <c r="E185" s="138">
        <v>12</v>
      </c>
      <c r="F185" s="108">
        <v>30000</v>
      </c>
      <c r="G185" s="103">
        <f>D185*E185*F185</f>
        <v>0</v>
      </c>
      <c r="H185" s="150"/>
      <c r="I185" s="104" t="s">
        <v>151</v>
      </c>
      <c r="J185" s="104" t="str">
        <f>VLOOKUP(I185,Presupuesto!$B$11:$C$565,2,0)</f>
        <v>SUELDOS Y SALARIOS PERMANENTES</v>
      </c>
      <c r="K185" s="88" t="str">
        <f t="shared" si="5"/>
        <v>Posgrado</v>
      </c>
      <c r="L185" s="88" t="s">
        <v>719</v>
      </c>
    </row>
    <row r="186" spans="3:12" hidden="1" x14ac:dyDescent="0.25">
      <c r="C186" s="155" t="s">
        <v>1349</v>
      </c>
      <c r="D186" s="153"/>
      <c r="E186" s="119">
        <v>0</v>
      </c>
      <c r="F186" s="109">
        <f>IF(E185=0,"",(G185/E185)/12*E185)</f>
        <v>0</v>
      </c>
      <c r="G186" s="110">
        <f>F186</f>
        <v>0</v>
      </c>
      <c r="H186" s="149"/>
      <c r="I186" s="91" t="s">
        <v>164</v>
      </c>
      <c r="J186" s="91" t="str">
        <f>VLOOKUP(I186,Presupuesto!$B$11:$C$565,2,0)</f>
        <v>AGUINALDO Y DECIMO CUARTO MES</v>
      </c>
      <c r="K186" s="88" t="str">
        <f t="shared" si="5"/>
        <v>Posgrado</v>
      </c>
      <c r="L186" s="88" t="s">
        <v>719</v>
      </c>
    </row>
    <row r="187" spans="3:12" ht="15.75" hidden="1" thickBot="1" x14ac:dyDescent="0.3">
      <c r="C187" s="157" t="s">
        <v>1350</v>
      </c>
      <c r="D187" s="147"/>
      <c r="E187" s="120">
        <v>0</v>
      </c>
      <c r="F187" s="95">
        <f>IF(E185&lt;6,"",((E185-6)/12)*(G185/E185))</f>
        <v>0</v>
      </c>
      <c r="G187" s="95">
        <f>F187</f>
        <v>0</v>
      </c>
      <c r="H187" s="147"/>
      <c r="I187" s="96" t="s">
        <v>165</v>
      </c>
      <c r="J187" s="113" t="str">
        <f>VLOOKUP(I187,Presupuesto!$B$11:$C$565,2,0)</f>
        <v>DECIMOCUARTO MES</v>
      </c>
      <c r="K187" s="96" t="str">
        <f t="shared" si="5"/>
        <v>Posgrado</v>
      </c>
      <c r="L187" s="113" t="s">
        <v>719</v>
      </c>
    </row>
    <row r="189" spans="3:12" ht="15.75" thickBot="1" x14ac:dyDescent="0.3">
      <c r="C189" s="254"/>
      <c r="D189" s="243"/>
      <c r="E189" s="254"/>
      <c r="F189" s="254"/>
      <c r="G189" s="254"/>
      <c r="H189" s="243"/>
      <c r="I189" s="254"/>
      <c r="J189" s="254"/>
      <c r="K189" s="139"/>
      <c r="L189" s="254"/>
    </row>
    <row r="190" spans="3:12" ht="15.75" thickBot="1" x14ac:dyDescent="0.3">
      <c r="C190" s="67" t="s">
        <v>1308</v>
      </c>
      <c r="D190" s="30">
        <f>SUM(G197:G247)</f>
        <v>7988455.4399999985</v>
      </c>
      <c r="E190" s="84"/>
      <c r="F190" s="84"/>
      <c r="G190" s="84"/>
      <c r="H190" s="69"/>
      <c r="I190" s="69"/>
      <c r="J190" s="69"/>
      <c r="K190" s="139"/>
      <c r="L190" s="254"/>
    </row>
    <row r="191" spans="3:12" x14ac:dyDescent="0.25">
      <c r="C191" s="254"/>
      <c r="D191" s="31"/>
      <c r="E191" s="84"/>
      <c r="F191" s="84"/>
      <c r="G191" s="84"/>
      <c r="H191" s="69"/>
      <c r="I191" s="69"/>
      <c r="J191" s="69"/>
      <c r="K191" s="139"/>
      <c r="L191" s="254"/>
    </row>
    <row r="192" spans="3:12" x14ac:dyDescent="0.25">
      <c r="C192" s="254"/>
      <c r="D192" s="31"/>
      <c r="E192" s="84"/>
      <c r="F192" s="84"/>
      <c r="G192" s="84"/>
      <c r="H192" s="69"/>
      <c r="I192" s="69"/>
      <c r="J192" s="69"/>
      <c r="K192" s="139"/>
      <c r="L192" s="254"/>
    </row>
    <row r="193" spans="3:12" ht="15.75" x14ac:dyDescent="0.25">
      <c r="C193" s="172" t="s">
        <v>1309</v>
      </c>
      <c r="D193" s="230" t="s">
        <v>2603</v>
      </c>
      <c r="E193" s="84"/>
      <c r="F193" s="84"/>
      <c r="G193" s="84"/>
      <c r="H193" s="69"/>
      <c r="I193" s="69"/>
      <c r="J193" s="69"/>
      <c r="K193" s="139"/>
      <c r="L193" s="254"/>
    </row>
    <row r="194" spans="3:12" ht="18.75" x14ac:dyDescent="0.25">
      <c r="C194" s="173" t="str">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 xml:space="preserve">2. Solicitar la creación de plazas necesarias y crear los perfiles para someterlos a concurso (Arte, por lo menos 8 plazas nuevas para implementar las nuevas carreras y 8 para la carrera de música. 1 conserje, 1 asistente técnico en teatro).  </v>
      </c>
      <c r="D194" s="31"/>
      <c r="E194" s="84"/>
      <c r="F194" s="84"/>
      <c r="G194" s="84"/>
      <c r="H194" s="69"/>
      <c r="I194" s="69"/>
      <c r="J194" s="69"/>
      <c r="K194" s="139"/>
      <c r="L194" s="254"/>
    </row>
    <row r="195" spans="3:12" ht="15.75" thickBot="1" x14ac:dyDescent="0.3">
      <c r="C195" s="161"/>
      <c r="D195" s="31"/>
      <c r="E195" s="84"/>
      <c r="F195" s="84"/>
      <c r="G195" s="84"/>
      <c r="H195" s="69"/>
      <c r="I195" s="69"/>
      <c r="J195" s="69"/>
      <c r="K195" s="139"/>
      <c r="L195" s="254"/>
    </row>
    <row r="196" spans="3:12" ht="30.75" thickBot="1" x14ac:dyDescent="0.3">
      <c r="C196" s="122" t="s">
        <v>1311</v>
      </c>
      <c r="D196" s="126" t="s">
        <v>99</v>
      </c>
      <c r="E196" s="154" t="s">
        <v>1348</v>
      </c>
      <c r="F196" s="126" t="s">
        <v>1313</v>
      </c>
      <c r="G196" s="123" t="s">
        <v>1314</v>
      </c>
      <c r="H196" s="121" t="s">
        <v>1315</v>
      </c>
      <c r="I196" s="124" t="s">
        <v>1316</v>
      </c>
      <c r="J196" s="124" t="s">
        <v>711</v>
      </c>
      <c r="K196" s="124" t="s">
        <v>1317</v>
      </c>
      <c r="L196" s="124" t="s">
        <v>1318</v>
      </c>
    </row>
    <row r="197" spans="3:12" ht="15.75" hidden="1" thickBot="1" x14ac:dyDescent="0.3">
      <c r="C197" s="125" t="s">
        <v>84</v>
      </c>
      <c r="D197" s="170"/>
      <c r="E197" s="138">
        <v>12</v>
      </c>
      <c r="F197" s="206">
        <f>HLOOKUP($C197,$BZ$2:$CM$3,2,0)</f>
        <v>43674.39</v>
      </c>
      <c r="G197" s="103">
        <f>D197*E197*F197</f>
        <v>0</v>
      </c>
      <c r="H197" s="150"/>
      <c r="I197" s="104" t="s">
        <v>151</v>
      </c>
      <c r="J197" s="104" t="str">
        <f>VLOOKUP(I197,Presupuesto!$B$11:$C$565,2,0)</f>
        <v>SUELDOS Y SALARIOS PERMANENTES</v>
      </c>
      <c r="K197" s="181" t="s">
        <v>72</v>
      </c>
      <c r="L197" s="88" t="s">
        <v>719</v>
      </c>
    </row>
    <row r="198" spans="3:12" ht="15.75" hidden="1" thickBot="1" x14ac:dyDescent="0.3">
      <c r="C198" s="155" t="s">
        <v>1349</v>
      </c>
      <c r="D198" s="148"/>
      <c r="E198" s="140">
        <v>0</v>
      </c>
      <c r="F198" s="90">
        <f>IF(E197=0,"",(G197/E197)/12*E197)</f>
        <v>0</v>
      </c>
      <c r="G198" s="87">
        <f>F198</f>
        <v>0</v>
      </c>
      <c r="H198" s="149"/>
      <c r="I198" s="106" t="s">
        <v>164</v>
      </c>
      <c r="J198" s="106" t="str">
        <f>VLOOKUP(I198,Presupuesto!$B$11:$C$565,2,0)</f>
        <v>AGUINALDO Y DECIMO CUARTO MES</v>
      </c>
      <c r="K198" s="88" t="str">
        <f t="shared" ref="K198:K229" si="6">$K$197</f>
        <v>Posgrado</v>
      </c>
      <c r="L198" s="88" t="s">
        <v>720</v>
      </c>
    </row>
    <row r="199" spans="3:12" ht="15.75" hidden="1" thickBot="1" x14ac:dyDescent="0.3">
      <c r="C199" s="156" t="s">
        <v>1350</v>
      </c>
      <c r="D199" s="148"/>
      <c r="E199" s="140">
        <v>0</v>
      </c>
      <c r="F199" s="107">
        <f>IF(E197&lt;6,"",((E197-6)/12)*(G197/E197))</f>
        <v>0</v>
      </c>
      <c r="G199" s="87">
        <f>F199</f>
        <v>0</v>
      </c>
      <c r="H199" s="149"/>
      <c r="I199" s="91" t="s">
        <v>165</v>
      </c>
      <c r="J199" s="91" t="str">
        <f>VLOOKUP(I199,Presupuesto!$B$11:$C$565,2,0)</f>
        <v>DECIMOCUARTO MES</v>
      </c>
      <c r="K199" s="88" t="str">
        <f t="shared" si="6"/>
        <v>Posgrado</v>
      </c>
      <c r="L199" s="88" t="s">
        <v>721</v>
      </c>
    </row>
    <row r="200" spans="3:12" ht="15.75" hidden="1" thickBot="1" x14ac:dyDescent="0.3">
      <c r="C200" s="125" t="s">
        <v>85</v>
      </c>
      <c r="D200" s="170"/>
      <c r="E200" s="138">
        <v>12</v>
      </c>
      <c r="F200" s="206">
        <f>HLOOKUP($C200,$BZ$2:$CM$3,2,0)</f>
        <v>39703.99</v>
      </c>
      <c r="G200" s="103">
        <f>D200*E200*F200</f>
        <v>0</v>
      </c>
      <c r="H200" s="150"/>
      <c r="I200" s="104" t="s">
        <v>151</v>
      </c>
      <c r="J200" s="104" t="str">
        <f>VLOOKUP(I200,Presupuesto!$B$11:$C$565,2,0)</f>
        <v>SUELDOS Y SALARIOS PERMANENTES</v>
      </c>
      <c r="K200" s="88" t="str">
        <f t="shared" si="6"/>
        <v>Posgrado</v>
      </c>
      <c r="L200" s="88" t="s">
        <v>721</v>
      </c>
    </row>
    <row r="201" spans="3:12" ht="15.75" hidden="1" thickBot="1" x14ac:dyDescent="0.3">
      <c r="C201" s="155" t="s">
        <v>1349</v>
      </c>
      <c r="D201" s="148"/>
      <c r="E201" s="140">
        <v>0</v>
      </c>
      <c r="F201" s="90">
        <f>IF(E200=0,"",(G200/E200)/12*E200)</f>
        <v>0</v>
      </c>
      <c r="G201" s="87">
        <f>F201</f>
        <v>0</v>
      </c>
      <c r="H201" s="149"/>
      <c r="I201" s="106" t="s">
        <v>164</v>
      </c>
      <c r="J201" s="106" t="str">
        <f>VLOOKUP(I201,Presupuesto!$B$11:$C$565,2,0)</f>
        <v>AGUINALDO Y DECIMO CUARTO MES</v>
      </c>
      <c r="K201" s="88" t="str">
        <f t="shared" si="6"/>
        <v>Posgrado</v>
      </c>
      <c r="L201" s="88" t="s">
        <v>721</v>
      </c>
    </row>
    <row r="202" spans="3:12" ht="15.75" hidden="1" thickBot="1" x14ac:dyDescent="0.3">
      <c r="C202" s="156" t="s">
        <v>1350</v>
      </c>
      <c r="D202" s="148"/>
      <c r="E202" s="140">
        <v>0</v>
      </c>
      <c r="F202" s="107">
        <f>IF(E200&lt;6,"",((E200-6)/12)*(G200/E200))</f>
        <v>0</v>
      </c>
      <c r="G202" s="87">
        <f>F202</f>
        <v>0</v>
      </c>
      <c r="H202" s="149"/>
      <c r="I202" s="91" t="s">
        <v>165</v>
      </c>
      <c r="J202" s="91" t="str">
        <f>VLOOKUP(I202,Presupuesto!$B$11:$C$565,2,0)</f>
        <v>DECIMOCUARTO MES</v>
      </c>
      <c r="K202" s="88" t="str">
        <f t="shared" si="6"/>
        <v>Posgrado</v>
      </c>
      <c r="L202" s="88" t="s">
        <v>721</v>
      </c>
    </row>
    <row r="203" spans="3:12" ht="15.75" thickBot="1" x14ac:dyDescent="0.3">
      <c r="C203" s="125" t="s">
        <v>86</v>
      </c>
      <c r="D203" s="170">
        <v>16</v>
      </c>
      <c r="E203" s="138">
        <v>12</v>
      </c>
      <c r="F203" s="206">
        <f>HLOOKUP($C203,$BZ$2:$CM$3,2,0)</f>
        <v>35733.589999999997</v>
      </c>
      <c r="G203" s="103">
        <f>D203*E203*F203</f>
        <v>6860849.2799999993</v>
      </c>
      <c r="H203" s="150" t="s">
        <v>712</v>
      </c>
      <c r="I203" s="104" t="s">
        <v>151</v>
      </c>
      <c r="J203" s="104" t="str">
        <f>VLOOKUP(I203,Presupuesto!$B$11:$C$565,2,0)</f>
        <v>SUELDOS Y SALARIOS PERMANENTES</v>
      </c>
      <c r="K203" s="88" t="s">
        <v>75</v>
      </c>
      <c r="L203" s="88" t="s">
        <v>719</v>
      </c>
    </row>
    <row r="204" spans="3:12" x14ac:dyDescent="0.25">
      <c r="C204" s="155" t="s">
        <v>1349</v>
      </c>
      <c r="D204" s="148"/>
      <c r="E204" s="140">
        <v>0</v>
      </c>
      <c r="F204" s="90">
        <f>IF(E203=0,"",(G203/E203)/12*E203)</f>
        <v>571737.43999999994</v>
      </c>
      <c r="G204" s="87">
        <f>F204</f>
        <v>571737.43999999994</v>
      </c>
      <c r="H204" s="149" t="s">
        <v>712</v>
      </c>
      <c r="I204" s="106" t="s">
        <v>164</v>
      </c>
      <c r="J204" s="106" t="str">
        <f>VLOOKUP(I204,Presupuesto!$B$11:$C$565,2,0)</f>
        <v>AGUINALDO Y DECIMO CUARTO MES</v>
      </c>
      <c r="K204" s="88" t="s">
        <v>75</v>
      </c>
      <c r="L204" s="88" t="s">
        <v>719</v>
      </c>
    </row>
    <row r="205" spans="3:12" ht="15.75" thickBot="1" x14ac:dyDescent="0.3">
      <c r="C205" s="156" t="s">
        <v>1350</v>
      </c>
      <c r="D205" s="148"/>
      <c r="E205" s="140">
        <v>0</v>
      </c>
      <c r="F205" s="107">
        <f>IF(E203&lt;6,"",((E203-6)/12)*(G203/E203))</f>
        <v>285868.71999999997</v>
      </c>
      <c r="G205" s="87">
        <f>F205</f>
        <v>285868.71999999997</v>
      </c>
      <c r="H205" s="149" t="s">
        <v>712</v>
      </c>
      <c r="I205" s="91" t="s">
        <v>165</v>
      </c>
      <c r="J205" s="91" t="str">
        <f>VLOOKUP(I205,Presupuesto!$B$11:$C$565,2,0)</f>
        <v>DECIMOCUARTO MES</v>
      </c>
      <c r="K205" s="88" t="s">
        <v>75</v>
      </c>
      <c r="L205" s="88" t="s">
        <v>719</v>
      </c>
    </row>
    <row r="206" spans="3:12" ht="15.75" hidden="1" thickBot="1" x14ac:dyDescent="0.3">
      <c r="C206" s="125" t="s">
        <v>87</v>
      </c>
      <c r="D206" s="170"/>
      <c r="E206" s="138">
        <v>12</v>
      </c>
      <c r="F206" s="206">
        <f>HLOOKUP($C206,$BZ$2:$CM$3,2,0)</f>
        <v>31763.19</v>
      </c>
      <c r="G206" s="103">
        <f>D206*E206*F206</f>
        <v>0</v>
      </c>
      <c r="H206" s="150"/>
      <c r="I206" s="104" t="s">
        <v>151</v>
      </c>
      <c r="J206" s="104" t="str">
        <f>VLOOKUP(I206,Presupuesto!$B$11:$C$565,2,0)</f>
        <v>SUELDOS Y SALARIOS PERMANENTES</v>
      </c>
      <c r="K206" s="88" t="str">
        <f t="shared" si="6"/>
        <v>Posgrado</v>
      </c>
      <c r="L206" s="88" t="s">
        <v>721</v>
      </c>
    </row>
    <row r="207" spans="3:12" ht="15.75" hidden="1" thickBot="1" x14ac:dyDescent="0.3">
      <c r="C207" s="155" t="s">
        <v>1349</v>
      </c>
      <c r="D207" s="148"/>
      <c r="E207" s="140">
        <v>0</v>
      </c>
      <c r="F207" s="90">
        <f>IF(E206=0,"",(G206/E206)/12*E206)</f>
        <v>0</v>
      </c>
      <c r="G207" s="87">
        <f>F207</f>
        <v>0</v>
      </c>
      <c r="H207" s="149"/>
      <c r="I207" s="106" t="s">
        <v>164</v>
      </c>
      <c r="J207" s="106" t="str">
        <f>VLOOKUP(I207,Presupuesto!$B$11:$C$565,2,0)</f>
        <v>AGUINALDO Y DECIMO CUARTO MES</v>
      </c>
      <c r="K207" s="88" t="str">
        <f t="shared" si="6"/>
        <v>Posgrado</v>
      </c>
      <c r="L207" s="88" t="s">
        <v>721</v>
      </c>
    </row>
    <row r="208" spans="3:12" ht="15.75" hidden="1" thickBot="1" x14ac:dyDescent="0.3">
      <c r="C208" s="156" t="s">
        <v>1350</v>
      </c>
      <c r="D208" s="148"/>
      <c r="E208" s="140">
        <v>0</v>
      </c>
      <c r="F208" s="107">
        <f>IF(E206&lt;6,"",((E206-6)/12)*(G206/E206))</f>
        <v>0</v>
      </c>
      <c r="G208" s="87">
        <f>F208</f>
        <v>0</v>
      </c>
      <c r="H208" s="149"/>
      <c r="I208" s="91" t="s">
        <v>165</v>
      </c>
      <c r="J208" s="91" t="str">
        <f>VLOOKUP(I208,Presupuesto!$B$11:$C$565,2,0)</f>
        <v>DECIMOCUARTO MES</v>
      </c>
      <c r="K208" s="88" t="str">
        <f t="shared" si="6"/>
        <v>Posgrado</v>
      </c>
      <c r="L208" s="88" t="s">
        <v>721</v>
      </c>
    </row>
    <row r="209" spans="3:12" ht="15.75" hidden="1" thickBot="1" x14ac:dyDescent="0.3">
      <c r="C209" s="125" t="s">
        <v>88</v>
      </c>
      <c r="D209" s="170"/>
      <c r="E209" s="138">
        <v>12</v>
      </c>
      <c r="F209" s="206">
        <f>HLOOKUP($C209,$BZ$2:$CM$3,2,0)</f>
        <v>29777.99</v>
      </c>
      <c r="G209" s="103">
        <f>D209*E209*F209</f>
        <v>0</v>
      </c>
      <c r="H209" s="150"/>
      <c r="I209" s="104" t="s">
        <v>151</v>
      </c>
      <c r="J209" s="104" t="str">
        <f>VLOOKUP(I209,Presupuesto!$B$11:$C$565,2,0)</f>
        <v>SUELDOS Y SALARIOS PERMANENTES</v>
      </c>
      <c r="K209" s="88" t="str">
        <f t="shared" si="6"/>
        <v>Posgrado</v>
      </c>
      <c r="L209" s="88" t="s">
        <v>721</v>
      </c>
    </row>
    <row r="210" spans="3:12" ht="15.75" hidden="1" thickBot="1" x14ac:dyDescent="0.3">
      <c r="C210" s="155" t="s">
        <v>1349</v>
      </c>
      <c r="D210" s="148"/>
      <c r="E210" s="140">
        <v>0</v>
      </c>
      <c r="F210" s="90">
        <f>IF(E209=0,"",(G209/E209)/12*E209)</f>
        <v>0</v>
      </c>
      <c r="G210" s="87">
        <f>F210</f>
        <v>0</v>
      </c>
      <c r="H210" s="149"/>
      <c r="I210" s="106" t="s">
        <v>164</v>
      </c>
      <c r="J210" s="106" t="str">
        <f>VLOOKUP(I210,Presupuesto!$B$11:$C$565,2,0)</f>
        <v>AGUINALDO Y DECIMO CUARTO MES</v>
      </c>
      <c r="K210" s="88" t="str">
        <f t="shared" si="6"/>
        <v>Posgrado</v>
      </c>
      <c r="L210" s="88" t="s">
        <v>721</v>
      </c>
    </row>
    <row r="211" spans="3:12" ht="15.75" hidden="1" thickBot="1" x14ac:dyDescent="0.3">
      <c r="C211" s="156" t="s">
        <v>1350</v>
      </c>
      <c r="D211" s="148"/>
      <c r="E211" s="140">
        <v>0</v>
      </c>
      <c r="F211" s="107">
        <f>IF(E209&lt;6,"",((E209-6)/12)*(G209/E209))</f>
        <v>0</v>
      </c>
      <c r="G211" s="87">
        <f>F211</f>
        <v>0</v>
      </c>
      <c r="H211" s="149"/>
      <c r="I211" s="91" t="s">
        <v>165</v>
      </c>
      <c r="J211" s="91" t="str">
        <f>VLOOKUP(I211,Presupuesto!$B$11:$C$565,2,0)</f>
        <v>DECIMOCUARTO MES</v>
      </c>
      <c r="K211" s="88" t="str">
        <f t="shared" si="6"/>
        <v>Posgrado</v>
      </c>
      <c r="L211" s="88" t="s">
        <v>721</v>
      </c>
    </row>
    <row r="212" spans="3:12" ht="15.75" hidden="1" thickBot="1" x14ac:dyDescent="0.3">
      <c r="C212" s="125" t="s">
        <v>89</v>
      </c>
      <c r="D212" s="170"/>
      <c r="E212" s="138">
        <v>12</v>
      </c>
      <c r="F212" s="206">
        <f>HLOOKUP($C212,$BZ$2:$CM$3,2,0)</f>
        <v>27792.79</v>
      </c>
      <c r="G212" s="103">
        <f>D212*E212*F212</f>
        <v>0</v>
      </c>
      <c r="H212" s="150"/>
      <c r="I212" s="104" t="s">
        <v>151</v>
      </c>
      <c r="J212" s="104" t="str">
        <f>VLOOKUP(I212,Presupuesto!$B$11:$C$565,2,0)</f>
        <v>SUELDOS Y SALARIOS PERMANENTES</v>
      </c>
      <c r="K212" s="88" t="str">
        <f t="shared" si="6"/>
        <v>Posgrado</v>
      </c>
      <c r="L212" s="88" t="s">
        <v>721</v>
      </c>
    </row>
    <row r="213" spans="3:12" ht="15.75" hidden="1" thickBot="1" x14ac:dyDescent="0.3">
      <c r="C213" s="155" t="s">
        <v>1349</v>
      </c>
      <c r="D213" s="148"/>
      <c r="E213" s="140">
        <v>0</v>
      </c>
      <c r="F213" s="90">
        <f>IF(E212=0,"",(G212/E212)/12*E212)</f>
        <v>0</v>
      </c>
      <c r="G213" s="87">
        <f>F213</f>
        <v>0</v>
      </c>
      <c r="H213" s="149"/>
      <c r="I213" s="106" t="s">
        <v>164</v>
      </c>
      <c r="J213" s="106" t="str">
        <f>VLOOKUP(I213,Presupuesto!$B$11:$C$565,2,0)</f>
        <v>AGUINALDO Y DECIMO CUARTO MES</v>
      </c>
      <c r="K213" s="88" t="str">
        <f t="shared" si="6"/>
        <v>Posgrado</v>
      </c>
      <c r="L213" s="88" t="s">
        <v>721</v>
      </c>
    </row>
    <row r="214" spans="3:12" ht="15.75" hidden="1" thickBot="1" x14ac:dyDescent="0.3">
      <c r="C214" s="156" t="s">
        <v>1350</v>
      </c>
      <c r="D214" s="148"/>
      <c r="E214" s="140">
        <v>0</v>
      </c>
      <c r="F214" s="107">
        <f>IF(E212&lt;6,"",((E212-6)/12)*(G212/E212))</f>
        <v>0</v>
      </c>
      <c r="G214" s="87">
        <f>F214</f>
        <v>0</v>
      </c>
      <c r="H214" s="149"/>
      <c r="I214" s="91" t="s">
        <v>165</v>
      </c>
      <c r="J214" s="91" t="str">
        <f>VLOOKUP(I214,Presupuesto!$B$11:$C$565,2,0)</f>
        <v>DECIMOCUARTO MES</v>
      </c>
      <c r="K214" s="88" t="str">
        <f t="shared" si="6"/>
        <v>Posgrado</v>
      </c>
      <c r="L214" s="88" t="s">
        <v>721</v>
      </c>
    </row>
    <row r="215" spans="3:12" ht="15.75" hidden="1" thickBot="1" x14ac:dyDescent="0.3">
      <c r="C215" s="125" t="s">
        <v>90</v>
      </c>
      <c r="D215" s="170"/>
      <c r="E215" s="138">
        <v>12</v>
      </c>
      <c r="F215" s="206">
        <f>HLOOKUP($C215,$BZ$2:$CM$3,2,0)</f>
        <v>18859.39</v>
      </c>
      <c r="G215" s="103">
        <f>D215*E215*F215</f>
        <v>0</v>
      </c>
      <c r="H215" s="150"/>
      <c r="I215" s="104" t="s">
        <v>151</v>
      </c>
      <c r="J215" s="104" t="str">
        <f>VLOOKUP(I215,Presupuesto!$B$11:$C$565,2,0)</f>
        <v>SUELDOS Y SALARIOS PERMANENTES</v>
      </c>
      <c r="K215" s="88" t="str">
        <f t="shared" si="6"/>
        <v>Posgrado</v>
      </c>
      <c r="L215" s="88" t="s">
        <v>721</v>
      </c>
    </row>
    <row r="216" spans="3:12" ht="15.75" hidden="1" thickBot="1" x14ac:dyDescent="0.3">
      <c r="C216" s="155" t="s">
        <v>1349</v>
      </c>
      <c r="D216" s="148"/>
      <c r="E216" s="140">
        <v>0</v>
      </c>
      <c r="F216" s="90">
        <f>IF(E215=0,"",(G215/E215)/12*E215)</f>
        <v>0</v>
      </c>
      <c r="G216" s="87">
        <f>F216</f>
        <v>0</v>
      </c>
      <c r="H216" s="149"/>
      <c r="I216" s="106" t="s">
        <v>164</v>
      </c>
      <c r="J216" s="106" t="str">
        <f>VLOOKUP(I216,Presupuesto!$B$11:$C$565,2,0)</f>
        <v>AGUINALDO Y DECIMO CUARTO MES</v>
      </c>
      <c r="K216" s="88" t="str">
        <f t="shared" si="6"/>
        <v>Posgrado</v>
      </c>
      <c r="L216" s="88" t="s">
        <v>721</v>
      </c>
    </row>
    <row r="217" spans="3:12" ht="15.75" hidden="1" thickBot="1" x14ac:dyDescent="0.3">
      <c r="C217" s="156" t="s">
        <v>1350</v>
      </c>
      <c r="D217" s="148"/>
      <c r="E217" s="140">
        <v>0</v>
      </c>
      <c r="F217" s="107">
        <f>IF(E215&lt;6,"",((E215-6)/12)*(G215/E215))</f>
        <v>0</v>
      </c>
      <c r="G217" s="87">
        <f>F217</f>
        <v>0</v>
      </c>
      <c r="H217" s="149"/>
      <c r="I217" s="91" t="s">
        <v>165</v>
      </c>
      <c r="J217" s="91" t="str">
        <f>VLOOKUP(I217,Presupuesto!$B$11:$C$565,2,0)</f>
        <v>DECIMOCUARTO MES</v>
      </c>
      <c r="K217" s="88" t="str">
        <f t="shared" si="6"/>
        <v>Posgrado</v>
      </c>
      <c r="L217" s="88" t="s">
        <v>721</v>
      </c>
    </row>
    <row r="218" spans="3:12" ht="15.75" hidden="1" thickBot="1" x14ac:dyDescent="0.3">
      <c r="C218" s="125" t="s">
        <v>91</v>
      </c>
      <c r="D218" s="170"/>
      <c r="E218" s="138">
        <v>12</v>
      </c>
      <c r="F218" s="206">
        <f>HLOOKUP($C218,$BZ$2:$CM$3,2,0)</f>
        <v>17866.8</v>
      </c>
      <c r="G218" s="103">
        <f>D218*E218*F218</f>
        <v>0</v>
      </c>
      <c r="H218" s="150"/>
      <c r="I218" s="104" t="s">
        <v>151</v>
      </c>
      <c r="J218" s="104" t="str">
        <f>VLOOKUP(I218,Presupuesto!$B$11:$C$565,2,0)</f>
        <v>SUELDOS Y SALARIOS PERMANENTES</v>
      </c>
      <c r="K218" s="88" t="str">
        <f t="shared" si="6"/>
        <v>Posgrado</v>
      </c>
      <c r="L218" s="88" t="s">
        <v>721</v>
      </c>
    </row>
    <row r="219" spans="3:12" ht="15.75" hidden="1" thickBot="1" x14ac:dyDescent="0.3">
      <c r="C219" s="155" t="s">
        <v>1349</v>
      </c>
      <c r="D219" s="148"/>
      <c r="E219" s="140">
        <v>0</v>
      </c>
      <c r="F219" s="90">
        <f>IF(E218=0,"",(G218/E218)/12*E218)</f>
        <v>0</v>
      </c>
      <c r="G219" s="87">
        <f>F219</f>
        <v>0</v>
      </c>
      <c r="H219" s="149"/>
      <c r="I219" s="106" t="s">
        <v>164</v>
      </c>
      <c r="J219" s="106" t="str">
        <f>VLOOKUP(I219,Presupuesto!$B$11:$C$565,2,0)</f>
        <v>AGUINALDO Y DECIMO CUARTO MES</v>
      </c>
      <c r="K219" s="88" t="str">
        <f t="shared" si="6"/>
        <v>Posgrado</v>
      </c>
      <c r="L219" s="88" t="s">
        <v>721</v>
      </c>
    </row>
    <row r="220" spans="3:12" ht="15.75" hidden="1" thickBot="1" x14ac:dyDescent="0.3">
      <c r="C220" s="156" t="s">
        <v>1350</v>
      </c>
      <c r="D220" s="148"/>
      <c r="E220" s="140">
        <v>0</v>
      </c>
      <c r="F220" s="107">
        <f>IF(E218&lt;6,"",((E218-6)/12)*(G218/E218))</f>
        <v>0</v>
      </c>
      <c r="G220" s="87">
        <f>F220</f>
        <v>0</v>
      </c>
      <c r="H220" s="149"/>
      <c r="I220" s="91" t="s">
        <v>165</v>
      </c>
      <c r="J220" s="91" t="str">
        <f>VLOOKUP(I220,Presupuesto!$B$11:$C$565,2,0)</f>
        <v>DECIMOCUARTO MES</v>
      </c>
      <c r="K220" s="88" t="str">
        <f t="shared" si="6"/>
        <v>Posgrado</v>
      </c>
      <c r="L220" s="88" t="s">
        <v>721</v>
      </c>
    </row>
    <row r="221" spans="3:12" ht="15.75" hidden="1" thickBot="1" x14ac:dyDescent="0.3">
      <c r="C221" s="125" t="s">
        <v>92</v>
      </c>
      <c r="D221" s="170"/>
      <c r="E221" s="138">
        <v>12</v>
      </c>
      <c r="F221" s="206">
        <f>HLOOKUP($C221,$BZ$2:$CM$3,2,0)</f>
        <v>13896.4</v>
      </c>
      <c r="G221" s="103">
        <f>D221*E221*F221</f>
        <v>0</v>
      </c>
      <c r="H221" s="150"/>
      <c r="I221" s="104" t="s">
        <v>151</v>
      </c>
      <c r="J221" s="104" t="str">
        <f>VLOOKUP(I221,Presupuesto!$B$11:$C$565,2,0)</f>
        <v>SUELDOS Y SALARIOS PERMANENTES</v>
      </c>
      <c r="K221" s="88" t="str">
        <f t="shared" si="6"/>
        <v>Posgrado</v>
      </c>
      <c r="L221" s="88" t="s">
        <v>721</v>
      </c>
    </row>
    <row r="222" spans="3:12" ht="15.75" hidden="1" thickBot="1" x14ac:dyDescent="0.3">
      <c r="C222" s="155" t="s">
        <v>1349</v>
      </c>
      <c r="D222" s="148"/>
      <c r="E222" s="140">
        <v>0</v>
      </c>
      <c r="F222" s="90">
        <f>IF(E221=0,"",(G221/E221)/12*E221)</f>
        <v>0</v>
      </c>
      <c r="G222" s="87">
        <f>F222</f>
        <v>0</v>
      </c>
      <c r="H222" s="149"/>
      <c r="I222" s="106" t="s">
        <v>164</v>
      </c>
      <c r="J222" s="106" t="str">
        <f>VLOOKUP(I222,Presupuesto!$B$11:$C$565,2,0)</f>
        <v>AGUINALDO Y DECIMO CUARTO MES</v>
      </c>
      <c r="K222" s="88" t="str">
        <f t="shared" si="6"/>
        <v>Posgrado</v>
      </c>
      <c r="L222" s="88" t="s">
        <v>721</v>
      </c>
    </row>
    <row r="223" spans="3:12" ht="15.75" hidden="1" thickBot="1" x14ac:dyDescent="0.3">
      <c r="C223" s="156" t="s">
        <v>1350</v>
      </c>
      <c r="D223" s="148"/>
      <c r="E223" s="140">
        <v>0</v>
      </c>
      <c r="F223" s="107">
        <f>IF(E221&lt;6,"",((E221-6)/12)*(G221/E221))</f>
        <v>0</v>
      </c>
      <c r="G223" s="87">
        <f>F223</f>
        <v>0</v>
      </c>
      <c r="H223" s="149"/>
      <c r="I223" s="91" t="s">
        <v>165</v>
      </c>
      <c r="J223" s="91" t="str">
        <f>VLOOKUP(I223,Presupuesto!$B$11:$C$565,2,0)</f>
        <v>DECIMOCUARTO MES</v>
      </c>
      <c r="K223" s="88" t="str">
        <f t="shared" si="6"/>
        <v>Posgrado</v>
      </c>
      <c r="L223" s="88" t="s">
        <v>721</v>
      </c>
    </row>
    <row r="224" spans="3:12" ht="15.75" hidden="1" thickBot="1" x14ac:dyDescent="0.3">
      <c r="C224" s="125" t="s">
        <v>93</v>
      </c>
      <c r="D224" s="170"/>
      <c r="E224" s="138">
        <v>12</v>
      </c>
      <c r="F224" s="206">
        <f>HLOOKUP($C224,$BZ$2:$CM$3,2,0)</f>
        <v>15004.09</v>
      </c>
      <c r="G224" s="103">
        <f>D224*E224*F224</f>
        <v>0</v>
      </c>
      <c r="H224" s="150"/>
      <c r="I224" s="104" t="s">
        <v>151</v>
      </c>
      <c r="J224" s="104" t="str">
        <f>VLOOKUP(I224,Presupuesto!$B$11:$C$565,2,0)</f>
        <v>SUELDOS Y SALARIOS PERMANENTES</v>
      </c>
      <c r="K224" s="88" t="str">
        <f t="shared" si="6"/>
        <v>Posgrado</v>
      </c>
      <c r="L224" s="88" t="s">
        <v>721</v>
      </c>
    </row>
    <row r="225" spans="3:12" ht="15.75" hidden="1" thickBot="1" x14ac:dyDescent="0.3">
      <c r="C225" s="155" t="s">
        <v>1349</v>
      </c>
      <c r="D225" s="148"/>
      <c r="E225" s="140">
        <v>0</v>
      </c>
      <c r="F225" s="90">
        <f>IF(E224=0,"",(G224/E224)/12*E224)</f>
        <v>0</v>
      </c>
      <c r="G225" s="87">
        <f>F225</f>
        <v>0</v>
      </c>
      <c r="H225" s="149"/>
      <c r="I225" s="106" t="s">
        <v>164</v>
      </c>
      <c r="J225" s="106" t="str">
        <f>VLOOKUP(I225,Presupuesto!$B$11:$C$565,2,0)</f>
        <v>AGUINALDO Y DECIMO CUARTO MES</v>
      </c>
      <c r="K225" s="88" t="str">
        <f t="shared" si="6"/>
        <v>Posgrado</v>
      </c>
      <c r="L225" s="88" t="s">
        <v>721</v>
      </c>
    </row>
    <row r="226" spans="3:12" ht="15.75" hidden="1" thickBot="1" x14ac:dyDescent="0.3">
      <c r="C226" s="156" t="s">
        <v>1350</v>
      </c>
      <c r="D226" s="148"/>
      <c r="E226" s="140">
        <v>0</v>
      </c>
      <c r="F226" s="107">
        <f>IF(E224&lt;6,"",((E224-6)/12)*(G224/E224))</f>
        <v>0</v>
      </c>
      <c r="G226" s="87">
        <f>F226</f>
        <v>0</v>
      </c>
      <c r="H226" s="149"/>
      <c r="I226" s="91" t="s">
        <v>165</v>
      </c>
      <c r="J226" s="91" t="str">
        <f>VLOOKUP(I226,Presupuesto!$B$11:$C$565,2,0)</f>
        <v>DECIMOCUARTO MES</v>
      </c>
      <c r="K226" s="88" t="str">
        <f t="shared" si="6"/>
        <v>Posgrado</v>
      </c>
      <c r="L226" s="88" t="s">
        <v>721</v>
      </c>
    </row>
    <row r="227" spans="3:12" ht="15.75" hidden="1" thickBot="1" x14ac:dyDescent="0.3">
      <c r="C227" s="125" t="s">
        <v>94</v>
      </c>
      <c r="D227" s="170"/>
      <c r="E227" s="138">
        <v>12</v>
      </c>
      <c r="F227" s="206">
        <f>HLOOKUP($C227,$BZ$2:$CM$3,2,0)</f>
        <v>13238.9</v>
      </c>
      <c r="G227" s="103">
        <f>D227*E227*F227</f>
        <v>0</v>
      </c>
      <c r="H227" s="150"/>
      <c r="I227" s="104" t="s">
        <v>151</v>
      </c>
      <c r="J227" s="104" t="str">
        <f>VLOOKUP(I227,Presupuesto!$B$11:$C$565,2,0)</f>
        <v>SUELDOS Y SALARIOS PERMANENTES</v>
      </c>
      <c r="K227" s="88" t="str">
        <f t="shared" si="6"/>
        <v>Posgrado</v>
      </c>
      <c r="L227" s="88" t="s">
        <v>721</v>
      </c>
    </row>
    <row r="228" spans="3:12" ht="15.75" hidden="1" thickBot="1" x14ac:dyDescent="0.3">
      <c r="C228" s="155" t="s">
        <v>1349</v>
      </c>
      <c r="D228" s="148"/>
      <c r="E228" s="140">
        <v>0</v>
      </c>
      <c r="F228" s="90">
        <f>IF(E227=0,"",(G227/E227)/12*E227)</f>
        <v>0</v>
      </c>
      <c r="G228" s="87">
        <f>F228</f>
        <v>0</v>
      </c>
      <c r="H228" s="149"/>
      <c r="I228" s="106" t="s">
        <v>164</v>
      </c>
      <c r="J228" s="106" t="str">
        <f>VLOOKUP(I228,Presupuesto!$B$11:$C$565,2,0)</f>
        <v>AGUINALDO Y DECIMO CUARTO MES</v>
      </c>
      <c r="K228" s="88" t="str">
        <f t="shared" si="6"/>
        <v>Posgrado</v>
      </c>
      <c r="L228" s="88" t="s">
        <v>721</v>
      </c>
    </row>
    <row r="229" spans="3:12" ht="15.75" hidden="1" thickBot="1" x14ac:dyDescent="0.3">
      <c r="C229" s="156" t="s">
        <v>1350</v>
      </c>
      <c r="D229" s="148"/>
      <c r="E229" s="140">
        <v>0</v>
      </c>
      <c r="F229" s="107">
        <f>IF(E227&lt;6,"",((E227-6)/12)*(G227/E227))</f>
        <v>0</v>
      </c>
      <c r="G229" s="87">
        <f>F229</f>
        <v>0</v>
      </c>
      <c r="H229" s="149"/>
      <c r="I229" s="91" t="s">
        <v>165</v>
      </c>
      <c r="J229" s="91" t="str">
        <f>VLOOKUP(I229,Presupuesto!$B$11:$C$565,2,0)</f>
        <v>DECIMOCUARTO MES</v>
      </c>
      <c r="K229" s="88" t="str">
        <f t="shared" si="6"/>
        <v>Posgrado</v>
      </c>
      <c r="L229" s="88" t="s">
        <v>721</v>
      </c>
    </row>
    <row r="230" spans="3:12" ht="15.75" hidden="1" thickBot="1" x14ac:dyDescent="0.3">
      <c r="C230" s="125" t="s">
        <v>95</v>
      </c>
      <c r="D230" s="170"/>
      <c r="E230" s="138">
        <v>12</v>
      </c>
      <c r="F230" s="206">
        <f>HLOOKUP($C230,$BZ$2:$CM$3,2,0)</f>
        <v>12356.31</v>
      </c>
      <c r="G230" s="103">
        <f>D230*E230*F230</f>
        <v>0</v>
      </c>
      <c r="H230" s="150"/>
      <c r="I230" s="104" t="s">
        <v>151</v>
      </c>
      <c r="J230" s="104" t="str">
        <f>VLOOKUP(I230,Presupuesto!$B$11:$C$565,2,0)</f>
        <v>SUELDOS Y SALARIOS PERMANENTES</v>
      </c>
      <c r="K230" s="88" t="str">
        <f t="shared" ref="K230:K244" si="7">$K$197</f>
        <v>Posgrado</v>
      </c>
      <c r="L230" s="88" t="s">
        <v>721</v>
      </c>
    </row>
    <row r="231" spans="3:12" ht="15.75" hidden="1" thickBot="1" x14ac:dyDescent="0.3">
      <c r="C231" s="155" t="s">
        <v>1349</v>
      </c>
      <c r="D231" s="148"/>
      <c r="E231" s="140">
        <v>0</v>
      </c>
      <c r="F231" s="90">
        <f>IF(E230=0,"",(G230/E230)/12*E230)</f>
        <v>0</v>
      </c>
      <c r="G231" s="87">
        <f>F231</f>
        <v>0</v>
      </c>
      <c r="H231" s="149"/>
      <c r="I231" s="106" t="s">
        <v>164</v>
      </c>
      <c r="J231" s="106" t="str">
        <f>VLOOKUP(I231,Presupuesto!$B$11:$C$565,2,0)</f>
        <v>AGUINALDO Y DECIMO CUARTO MES</v>
      </c>
      <c r="K231" s="88" t="str">
        <f t="shared" si="7"/>
        <v>Posgrado</v>
      </c>
      <c r="L231" s="88" t="s">
        <v>721</v>
      </c>
    </row>
    <row r="232" spans="3:12" ht="15.75" hidden="1" thickBot="1" x14ac:dyDescent="0.3">
      <c r="C232" s="156" t="s">
        <v>1350</v>
      </c>
      <c r="D232" s="148"/>
      <c r="E232" s="140">
        <v>0</v>
      </c>
      <c r="F232" s="107">
        <f>IF(E230&lt;6,"",((E230-6)/12)*(G230/E230))</f>
        <v>0</v>
      </c>
      <c r="G232" s="87">
        <f>F232</f>
        <v>0</v>
      </c>
      <c r="H232" s="149"/>
      <c r="I232" s="91" t="s">
        <v>165</v>
      </c>
      <c r="J232" s="91" t="str">
        <f>VLOOKUP(I232,Presupuesto!$B$11:$C$565,2,0)</f>
        <v>DECIMOCUARTO MES</v>
      </c>
      <c r="K232" s="88" t="str">
        <f t="shared" si="7"/>
        <v>Posgrado</v>
      </c>
      <c r="L232" s="88" t="s">
        <v>721</v>
      </c>
    </row>
    <row r="233" spans="3:12" ht="15.75" hidden="1" thickBot="1" x14ac:dyDescent="0.3">
      <c r="C233" s="125" t="s">
        <v>96</v>
      </c>
      <c r="D233" s="170"/>
      <c r="E233" s="138">
        <v>12</v>
      </c>
      <c r="F233" s="206">
        <f>HLOOKUP($C233,$BZ$2:$CM$3,2,0)</f>
        <v>463.22</v>
      </c>
      <c r="G233" s="103">
        <f>D233*E233*F233</f>
        <v>0</v>
      </c>
      <c r="H233" s="150"/>
      <c r="I233" s="104" t="s">
        <v>151</v>
      </c>
      <c r="J233" s="104" t="str">
        <f>VLOOKUP(I233,Presupuesto!$B$11:$C$565,2,0)</f>
        <v>SUELDOS Y SALARIOS PERMANENTES</v>
      </c>
      <c r="K233" s="88" t="str">
        <f t="shared" si="7"/>
        <v>Posgrado</v>
      </c>
      <c r="L233" s="88" t="s">
        <v>721</v>
      </c>
    </row>
    <row r="234" spans="3:12" ht="15.75" hidden="1" thickBot="1" x14ac:dyDescent="0.3">
      <c r="C234" s="155" t="s">
        <v>1349</v>
      </c>
      <c r="D234" s="148"/>
      <c r="E234" s="140">
        <v>0</v>
      </c>
      <c r="F234" s="90">
        <f>IF(E233=0,"",(G233/E233)/12*E233)</f>
        <v>0</v>
      </c>
      <c r="G234" s="87">
        <f>F234</f>
        <v>0</v>
      </c>
      <c r="H234" s="149"/>
      <c r="I234" s="106" t="s">
        <v>164</v>
      </c>
      <c r="J234" s="106" t="str">
        <f>VLOOKUP(I234,Presupuesto!$B$11:$C$565,2,0)</f>
        <v>AGUINALDO Y DECIMO CUARTO MES</v>
      </c>
      <c r="K234" s="88" t="str">
        <f t="shared" si="7"/>
        <v>Posgrado</v>
      </c>
      <c r="L234" s="88" t="s">
        <v>721</v>
      </c>
    </row>
    <row r="235" spans="3:12" ht="15.75" hidden="1" thickBot="1" x14ac:dyDescent="0.3">
      <c r="C235" s="156" t="s">
        <v>1350</v>
      </c>
      <c r="D235" s="148"/>
      <c r="E235" s="140">
        <v>0</v>
      </c>
      <c r="F235" s="107">
        <f>IF(E233&lt;6,"",((E233-6)/12)*(G233/E233))</f>
        <v>0</v>
      </c>
      <c r="G235" s="87">
        <f>F235</f>
        <v>0</v>
      </c>
      <c r="H235" s="149"/>
      <c r="I235" s="91" t="s">
        <v>165</v>
      </c>
      <c r="J235" s="91" t="str">
        <f>VLOOKUP(I235,Presupuesto!$B$11:$C$565,2,0)</f>
        <v>DECIMOCUARTO MES</v>
      </c>
      <c r="K235" s="88" t="str">
        <f t="shared" si="7"/>
        <v>Posgrado</v>
      </c>
      <c r="L235" s="88" t="s">
        <v>721</v>
      </c>
    </row>
    <row r="236" spans="3:12" ht="15.75" hidden="1" thickBot="1" x14ac:dyDescent="0.3">
      <c r="C236" s="125" t="s">
        <v>97</v>
      </c>
      <c r="D236" s="170"/>
      <c r="E236" s="138">
        <v>12</v>
      </c>
      <c r="F236" s="206">
        <f>HLOOKUP($C236,$BZ$2:$CM$3,2,0)</f>
        <v>2007.3</v>
      </c>
      <c r="G236" s="103">
        <f>D236*E236*F236</f>
        <v>0</v>
      </c>
      <c r="H236" s="150"/>
      <c r="I236" s="104" t="s">
        <v>151</v>
      </c>
      <c r="J236" s="104" t="str">
        <f>VLOOKUP(I236,Presupuesto!$B$11:$C$565,2,0)</f>
        <v>SUELDOS Y SALARIOS PERMANENTES</v>
      </c>
      <c r="K236" s="88" t="str">
        <f t="shared" si="7"/>
        <v>Posgrado</v>
      </c>
      <c r="L236" s="88" t="s">
        <v>721</v>
      </c>
    </row>
    <row r="237" spans="3:12" ht="15.75" hidden="1" thickBot="1" x14ac:dyDescent="0.3">
      <c r="C237" s="155" t="s">
        <v>1349</v>
      </c>
      <c r="D237" s="148"/>
      <c r="E237" s="140">
        <v>0</v>
      </c>
      <c r="F237" s="90">
        <f>IF(E236=0,"",(G236/E236)/12*E236)</f>
        <v>0</v>
      </c>
      <c r="G237" s="87">
        <f>F237</f>
        <v>0</v>
      </c>
      <c r="H237" s="149"/>
      <c r="I237" s="106" t="s">
        <v>164</v>
      </c>
      <c r="J237" s="106" t="str">
        <f>VLOOKUP(I237,Presupuesto!$B$11:$C$565,2,0)</f>
        <v>AGUINALDO Y DECIMO CUARTO MES</v>
      </c>
      <c r="K237" s="88" t="str">
        <f t="shared" si="7"/>
        <v>Posgrado</v>
      </c>
      <c r="L237" s="88" t="s">
        <v>721</v>
      </c>
    </row>
    <row r="238" spans="3:12" ht="15.75" hidden="1" thickBot="1" x14ac:dyDescent="0.3">
      <c r="C238" s="156" t="s">
        <v>1350</v>
      </c>
      <c r="D238" s="148"/>
      <c r="E238" s="140">
        <v>0</v>
      </c>
      <c r="F238" s="107">
        <f>IF(E236&lt;6,"",((E236-6)/12)*(G236/E236))</f>
        <v>0</v>
      </c>
      <c r="G238" s="87">
        <f>F238</f>
        <v>0</v>
      </c>
      <c r="H238" s="149"/>
      <c r="I238" s="91" t="s">
        <v>165</v>
      </c>
      <c r="J238" s="91" t="str">
        <f>VLOOKUP(I238,Presupuesto!$B$11:$C$565,2,0)</f>
        <v>DECIMOCUARTO MES</v>
      </c>
      <c r="K238" s="88" t="str">
        <f t="shared" si="7"/>
        <v>Posgrado</v>
      </c>
      <c r="L238" s="88" t="s">
        <v>721</v>
      </c>
    </row>
    <row r="239" spans="3:12" ht="15.75" hidden="1" thickBot="1" x14ac:dyDescent="0.3">
      <c r="C239" s="128" t="s">
        <v>101</v>
      </c>
      <c r="D239" s="170"/>
      <c r="E239" s="138">
        <v>12</v>
      </c>
      <c r="F239" s="127">
        <v>30000</v>
      </c>
      <c r="G239" s="103">
        <f>D239*E239*F239</f>
        <v>0</v>
      </c>
      <c r="H239" s="150"/>
      <c r="I239" s="104" t="s">
        <v>200</v>
      </c>
      <c r="J239" s="104" t="str">
        <f>VLOOKUP(I239,Presupuesto!$B$11:$C$565,2,0)</f>
        <v>CONTRATOS ESPECIALES</v>
      </c>
      <c r="K239" s="88" t="str">
        <f t="shared" si="7"/>
        <v>Posgrado</v>
      </c>
      <c r="L239" s="88" t="s">
        <v>721</v>
      </c>
    </row>
    <row r="240" spans="3:12" ht="15.75" hidden="1" thickBot="1" x14ac:dyDescent="0.3">
      <c r="C240" s="155" t="s">
        <v>1349</v>
      </c>
      <c r="D240" s="148"/>
      <c r="E240" s="140">
        <v>0</v>
      </c>
      <c r="F240" s="107">
        <f>IF(E239=0,"",(G239/E239)/12*E239)</f>
        <v>0</v>
      </c>
      <c r="G240" s="87">
        <f>F240</f>
        <v>0</v>
      </c>
      <c r="H240" s="149"/>
      <c r="I240" s="91" t="s">
        <v>200</v>
      </c>
      <c r="J240" s="91" t="str">
        <f>VLOOKUP(I240,Presupuesto!$B$11:$C$565,2,0)</f>
        <v>CONTRATOS ESPECIALES</v>
      </c>
      <c r="K240" s="88" t="str">
        <f t="shared" si="7"/>
        <v>Posgrado</v>
      </c>
      <c r="L240" s="88" t="s">
        <v>719</v>
      </c>
    </row>
    <row r="241" spans="3:12" ht="15.75" hidden="1" thickBot="1" x14ac:dyDescent="0.3">
      <c r="C241" s="156" t="s">
        <v>1350</v>
      </c>
      <c r="D241" s="148"/>
      <c r="E241" s="140">
        <v>0</v>
      </c>
      <c r="F241" s="90">
        <f>IF(E239&lt;6,"",((E239-6)/12)*(G239/E239))</f>
        <v>0</v>
      </c>
      <c r="G241" s="87">
        <f>F241</f>
        <v>0</v>
      </c>
      <c r="H241" s="149"/>
      <c r="I241" s="91" t="s">
        <v>200</v>
      </c>
      <c r="J241" s="91" t="str">
        <f>VLOOKUP(I241,Presupuesto!$B$11:$C$565,2,0)</f>
        <v>CONTRATOS ESPECIALES</v>
      </c>
      <c r="K241" s="88" t="str">
        <f t="shared" si="7"/>
        <v>Posgrado</v>
      </c>
      <c r="L241" s="88" t="s">
        <v>727</v>
      </c>
    </row>
    <row r="242" spans="3:12" ht="15.75" hidden="1" thickBot="1" x14ac:dyDescent="0.3">
      <c r="C242" s="128" t="s">
        <v>102</v>
      </c>
      <c r="D242" s="170"/>
      <c r="E242" s="138">
        <v>12</v>
      </c>
      <c r="F242" s="108">
        <v>30000</v>
      </c>
      <c r="G242" s="103">
        <f>D242*E242*F242</f>
        <v>0</v>
      </c>
      <c r="H242" s="150"/>
      <c r="I242" s="104" t="s">
        <v>298</v>
      </c>
      <c r="J242" s="104" t="str">
        <f>VLOOKUP(I242,Presupuesto!$B$11:$C$565,2,0)</f>
        <v>OTROS SERVICIOS TECNICOS Y PROFESIONALES</v>
      </c>
      <c r="K242" s="88" t="str">
        <f t="shared" si="7"/>
        <v>Posgrado</v>
      </c>
      <c r="L242" s="88" t="s">
        <v>719</v>
      </c>
    </row>
    <row r="243" spans="3:12" ht="15.75" hidden="1" thickBot="1" x14ac:dyDescent="0.3">
      <c r="C243" s="155" t="s">
        <v>1349</v>
      </c>
      <c r="D243" s="148"/>
      <c r="E243" s="140">
        <v>0</v>
      </c>
      <c r="F243" s="90">
        <v>0</v>
      </c>
      <c r="G243" s="87">
        <f>F243</f>
        <v>0</v>
      </c>
      <c r="H243" s="149"/>
      <c r="I243" s="91" t="s">
        <v>298</v>
      </c>
      <c r="J243" s="91" t="str">
        <f>VLOOKUP(I243,Presupuesto!$B$11:$C$565,2,0)</f>
        <v>OTROS SERVICIOS TECNICOS Y PROFESIONALES</v>
      </c>
      <c r="K243" s="88" t="str">
        <f t="shared" si="7"/>
        <v>Posgrado</v>
      </c>
      <c r="L243" s="88" t="s">
        <v>719</v>
      </c>
    </row>
    <row r="244" spans="3:12" ht="15.75" hidden="1" thickBot="1" x14ac:dyDescent="0.3">
      <c r="C244" s="156" t="s">
        <v>1350</v>
      </c>
      <c r="D244" s="148"/>
      <c r="E244" s="140">
        <v>0</v>
      </c>
      <c r="F244" s="90">
        <v>0</v>
      </c>
      <c r="G244" s="87">
        <f>F244</f>
        <v>0</v>
      </c>
      <c r="H244" s="149"/>
      <c r="I244" s="91" t="s">
        <v>298</v>
      </c>
      <c r="J244" s="91" t="str">
        <f>VLOOKUP(I244,Presupuesto!$B$11:$C$565,2,0)</f>
        <v>OTROS SERVICIOS TECNICOS Y PROFESIONALES</v>
      </c>
      <c r="K244" s="88" t="str">
        <f t="shared" si="7"/>
        <v>Posgrado</v>
      </c>
      <c r="L244" s="88" t="s">
        <v>719</v>
      </c>
    </row>
    <row r="245" spans="3:12" ht="15.75" thickBot="1" x14ac:dyDescent="0.3">
      <c r="C245" s="128" t="s">
        <v>103</v>
      </c>
      <c r="D245" s="170">
        <v>2</v>
      </c>
      <c r="E245" s="138">
        <v>12</v>
      </c>
      <c r="F245" s="108">
        <v>10000</v>
      </c>
      <c r="G245" s="103">
        <f>D245*E245*F245</f>
        <v>240000</v>
      </c>
      <c r="H245" s="150" t="s">
        <v>712</v>
      </c>
      <c r="I245" s="104" t="s">
        <v>151</v>
      </c>
      <c r="J245" s="104" t="str">
        <f>VLOOKUP(I245,Presupuesto!$B$11:$C$565,2,0)</f>
        <v>SUELDOS Y SALARIOS PERMANENTES</v>
      </c>
      <c r="K245" s="88" t="s">
        <v>75</v>
      </c>
      <c r="L245" s="88" t="s">
        <v>719</v>
      </c>
    </row>
    <row r="246" spans="3:12" x14ac:dyDescent="0.25">
      <c r="C246" s="155" t="s">
        <v>1349</v>
      </c>
      <c r="D246" s="153"/>
      <c r="E246" s="119">
        <v>0</v>
      </c>
      <c r="F246" s="109">
        <f>IF(E245=0,"",(G245/E245)/12*E245)</f>
        <v>20000</v>
      </c>
      <c r="G246" s="110">
        <f>F246</f>
        <v>20000</v>
      </c>
      <c r="H246" s="149" t="s">
        <v>712</v>
      </c>
      <c r="I246" s="91" t="s">
        <v>164</v>
      </c>
      <c r="J246" s="91" t="str">
        <f>VLOOKUP(I246,Presupuesto!$B$11:$C$565,2,0)</f>
        <v>AGUINALDO Y DECIMO CUARTO MES</v>
      </c>
      <c r="K246" s="88" t="s">
        <v>75</v>
      </c>
      <c r="L246" s="88" t="s">
        <v>719</v>
      </c>
    </row>
    <row r="247" spans="3:12" ht="15.75" thickBot="1" x14ac:dyDescent="0.3">
      <c r="C247" s="157" t="s">
        <v>1350</v>
      </c>
      <c r="D247" s="147"/>
      <c r="E247" s="120">
        <v>0</v>
      </c>
      <c r="F247" s="95">
        <f>IF(E245&lt;6,"",((E245-6)/12)*(G245/E245))</f>
        <v>10000</v>
      </c>
      <c r="G247" s="95">
        <f>F247</f>
        <v>10000</v>
      </c>
      <c r="H247" s="147" t="s">
        <v>712</v>
      </c>
      <c r="I247" s="96" t="s">
        <v>165</v>
      </c>
      <c r="J247" s="113" t="str">
        <f>VLOOKUP(I247,Presupuesto!$B$11:$C$565,2,0)</f>
        <v>DECIMOCUARTO MES</v>
      </c>
      <c r="K247" s="96" t="s">
        <v>75</v>
      </c>
      <c r="L247" s="113" t="s">
        <v>719</v>
      </c>
    </row>
    <row r="249" spans="3:12" ht="15.75" thickBot="1" x14ac:dyDescent="0.3">
      <c r="C249" s="254"/>
      <c r="D249" s="243"/>
      <c r="E249" s="254"/>
      <c r="F249" s="254"/>
      <c r="G249" s="254"/>
      <c r="H249" s="243"/>
      <c r="I249" s="254"/>
      <c r="J249" s="254"/>
      <c r="K249" s="139"/>
      <c r="L249" s="254"/>
    </row>
    <row r="250" spans="3:12" ht="15.75" thickBot="1" x14ac:dyDescent="0.3">
      <c r="C250" s="67" t="s">
        <v>1308</v>
      </c>
      <c r="D250" s="30">
        <f>SUM(G257:G307)</f>
        <v>15008106.600000001</v>
      </c>
      <c r="E250" s="84"/>
      <c r="F250" s="84"/>
      <c r="G250" s="84"/>
      <c r="H250" s="69"/>
      <c r="I250" s="69"/>
      <c r="J250" s="69"/>
      <c r="K250" s="139"/>
      <c r="L250" s="254"/>
    </row>
    <row r="251" spans="3:12" x14ac:dyDescent="0.25">
      <c r="C251" s="254"/>
      <c r="D251" s="31"/>
      <c r="E251" s="84"/>
      <c r="F251" s="84"/>
      <c r="G251" s="84"/>
      <c r="H251" s="69"/>
      <c r="I251" s="69"/>
      <c r="J251" s="69"/>
      <c r="K251" s="139"/>
      <c r="L251" s="254"/>
    </row>
    <row r="252" spans="3:12" x14ac:dyDescent="0.25">
      <c r="C252" s="254"/>
      <c r="D252" s="31"/>
      <c r="E252" s="84"/>
      <c r="F252" s="84"/>
      <c r="G252" s="84"/>
      <c r="H252" s="69"/>
      <c r="I252" s="69"/>
      <c r="J252" s="69"/>
      <c r="K252" s="139"/>
      <c r="L252" s="254"/>
    </row>
    <row r="253" spans="3:12" ht="15.75" x14ac:dyDescent="0.25">
      <c r="C253" s="172" t="s">
        <v>1309</v>
      </c>
      <c r="D253" s="230" t="s">
        <v>2611</v>
      </c>
      <c r="E253" s="84"/>
      <c r="F253" s="84"/>
      <c r="G253" s="84"/>
      <c r="H253" s="69"/>
      <c r="I253" s="69"/>
      <c r="J253" s="69"/>
      <c r="K253" s="139"/>
      <c r="L253" s="254"/>
    </row>
    <row r="254" spans="3:12" ht="18.75" x14ac:dyDescent="0.25">
      <c r="C254" s="173" t="str">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 xml:space="preserve">4. Solicitar la creación de plazas necesarias y crear los perfiles para someterlos a concurso (40 plazas en presencial y  distancia en el Dpto. de Letras). </v>
      </c>
      <c r="D254" s="31"/>
      <c r="E254" s="84"/>
      <c r="F254" s="84"/>
      <c r="G254" s="84"/>
      <c r="H254" s="69"/>
      <c r="I254" s="69"/>
      <c r="J254" s="69"/>
      <c r="K254" s="139"/>
      <c r="L254" s="254"/>
    </row>
    <row r="255" spans="3:12" ht="15.75" thickBot="1" x14ac:dyDescent="0.3">
      <c r="C255" s="161"/>
      <c r="D255" s="31"/>
      <c r="E255" s="84"/>
      <c r="F255" s="84"/>
      <c r="G255" s="84"/>
      <c r="H255" s="69"/>
      <c r="I255" s="69"/>
      <c r="J255" s="69"/>
      <c r="K255" s="139"/>
      <c r="L255" s="254"/>
    </row>
    <row r="256" spans="3:12" ht="30.75" thickBot="1" x14ac:dyDescent="0.3">
      <c r="C256" s="122" t="s">
        <v>1311</v>
      </c>
      <c r="D256" s="126" t="s">
        <v>99</v>
      </c>
      <c r="E256" s="154" t="s">
        <v>1348</v>
      </c>
      <c r="F256" s="126" t="s">
        <v>1313</v>
      </c>
      <c r="G256" s="123" t="s">
        <v>1314</v>
      </c>
      <c r="H256" s="121" t="s">
        <v>1315</v>
      </c>
      <c r="I256" s="124" t="s">
        <v>1316</v>
      </c>
      <c r="J256" s="124" t="s">
        <v>711</v>
      </c>
      <c r="K256" s="124" t="s">
        <v>1317</v>
      </c>
      <c r="L256" s="124" t="s">
        <v>1318</v>
      </c>
    </row>
    <row r="257" spans="3:12" ht="15.75" hidden="1" thickBot="1" x14ac:dyDescent="0.3">
      <c r="C257" s="125" t="s">
        <v>84</v>
      </c>
      <c r="D257" s="170"/>
      <c r="E257" s="138">
        <v>12</v>
      </c>
      <c r="F257" s="206">
        <f>HLOOKUP($C257,$BZ$2:$CM$3,2,0)</f>
        <v>43674.39</v>
      </c>
      <c r="G257" s="103">
        <f>D257*E257*F257</f>
        <v>0</v>
      </c>
      <c r="H257" s="150"/>
      <c r="I257" s="104" t="s">
        <v>151</v>
      </c>
      <c r="J257" s="104" t="str">
        <f>VLOOKUP(I257,Presupuesto!$B$11:$C$565,2,0)</f>
        <v>SUELDOS Y SALARIOS PERMANENTES</v>
      </c>
      <c r="K257" s="181" t="s">
        <v>72</v>
      </c>
      <c r="L257" s="88" t="s">
        <v>719</v>
      </c>
    </row>
    <row r="258" spans="3:12" ht="15.75" hidden="1" thickBot="1" x14ac:dyDescent="0.3">
      <c r="C258" s="155" t="s">
        <v>1349</v>
      </c>
      <c r="D258" s="148"/>
      <c r="E258" s="140">
        <v>0</v>
      </c>
      <c r="F258" s="90">
        <f>IF(E257=0,"",(G257/E257)/12*E257)</f>
        <v>0</v>
      </c>
      <c r="G258" s="87">
        <f>F258</f>
        <v>0</v>
      </c>
      <c r="H258" s="149"/>
      <c r="I258" s="106" t="s">
        <v>164</v>
      </c>
      <c r="J258" s="106" t="str">
        <f>VLOOKUP(I258,Presupuesto!$B$11:$C$565,2,0)</f>
        <v>AGUINALDO Y DECIMO CUARTO MES</v>
      </c>
      <c r="K258" s="88" t="str">
        <f t="shared" ref="K258:K289" si="8">$K$257</f>
        <v>Posgrado</v>
      </c>
      <c r="L258" s="88" t="s">
        <v>720</v>
      </c>
    </row>
    <row r="259" spans="3:12" ht="15.75" hidden="1" thickBot="1" x14ac:dyDescent="0.3">
      <c r="C259" s="156" t="s">
        <v>1350</v>
      </c>
      <c r="D259" s="148"/>
      <c r="E259" s="140">
        <v>0</v>
      </c>
      <c r="F259" s="107">
        <f>IF(E257&lt;6,"",((E257-6)/12)*(G257/E257))</f>
        <v>0</v>
      </c>
      <c r="G259" s="87">
        <f>F259</f>
        <v>0</v>
      </c>
      <c r="H259" s="149"/>
      <c r="I259" s="91" t="s">
        <v>165</v>
      </c>
      <c r="J259" s="91" t="str">
        <f>VLOOKUP(I259,Presupuesto!$B$11:$C$565,2,0)</f>
        <v>DECIMOCUARTO MES</v>
      </c>
      <c r="K259" s="88" t="str">
        <f t="shared" si="8"/>
        <v>Posgrado</v>
      </c>
      <c r="L259" s="88" t="s">
        <v>721</v>
      </c>
    </row>
    <row r="260" spans="3:12" ht="15.75" hidden="1" thickBot="1" x14ac:dyDescent="0.3">
      <c r="C260" s="125" t="s">
        <v>85</v>
      </c>
      <c r="D260" s="170"/>
      <c r="E260" s="138">
        <v>12</v>
      </c>
      <c r="F260" s="206">
        <f>HLOOKUP($C260,$BZ$2:$CM$3,2,0)</f>
        <v>39703.99</v>
      </c>
      <c r="G260" s="103">
        <f>D260*E260*F260</f>
        <v>0</v>
      </c>
      <c r="H260" s="150"/>
      <c r="I260" s="104" t="s">
        <v>151</v>
      </c>
      <c r="J260" s="104" t="str">
        <f>VLOOKUP(I260,Presupuesto!$B$11:$C$565,2,0)</f>
        <v>SUELDOS Y SALARIOS PERMANENTES</v>
      </c>
      <c r="K260" s="88" t="str">
        <f t="shared" si="8"/>
        <v>Posgrado</v>
      </c>
      <c r="L260" s="88" t="s">
        <v>721</v>
      </c>
    </row>
    <row r="261" spans="3:12" ht="15.75" hidden="1" thickBot="1" x14ac:dyDescent="0.3">
      <c r="C261" s="155" t="s">
        <v>1349</v>
      </c>
      <c r="D261" s="148"/>
      <c r="E261" s="140">
        <v>0</v>
      </c>
      <c r="F261" s="90">
        <f>IF(E260=0,"",(G260/E260)/12*E260)</f>
        <v>0</v>
      </c>
      <c r="G261" s="87">
        <f>F261</f>
        <v>0</v>
      </c>
      <c r="H261" s="149"/>
      <c r="I261" s="106" t="s">
        <v>164</v>
      </c>
      <c r="J261" s="106" t="str">
        <f>VLOOKUP(I261,Presupuesto!$B$11:$C$565,2,0)</f>
        <v>AGUINALDO Y DECIMO CUARTO MES</v>
      </c>
      <c r="K261" s="88" t="str">
        <f t="shared" si="8"/>
        <v>Posgrado</v>
      </c>
      <c r="L261" s="88" t="s">
        <v>721</v>
      </c>
    </row>
    <row r="262" spans="3:12" ht="15.75" hidden="1" thickBot="1" x14ac:dyDescent="0.3">
      <c r="C262" s="156" t="s">
        <v>1350</v>
      </c>
      <c r="D262" s="148"/>
      <c r="E262" s="140">
        <v>0</v>
      </c>
      <c r="F262" s="107">
        <f>IF(E260&lt;6,"",((E260-6)/12)*(G260/E260))</f>
        <v>0</v>
      </c>
      <c r="G262" s="87">
        <f>F262</f>
        <v>0</v>
      </c>
      <c r="H262" s="149"/>
      <c r="I262" s="91" t="s">
        <v>165</v>
      </c>
      <c r="J262" s="91" t="str">
        <f>VLOOKUP(I262,Presupuesto!$B$11:$C$565,2,0)</f>
        <v>DECIMOCUARTO MES</v>
      </c>
      <c r="K262" s="88" t="str">
        <f t="shared" si="8"/>
        <v>Posgrado</v>
      </c>
      <c r="L262" s="88" t="s">
        <v>721</v>
      </c>
    </row>
    <row r="263" spans="3:12" ht="15.75" hidden="1" thickBot="1" x14ac:dyDescent="0.3">
      <c r="C263" s="125" t="s">
        <v>86</v>
      </c>
      <c r="D263" s="170"/>
      <c r="E263" s="138">
        <v>12</v>
      </c>
      <c r="F263" s="206">
        <f>HLOOKUP($C263,$BZ$2:$CM$3,2,0)</f>
        <v>35733.589999999997</v>
      </c>
      <c r="G263" s="103">
        <f>D263*E263*F263</f>
        <v>0</v>
      </c>
      <c r="H263" s="150"/>
      <c r="I263" s="104" t="s">
        <v>151</v>
      </c>
      <c r="J263" s="104" t="str">
        <f>VLOOKUP(I263,Presupuesto!$B$11:$C$565,2,0)</f>
        <v>SUELDOS Y SALARIOS PERMANENTES</v>
      </c>
      <c r="K263" s="88" t="str">
        <f t="shared" si="8"/>
        <v>Posgrado</v>
      </c>
      <c r="L263" s="88" t="s">
        <v>721</v>
      </c>
    </row>
    <row r="264" spans="3:12" ht="15.75" hidden="1" thickBot="1" x14ac:dyDescent="0.3">
      <c r="C264" s="155" t="s">
        <v>1349</v>
      </c>
      <c r="D264" s="148"/>
      <c r="E264" s="140">
        <v>0</v>
      </c>
      <c r="F264" s="90">
        <f>IF(E263=0,"",(G263/E263)/12*E263)</f>
        <v>0</v>
      </c>
      <c r="G264" s="87">
        <f>F264</f>
        <v>0</v>
      </c>
      <c r="H264" s="149"/>
      <c r="I264" s="106" t="s">
        <v>164</v>
      </c>
      <c r="J264" s="106" t="str">
        <f>VLOOKUP(I264,Presupuesto!$B$11:$C$565,2,0)</f>
        <v>AGUINALDO Y DECIMO CUARTO MES</v>
      </c>
      <c r="K264" s="88" t="str">
        <f t="shared" si="8"/>
        <v>Posgrado</v>
      </c>
      <c r="L264" s="88" t="s">
        <v>721</v>
      </c>
    </row>
    <row r="265" spans="3:12" ht="15.75" hidden="1" thickBot="1" x14ac:dyDescent="0.3">
      <c r="C265" s="156" t="s">
        <v>1350</v>
      </c>
      <c r="D265" s="148"/>
      <c r="E265" s="140">
        <v>0</v>
      </c>
      <c r="F265" s="107">
        <f>IF(E263&lt;6,"",((E263-6)/12)*(G263/E263))</f>
        <v>0</v>
      </c>
      <c r="G265" s="87">
        <f>F265</f>
        <v>0</v>
      </c>
      <c r="H265" s="149"/>
      <c r="I265" s="91" t="s">
        <v>165</v>
      </c>
      <c r="J265" s="91" t="str">
        <f>VLOOKUP(I265,Presupuesto!$B$11:$C$565,2,0)</f>
        <v>DECIMOCUARTO MES</v>
      </c>
      <c r="K265" s="88" t="str">
        <f t="shared" si="8"/>
        <v>Posgrado</v>
      </c>
      <c r="L265" s="88" t="s">
        <v>721</v>
      </c>
    </row>
    <row r="266" spans="3:12" ht="15.75" hidden="1" thickBot="1" x14ac:dyDescent="0.3">
      <c r="C266" s="125" t="s">
        <v>87</v>
      </c>
      <c r="D266" s="170"/>
      <c r="E266" s="138">
        <v>12</v>
      </c>
      <c r="F266" s="206">
        <f>HLOOKUP($C266,$BZ$2:$CM$3,2,0)</f>
        <v>31763.19</v>
      </c>
      <c r="G266" s="103">
        <f>D266*E266*F266</f>
        <v>0</v>
      </c>
      <c r="H266" s="150"/>
      <c r="I266" s="104" t="s">
        <v>151</v>
      </c>
      <c r="J266" s="104" t="str">
        <f>VLOOKUP(I266,Presupuesto!$B$11:$C$565,2,0)</f>
        <v>SUELDOS Y SALARIOS PERMANENTES</v>
      </c>
      <c r="K266" s="88" t="str">
        <f t="shared" si="8"/>
        <v>Posgrado</v>
      </c>
      <c r="L266" s="88" t="s">
        <v>721</v>
      </c>
    </row>
    <row r="267" spans="3:12" ht="15.75" hidden="1" thickBot="1" x14ac:dyDescent="0.3">
      <c r="C267" s="155" t="s">
        <v>1349</v>
      </c>
      <c r="D267" s="148"/>
      <c r="E267" s="140">
        <v>0</v>
      </c>
      <c r="F267" s="90">
        <f>IF(E266=0,"",(G266/E266)/12*E266)</f>
        <v>0</v>
      </c>
      <c r="G267" s="87">
        <f>F267</f>
        <v>0</v>
      </c>
      <c r="H267" s="149"/>
      <c r="I267" s="106" t="s">
        <v>164</v>
      </c>
      <c r="J267" s="106" t="str">
        <f>VLOOKUP(I267,Presupuesto!$B$11:$C$565,2,0)</f>
        <v>AGUINALDO Y DECIMO CUARTO MES</v>
      </c>
      <c r="K267" s="88" t="str">
        <f t="shared" si="8"/>
        <v>Posgrado</v>
      </c>
      <c r="L267" s="88" t="s">
        <v>721</v>
      </c>
    </row>
    <row r="268" spans="3:12" ht="15.75" hidden="1" thickBot="1" x14ac:dyDescent="0.3">
      <c r="C268" s="156" t="s">
        <v>1350</v>
      </c>
      <c r="D268" s="148"/>
      <c r="E268" s="140">
        <v>0</v>
      </c>
      <c r="F268" s="107">
        <f>IF(E266&lt;6,"",((E266-6)/12)*(G266/E266))</f>
        <v>0</v>
      </c>
      <c r="G268" s="87">
        <f>F268</f>
        <v>0</v>
      </c>
      <c r="H268" s="149"/>
      <c r="I268" s="91" t="s">
        <v>165</v>
      </c>
      <c r="J268" s="91" t="str">
        <f>VLOOKUP(I268,Presupuesto!$B$11:$C$565,2,0)</f>
        <v>DECIMOCUARTO MES</v>
      </c>
      <c r="K268" s="88" t="str">
        <f t="shared" si="8"/>
        <v>Posgrado</v>
      </c>
      <c r="L268" s="88" t="s">
        <v>721</v>
      </c>
    </row>
    <row r="269" spans="3:12" ht="15.75" hidden="1" thickBot="1" x14ac:dyDescent="0.3">
      <c r="C269" s="125" t="s">
        <v>88</v>
      </c>
      <c r="D269" s="170"/>
      <c r="E269" s="138">
        <v>12</v>
      </c>
      <c r="F269" s="206">
        <f>HLOOKUP($C269,$BZ$2:$CM$3,2,0)</f>
        <v>29777.99</v>
      </c>
      <c r="G269" s="103">
        <f>D269*E269*F269</f>
        <v>0</v>
      </c>
      <c r="H269" s="150"/>
      <c r="I269" s="104" t="s">
        <v>151</v>
      </c>
      <c r="J269" s="104" t="str">
        <f>VLOOKUP(I269,Presupuesto!$B$11:$C$565,2,0)</f>
        <v>SUELDOS Y SALARIOS PERMANENTES</v>
      </c>
      <c r="K269" s="88" t="str">
        <f t="shared" si="8"/>
        <v>Posgrado</v>
      </c>
      <c r="L269" s="88" t="s">
        <v>721</v>
      </c>
    </row>
    <row r="270" spans="3:12" ht="15.75" hidden="1" thickBot="1" x14ac:dyDescent="0.3">
      <c r="C270" s="155" t="s">
        <v>1349</v>
      </c>
      <c r="D270" s="148"/>
      <c r="E270" s="140">
        <v>0</v>
      </c>
      <c r="F270" s="90">
        <f>IF(E269=0,"",(G269/E269)/12*E269)</f>
        <v>0</v>
      </c>
      <c r="G270" s="87">
        <f>F270</f>
        <v>0</v>
      </c>
      <c r="H270" s="149"/>
      <c r="I270" s="106" t="s">
        <v>164</v>
      </c>
      <c r="J270" s="106" t="str">
        <f>VLOOKUP(I270,Presupuesto!$B$11:$C$565,2,0)</f>
        <v>AGUINALDO Y DECIMO CUARTO MES</v>
      </c>
      <c r="K270" s="88" t="str">
        <f t="shared" si="8"/>
        <v>Posgrado</v>
      </c>
      <c r="L270" s="88" t="s">
        <v>721</v>
      </c>
    </row>
    <row r="271" spans="3:12" ht="15.75" hidden="1" thickBot="1" x14ac:dyDescent="0.3">
      <c r="C271" s="156" t="s">
        <v>1350</v>
      </c>
      <c r="D271" s="148"/>
      <c r="E271" s="140">
        <v>0</v>
      </c>
      <c r="F271" s="107">
        <f>IF(E269&lt;6,"",((E269-6)/12)*(G269/E269))</f>
        <v>0</v>
      </c>
      <c r="G271" s="87">
        <f>F271</f>
        <v>0</v>
      </c>
      <c r="H271" s="149"/>
      <c r="I271" s="91" t="s">
        <v>165</v>
      </c>
      <c r="J271" s="91" t="str">
        <f>VLOOKUP(I271,Presupuesto!$B$11:$C$565,2,0)</f>
        <v>DECIMOCUARTO MES</v>
      </c>
      <c r="K271" s="88" t="str">
        <f t="shared" si="8"/>
        <v>Posgrado</v>
      </c>
      <c r="L271" s="88" t="s">
        <v>721</v>
      </c>
    </row>
    <row r="272" spans="3:12" ht="15.75" thickBot="1" x14ac:dyDescent="0.3">
      <c r="C272" s="125" t="s">
        <v>89</v>
      </c>
      <c r="D272" s="170">
        <v>40</v>
      </c>
      <c r="E272" s="138">
        <v>12</v>
      </c>
      <c r="F272" s="206">
        <f>HLOOKUP($C272,$BZ$2:$CM$3,2,0)</f>
        <v>27792.79</v>
      </c>
      <c r="G272" s="103">
        <f>D272*E272*F272</f>
        <v>13340539.200000001</v>
      </c>
      <c r="H272" s="150" t="s">
        <v>712</v>
      </c>
      <c r="I272" s="104" t="s">
        <v>151</v>
      </c>
      <c r="J272" s="104" t="str">
        <f>VLOOKUP(I272,Presupuesto!$B$11:$C$565,2,0)</f>
        <v>SUELDOS Y SALARIOS PERMANENTES</v>
      </c>
      <c r="K272" s="88" t="s">
        <v>75</v>
      </c>
      <c r="L272" s="88" t="s">
        <v>719</v>
      </c>
    </row>
    <row r="273" spans="3:12" x14ac:dyDescent="0.25">
      <c r="C273" s="155" t="s">
        <v>1349</v>
      </c>
      <c r="D273" s="148"/>
      <c r="E273" s="140">
        <v>0</v>
      </c>
      <c r="F273" s="90">
        <f>IF(E272=0,"",(G272/E272)/12*E272)</f>
        <v>1111711.6000000001</v>
      </c>
      <c r="G273" s="87">
        <f>F273</f>
        <v>1111711.6000000001</v>
      </c>
      <c r="H273" s="149" t="s">
        <v>712</v>
      </c>
      <c r="I273" s="106" t="s">
        <v>164</v>
      </c>
      <c r="J273" s="106" t="str">
        <f>VLOOKUP(I273,Presupuesto!$B$11:$C$565,2,0)</f>
        <v>AGUINALDO Y DECIMO CUARTO MES</v>
      </c>
      <c r="K273" s="88" t="s">
        <v>75</v>
      </c>
      <c r="L273" s="88" t="s">
        <v>719</v>
      </c>
    </row>
    <row r="274" spans="3:12" x14ac:dyDescent="0.25">
      <c r="C274" s="156" t="s">
        <v>1350</v>
      </c>
      <c r="D274" s="148"/>
      <c r="E274" s="140">
        <v>0</v>
      </c>
      <c r="F274" s="107">
        <f>IF(E272&lt;6,"",((E272-6)/12)*(G272/E272))</f>
        <v>555855.80000000005</v>
      </c>
      <c r="G274" s="87">
        <f>F274</f>
        <v>555855.80000000005</v>
      </c>
      <c r="H274" s="149" t="s">
        <v>712</v>
      </c>
      <c r="I274" s="91" t="s">
        <v>165</v>
      </c>
      <c r="J274" s="91" t="str">
        <f>VLOOKUP(I274,Presupuesto!$B$11:$C$565,2,0)</f>
        <v>DECIMOCUARTO MES</v>
      </c>
      <c r="K274" s="88" t="s">
        <v>75</v>
      </c>
      <c r="L274" s="88" t="s">
        <v>719</v>
      </c>
    </row>
    <row r="275" spans="3:12" ht="15.75" hidden="1" thickBot="1" x14ac:dyDescent="0.3">
      <c r="C275" s="125" t="s">
        <v>90</v>
      </c>
      <c r="D275" s="170"/>
      <c r="E275" s="138">
        <v>12</v>
      </c>
      <c r="F275" s="206">
        <f>HLOOKUP($C275,$BZ$2:$CM$3,2,0)</f>
        <v>18859.39</v>
      </c>
      <c r="G275" s="103">
        <f>D275*E275*F275</f>
        <v>0</v>
      </c>
      <c r="H275" s="150"/>
      <c r="I275" s="104" t="s">
        <v>151</v>
      </c>
      <c r="J275" s="104" t="str">
        <f>VLOOKUP(I275,Presupuesto!$B$11:$C$565,2,0)</f>
        <v>SUELDOS Y SALARIOS PERMANENTES</v>
      </c>
      <c r="K275" s="88" t="str">
        <f t="shared" si="8"/>
        <v>Posgrado</v>
      </c>
      <c r="L275" s="88" t="s">
        <v>721</v>
      </c>
    </row>
    <row r="276" spans="3:12" hidden="1" x14ac:dyDescent="0.25">
      <c r="C276" s="155" t="s">
        <v>1349</v>
      </c>
      <c r="D276" s="148"/>
      <c r="E276" s="140">
        <v>0</v>
      </c>
      <c r="F276" s="90">
        <f>IF(E275=0,"",(G275/E275)/12*E275)</f>
        <v>0</v>
      </c>
      <c r="G276" s="87">
        <f>F276</f>
        <v>0</v>
      </c>
      <c r="H276" s="149"/>
      <c r="I276" s="106" t="s">
        <v>164</v>
      </c>
      <c r="J276" s="106" t="str">
        <f>VLOOKUP(I276,Presupuesto!$B$11:$C$565,2,0)</f>
        <v>AGUINALDO Y DECIMO CUARTO MES</v>
      </c>
      <c r="K276" s="88" t="str">
        <f t="shared" si="8"/>
        <v>Posgrado</v>
      </c>
      <c r="L276" s="88" t="s">
        <v>721</v>
      </c>
    </row>
    <row r="277" spans="3:12" hidden="1" x14ac:dyDescent="0.25">
      <c r="C277" s="156" t="s">
        <v>1350</v>
      </c>
      <c r="D277" s="148"/>
      <c r="E277" s="140">
        <v>0</v>
      </c>
      <c r="F277" s="107">
        <f>IF(E275&lt;6,"",((E275-6)/12)*(G275/E275))</f>
        <v>0</v>
      </c>
      <c r="G277" s="87">
        <f>F277</f>
        <v>0</v>
      </c>
      <c r="H277" s="149"/>
      <c r="I277" s="91" t="s">
        <v>165</v>
      </c>
      <c r="J277" s="91" t="str">
        <f>VLOOKUP(I277,Presupuesto!$B$11:$C$565,2,0)</f>
        <v>DECIMOCUARTO MES</v>
      </c>
      <c r="K277" s="88" t="str">
        <f t="shared" si="8"/>
        <v>Posgrado</v>
      </c>
      <c r="L277" s="88" t="s">
        <v>721</v>
      </c>
    </row>
    <row r="278" spans="3:12" ht="15.75" hidden="1" thickBot="1" x14ac:dyDescent="0.3">
      <c r="C278" s="125" t="s">
        <v>91</v>
      </c>
      <c r="D278" s="170"/>
      <c r="E278" s="138">
        <v>12</v>
      </c>
      <c r="F278" s="206">
        <f>HLOOKUP($C278,$BZ$2:$CM$3,2,0)</f>
        <v>17866.8</v>
      </c>
      <c r="G278" s="103">
        <f>D278*E278*F278</f>
        <v>0</v>
      </c>
      <c r="H278" s="150"/>
      <c r="I278" s="104" t="s">
        <v>151</v>
      </c>
      <c r="J278" s="104" t="str">
        <f>VLOOKUP(I278,Presupuesto!$B$11:$C$565,2,0)</f>
        <v>SUELDOS Y SALARIOS PERMANENTES</v>
      </c>
      <c r="K278" s="88" t="str">
        <f t="shared" si="8"/>
        <v>Posgrado</v>
      </c>
      <c r="L278" s="88" t="s">
        <v>721</v>
      </c>
    </row>
    <row r="279" spans="3:12" hidden="1" x14ac:dyDescent="0.25">
      <c r="C279" s="155" t="s">
        <v>1349</v>
      </c>
      <c r="D279" s="148"/>
      <c r="E279" s="140">
        <v>0</v>
      </c>
      <c r="F279" s="90">
        <f>IF(E278=0,"",(G278/E278)/12*E278)</f>
        <v>0</v>
      </c>
      <c r="G279" s="87">
        <f>F279</f>
        <v>0</v>
      </c>
      <c r="H279" s="149"/>
      <c r="I279" s="106" t="s">
        <v>164</v>
      </c>
      <c r="J279" s="106" t="str">
        <f>VLOOKUP(I279,Presupuesto!$B$11:$C$565,2,0)</f>
        <v>AGUINALDO Y DECIMO CUARTO MES</v>
      </c>
      <c r="K279" s="88" t="str">
        <f t="shared" si="8"/>
        <v>Posgrado</v>
      </c>
      <c r="L279" s="88" t="s">
        <v>721</v>
      </c>
    </row>
    <row r="280" spans="3:12" hidden="1" x14ac:dyDescent="0.25">
      <c r="C280" s="156" t="s">
        <v>1350</v>
      </c>
      <c r="D280" s="148"/>
      <c r="E280" s="140">
        <v>0</v>
      </c>
      <c r="F280" s="107">
        <f>IF(E278&lt;6,"",((E278-6)/12)*(G278/E278))</f>
        <v>0</v>
      </c>
      <c r="G280" s="87">
        <f>F280</f>
        <v>0</v>
      </c>
      <c r="H280" s="149"/>
      <c r="I280" s="91" t="s">
        <v>165</v>
      </c>
      <c r="J280" s="91" t="str">
        <f>VLOOKUP(I280,Presupuesto!$B$11:$C$565,2,0)</f>
        <v>DECIMOCUARTO MES</v>
      </c>
      <c r="K280" s="88" t="str">
        <f t="shared" si="8"/>
        <v>Posgrado</v>
      </c>
      <c r="L280" s="88" t="s">
        <v>721</v>
      </c>
    </row>
    <row r="281" spans="3:12" ht="15.75" hidden="1" thickBot="1" x14ac:dyDescent="0.3">
      <c r="C281" s="125" t="s">
        <v>92</v>
      </c>
      <c r="D281" s="170"/>
      <c r="E281" s="138">
        <v>12</v>
      </c>
      <c r="F281" s="206">
        <f>HLOOKUP($C281,$BZ$2:$CM$3,2,0)</f>
        <v>13896.4</v>
      </c>
      <c r="G281" s="103">
        <f>D281*E281*F281</f>
        <v>0</v>
      </c>
      <c r="H281" s="150"/>
      <c r="I281" s="104" t="s">
        <v>151</v>
      </c>
      <c r="J281" s="104" t="str">
        <f>VLOOKUP(I281,Presupuesto!$B$11:$C$565,2,0)</f>
        <v>SUELDOS Y SALARIOS PERMANENTES</v>
      </c>
      <c r="K281" s="88" t="str">
        <f t="shared" si="8"/>
        <v>Posgrado</v>
      </c>
      <c r="L281" s="88" t="s">
        <v>721</v>
      </c>
    </row>
    <row r="282" spans="3:12" hidden="1" x14ac:dyDescent="0.25">
      <c r="C282" s="155" t="s">
        <v>1349</v>
      </c>
      <c r="D282" s="148"/>
      <c r="E282" s="140">
        <v>0</v>
      </c>
      <c r="F282" s="90">
        <f>IF(E281=0,"",(G281/E281)/12*E281)</f>
        <v>0</v>
      </c>
      <c r="G282" s="87">
        <f>F282</f>
        <v>0</v>
      </c>
      <c r="H282" s="149"/>
      <c r="I282" s="106" t="s">
        <v>164</v>
      </c>
      <c r="J282" s="106" t="str">
        <f>VLOOKUP(I282,Presupuesto!$B$11:$C$565,2,0)</f>
        <v>AGUINALDO Y DECIMO CUARTO MES</v>
      </c>
      <c r="K282" s="88" t="str">
        <f t="shared" si="8"/>
        <v>Posgrado</v>
      </c>
      <c r="L282" s="88" t="s">
        <v>721</v>
      </c>
    </row>
    <row r="283" spans="3:12" hidden="1" x14ac:dyDescent="0.25">
      <c r="C283" s="156" t="s">
        <v>1350</v>
      </c>
      <c r="D283" s="148"/>
      <c r="E283" s="140">
        <v>0</v>
      </c>
      <c r="F283" s="107">
        <f>IF(E281&lt;6,"",((E281-6)/12)*(G281/E281))</f>
        <v>0</v>
      </c>
      <c r="G283" s="87">
        <f>F283</f>
        <v>0</v>
      </c>
      <c r="H283" s="149"/>
      <c r="I283" s="91" t="s">
        <v>165</v>
      </c>
      <c r="J283" s="91" t="str">
        <f>VLOOKUP(I283,Presupuesto!$B$11:$C$565,2,0)</f>
        <v>DECIMOCUARTO MES</v>
      </c>
      <c r="K283" s="88" t="str">
        <f t="shared" si="8"/>
        <v>Posgrado</v>
      </c>
      <c r="L283" s="88" t="s">
        <v>721</v>
      </c>
    </row>
    <row r="284" spans="3:12" ht="15.75" hidden="1" thickBot="1" x14ac:dyDescent="0.3">
      <c r="C284" s="125" t="s">
        <v>93</v>
      </c>
      <c r="D284" s="170"/>
      <c r="E284" s="138">
        <v>12</v>
      </c>
      <c r="F284" s="206">
        <f>HLOOKUP($C284,$BZ$2:$CM$3,2,0)</f>
        <v>15004.09</v>
      </c>
      <c r="G284" s="103">
        <f>D284*E284*F284</f>
        <v>0</v>
      </c>
      <c r="H284" s="150"/>
      <c r="I284" s="104" t="s">
        <v>151</v>
      </c>
      <c r="J284" s="104" t="str">
        <f>VLOOKUP(I284,Presupuesto!$B$11:$C$565,2,0)</f>
        <v>SUELDOS Y SALARIOS PERMANENTES</v>
      </c>
      <c r="K284" s="88" t="str">
        <f t="shared" si="8"/>
        <v>Posgrado</v>
      </c>
      <c r="L284" s="88" t="s">
        <v>721</v>
      </c>
    </row>
    <row r="285" spans="3:12" hidden="1" x14ac:dyDescent="0.25">
      <c r="C285" s="155" t="s">
        <v>1349</v>
      </c>
      <c r="D285" s="148"/>
      <c r="E285" s="140">
        <v>0</v>
      </c>
      <c r="F285" s="90">
        <f>IF(E284=0,"",(G284/E284)/12*E284)</f>
        <v>0</v>
      </c>
      <c r="G285" s="87">
        <f>F285</f>
        <v>0</v>
      </c>
      <c r="H285" s="149"/>
      <c r="I285" s="106" t="s">
        <v>164</v>
      </c>
      <c r="J285" s="106" t="str">
        <f>VLOOKUP(I285,Presupuesto!$B$11:$C$565,2,0)</f>
        <v>AGUINALDO Y DECIMO CUARTO MES</v>
      </c>
      <c r="K285" s="88" t="str">
        <f t="shared" si="8"/>
        <v>Posgrado</v>
      </c>
      <c r="L285" s="88" t="s">
        <v>721</v>
      </c>
    </row>
    <row r="286" spans="3:12" hidden="1" x14ac:dyDescent="0.25">
      <c r="C286" s="156" t="s">
        <v>1350</v>
      </c>
      <c r="D286" s="148"/>
      <c r="E286" s="140">
        <v>0</v>
      </c>
      <c r="F286" s="107">
        <f>IF(E284&lt;6,"",((E284-6)/12)*(G284/E284))</f>
        <v>0</v>
      </c>
      <c r="G286" s="87">
        <f>F286</f>
        <v>0</v>
      </c>
      <c r="H286" s="149"/>
      <c r="I286" s="91" t="s">
        <v>165</v>
      </c>
      <c r="J286" s="91" t="str">
        <f>VLOOKUP(I286,Presupuesto!$B$11:$C$565,2,0)</f>
        <v>DECIMOCUARTO MES</v>
      </c>
      <c r="K286" s="88" t="str">
        <f t="shared" si="8"/>
        <v>Posgrado</v>
      </c>
      <c r="L286" s="88" t="s">
        <v>721</v>
      </c>
    </row>
    <row r="287" spans="3:12" ht="15.75" hidden="1" thickBot="1" x14ac:dyDescent="0.3">
      <c r="C287" s="125" t="s">
        <v>94</v>
      </c>
      <c r="D287" s="170"/>
      <c r="E287" s="138">
        <v>12</v>
      </c>
      <c r="F287" s="206">
        <f>HLOOKUP($C287,$BZ$2:$CM$3,2,0)</f>
        <v>13238.9</v>
      </c>
      <c r="G287" s="103">
        <f>D287*E287*F287</f>
        <v>0</v>
      </c>
      <c r="H287" s="150"/>
      <c r="I287" s="104" t="s">
        <v>151</v>
      </c>
      <c r="J287" s="104" t="str">
        <f>VLOOKUP(I287,Presupuesto!$B$11:$C$565,2,0)</f>
        <v>SUELDOS Y SALARIOS PERMANENTES</v>
      </c>
      <c r="K287" s="88" t="str">
        <f t="shared" si="8"/>
        <v>Posgrado</v>
      </c>
      <c r="L287" s="88" t="s">
        <v>721</v>
      </c>
    </row>
    <row r="288" spans="3:12" hidden="1" x14ac:dyDescent="0.25">
      <c r="C288" s="155" t="s">
        <v>1349</v>
      </c>
      <c r="D288" s="148"/>
      <c r="E288" s="140">
        <v>0</v>
      </c>
      <c r="F288" s="90">
        <f>IF(E287=0,"",(G287/E287)/12*E287)</f>
        <v>0</v>
      </c>
      <c r="G288" s="87">
        <f>F288</f>
        <v>0</v>
      </c>
      <c r="H288" s="149"/>
      <c r="I288" s="106" t="s">
        <v>164</v>
      </c>
      <c r="J288" s="106" t="str">
        <f>VLOOKUP(I288,Presupuesto!$B$11:$C$565,2,0)</f>
        <v>AGUINALDO Y DECIMO CUARTO MES</v>
      </c>
      <c r="K288" s="88" t="str">
        <f t="shared" si="8"/>
        <v>Posgrado</v>
      </c>
      <c r="L288" s="88" t="s">
        <v>721</v>
      </c>
    </row>
    <row r="289" spans="3:12" hidden="1" x14ac:dyDescent="0.25">
      <c r="C289" s="156" t="s">
        <v>1350</v>
      </c>
      <c r="D289" s="148"/>
      <c r="E289" s="140">
        <v>0</v>
      </c>
      <c r="F289" s="107">
        <f>IF(E287&lt;6,"",((E287-6)/12)*(G287/E287))</f>
        <v>0</v>
      </c>
      <c r="G289" s="87">
        <f>F289</f>
        <v>0</v>
      </c>
      <c r="H289" s="149"/>
      <c r="I289" s="91" t="s">
        <v>165</v>
      </c>
      <c r="J289" s="91" t="str">
        <f>VLOOKUP(I289,Presupuesto!$B$11:$C$565,2,0)</f>
        <v>DECIMOCUARTO MES</v>
      </c>
      <c r="K289" s="88" t="str">
        <f t="shared" si="8"/>
        <v>Posgrado</v>
      </c>
      <c r="L289" s="88" t="s">
        <v>721</v>
      </c>
    </row>
    <row r="290" spans="3:12" ht="15.75" hidden="1" thickBot="1" x14ac:dyDescent="0.3">
      <c r="C290" s="125" t="s">
        <v>95</v>
      </c>
      <c r="D290" s="170"/>
      <c r="E290" s="138">
        <v>12</v>
      </c>
      <c r="F290" s="206">
        <f>HLOOKUP($C290,$BZ$2:$CM$3,2,0)</f>
        <v>12356.31</v>
      </c>
      <c r="G290" s="103">
        <f>D290*E290*F290</f>
        <v>0</v>
      </c>
      <c r="H290" s="150"/>
      <c r="I290" s="104" t="s">
        <v>151</v>
      </c>
      <c r="J290" s="104" t="str">
        <f>VLOOKUP(I290,Presupuesto!$B$11:$C$565,2,0)</f>
        <v>SUELDOS Y SALARIOS PERMANENTES</v>
      </c>
      <c r="K290" s="88" t="str">
        <f t="shared" ref="K290:K307" si="9">$K$257</f>
        <v>Posgrado</v>
      </c>
      <c r="L290" s="88" t="s">
        <v>721</v>
      </c>
    </row>
    <row r="291" spans="3:12" hidden="1" x14ac:dyDescent="0.25">
      <c r="C291" s="155" t="s">
        <v>1349</v>
      </c>
      <c r="D291" s="148"/>
      <c r="E291" s="140">
        <v>0</v>
      </c>
      <c r="F291" s="90">
        <f>IF(E290=0,"",(G290/E290)/12*E290)</f>
        <v>0</v>
      </c>
      <c r="G291" s="87">
        <f>F291</f>
        <v>0</v>
      </c>
      <c r="H291" s="149"/>
      <c r="I291" s="106" t="s">
        <v>164</v>
      </c>
      <c r="J291" s="106" t="str">
        <f>VLOOKUP(I291,Presupuesto!$B$11:$C$565,2,0)</f>
        <v>AGUINALDO Y DECIMO CUARTO MES</v>
      </c>
      <c r="K291" s="88" t="str">
        <f t="shared" si="9"/>
        <v>Posgrado</v>
      </c>
      <c r="L291" s="88" t="s">
        <v>721</v>
      </c>
    </row>
    <row r="292" spans="3:12" hidden="1" x14ac:dyDescent="0.25">
      <c r="C292" s="156" t="s">
        <v>1350</v>
      </c>
      <c r="D292" s="148"/>
      <c r="E292" s="140">
        <v>0</v>
      </c>
      <c r="F292" s="107">
        <f>IF(E290&lt;6,"",((E290-6)/12)*(G290/E290))</f>
        <v>0</v>
      </c>
      <c r="G292" s="87">
        <f>F292</f>
        <v>0</v>
      </c>
      <c r="H292" s="149"/>
      <c r="I292" s="91" t="s">
        <v>165</v>
      </c>
      <c r="J292" s="91" t="str">
        <f>VLOOKUP(I292,Presupuesto!$B$11:$C$565,2,0)</f>
        <v>DECIMOCUARTO MES</v>
      </c>
      <c r="K292" s="88" t="str">
        <f t="shared" si="9"/>
        <v>Posgrado</v>
      </c>
      <c r="L292" s="88" t="s">
        <v>721</v>
      </c>
    </row>
    <row r="293" spans="3:12" ht="15.75" hidden="1" thickBot="1" x14ac:dyDescent="0.3">
      <c r="C293" s="125" t="s">
        <v>96</v>
      </c>
      <c r="D293" s="170"/>
      <c r="E293" s="138">
        <v>12</v>
      </c>
      <c r="F293" s="206">
        <f>HLOOKUP($C293,$BZ$2:$CM$3,2,0)</f>
        <v>463.22</v>
      </c>
      <c r="G293" s="103">
        <f>D293*E293*F293</f>
        <v>0</v>
      </c>
      <c r="H293" s="150"/>
      <c r="I293" s="104" t="s">
        <v>151</v>
      </c>
      <c r="J293" s="104" t="str">
        <f>VLOOKUP(I293,Presupuesto!$B$11:$C$565,2,0)</f>
        <v>SUELDOS Y SALARIOS PERMANENTES</v>
      </c>
      <c r="K293" s="88" t="str">
        <f t="shared" si="9"/>
        <v>Posgrado</v>
      </c>
      <c r="L293" s="88" t="s">
        <v>721</v>
      </c>
    </row>
    <row r="294" spans="3:12" hidden="1" x14ac:dyDescent="0.25">
      <c r="C294" s="155" t="s">
        <v>1349</v>
      </c>
      <c r="D294" s="148"/>
      <c r="E294" s="140">
        <v>0</v>
      </c>
      <c r="F294" s="90">
        <f>IF(E293=0,"",(G293/E293)/12*E293)</f>
        <v>0</v>
      </c>
      <c r="G294" s="87">
        <f>F294</f>
        <v>0</v>
      </c>
      <c r="H294" s="149"/>
      <c r="I294" s="106" t="s">
        <v>164</v>
      </c>
      <c r="J294" s="106" t="str">
        <f>VLOOKUP(I294,Presupuesto!$B$11:$C$565,2,0)</f>
        <v>AGUINALDO Y DECIMO CUARTO MES</v>
      </c>
      <c r="K294" s="88" t="str">
        <f t="shared" si="9"/>
        <v>Posgrado</v>
      </c>
      <c r="L294" s="88" t="s">
        <v>721</v>
      </c>
    </row>
    <row r="295" spans="3:12" hidden="1" x14ac:dyDescent="0.25">
      <c r="C295" s="156" t="s">
        <v>1350</v>
      </c>
      <c r="D295" s="148"/>
      <c r="E295" s="140">
        <v>0</v>
      </c>
      <c r="F295" s="107">
        <f>IF(E293&lt;6,"",((E293-6)/12)*(G293/E293))</f>
        <v>0</v>
      </c>
      <c r="G295" s="87">
        <f>F295</f>
        <v>0</v>
      </c>
      <c r="H295" s="149"/>
      <c r="I295" s="91" t="s">
        <v>165</v>
      </c>
      <c r="J295" s="91" t="str">
        <f>VLOOKUP(I295,Presupuesto!$B$11:$C$565,2,0)</f>
        <v>DECIMOCUARTO MES</v>
      </c>
      <c r="K295" s="88" t="str">
        <f t="shared" si="9"/>
        <v>Posgrado</v>
      </c>
      <c r="L295" s="88" t="s">
        <v>721</v>
      </c>
    </row>
    <row r="296" spans="3:12" ht="15.75" hidden="1" thickBot="1" x14ac:dyDescent="0.3">
      <c r="C296" s="125" t="s">
        <v>97</v>
      </c>
      <c r="D296" s="170"/>
      <c r="E296" s="138">
        <v>12</v>
      </c>
      <c r="F296" s="206">
        <f>HLOOKUP($C296,$BZ$2:$CM$3,2,0)</f>
        <v>2007.3</v>
      </c>
      <c r="G296" s="103">
        <f>D296*E296*F296</f>
        <v>0</v>
      </c>
      <c r="H296" s="150"/>
      <c r="I296" s="104" t="s">
        <v>151</v>
      </c>
      <c r="J296" s="104" t="str">
        <f>VLOOKUP(I296,Presupuesto!$B$11:$C$565,2,0)</f>
        <v>SUELDOS Y SALARIOS PERMANENTES</v>
      </c>
      <c r="K296" s="88" t="str">
        <f t="shared" si="9"/>
        <v>Posgrado</v>
      </c>
      <c r="L296" s="88" t="s">
        <v>721</v>
      </c>
    </row>
    <row r="297" spans="3:12" hidden="1" x14ac:dyDescent="0.25">
      <c r="C297" s="155" t="s">
        <v>1349</v>
      </c>
      <c r="D297" s="148"/>
      <c r="E297" s="140">
        <v>0</v>
      </c>
      <c r="F297" s="90">
        <f>IF(E296=0,"",(G296/E296)/12*E296)</f>
        <v>0</v>
      </c>
      <c r="G297" s="87">
        <f>F297</f>
        <v>0</v>
      </c>
      <c r="H297" s="149"/>
      <c r="I297" s="106" t="s">
        <v>164</v>
      </c>
      <c r="J297" s="106" t="str">
        <f>VLOOKUP(I297,Presupuesto!$B$11:$C$565,2,0)</f>
        <v>AGUINALDO Y DECIMO CUARTO MES</v>
      </c>
      <c r="K297" s="88" t="str">
        <f t="shared" si="9"/>
        <v>Posgrado</v>
      </c>
      <c r="L297" s="88" t="s">
        <v>721</v>
      </c>
    </row>
    <row r="298" spans="3:12" hidden="1" x14ac:dyDescent="0.25">
      <c r="C298" s="156" t="s">
        <v>1350</v>
      </c>
      <c r="D298" s="148"/>
      <c r="E298" s="140">
        <v>0</v>
      </c>
      <c r="F298" s="107">
        <f>IF(E296&lt;6,"",((E296-6)/12)*(G296/E296))</f>
        <v>0</v>
      </c>
      <c r="G298" s="87">
        <f>F298</f>
        <v>0</v>
      </c>
      <c r="H298" s="149"/>
      <c r="I298" s="91" t="s">
        <v>165</v>
      </c>
      <c r="J298" s="91" t="str">
        <f>VLOOKUP(I298,Presupuesto!$B$11:$C$565,2,0)</f>
        <v>DECIMOCUARTO MES</v>
      </c>
      <c r="K298" s="88" t="str">
        <f t="shared" si="9"/>
        <v>Posgrado</v>
      </c>
      <c r="L298" s="88" t="s">
        <v>721</v>
      </c>
    </row>
    <row r="299" spans="3:12" ht="15.75" hidden="1" thickBot="1" x14ac:dyDescent="0.3">
      <c r="C299" s="128" t="s">
        <v>101</v>
      </c>
      <c r="D299" s="170"/>
      <c r="E299" s="138">
        <v>12</v>
      </c>
      <c r="F299" s="127">
        <v>30000</v>
      </c>
      <c r="G299" s="103">
        <f>D299*E299*F299</f>
        <v>0</v>
      </c>
      <c r="H299" s="150"/>
      <c r="I299" s="104" t="s">
        <v>200</v>
      </c>
      <c r="J299" s="104" t="str">
        <f>VLOOKUP(I299,Presupuesto!$B$11:$C$565,2,0)</f>
        <v>CONTRATOS ESPECIALES</v>
      </c>
      <c r="K299" s="88" t="str">
        <f t="shared" si="9"/>
        <v>Posgrado</v>
      </c>
      <c r="L299" s="88" t="s">
        <v>721</v>
      </c>
    </row>
    <row r="300" spans="3:12" hidden="1" x14ac:dyDescent="0.25">
      <c r="C300" s="155" t="s">
        <v>1349</v>
      </c>
      <c r="D300" s="148"/>
      <c r="E300" s="140">
        <v>0</v>
      </c>
      <c r="F300" s="107">
        <f>IF(E299=0,"",(G299/E299)/12*E299)</f>
        <v>0</v>
      </c>
      <c r="G300" s="87">
        <f>F300</f>
        <v>0</v>
      </c>
      <c r="H300" s="149"/>
      <c r="I300" s="91" t="s">
        <v>200</v>
      </c>
      <c r="J300" s="91" t="str">
        <f>VLOOKUP(I300,Presupuesto!$B$11:$C$565,2,0)</f>
        <v>CONTRATOS ESPECIALES</v>
      </c>
      <c r="K300" s="88" t="str">
        <f t="shared" si="9"/>
        <v>Posgrado</v>
      </c>
      <c r="L300" s="88" t="s">
        <v>719</v>
      </c>
    </row>
    <row r="301" spans="3:12" hidden="1" x14ac:dyDescent="0.25">
      <c r="C301" s="156" t="s">
        <v>1350</v>
      </c>
      <c r="D301" s="148"/>
      <c r="E301" s="140">
        <v>0</v>
      </c>
      <c r="F301" s="90">
        <f>IF(E299&lt;6,"",((E299-6)/12)*(G299/E299))</f>
        <v>0</v>
      </c>
      <c r="G301" s="87">
        <f>F301</f>
        <v>0</v>
      </c>
      <c r="H301" s="149"/>
      <c r="I301" s="91" t="s">
        <v>200</v>
      </c>
      <c r="J301" s="91" t="str">
        <f>VLOOKUP(I301,Presupuesto!$B$11:$C$565,2,0)</f>
        <v>CONTRATOS ESPECIALES</v>
      </c>
      <c r="K301" s="88" t="str">
        <f t="shared" si="9"/>
        <v>Posgrado</v>
      </c>
      <c r="L301" s="88" t="s">
        <v>727</v>
      </c>
    </row>
    <row r="302" spans="3:12" ht="15.75" hidden="1" thickBot="1" x14ac:dyDescent="0.3">
      <c r="C302" s="128" t="s">
        <v>102</v>
      </c>
      <c r="D302" s="170"/>
      <c r="E302" s="138">
        <v>12</v>
      </c>
      <c r="F302" s="108">
        <v>30000</v>
      </c>
      <c r="G302" s="103">
        <f>D302*E302*F302</f>
        <v>0</v>
      </c>
      <c r="H302" s="150"/>
      <c r="I302" s="104" t="s">
        <v>298</v>
      </c>
      <c r="J302" s="104" t="str">
        <f>VLOOKUP(I302,Presupuesto!$B$11:$C$565,2,0)</f>
        <v>OTROS SERVICIOS TECNICOS Y PROFESIONALES</v>
      </c>
      <c r="K302" s="88" t="str">
        <f t="shared" si="9"/>
        <v>Posgrado</v>
      </c>
      <c r="L302" s="88" t="s">
        <v>719</v>
      </c>
    </row>
    <row r="303" spans="3:12" hidden="1" x14ac:dyDescent="0.25">
      <c r="C303" s="155" t="s">
        <v>1349</v>
      </c>
      <c r="D303" s="148"/>
      <c r="E303" s="140">
        <v>0</v>
      </c>
      <c r="F303" s="90">
        <v>0</v>
      </c>
      <c r="G303" s="87">
        <f>F303</f>
        <v>0</v>
      </c>
      <c r="H303" s="149"/>
      <c r="I303" s="91" t="s">
        <v>298</v>
      </c>
      <c r="J303" s="91" t="str">
        <f>VLOOKUP(I303,Presupuesto!$B$11:$C$565,2,0)</f>
        <v>OTROS SERVICIOS TECNICOS Y PROFESIONALES</v>
      </c>
      <c r="K303" s="88" t="str">
        <f t="shared" si="9"/>
        <v>Posgrado</v>
      </c>
      <c r="L303" s="88" t="s">
        <v>719</v>
      </c>
    </row>
    <row r="304" spans="3:12" hidden="1" x14ac:dyDescent="0.25">
      <c r="C304" s="156" t="s">
        <v>1350</v>
      </c>
      <c r="D304" s="148"/>
      <c r="E304" s="140">
        <v>0</v>
      </c>
      <c r="F304" s="90">
        <v>0</v>
      </c>
      <c r="G304" s="87">
        <f>F304</f>
        <v>0</v>
      </c>
      <c r="H304" s="149"/>
      <c r="I304" s="91" t="s">
        <v>298</v>
      </c>
      <c r="J304" s="91" t="str">
        <f>VLOOKUP(I304,Presupuesto!$B$11:$C$565,2,0)</f>
        <v>OTROS SERVICIOS TECNICOS Y PROFESIONALES</v>
      </c>
      <c r="K304" s="88" t="str">
        <f t="shared" si="9"/>
        <v>Posgrado</v>
      </c>
      <c r="L304" s="88" t="s">
        <v>719</v>
      </c>
    </row>
    <row r="305" spans="3:12" ht="15.75" hidden="1" thickBot="1" x14ac:dyDescent="0.3">
      <c r="C305" s="128" t="s">
        <v>103</v>
      </c>
      <c r="D305" s="170"/>
      <c r="E305" s="138">
        <v>12</v>
      </c>
      <c r="F305" s="108">
        <v>30000</v>
      </c>
      <c r="G305" s="103">
        <f>D305*E305*F305</f>
        <v>0</v>
      </c>
      <c r="H305" s="150"/>
      <c r="I305" s="104" t="s">
        <v>151</v>
      </c>
      <c r="J305" s="104" t="str">
        <f>VLOOKUP(I305,Presupuesto!$B$11:$C$565,2,0)</f>
        <v>SUELDOS Y SALARIOS PERMANENTES</v>
      </c>
      <c r="K305" s="88" t="str">
        <f t="shared" si="9"/>
        <v>Posgrado</v>
      </c>
      <c r="L305" s="88" t="s">
        <v>719</v>
      </c>
    </row>
    <row r="306" spans="3:12" hidden="1" x14ac:dyDescent="0.25">
      <c r="C306" s="155" t="s">
        <v>1349</v>
      </c>
      <c r="D306" s="153"/>
      <c r="E306" s="119">
        <v>0</v>
      </c>
      <c r="F306" s="109">
        <f>IF(E305=0,"",(G305/E305)/12*E305)</f>
        <v>0</v>
      </c>
      <c r="G306" s="110">
        <f>F306</f>
        <v>0</v>
      </c>
      <c r="H306" s="149"/>
      <c r="I306" s="91" t="s">
        <v>164</v>
      </c>
      <c r="J306" s="91" t="str">
        <f>VLOOKUP(I306,Presupuesto!$B$11:$C$565,2,0)</f>
        <v>AGUINALDO Y DECIMO CUARTO MES</v>
      </c>
      <c r="K306" s="88" t="str">
        <f t="shared" si="9"/>
        <v>Posgrado</v>
      </c>
      <c r="L306" s="88" t="s">
        <v>719</v>
      </c>
    </row>
    <row r="307" spans="3:12" ht="15.75" hidden="1" thickBot="1" x14ac:dyDescent="0.3">
      <c r="C307" s="157" t="s">
        <v>1350</v>
      </c>
      <c r="D307" s="147"/>
      <c r="E307" s="120">
        <v>0</v>
      </c>
      <c r="F307" s="95">
        <f>IF(E305&lt;6,"",((E305-6)/12)*(G305/E305))</f>
        <v>0</v>
      </c>
      <c r="G307" s="95">
        <f>F307</f>
        <v>0</v>
      </c>
      <c r="H307" s="147"/>
      <c r="I307" s="96" t="s">
        <v>165</v>
      </c>
      <c r="J307" s="113" t="str">
        <f>VLOOKUP(I307,Presupuesto!$B$11:$C$565,2,0)</f>
        <v>DECIMOCUARTO MES</v>
      </c>
      <c r="K307" s="96" t="str">
        <f t="shared" si="9"/>
        <v>Posgrado</v>
      </c>
      <c r="L307" s="113" t="s">
        <v>719</v>
      </c>
    </row>
    <row r="309" spans="3:12" ht="15.75" thickBot="1" x14ac:dyDescent="0.3">
      <c r="C309" s="254"/>
      <c r="D309" s="243"/>
      <c r="E309" s="254"/>
      <c r="F309" s="254"/>
      <c r="G309" s="254"/>
      <c r="H309" s="243"/>
      <c r="I309" s="254"/>
      <c r="J309" s="254"/>
      <c r="K309" s="139"/>
      <c r="L309" s="254"/>
    </row>
    <row r="310" spans="3:12" ht="15.75" thickBot="1" x14ac:dyDescent="0.3">
      <c r="C310" s="67" t="s">
        <v>1308</v>
      </c>
      <c r="D310" s="30">
        <f>SUM(G317:G367)</f>
        <v>0</v>
      </c>
      <c r="E310" s="84"/>
      <c r="F310" s="84"/>
      <c r="G310" s="84"/>
      <c r="H310" s="69"/>
      <c r="I310" s="69"/>
      <c r="J310" s="69"/>
      <c r="K310" s="139"/>
      <c r="L310" s="254"/>
    </row>
    <row r="311" spans="3:12" x14ac:dyDescent="0.25">
      <c r="C311" s="254"/>
      <c r="D311" s="31"/>
      <c r="E311" s="84"/>
      <c r="F311" s="84"/>
      <c r="G311" s="84"/>
      <c r="H311" s="69"/>
      <c r="I311" s="69"/>
      <c r="J311" s="69"/>
      <c r="K311" s="139"/>
      <c r="L311" s="254"/>
    </row>
    <row r="312" spans="3:12" x14ac:dyDescent="0.25">
      <c r="C312" s="254"/>
      <c r="D312" s="31"/>
      <c r="E312" s="84"/>
      <c r="F312" s="84"/>
      <c r="G312" s="84"/>
      <c r="H312" s="69"/>
      <c r="I312" s="69"/>
      <c r="J312" s="69"/>
      <c r="K312" s="139"/>
      <c r="L312" s="254"/>
    </row>
    <row r="313" spans="3:12" ht="15.75" x14ac:dyDescent="0.25">
      <c r="C313" s="172" t="s">
        <v>1309</v>
      </c>
      <c r="D313" s="230"/>
      <c r="E313" s="84"/>
      <c r="F313" s="84"/>
      <c r="G313" s="84"/>
      <c r="H313" s="69"/>
      <c r="I313" s="69"/>
      <c r="J313" s="69"/>
      <c r="K313" s="139"/>
      <c r="L313" s="254"/>
    </row>
    <row r="314" spans="3:12" ht="18.75" x14ac:dyDescent="0.25">
      <c r="C314" s="173"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84"/>
      <c r="F314" s="84"/>
      <c r="G314" s="84"/>
      <c r="H314" s="69"/>
      <c r="I314" s="69"/>
      <c r="J314" s="69"/>
      <c r="K314" s="139"/>
      <c r="L314" s="254"/>
    </row>
    <row r="315" spans="3:12" ht="15.75" thickBot="1" x14ac:dyDescent="0.3">
      <c r="C315" s="161"/>
      <c r="D315" s="31"/>
      <c r="E315" s="84"/>
      <c r="F315" s="84"/>
      <c r="G315" s="84"/>
      <c r="H315" s="69"/>
      <c r="I315" s="69"/>
      <c r="J315" s="69"/>
      <c r="K315" s="139"/>
      <c r="L315" s="254"/>
    </row>
    <row r="316" spans="3:12" ht="30.75" thickBot="1" x14ac:dyDescent="0.3">
      <c r="C316" s="122" t="s">
        <v>1311</v>
      </c>
      <c r="D316" s="126" t="s">
        <v>99</v>
      </c>
      <c r="E316" s="154" t="s">
        <v>1348</v>
      </c>
      <c r="F316" s="126" t="s">
        <v>1313</v>
      </c>
      <c r="G316" s="123" t="s">
        <v>1314</v>
      </c>
      <c r="H316" s="121" t="s">
        <v>1315</v>
      </c>
      <c r="I316" s="124" t="s">
        <v>1316</v>
      </c>
      <c r="J316" s="124" t="s">
        <v>711</v>
      </c>
      <c r="K316" s="124" t="s">
        <v>1317</v>
      </c>
      <c r="L316" s="124" t="s">
        <v>1318</v>
      </c>
    </row>
    <row r="317" spans="3:12" ht="15.75" hidden="1" thickBot="1" x14ac:dyDescent="0.3">
      <c r="C317" s="125" t="s">
        <v>84</v>
      </c>
      <c r="D317" s="170"/>
      <c r="E317" s="138">
        <v>12</v>
      </c>
      <c r="F317" s="206">
        <f>HLOOKUP($C317,$BZ$2:$CM$3,2,0)</f>
        <v>43674.39</v>
      </c>
      <c r="G317" s="103">
        <f>D317*E317*F317</f>
        <v>0</v>
      </c>
      <c r="H317" s="150"/>
      <c r="I317" s="104" t="s">
        <v>151</v>
      </c>
      <c r="J317" s="104" t="str">
        <f>VLOOKUP(I317,Presupuesto!$B$11:$C$565,2,0)</f>
        <v>SUELDOS Y SALARIOS PERMANENTES</v>
      </c>
      <c r="K317" s="181" t="s">
        <v>72</v>
      </c>
      <c r="L317" s="88" t="s">
        <v>719</v>
      </c>
    </row>
    <row r="318" spans="3:12" hidden="1" x14ac:dyDescent="0.25">
      <c r="C318" s="155" t="s">
        <v>1349</v>
      </c>
      <c r="D318" s="148"/>
      <c r="E318" s="140">
        <v>0</v>
      </c>
      <c r="F318" s="90">
        <f>IF(E317=0,"",(G317/E317)/12*E317)</f>
        <v>0</v>
      </c>
      <c r="G318" s="87">
        <f>F318</f>
        <v>0</v>
      </c>
      <c r="H318" s="149"/>
      <c r="I318" s="106" t="s">
        <v>164</v>
      </c>
      <c r="J318" s="106" t="str">
        <f>VLOOKUP(I318,Presupuesto!$B$11:$C$565,2,0)</f>
        <v>AGUINALDO Y DECIMO CUARTO MES</v>
      </c>
      <c r="K318" s="88" t="str">
        <f t="shared" ref="K318:K349" si="10">$K$317</f>
        <v>Posgrado</v>
      </c>
      <c r="L318" s="88" t="s">
        <v>720</v>
      </c>
    </row>
    <row r="319" spans="3:12" hidden="1" x14ac:dyDescent="0.25">
      <c r="C319" s="156" t="s">
        <v>1350</v>
      </c>
      <c r="D319" s="148"/>
      <c r="E319" s="140">
        <v>0</v>
      </c>
      <c r="F319" s="107">
        <f>IF(E317&lt;6,"",((E317-6)/12)*(G317/E317))</f>
        <v>0</v>
      </c>
      <c r="G319" s="87">
        <f>F319</f>
        <v>0</v>
      </c>
      <c r="H319" s="149"/>
      <c r="I319" s="91" t="s">
        <v>165</v>
      </c>
      <c r="J319" s="91" t="str">
        <f>VLOOKUP(I319,Presupuesto!$B$11:$C$565,2,0)</f>
        <v>DECIMOCUARTO MES</v>
      </c>
      <c r="K319" s="88" t="str">
        <f t="shared" si="10"/>
        <v>Posgrado</v>
      </c>
      <c r="L319" s="88" t="s">
        <v>721</v>
      </c>
    </row>
    <row r="320" spans="3:12" ht="15.75" hidden="1" thickBot="1" x14ac:dyDescent="0.3">
      <c r="C320" s="125" t="s">
        <v>85</v>
      </c>
      <c r="D320" s="170"/>
      <c r="E320" s="138">
        <v>12</v>
      </c>
      <c r="F320" s="206">
        <f>HLOOKUP($C320,$BZ$2:$CM$3,2,0)</f>
        <v>39703.99</v>
      </c>
      <c r="G320" s="103">
        <f>D320*E320*F320</f>
        <v>0</v>
      </c>
      <c r="H320" s="150"/>
      <c r="I320" s="104" t="s">
        <v>151</v>
      </c>
      <c r="J320" s="104" t="str">
        <f>VLOOKUP(I320,Presupuesto!$B$11:$C$565,2,0)</f>
        <v>SUELDOS Y SALARIOS PERMANENTES</v>
      </c>
      <c r="K320" s="88" t="str">
        <f t="shared" si="10"/>
        <v>Posgrado</v>
      </c>
      <c r="L320" s="88" t="s">
        <v>721</v>
      </c>
    </row>
    <row r="321" spans="3:12" hidden="1" x14ac:dyDescent="0.25">
      <c r="C321" s="155" t="s">
        <v>1349</v>
      </c>
      <c r="D321" s="148"/>
      <c r="E321" s="140">
        <v>0</v>
      </c>
      <c r="F321" s="90">
        <f>IF(E320=0,"",(G320/E320)/12*E320)</f>
        <v>0</v>
      </c>
      <c r="G321" s="87">
        <f>F321</f>
        <v>0</v>
      </c>
      <c r="H321" s="149"/>
      <c r="I321" s="106" t="s">
        <v>164</v>
      </c>
      <c r="J321" s="106" t="str">
        <f>VLOOKUP(I321,Presupuesto!$B$11:$C$565,2,0)</f>
        <v>AGUINALDO Y DECIMO CUARTO MES</v>
      </c>
      <c r="K321" s="88" t="str">
        <f t="shared" si="10"/>
        <v>Posgrado</v>
      </c>
      <c r="L321" s="88" t="s">
        <v>721</v>
      </c>
    </row>
    <row r="322" spans="3:12" hidden="1" x14ac:dyDescent="0.25">
      <c r="C322" s="156" t="s">
        <v>1350</v>
      </c>
      <c r="D322" s="148"/>
      <c r="E322" s="140">
        <v>0</v>
      </c>
      <c r="F322" s="107">
        <f>IF(E320&lt;6,"",((E320-6)/12)*(G320/E320))</f>
        <v>0</v>
      </c>
      <c r="G322" s="87">
        <f>F322</f>
        <v>0</v>
      </c>
      <c r="H322" s="149"/>
      <c r="I322" s="91" t="s">
        <v>165</v>
      </c>
      <c r="J322" s="91" t="str">
        <f>VLOOKUP(I322,Presupuesto!$B$11:$C$565,2,0)</f>
        <v>DECIMOCUARTO MES</v>
      </c>
      <c r="K322" s="88" t="str">
        <f t="shared" si="10"/>
        <v>Posgrado</v>
      </c>
      <c r="L322" s="88" t="s">
        <v>721</v>
      </c>
    </row>
    <row r="323" spans="3:12" ht="15.75" hidden="1" thickBot="1" x14ac:dyDescent="0.3">
      <c r="C323" s="125" t="s">
        <v>86</v>
      </c>
      <c r="D323" s="170"/>
      <c r="E323" s="138">
        <v>12</v>
      </c>
      <c r="F323" s="206">
        <f>HLOOKUP($C323,$BZ$2:$CM$3,2,0)</f>
        <v>35733.589999999997</v>
      </c>
      <c r="G323" s="103">
        <f>D323*E323*F323</f>
        <v>0</v>
      </c>
      <c r="H323" s="150"/>
      <c r="I323" s="104" t="s">
        <v>151</v>
      </c>
      <c r="J323" s="104" t="str">
        <f>VLOOKUP(I323,Presupuesto!$B$11:$C$565,2,0)</f>
        <v>SUELDOS Y SALARIOS PERMANENTES</v>
      </c>
      <c r="K323" s="88" t="str">
        <f t="shared" si="10"/>
        <v>Posgrado</v>
      </c>
      <c r="L323" s="88" t="s">
        <v>721</v>
      </c>
    </row>
    <row r="324" spans="3:12" hidden="1" x14ac:dyDescent="0.25">
      <c r="C324" s="155" t="s">
        <v>1349</v>
      </c>
      <c r="D324" s="148"/>
      <c r="E324" s="140">
        <v>0</v>
      </c>
      <c r="F324" s="90">
        <f>IF(E323=0,"",(G323/E323)/12*E323)</f>
        <v>0</v>
      </c>
      <c r="G324" s="87">
        <f>F324</f>
        <v>0</v>
      </c>
      <c r="H324" s="149"/>
      <c r="I324" s="106" t="s">
        <v>164</v>
      </c>
      <c r="J324" s="106" t="str">
        <f>VLOOKUP(I324,Presupuesto!$B$11:$C$565,2,0)</f>
        <v>AGUINALDO Y DECIMO CUARTO MES</v>
      </c>
      <c r="K324" s="88" t="str">
        <f t="shared" si="10"/>
        <v>Posgrado</v>
      </c>
      <c r="L324" s="88" t="s">
        <v>721</v>
      </c>
    </row>
    <row r="325" spans="3:12" hidden="1" x14ac:dyDescent="0.25">
      <c r="C325" s="156" t="s">
        <v>1350</v>
      </c>
      <c r="D325" s="148"/>
      <c r="E325" s="140">
        <v>0</v>
      </c>
      <c r="F325" s="107">
        <f>IF(E323&lt;6,"",((E323-6)/12)*(G323/E323))</f>
        <v>0</v>
      </c>
      <c r="G325" s="87">
        <f>F325</f>
        <v>0</v>
      </c>
      <c r="H325" s="149"/>
      <c r="I325" s="91" t="s">
        <v>165</v>
      </c>
      <c r="J325" s="91" t="str">
        <f>VLOOKUP(I325,Presupuesto!$B$11:$C$565,2,0)</f>
        <v>DECIMOCUARTO MES</v>
      </c>
      <c r="K325" s="88" t="str">
        <f t="shared" si="10"/>
        <v>Posgrado</v>
      </c>
      <c r="L325" s="88" t="s">
        <v>721</v>
      </c>
    </row>
    <row r="326" spans="3:12" ht="15.75" hidden="1" thickBot="1" x14ac:dyDescent="0.3">
      <c r="C326" s="125" t="s">
        <v>87</v>
      </c>
      <c r="D326" s="170"/>
      <c r="E326" s="138">
        <v>12</v>
      </c>
      <c r="F326" s="206">
        <f>HLOOKUP($C326,$BZ$2:$CM$3,2,0)</f>
        <v>31763.19</v>
      </c>
      <c r="G326" s="103">
        <f>D326*E326*F326</f>
        <v>0</v>
      </c>
      <c r="H326" s="150"/>
      <c r="I326" s="104" t="s">
        <v>151</v>
      </c>
      <c r="J326" s="104" t="str">
        <f>VLOOKUP(I326,Presupuesto!$B$11:$C$565,2,0)</f>
        <v>SUELDOS Y SALARIOS PERMANENTES</v>
      </c>
      <c r="K326" s="88" t="str">
        <f t="shared" si="10"/>
        <v>Posgrado</v>
      </c>
      <c r="L326" s="88" t="s">
        <v>721</v>
      </c>
    </row>
    <row r="327" spans="3:12" hidden="1" x14ac:dyDescent="0.25">
      <c r="C327" s="155" t="s">
        <v>1349</v>
      </c>
      <c r="D327" s="148"/>
      <c r="E327" s="140">
        <v>0</v>
      </c>
      <c r="F327" s="90">
        <f>IF(E326=0,"",(G326/E326)/12*E326)</f>
        <v>0</v>
      </c>
      <c r="G327" s="87">
        <f>F327</f>
        <v>0</v>
      </c>
      <c r="H327" s="149"/>
      <c r="I327" s="106" t="s">
        <v>164</v>
      </c>
      <c r="J327" s="106" t="str">
        <f>VLOOKUP(I327,Presupuesto!$B$11:$C$565,2,0)</f>
        <v>AGUINALDO Y DECIMO CUARTO MES</v>
      </c>
      <c r="K327" s="88" t="str">
        <f t="shared" si="10"/>
        <v>Posgrado</v>
      </c>
      <c r="L327" s="88" t="s">
        <v>721</v>
      </c>
    </row>
    <row r="328" spans="3:12" hidden="1" x14ac:dyDescent="0.25">
      <c r="C328" s="156" t="s">
        <v>1350</v>
      </c>
      <c r="D328" s="148"/>
      <c r="E328" s="140">
        <v>0</v>
      </c>
      <c r="F328" s="107">
        <f>IF(E326&lt;6,"",((E326-6)/12)*(G326/E326))</f>
        <v>0</v>
      </c>
      <c r="G328" s="87">
        <f>F328</f>
        <v>0</v>
      </c>
      <c r="H328" s="149"/>
      <c r="I328" s="91" t="s">
        <v>165</v>
      </c>
      <c r="J328" s="91" t="str">
        <f>VLOOKUP(I328,Presupuesto!$B$11:$C$565,2,0)</f>
        <v>DECIMOCUARTO MES</v>
      </c>
      <c r="K328" s="88" t="str">
        <f t="shared" si="10"/>
        <v>Posgrado</v>
      </c>
      <c r="L328" s="88" t="s">
        <v>721</v>
      </c>
    </row>
    <row r="329" spans="3:12" ht="15.75" hidden="1" thickBot="1" x14ac:dyDescent="0.3">
      <c r="C329" s="125" t="s">
        <v>88</v>
      </c>
      <c r="D329" s="170"/>
      <c r="E329" s="138">
        <v>12</v>
      </c>
      <c r="F329" s="206">
        <f>HLOOKUP($C329,$BZ$2:$CM$3,2,0)</f>
        <v>29777.99</v>
      </c>
      <c r="G329" s="103">
        <f>D329*E329*F329</f>
        <v>0</v>
      </c>
      <c r="H329" s="150"/>
      <c r="I329" s="104" t="s">
        <v>151</v>
      </c>
      <c r="J329" s="104" t="str">
        <f>VLOOKUP(I329,Presupuesto!$B$11:$C$565,2,0)</f>
        <v>SUELDOS Y SALARIOS PERMANENTES</v>
      </c>
      <c r="K329" s="88" t="str">
        <f t="shared" si="10"/>
        <v>Posgrado</v>
      </c>
      <c r="L329" s="88" t="s">
        <v>721</v>
      </c>
    </row>
    <row r="330" spans="3:12" hidden="1" x14ac:dyDescent="0.25">
      <c r="C330" s="155" t="s">
        <v>1349</v>
      </c>
      <c r="D330" s="148"/>
      <c r="E330" s="140">
        <v>0</v>
      </c>
      <c r="F330" s="90">
        <f>IF(E329=0,"",(G329/E329)/12*E329)</f>
        <v>0</v>
      </c>
      <c r="G330" s="87">
        <f>F330</f>
        <v>0</v>
      </c>
      <c r="H330" s="149"/>
      <c r="I330" s="106" t="s">
        <v>164</v>
      </c>
      <c r="J330" s="106" t="str">
        <f>VLOOKUP(I330,Presupuesto!$B$11:$C$565,2,0)</f>
        <v>AGUINALDO Y DECIMO CUARTO MES</v>
      </c>
      <c r="K330" s="88" t="str">
        <f t="shared" si="10"/>
        <v>Posgrado</v>
      </c>
      <c r="L330" s="88" t="s">
        <v>721</v>
      </c>
    </row>
    <row r="331" spans="3:12" hidden="1" x14ac:dyDescent="0.25">
      <c r="C331" s="156" t="s">
        <v>1350</v>
      </c>
      <c r="D331" s="148"/>
      <c r="E331" s="140">
        <v>0</v>
      </c>
      <c r="F331" s="107">
        <f>IF(E329&lt;6,"",((E329-6)/12)*(G329/E329))</f>
        <v>0</v>
      </c>
      <c r="G331" s="87">
        <f>F331</f>
        <v>0</v>
      </c>
      <c r="H331" s="149"/>
      <c r="I331" s="91" t="s">
        <v>165</v>
      </c>
      <c r="J331" s="91" t="str">
        <f>VLOOKUP(I331,Presupuesto!$B$11:$C$565,2,0)</f>
        <v>DECIMOCUARTO MES</v>
      </c>
      <c r="K331" s="88" t="str">
        <f t="shared" si="10"/>
        <v>Posgrado</v>
      </c>
      <c r="L331" s="88" t="s">
        <v>721</v>
      </c>
    </row>
    <row r="332" spans="3:12" ht="15.75" hidden="1" thickBot="1" x14ac:dyDescent="0.3">
      <c r="C332" s="125" t="s">
        <v>89</v>
      </c>
      <c r="D332" s="170"/>
      <c r="E332" s="138">
        <v>12</v>
      </c>
      <c r="F332" s="206">
        <f>HLOOKUP($C332,$BZ$2:$CM$3,2,0)</f>
        <v>27792.79</v>
      </c>
      <c r="G332" s="103">
        <f>D332*E332*F332</f>
        <v>0</v>
      </c>
      <c r="H332" s="150"/>
      <c r="I332" s="104" t="s">
        <v>151</v>
      </c>
      <c r="J332" s="104" t="str">
        <f>VLOOKUP(I332,Presupuesto!$B$11:$C$565,2,0)</f>
        <v>SUELDOS Y SALARIOS PERMANENTES</v>
      </c>
      <c r="K332" s="88" t="str">
        <f t="shared" si="10"/>
        <v>Posgrado</v>
      </c>
      <c r="L332" s="88" t="s">
        <v>721</v>
      </c>
    </row>
    <row r="333" spans="3:12" hidden="1" x14ac:dyDescent="0.25">
      <c r="C333" s="155" t="s">
        <v>1349</v>
      </c>
      <c r="D333" s="148"/>
      <c r="E333" s="140">
        <v>0</v>
      </c>
      <c r="F333" s="90">
        <f>IF(E332=0,"",(G332/E332)/12*E332)</f>
        <v>0</v>
      </c>
      <c r="G333" s="87">
        <f>F333</f>
        <v>0</v>
      </c>
      <c r="H333" s="149"/>
      <c r="I333" s="106" t="s">
        <v>164</v>
      </c>
      <c r="J333" s="106" t="str">
        <f>VLOOKUP(I333,Presupuesto!$B$11:$C$565,2,0)</f>
        <v>AGUINALDO Y DECIMO CUARTO MES</v>
      </c>
      <c r="K333" s="88" t="str">
        <f t="shared" si="10"/>
        <v>Posgrado</v>
      </c>
      <c r="L333" s="88" t="s">
        <v>721</v>
      </c>
    </row>
    <row r="334" spans="3:12" hidden="1" x14ac:dyDescent="0.25">
      <c r="C334" s="156" t="s">
        <v>1350</v>
      </c>
      <c r="D334" s="148"/>
      <c r="E334" s="140">
        <v>0</v>
      </c>
      <c r="F334" s="107">
        <f>IF(E332&lt;6,"",((E332-6)/12)*(G332/E332))</f>
        <v>0</v>
      </c>
      <c r="G334" s="87">
        <f>F334</f>
        <v>0</v>
      </c>
      <c r="H334" s="149"/>
      <c r="I334" s="91" t="s">
        <v>165</v>
      </c>
      <c r="J334" s="91" t="str">
        <f>VLOOKUP(I334,Presupuesto!$B$11:$C$565,2,0)</f>
        <v>DECIMOCUARTO MES</v>
      </c>
      <c r="K334" s="88" t="str">
        <f t="shared" si="10"/>
        <v>Posgrado</v>
      </c>
      <c r="L334" s="88" t="s">
        <v>721</v>
      </c>
    </row>
    <row r="335" spans="3:12" ht="15.75" hidden="1" thickBot="1" x14ac:dyDescent="0.3">
      <c r="C335" s="125" t="s">
        <v>90</v>
      </c>
      <c r="D335" s="170"/>
      <c r="E335" s="138">
        <v>12</v>
      </c>
      <c r="F335" s="206">
        <f>HLOOKUP($C335,$BZ$2:$CM$3,2,0)</f>
        <v>18859.39</v>
      </c>
      <c r="G335" s="103">
        <f>D335*E335*F335</f>
        <v>0</v>
      </c>
      <c r="H335" s="150"/>
      <c r="I335" s="104" t="s">
        <v>151</v>
      </c>
      <c r="J335" s="104" t="str">
        <f>VLOOKUP(I335,Presupuesto!$B$11:$C$565,2,0)</f>
        <v>SUELDOS Y SALARIOS PERMANENTES</v>
      </c>
      <c r="K335" s="88" t="str">
        <f t="shared" si="10"/>
        <v>Posgrado</v>
      </c>
      <c r="L335" s="88" t="s">
        <v>721</v>
      </c>
    </row>
    <row r="336" spans="3:12" hidden="1" x14ac:dyDescent="0.25">
      <c r="C336" s="155" t="s">
        <v>1349</v>
      </c>
      <c r="D336" s="148"/>
      <c r="E336" s="140">
        <v>0</v>
      </c>
      <c r="F336" s="90">
        <f>IF(E335=0,"",(G335/E335)/12*E335)</f>
        <v>0</v>
      </c>
      <c r="G336" s="87">
        <f>F336</f>
        <v>0</v>
      </c>
      <c r="H336" s="149"/>
      <c r="I336" s="106" t="s">
        <v>164</v>
      </c>
      <c r="J336" s="106" t="str">
        <f>VLOOKUP(I336,Presupuesto!$B$11:$C$565,2,0)</f>
        <v>AGUINALDO Y DECIMO CUARTO MES</v>
      </c>
      <c r="K336" s="88" t="str">
        <f t="shared" si="10"/>
        <v>Posgrado</v>
      </c>
      <c r="L336" s="88" t="s">
        <v>721</v>
      </c>
    </row>
    <row r="337" spans="3:12" hidden="1" x14ac:dyDescent="0.25">
      <c r="C337" s="156" t="s">
        <v>1350</v>
      </c>
      <c r="D337" s="148"/>
      <c r="E337" s="140">
        <v>0</v>
      </c>
      <c r="F337" s="107">
        <f>IF(E335&lt;6,"",((E335-6)/12)*(G335/E335))</f>
        <v>0</v>
      </c>
      <c r="G337" s="87">
        <f>F337</f>
        <v>0</v>
      </c>
      <c r="H337" s="149"/>
      <c r="I337" s="91" t="s">
        <v>165</v>
      </c>
      <c r="J337" s="91" t="str">
        <f>VLOOKUP(I337,Presupuesto!$B$11:$C$565,2,0)</f>
        <v>DECIMOCUARTO MES</v>
      </c>
      <c r="K337" s="88" t="str">
        <f t="shared" si="10"/>
        <v>Posgrado</v>
      </c>
      <c r="L337" s="88" t="s">
        <v>721</v>
      </c>
    </row>
    <row r="338" spans="3:12" ht="15.75" hidden="1" thickBot="1" x14ac:dyDescent="0.3">
      <c r="C338" s="125" t="s">
        <v>91</v>
      </c>
      <c r="D338" s="170"/>
      <c r="E338" s="138">
        <v>12</v>
      </c>
      <c r="F338" s="206">
        <f>HLOOKUP($C338,$BZ$2:$CM$3,2,0)</f>
        <v>17866.8</v>
      </c>
      <c r="G338" s="103">
        <f>D338*E338*F338</f>
        <v>0</v>
      </c>
      <c r="H338" s="150"/>
      <c r="I338" s="104" t="s">
        <v>151</v>
      </c>
      <c r="J338" s="104" t="str">
        <f>VLOOKUP(I338,Presupuesto!$B$11:$C$565,2,0)</f>
        <v>SUELDOS Y SALARIOS PERMANENTES</v>
      </c>
      <c r="K338" s="88" t="str">
        <f t="shared" si="10"/>
        <v>Posgrado</v>
      </c>
      <c r="L338" s="88" t="s">
        <v>721</v>
      </c>
    </row>
    <row r="339" spans="3:12" hidden="1" x14ac:dyDescent="0.25">
      <c r="C339" s="155" t="s">
        <v>1349</v>
      </c>
      <c r="D339" s="148"/>
      <c r="E339" s="140">
        <v>0</v>
      </c>
      <c r="F339" s="90">
        <f>IF(E338=0,"",(G338/E338)/12*E338)</f>
        <v>0</v>
      </c>
      <c r="G339" s="87">
        <f>F339</f>
        <v>0</v>
      </c>
      <c r="H339" s="149"/>
      <c r="I339" s="106" t="s">
        <v>164</v>
      </c>
      <c r="J339" s="106" t="str">
        <f>VLOOKUP(I339,Presupuesto!$B$11:$C$565,2,0)</f>
        <v>AGUINALDO Y DECIMO CUARTO MES</v>
      </c>
      <c r="K339" s="88" t="str">
        <f t="shared" si="10"/>
        <v>Posgrado</v>
      </c>
      <c r="L339" s="88" t="s">
        <v>721</v>
      </c>
    </row>
    <row r="340" spans="3:12" hidden="1" x14ac:dyDescent="0.25">
      <c r="C340" s="156" t="s">
        <v>1350</v>
      </c>
      <c r="D340" s="148"/>
      <c r="E340" s="140">
        <v>0</v>
      </c>
      <c r="F340" s="107">
        <f>IF(E338&lt;6,"",((E338-6)/12)*(G338/E338))</f>
        <v>0</v>
      </c>
      <c r="G340" s="87">
        <f>F340</f>
        <v>0</v>
      </c>
      <c r="H340" s="149"/>
      <c r="I340" s="91" t="s">
        <v>165</v>
      </c>
      <c r="J340" s="91" t="str">
        <f>VLOOKUP(I340,Presupuesto!$B$11:$C$565,2,0)</f>
        <v>DECIMOCUARTO MES</v>
      </c>
      <c r="K340" s="88" t="str">
        <f t="shared" si="10"/>
        <v>Posgrado</v>
      </c>
      <c r="L340" s="88" t="s">
        <v>721</v>
      </c>
    </row>
    <row r="341" spans="3:12" ht="15.75" hidden="1" thickBot="1" x14ac:dyDescent="0.3">
      <c r="C341" s="125" t="s">
        <v>92</v>
      </c>
      <c r="D341" s="170"/>
      <c r="E341" s="138">
        <v>12</v>
      </c>
      <c r="F341" s="206">
        <f>HLOOKUP($C341,$BZ$2:$CM$3,2,0)</f>
        <v>13896.4</v>
      </c>
      <c r="G341" s="103">
        <f>D341*E341*F341</f>
        <v>0</v>
      </c>
      <c r="H341" s="150"/>
      <c r="I341" s="104" t="s">
        <v>151</v>
      </c>
      <c r="J341" s="104" t="str">
        <f>VLOOKUP(I341,Presupuesto!$B$11:$C$565,2,0)</f>
        <v>SUELDOS Y SALARIOS PERMANENTES</v>
      </c>
      <c r="K341" s="88" t="str">
        <f t="shared" si="10"/>
        <v>Posgrado</v>
      </c>
      <c r="L341" s="88" t="s">
        <v>721</v>
      </c>
    </row>
    <row r="342" spans="3:12" hidden="1" x14ac:dyDescent="0.25">
      <c r="C342" s="155" t="s">
        <v>1349</v>
      </c>
      <c r="D342" s="148"/>
      <c r="E342" s="140">
        <v>0</v>
      </c>
      <c r="F342" s="90">
        <f>IF(E341=0,"",(G341/E341)/12*E341)</f>
        <v>0</v>
      </c>
      <c r="G342" s="87">
        <f>F342</f>
        <v>0</v>
      </c>
      <c r="H342" s="149"/>
      <c r="I342" s="106" t="s">
        <v>164</v>
      </c>
      <c r="J342" s="106" t="str">
        <f>VLOOKUP(I342,Presupuesto!$B$11:$C$565,2,0)</f>
        <v>AGUINALDO Y DECIMO CUARTO MES</v>
      </c>
      <c r="K342" s="88" t="str">
        <f t="shared" si="10"/>
        <v>Posgrado</v>
      </c>
      <c r="L342" s="88" t="s">
        <v>721</v>
      </c>
    </row>
    <row r="343" spans="3:12" hidden="1" x14ac:dyDescent="0.25">
      <c r="C343" s="156" t="s">
        <v>1350</v>
      </c>
      <c r="D343" s="148"/>
      <c r="E343" s="140">
        <v>0</v>
      </c>
      <c r="F343" s="107">
        <f>IF(E341&lt;6,"",((E341-6)/12)*(G341/E341))</f>
        <v>0</v>
      </c>
      <c r="G343" s="87">
        <f>F343</f>
        <v>0</v>
      </c>
      <c r="H343" s="149"/>
      <c r="I343" s="91" t="s">
        <v>165</v>
      </c>
      <c r="J343" s="91" t="str">
        <f>VLOOKUP(I343,Presupuesto!$B$11:$C$565,2,0)</f>
        <v>DECIMOCUARTO MES</v>
      </c>
      <c r="K343" s="88" t="str">
        <f t="shared" si="10"/>
        <v>Posgrado</v>
      </c>
      <c r="L343" s="88" t="s">
        <v>721</v>
      </c>
    </row>
    <row r="344" spans="3:12" ht="15.75" hidden="1" thickBot="1" x14ac:dyDescent="0.3">
      <c r="C344" s="125" t="s">
        <v>93</v>
      </c>
      <c r="D344" s="170"/>
      <c r="E344" s="138">
        <v>12</v>
      </c>
      <c r="F344" s="206">
        <f>HLOOKUP($C344,$BZ$2:$CM$3,2,0)</f>
        <v>15004.09</v>
      </c>
      <c r="G344" s="103">
        <f>D344*E344*F344</f>
        <v>0</v>
      </c>
      <c r="H344" s="150"/>
      <c r="I344" s="104" t="s">
        <v>151</v>
      </c>
      <c r="J344" s="104" t="str">
        <f>VLOOKUP(I344,Presupuesto!$B$11:$C$565,2,0)</f>
        <v>SUELDOS Y SALARIOS PERMANENTES</v>
      </c>
      <c r="K344" s="88" t="str">
        <f t="shared" si="10"/>
        <v>Posgrado</v>
      </c>
      <c r="L344" s="88" t="s">
        <v>721</v>
      </c>
    </row>
    <row r="345" spans="3:12" hidden="1" x14ac:dyDescent="0.25">
      <c r="C345" s="155" t="s">
        <v>1349</v>
      </c>
      <c r="D345" s="148"/>
      <c r="E345" s="140">
        <v>0</v>
      </c>
      <c r="F345" s="90">
        <f>IF(E344=0,"",(G344/E344)/12*E344)</f>
        <v>0</v>
      </c>
      <c r="G345" s="87">
        <f>F345</f>
        <v>0</v>
      </c>
      <c r="H345" s="149"/>
      <c r="I345" s="106" t="s">
        <v>164</v>
      </c>
      <c r="J345" s="106" t="str">
        <f>VLOOKUP(I345,Presupuesto!$B$11:$C$565,2,0)</f>
        <v>AGUINALDO Y DECIMO CUARTO MES</v>
      </c>
      <c r="K345" s="88" t="str">
        <f t="shared" si="10"/>
        <v>Posgrado</v>
      </c>
      <c r="L345" s="88" t="s">
        <v>721</v>
      </c>
    </row>
    <row r="346" spans="3:12" hidden="1" x14ac:dyDescent="0.25">
      <c r="C346" s="156" t="s">
        <v>1350</v>
      </c>
      <c r="D346" s="148"/>
      <c r="E346" s="140">
        <v>0</v>
      </c>
      <c r="F346" s="107">
        <f>IF(E344&lt;6,"",((E344-6)/12)*(G344/E344))</f>
        <v>0</v>
      </c>
      <c r="G346" s="87">
        <f>F346</f>
        <v>0</v>
      </c>
      <c r="H346" s="149"/>
      <c r="I346" s="91" t="s">
        <v>165</v>
      </c>
      <c r="J346" s="91" t="str">
        <f>VLOOKUP(I346,Presupuesto!$B$11:$C$565,2,0)</f>
        <v>DECIMOCUARTO MES</v>
      </c>
      <c r="K346" s="88" t="str">
        <f t="shared" si="10"/>
        <v>Posgrado</v>
      </c>
      <c r="L346" s="88" t="s">
        <v>721</v>
      </c>
    </row>
    <row r="347" spans="3:12" ht="15.75" hidden="1" thickBot="1" x14ac:dyDescent="0.3">
      <c r="C347" s="125" t="s">
        <v>94</v>
      </c>
      <c r="D347" s="170"/>
      <c r="E347" s="138">
        <v>12</v>
      </c>
      <c r="F347" s="206">
        <f>HLOOKUP($C347,$BZ$2:$CM$3,2,0)</f>
        <v>13238.9</v>
      </c>
      <c r="G347" s="103">
        <f>D347*E347*F347</f>
        <v>0</v>
      </c>
      <c r="H347" s="150"/>
      <c r="I347" s="104" t="s">
        <v>151</v>
      </c>
      <c r="J347" s="104" t="str">
        <f>VLOOKUP(I347,Presupuesto!$B$11:$C$565,2,0)</f>
        <v>SUELDOS Y SALARIOS PERMANENTES</v>
      </c>
      <c r="K347" s="88" t="str">
        <f t="shared" si="10"/>
        <v>Posgrado</v>
      </c>
      <c r="L347" s="88" t="s">
        <v>721</v>
      </c>
    </row>
    <row r="348" spans="3:12" hidden="1" x14ac:dyDescent="0.25">
      <c r="C348" s="155" t="s">
        <v>1349</v>
      </c>
      <c r="D348" s="148"/>
      <c r="E348" s="140">
        <v>0</v>
      </c>
      <c r="F348" s="90">
        <f>IF(E347=0,"",(G347/E347)/12*E347)</f>
        <v>0</v>
      </c>
      <c r="G348" s="87">
        <f>F348</f>
        <v>0</v>
      </c>
      <c r="H348" s="149"/>
      <c r="I348" s="106" t="s">
        <v>164</v>
      </c>
      <c r="J348" s="106" t="str">
        <f>VLOOKUP(I348,Presupuesto!$B$11:$C$565,2,0)</f>
        <v>AGUINALDO Y DECIMO CUARTO MES</v>
      </c>
      <c r="K348" s="88" t="str">
        <f t="shared" si="10"/>
        <v>Posgrado</v>
      </c>
      <c r="L348" s="88" t="s">
        <v>721</v>
      </c>
    </row>
    <row r="349" spans="3:12" hidden="1" x14ac:dyDescent="0.25">
      <c r="C349" s="156" t="s">
        <v>1350</v>
      </c>
      <c r="D349" s="148"/>
      <c r="E349" s="140">
        <v>0</v>
      </c>
      <c r="F349" s="107">
        <f>IF(E347&lt;6,"",((E347-6)/12)*(G347/E347))</f>
        <v>0</v>
      </c>
      <c r="G349" s="87">
        <f>F349</f>
        <v>0</v>
      </c>
      <c r="H349" s="149"/>
      <c r="I349" s="91" t="s">
        <v>165</v>
      </c>
      <c r="J349" s="91" t="str">
        <f>VLOOKUP(I349,Presupuesto!$B$11:$C$565,2,0)</f>
        <v>DECIMOCUARTO MES</v>
      </c>
      <c r="K349" s="88" t="str">
        <f t="shared" si="10"/>
        <v>Posgrado</v>
      </c>
      <c r="L349" s="88" t="s">
        <v>721</v>
      </c>
    </row>
    <row r="350" spans="3:12" ht="15.75" hidden="1" thickBot="1" x14ac:dyDescent="0.3">
      <c r="C350" s="125" t="s">
        <v>95</v>
      </c>
      <c r="D350" s="170"/>
      <c r="E350" s="138">
        <v>12</v>
      </c>
      <c r="F350" s="206">
        <f>HLOOKUP($C350,$BZ$2:$CM$3,2,0)</f>
        <v>12356.31</v>
      </c>
      <c r="G350" s="103">
        <f>D350*E350*F350</f>
        <v>0</v>
      </c>
      <c r="H350" s="150"/>
      <c r="I350" s="104" t="s">
        <v>151</v>
      </c>
      <c r="J350" s="104" t="str">
        <f>VLOOKUP(I350,Presupuesto!$B$11:$C$565,2,0)</f>
        <v>SUELDOS Y SALARIOS PERMANENTES</v>
      </c>
      <c r="K350" s="88" t="str">
        <f t="shared" ref="K350:K367" si="11">$K$317</f>
        <v>Posgrado</v>
      </c>
      <c r="L350" s="88" t="s">
        <v>721</v>
      </c>
    </row>
    <row r="351" spans="3:12" hidden="1" x14ac:dyDescent="0.25">
      <c r="C351" s="155" t="s">
        <v>1349</v>
      </c>
      <c r="D351" s="148"/>
      <c r="E351" s="140">
        <v>0</v>
      </c>
      <c r="F351" s="90">
        <f>IF(E350=0,"",(G350/E350)/12*E350)</f>
        <v>0</v>
      </c>
      <c r="G351" s="87">
        <f>F351</f>
        <v>0</v>
      </c>
      <c r="H351" s="149"/>
      <c r="I351" s="106" t="s">
        <v>164</v>
      </c>
      <c r="J351" s="106" t="str">
        <f>VLOOKUP(I351,Presupuesto!$B$11:$C$565,2,0)</f>
        <v>AGUINALDO Y DECIMO CUARTO MES</v>
      </c>
      <c r="K351" s="88" t="str">
        <f t="shared" si="11"/>
        <v>Posgrado</v>
      </c>
      <c r="L351" s="88" t="s">
        <v>721</v>
      </c>
    </row>
    <row r="352" spans="3:12" hidden="1" x14ac:dyDescent="0.25">
      <c r="C352" s="156" t="s">
        <v>1350</v>
      </c>
      <c r="D352" s="148"/>
      <c r="E352" s="140">
        <v>0</v>
      </c>
      <c r="F352" s="107">
        <f>IF(E350&lt;6,"",((E350-6)/12)*(G350/E350))</f>
        <v>0</v>
      </c>
      <c r="G352" s="87">
        <f>F352</f>
        <v>0</v>
      </c>
      <c r="H352" s="149"/>
      <c r="I352" s="91" t="s">
        <v>165</v>
      </c>
      <c r="J352" s="91" t="str">
        <f>VLOOKUP(I352,Presupuesto!$B$11:$C$565,2,0)</f>
        <v>DECIMOCUARTO MES</v>
      </c>
      <c r="K352" s="88" t="str">
        <f t="shared" si="11"/>
        <v>Posgrado</v>
      </c>
      <c r="L352" s="88" t="s">
        <v>721</v>
      </c>
    </row>
    <row r="353" spans="3:12" ht="15.75" hidden="1" thickBot="1" x14ac:dyDescent="0.3">
      <c r="C353" s="125" t="s">
        <v>96</v>
      </c>
      <c r="D353" s="170"/>
      <c r="E353" s="138">
        <v>12</v>
      </c>
      <c r="F353" s="206">
        <f>HLOOKUP($C353,$BZ$2:$CM$3,2,0)</f>
        <v>463.22</v>
      </c>
      <c r="G353" s="103">
        <f>D353*E353*F353</f>
        <v>0</v>
      </c>
      <c r="H353" s="150"/>
      <c r="I353" s="104" t="s">
        <v>151</v>
      </c>
      <c r="J353" s="104" t="str">
        <f>VLOOKUP(I353,Presupuesto!$B$11:$C$565,2,0)</f>
        <v>SUELDOS Y SALARIOS PERMANENTES</v>
      </c>
      <c r="K353" s="88" t="str">
        <f t="shared" si="11"/>
        <v>Posgrado</v>
      </c>
      <c r="L353" s="88" t="s">
        <v>721</v>
      </c>
    </row>
    <row r="354" spans="3:12" hidden="1" x14ac:dyDescent="0.25">
      <c r="C354" s="155" t="s">
        <v>1349</v>
      </c>
      <c r="D354" s="148"/>
      <c r="E354" s="140">
        <v>0</v>
      </c>
      <c r="F354" s="90">
        <f>IF(E353=0,"",(G353/E353)/12*E353)</f>
        <v>0</v>
      </c>
      <c r="G354" s="87">
        <f>F354</f>
        <v>0</v>
      </c>
      <c r="H354" s="149"/>
      <c r="I354" s="106" t="s">
        <v>164</v>
      </c>
      <c r="J354" s="106" t="str">
        <f>VLOOKUP(I354,Presupuesto!$B$11:$C$565,2,0)</f>
        <v>AGUINALDO Y DECIMO CUARTO MES</v>
      </c>
      <c r="K354" s="88" t="str">
        <f t="shared" si="11"/>
        <v>Posgrado</v>
      </c>
      <c r="L354" s="88" t="s">
        <v>721</v>
      </c>
    </row>
    <row r="355" spans="3:12" hidden="1" x14ac:dyDescent="0.25">
      <c r="C355" s="156" t="s">
        <v>1350</v>
      </c>
      <c r="D355" s="148"/>
      <c r="E355" s="140">
        <v>0</v>
      </c>
      <c r="F355" s="107">
        <f>IF(E353&lt;6,"",((E353-6)/12)*(G353/E353))</f>
        <v>0</v>
      </c>
      <c r="G355" s="87">
        <f>F355</f>
        <v>0</v>
      </c>
      <c r="H355" s="149"/>
      <c r="I355" s="91" t="s">
        <v>165</v>
      </c>
      <c r="J355" s="91" t="str">
        <f>VLOOKUP(I355,Presupuesto!$B$11:$C$565,2,0)</f>
        <v>DECIMOCUARTO MES</v>
      </c>
      <c r="K355" s="88" t="str">
        <f t="shared" si="11"/>
        <v>Posgrado</v>
      </c>
      <c r="L355" s="88" t="s">
        <v>721</v>
      </c>
    </row>
    <row r="356" spans="3:12" ht="15.75" hidden="1" thickBot="1" x14ac:dyDescent="0.3">
      <c r="C356" s="125" t="s">
        <v>97</v>
      </c>
      <c r="D356" s="170"/>
      <c r="E356" s="138">
        <v>12</v>
      </c>
      <c r="F356" s="206">
        <f>HLOOKUP($C356,$BZ$2:$CM$3,2,0)</f>
        <v>2007.3</v>
      </c>
      <c r="G356" s="103">
        <f>D356*E356*F356</f>
        <v>0</v>
      </c>
      <c r="H356" s="150"/>
      <c r="I356" s="104" t="s">
        <v>151</v>
      </c>
      <c r="J356" s="104" t="str">
        <f>VLOOKUP(I356,Presupuesto!$B$11:$C$565,2,0)</f>
        <v>SUELDOS Y SALARIOS PERMANENTES</v>
      </c>
      <c r="K356" s="88" t="str">
        <f t="shared" si="11"/>
        <v>Posgrado</v>
      </c>
      <c r="L356" s="88" t="s">
        <v>721</v>
      </c>
    </row>
    <row r="357" spans="3:12" hidden="1" x14ac:dyDescent="0.25">
      <c r="C357" s="155" t="s">
        <v>1349</v>
      </c>
      <c r="D357" s="148"/>
      <c r="E357" s="140">
        <v>0</v>
      </c>
      <c r="F357" s="90">
        <f>IF(E356=0,"",(G356/E356)/12*E356)</f>
        <v>0</v>
      </c>
      <c r="G357" s="87">
        <f>F357</f>
        <v>0</v>
      </c>
      <c r="H357" s="149"/>
      <c r="I357" s="106" t="s">
        <v>164</v>
      </c>
      <c r="J357" s="106" t="str">
        <f>VLOOKUP(I357,Presupuesto!$B$11:$C$565,2,0)</f>
        <v>AGUINALDO Y DECIMO CUARTO MES</v>
      </c>
      <c r="K357" s="88" t="str">
        <f t="shared" si="11"/>
        <v>Posgrado</v>
      </c>
      <c r="L357" s="88" t="s">
        <v>721</v>
      </c>
    </row>
    <row r="358" spans="3:12" hidden="1" x14ac:dyDescent="0.25">
      <c r="C358" s="156" t="s">
        <v>1350</v>
      </c>
      <c r="D358" s="148"/>
      <c r="E358" s="140">
        <v>0</v>
      </c>
      <c r="F358" s="107">
        <f>IF(E356&lt;6,"",((E356-6)/12)*(G356/E356))</f>
        <v>0</v>
      </c>
      <c r="G358" s="87">
        <f>F358</f>
        <v>0</v>
      </c>
      <c r="H358" s="149"/>
      <c r="I358" s="91" t="s">
        <v>165</v>
      </c>
      <c r="J358" s="91" t="str">
        <f>VLOOKUP(I358,Presupuesto!$B$11:$C$565,2,0)</f>
        <v>DECIMOCUARTO MES</v>
      </c>
      <c r="K358" s="88" t="str">
        <f t="shared" si="11"/>
        <v>Posgrado</v>
      </c>
      <c r="L358" s="88" t="s">
        <v>721</v>
      </c>
    </row>
    <row r="359" spans="3:12" ht="15.75" hidden="1" thickBot="1" x14ac:dyDescent="0.3">
      <c r="C359" s="128" t="s">
        <v>101</v>
      </c>
      <c r="D359" s="170"/>
      <c r="E359" s="138">
        <v>12</v>
      </c>
      <c r="F359" s="127">
        <v>30000</v>
      </c>
      <c r="G359" s="103">
        <f>D359*E359*F359</f>
        <v>0</v>
      </c>
      <c r="H359" s="150"/>
      <c r="I359" s="104" t="s">
        <v>200</v>
      </c>
      <c r="J359" s="104" t="str">
        <f>VLOOKUP(I359,Presupuesto!$B$11:$C$565,2,0)</f>
        <v>CONTRATOS ESPECIALES</v>
      </c>
      <c r="K359" s="88" t="str">
        <f t="shared" si="11"/>
        <v>Posgrado</v>
      </c>
      <c r="L359" s="88" t="s">
        <v>721</v>
      </c>
    </row>
    <row r="360" spans="3:12" hidden="1" x14ac:dyDescent="0.25">
      <c r="C360" s="155" t="s">
        <v>1349</v>
      </c>
      <c r="D360" s="148"/>
      <c r="E360" s="140">
        <v>0</v>
      </c>
      <c r="F360" s="107">
        <f>IF(E359=0,"",(G359/E359)/12*E359)</f>
        <v>0</v>
      </c>
      <c r="G360" s="87">
        <f>F360</f>
        <v>0</v>
      </c>
      <c r="H360" s="149"/>
      <c r="I360" s="91" t="s">
        <v>200</v>
      </c>
      <c r="J360" s="91" t="str">
        <f>VLOOKUP(I360,Presupuesto!$B$11:$C$565,2,0)</f>
        <v>CONTRATOS ESPECIALES</v>
      </c>
      <c r="K360" s="88" t="str">
        <f t="shared" si="11"/>
        <v>Posgrado</v>
      </c>
      <c r="L360" s="88" t="s">
        <v>719</v>
      </c>
    </row>
    <row r="361" spans="3:12" hidden="1" x14ac:dyDescent="0.25">
      <c r="C361" s="156" t="s">
        <v>1350</v>
      </c>
      <c r="D361" s="148"/>
      <c r="E361" s="140">
        <v>0</v>
      </c>
      <c r="F361" s="90">
        <f>IF(E359&lt;6,"",((E359-6)/12)*(G359/E359))</f>
        <v>0</v>
      </c>
      <c r="G361" s="87">
        <f>F361</f>
        <v>0</v>
      </c>
      <c r="H361" s="149"/>
      <c r="I361" s="91" t="s">
        <v>200</v>
      </c>
      <c r="J361" s="91" t="str">
        <f>VLOOKUP(I361,Presupuesto!$B$11:$C$565,2,0)</f>
        <v>CONTRATOS ESPECIALES</v>
      </c>
      <c r="K361" s="88" t="str">
        <f t="shared" si="11"/>
        <v>Posgrado</v>
      </c>
      <c r="L361" s="88" t="s">
        <v>727</v>
      </c>
    </row>
    <row r="362" spans="3:12" ht="15.75" hidden="1" thickBot="1" x14ac:dyDescent="0.3">
      <c r="C362" s="128" t="s">
        <v>102</v>
      </c>
      <c r="D362" s="170"/>
      <c r="E362" s="138">
        <v>12</v>
      </c>
      <c r="F362" s="108">
        <v>30000</v>
      </c>
      <c r="G362" s="103">
        <f>D362*E362*F362</f>
        <v>0</v>
      </c>
      <c r="H362" s="150"/>
      <c r="I362" s="104" t="s">
        <v>298</v>
      </c>
      <c r="J362" s="104" t="str">
        <f>VLOOKUP(I362,Presupuesto!$B$11:$C$565,2,0)</f>
        <v>OTROS SERVICIOS TECNICOS Y PROFESIONALES</v>
      </c>
      <c r="K362" s="88" t="str">
        <f t="shared" si="11"/>
        <v>Posgrado</v>
      </c>
      <c r="L362" s="88" t="s">
        <v>719</v>
      </c>
    </row>
    <row r="363" spans="3:12" hidden="1" x14ac:dyDescent="0.25">
      <c r="C363" s="155" t="s">
        <v>1349</v>
      </c>
      <c r="D363" s="148"/>
      <c r="E363" s="140">
        <v>0</v>
      </c>
      <c r="F363" s="90">
        <v>0</v>
      </c>
      <c r="G363" s="87">
        <f>F363</f>
        <v>0</v>
      </c>
      <c r="H363" s="149"/>
      <c r="I363" s="91" t="s">
        <v>298</v>
      </c>
      <c r="J363" s="91" t="str">
        <f>VLOOKUP(I363,Presupuesto!$B$11:$C$565,2,0)</f>
        <v>OTROS SERVICIOS TECNICOS Y PROFESIONALES</v>
      </c>
      <c r="K363" s="88" t="str">
        <f t="shared" si="11"/>
        <v>Posgrado</v>
      </c>
      <c r="L363" s="88" t="s">
        <v>719</v>
      </c>
    </row>
    <row r="364" spans="3:12" hidden="1" x14ac:dyDescent="0.25">
      <c r="C364" s="156" t="s">
        <v>1350</v>
      </c>
      <c r="D364" s="148"/>
      <c r="E364" s="140">
        <v>0</v>
      </c>
      <c r="F364" s="90">
        <v>0</v>
      </c>
      <c r="G364" s="87">
        <f>F364</f>
        <v>0</v>
      </c>
      <c r="H364" s="149"/>
      <c r="I364" s="91" t="s">
        <v>298</v>
      </c>
      <c r="J364" s="91" t="str">
        <f>VLOOKUP(I364,Presupuesto!$B$11:$C$565,2,0)</f>
        <v>OTROS SERVICIOS TECNICOS Y PROFESIONALES</v>
      </c>
      <c r="K364" s="88" t="str">
        <f t="shared" si="11"/>
        <v>Posgrado</v>
      </c>
      <c r="L364" s="88" t="s">
        <v>719</v>
      </c>
    </row>
    <row r="365" spans="3:12" ht="15.75" hidden="1" thickBot="1" x14ac:dyDescent="0.3">
      <c r="C365" s="128" t="s">
        <v>103</v>
      </c>
      <c r="D365" s="170"/>
      <c r="E365" s="138">
        <v>12</v>
      </c>
      <c r="F365" s="108">
        <v>30000</v>
      </c>
      <c r="G365" s="103">
        <f>D365*E365*F365</f>
        <v>0</v>
      </c>
      <c r="H365" s="150"/>
      <c r="I365" s="104" t="s">
        <v>151</v>
      </c>
      <c r="J365" s="104" t="str">
        <f>VLOOKUP(I365,Presupuesto!$B$11:$C$565,2,0)</f>
        <v>SUELDOS Y SALARIOS PERMANENTES</v>
      </c>
      <c r="K365" s="88" t="str">
        <f t="shared" si="11"/>
        <v>Posgrado</v>
      </c>
      <c r="L365" s="88" t="s">
        <v>719</v>
      </c>
    </row>
    <row r="366" spans="3:12" hidden="1" x14ac:dyDescent="0.25">
      <c r="C366" s="155" t="s">
        <v>1349</v>
      </c>
      <c r="D366" s="153"/>
      <c r="E366" s="119">
        <v>0</v>
      </c>
      <c r="F366" s="109">
        <f>IF(E365=0,"",(G365/E365)/12*E365)</f>
        <v>0</v>
      </c>
      <c r="G366" s="110">
        <f>F366</f>
        <v>0</v>
      </c>
      <c r="H366" s="149"/>
      <c r="I366" s="91" t="s">
        <v>164</v>
      </c>
      <c r="J366" s="91" t="str">
        <f>VLOOKUP(I366,Presupuesto!$B$11:$C$565,2,0)</f>
        <v>AGUINALDO Y DECIMO CUARTO MES</v>
      </c>
      <c r="K366" s="88" t="str">
        <f t="shared" si="11"/>
        <v>Posgrado</v>
      </c>
      <c r="L366" s="88" t="s">
        <v>719</v>
      </c>
    </row>
    <row r="367" spans="3:12" ht="15.75" hidden="1" thickBot="1" x14ac:dyDescent="0.3">
      <c r="C367" s="157" t="s">
        <v>1350</v>
      </c>
      <c r="D367" s="147"/>
      <c r="E367" s="120">
        <v>0</v>
      </c>
      <c r="F367" s="95">
        <f>IF(E365&lt;6,"",((E365-6)/12)*(G365/E365))</f>
        <v>0</v>
      </c>
      <c r="G367" s="95">
        <f>F367</f>
        <v>0</v>
      </c>
      <c r="H367" s="147"/>
      <c r="I367" s="96" t="s">
        <v>165</v>
      </c>
      <c r="J367" s="113" t="str">
        <f>VLOOKUP(I367,Presupuesto!$B$11:$C$565,2,0)</f>
        <v>DECIMOCUARTO MES</v>
      </c>
      <c r="K367" s="96" t="str">
        <f t="shared" si="11"/>
        <v>Posgrado</v>
      </c>
      <c r="L367" s="113" t="s">
        <v>719</v>
      </c>
    </row>
    <row r="369" spans="3:12" ht="15.75" thickBot="1" x14ac:dyDescent="0.3">
      <c r="C369" s="254"/>
      <c r="D369" s="243"/>
      <c r="E369" s="254"/>
      <c r="F369" s="254"/>
      <c r="G369" s="254"/>
      <c r="H369" s="243"/>
      <c r="I369" s="254"/>
      <c r="J369" s="254"/>
      <c r="K369" s="139"/>
      <c r="L369" s="254"/>
    </row>
    <row r="370" spans="3:12" ht="15.75" thickBot="1" x14ac:dyDescent="0.3">
      <c r="C370" s="67" t="s">
        <v>1308</v>
      </c>
      <c r="D370" s="30">
        <f>SUM(G377:G427)</f>
        <v>0</v>
      </c>
      <c r="E370" s="84"/>
      <c r="F370" s="84"/>
      <c r="G370" s="84"/>
      <c r="H370" s="69"/>
      <c r="I370" s="69"/>
      <c r="J370" s="69"/>
      <c r="K370" s="139"/>
      <c r="L370" s="254"/>
    </row>
    <row r="371" spans="3:12" x14ac:dyDescent="0.25">
      <c r="C371" s="254"/>
      <c r="D371" s="31"/>
      <c r="E371" s="84"/>
      <c r="F371" s="84"/>
      <c r="G371" s="84"/>
      <c r="H371" s="69"/>
      <c r="I371" s="69"/>
      <c r="J371" s="69"/>
      <c r="K371" s="139"/>
      <c r="L371" s="254"/>
    </row>
    <row r="372" spans="3:12" x14ac:dyDescent="0.25">
      <c r="C372" s="254"/>
      <c r="D372" s="31"/>
      <c r="E372" s="84"/>
      <c r="F372" s="84"/>
      <c r="G372" s="84"/>
      <c r="H372" s="69"/>
      <c r="I372" s="69"/>
      <c r="J372" s="69"/>
      <c r="K372" s="139"/>
      <c r="L372" s="254"/>
    </row>
    <row r="373" spans="3:12" ht="15.75" x14ac:dyDescent="0.25">
      <c r="C373" s="172" t="s">
        <v>1309</v>
      </c>
      <c r="D373" s="230"/>
      <c r="E373" s="84"/>
      <c r="F373" s="84"/>
      <c r="G373" s="84"/>
      <c r="H373" s="69"/>
      <c r="I373" s="69"/>
      <c r="J373" s="69"/>
      <c r="K373" s="139"/>
      <c r="L373" s="254"/>
    </row>
    <row r="374" spans="3:12" ht="18.75" x14ac:dyDescent="0.25">
      <c r="C374" s="173"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84"/>
      <c r="F374" s="84"/>
      <c r="G374" s="84"/>
      <c r="H374" s="69"/>
      <c r="I374" s="69"/>
      <c r="J374" s="69"/>
      <c r="K374" s="139"/>
      <c r="L374" s="254"/>
    </row>
    <row r="375" spans="3:12" ht="15.75" thickBot="1" x14ac:dyDescent="0.3">
      <c r="C375" s="161"/>
      <c r="D375" s="31"/>
      <c r="E375" s="84"/>
      <c r="F375" s="84"/>
      <c r="G375" s="84"/>
      <c r="H375" s="69"/>
      <c r="I375" s="69"/>
      <c r="J375" s="69"/>
      <c r="K375" s="139"/>
      <c r="L375" s="254"/>
    </row>
    <row r="376" spans="3:12" ht="30.75" thickBot="1" x14ac:dyDescent="0.3">
      <c r="C376" s="122" t="s">
        <v>1311</v>
      </c>
      <c r="D376" s="126" t="s">
        <v>99</v>
      </c>
      <c r="E376" s="154" t="s">
        <v>1348</v>
      </c>
      <c r="F376" s="126" t="s">
        <v>1313</v>
      </c>
      <c r="G376" s="123" t="s">
        <v>1314</v>
      </c>
      <c r="H376" s="121" t="s">
        <v>1315</v>
      </c>
      <c r="I376" s="124" t="s">
        <v>1316</v>
      </c>
      <c r="J376" s="124" t="s">
        <v>711</v>
      </c>
      <c r="K376" s="124" t="s">
        <v>1317</v>
      </c>
      <c r="L376" s="124" t="s">
        <v>1318</v>
      </c>
    </row>
    <row r="377" spans="3:12" ht="15.75" hidden="1" thickBot="1" x14ac:dyDescent="0.3">
      <c r="C377" s="125" t="s">
        <v>84</v>
      </c>
      <c r="D377" s="170"/>
      <c r="E377" s="138">
        <v>12</v>
      </c>
      <c r="F377" s="206">
        <f>HLOOKUP($C377,$BZ$2:$CM$3,2,0)</f>
        <v>43674.39</v>
      </c>
      <c r="G377" s="103">
        <f>D377*E377*F377</f>
        <v>0</v>
      </c>
      <c r="H377" s="150"/>
      <c r="I377" s="104" t="s">
        <v>151</v>
      </c>
      <c r="J377" s="104" t="str">
        <f>VLOOKUP(I377,Presupuesto!$B$11:$C$565,2,0)</f>
        <v>SUELDOS Y SALARIOS PERMANENTES</v>
      </c>
      <c r="K377" s="181" t="s">
        <v>72</v>
      </c>
      <c r="L377" s="88" t="s">
        <v>719</v>
      </c>
    </row>
    <row r="378" spans="3:12" hidden="1" x14ac:dyDescent="0.25">
      <c r="C378" s="155" t="s">
        <v>1349</v>
      </c>
      <c r="D378" s="148"/>
      <c r="E378" s="140">
        <v>0</v>
      </c>
      <c r="F378" s="90">
        <f>IF(E377=0,"",(G377/E377)/12*E377)</f>
        <v>0</v>
      </c>
      <c r="G378" s="87">
        <f>F378</f>
        <v>0</v>
      </c>
      <c r="H378" s="149"/>
      <c r="I378" s="106" t="s">
        <v>164</v>
      </c>
      <c r="J378" s="106" t="str">
        <f>VLOOKUP(I378,Presupuesto!$B$11:$C$565,2,0)</f>
        <v>AGUINALDO Y DECIMO CUARTO MES</v>
      </c>
      <c r="K378" s="88" t="str">
        <f t="shared" ref="K378:K409" si="12">$K$377</f>
        <v>Posgrado</v>
      </c>
      <c r="L378" s="88" t="s">
        <v>720</v>
      </c>
    </row>
    <row r="379" spans="3:12" hidden="1" x14ac:dyDescent="0.25">
      <c r="C379" s="156" t="s">
        <v>1350</v>
      </c>
      <c r="D379" s="148"/>
      <c r="E379" s="140">
        <v>0</v>
      </c>
      <c r="F379" s="107">
        <f>IF(E377&lt;6,"",((E377-6)/12)*(G377/E377))</f>
        <v>0</v>
      </c>
      <c r="G379" s="87">
        <f>F379</f>
        <v>0</v>
      </c>
      <c r="H379" s="149"/>
      <c r="I379" s="91" t="s">
        <v>165</v>
      </c>
      <c r="J379" s="91" t="str">
        <f>VLOOKUP(I379,Presupuesto!$B$11:$C$565,2,0)</f>
        <v>DECIMOCUARTO MES</v>
      </c>
      <c r="K379" s="88" t="str">
        <f t="shared" si="12"/>
        <v>Posgrado</v>
      </c>
      <c r="L379" s="88" t="s">
        <v>721</v>
      </c>
    </row>
    <row r="380" spans="3:12" ht="15.75" hidden="1" thickBot="1" x14ac:dyDescent="0.3">
      <c r="C380" s="125" t="s">
        <v>85</v>
      </c>
      <c r="D380" s="170"/>
      <c r="E380" s="138">
        <v>12</v>
      </c>
      <c r="F380" s="206">
        <f>HLOOKUP($C380,$BZ$2:$CM$3,2,0)</f>
        <v>39703.99</v>
      </c>
      <c r="G380" s="103">
        <f>D380*E380*F380</f>
        <v>0</v>
      </c>
      <c r="H380" s="150"/>
      <c r="I380" s="104" t="s">
        <v>151</v>
      </c>
      <c r="J380" s="104" t="str">
        <f>VLOOKUP(I380,Presupuesto!$B$11:$C$565,2,0)</f>
        <v>SUELDOS Y SALARIOS PERMANENTES</v>
      </c>
      <c r="K380" s="88" t="str">
        <f t="shared" si="12"/>
        <v>Posgrado</v>
      </c>
      <c r="L380" s="88" t="s">
        <v>721</v>
      </c>
    </row>
    <row r="381" spans="3:12" hidden="1" x14ac:dyDescent="0.25">
      <c r="C381" s="155" t="s">
        <v>1349</v>
      </c>
      <c r="D381" s="148"/>
      <c r="E381" s="140">
        <v>0</v>
      </c>
      <c r="F381" s="90">
        <f>IF(E380=0,"",(G380/E380)/12*E380)</f>
        <v>0</v>
      </c>
      <c r="G381" s="87">
        <f>F381</f>
        <v>0</v>
      </c>
      <c r="H381" s="149"/>
      <c r="I381" s="106" t="s">
        <v>164</v>
      </c>
      <c r="J381" s="106" t="str">
        <f>VLOOKUP(I381,Presupuesto!$B$11:$C$565,2,0)</f>
        <v>AGUINALDO Y DECIMO CUARTO MES</v>
      </c>
      <c r="K381" s="88" t="str">
        <f t="shared" si="12"/>
        <v>Posgrado</v>
      </c>
      <c r="L381" s="88" t="s">
        <v>721</v>
      </c>
    </row>
    <row r="382" spans="3:12" hidden="1" x14ac:dyDescent="0.25">
      <c r="C382" s="156" t="s">
        <v>1350</v>
      </c>
      <c r="D382" s="148"/>
      <c r="E382" s="140">
        <v>0</v>
      </c>
      <c r="F382" s="107">
        <f>IF(E380&lt;6,"",((E380-6)/12)*(G380/E380))</f>
        <v>0</v>
      </c>
      <c r="G382" s="87">
        <f>F382</f>
        <v>0</v>
      </c>
      <c r="H382" s="149"/>
      <c r="I382" s="91" t="s">
        <v>165</v>
      </c>
      <c r="J382" s="91" t="str">
        <f>VLOOKUP(I382,Presupuesto!$B$11:$C$565,2,0)</f>
        <v>DECIMOCUARTO MES</v>
      </c>
      <c r="K382" s="88" t="str">
        <f t="shared" si="12"/>
        <v>Posgrado</v>
      </c>
      <c r="L382" s="88" t="s">
        <v>721</v>
      </c>
    </row>
    <row r="383" spans="3:12" ht="15.75" hidden="1" thickBot="1" x14ac:dyDescent="0.3">
      <c r="C383" s="125" t="s">
        <v>86</v>
      </c>
      <c r="D383" s="170"/>
      <c r="E383" s="138">
        <v>12</v>
      </c>
      <c r="F383" s="206">
        <f>HLOOKUP($C383,$BZ$2:$CM$3,2,0)</f>
        <v>35733.589999999997</v>
      </c>
      <c r="G383" s="103">
        <f>D383*E383*F383</f>
        <v>0</v>
      </c>
      <c r="H383" s="150"/>
      <c r="I383" s="104" t="s">
        <v>151</v>
      </c>
      <c r="J383" s="104" t="str">
        <f>VLOOKUP(I383,Presupuesto!$B$11:$C$565,2,0)</f>
        <v>SUELDOS Y SALARIOS PERMANENTES</v>
      </c>
      <c r="K383" s="88" t="str">
        <f t="shared" si="12"/>
        <v>Posgrado</v>
      </c>
      <c r="L383" s="88" t="s">
        <v>721</v>
      </c>
    </row>
    <row r="384" spans="3:12" hidden="1" x14ac:dyDescent="0.25">
      <c r="C384" s="155" t="s">
        <v>1349</v>
      </c>
      <c r="D384" s="148"/>
      <c r="E384" s="140">
        <v>0</v>
      </c>
      <c r="F384" s="90">
        <f>IF(E383=0,"",(G383/E383)/12*E383)</f>
        <v>0</v>
      </c>
      <c r="G384" s="87">
        <f>F384</f>
        <v>0</v>
      </c>
      <c r="H384" s="149"/>
      <c r="I384" s="106" t="s">
        <v>164</v>
      </c>
      <c r="J384" s="106" t="str">
        <f>VLOOKUP(I384,Presupuesto!$B$11:$C$565,2,0)</f>
        <v>AGUINALDO Y DECIMO CUARTO MES</v>
      </c>
      <c r="K384" s="88" t="str">
        <f t="shared" si="12"/>
        <v>Posgrado</v>
      </c>
      <c r="L384" s="88" t="s">
        <v>721</v>
      </c>
    </row>
    <row r="385" spans="3:12" hidden="1" x14ac:dyDescent="0.25">
      <c r="C385" s="156" t="s">
        <v>1350</v>
      </c>
      <c r="D385" s="148"/>
      <c r="E385" s="140">
        <v>0</v>
      </c>
      <c r="F385" s="107">
        <f>IF(E383&lt;6,"",((E383-6)/12)*(G383/E383))</f>
        <v>0</v>
      </c>
      <c r="G385" s="87">
        <f>F385</f>
        <v>0</v>
      </c>
      <c r="H385" s="149"/>
      <c r="I385" s="91" t="s">
        <v>165</v>
      </c>
      <c r="J385" s="91" t="str">
        <f>VLOOKUP(I385,Presupuesto!$B$11:$C$565,2,0)</f>
        <v>DECIMOCUARTO MES</v>
      </c>
      <c r="K385" s="88" t="str">
        <f t="shared" si="12"/>
        <v>Posgrado</v>
      </c>
      <c r="L385" s="88" t="s">
        <v>721</v>
      </c>
    </row>
    <row r="386" spans="3:12" ht="15.75" hidden="1" thickBot="1" x14ac:dyDescent="0.3">
      <c r="C386" s="125" t="s">
        <v>87</v>
      </c>
      <c r="D386" s="170"/>
      <c r="E386" s="138">
        <v>12</v>
      </c>
      <c r="F386" s="206">
        <f>HLOOKUP($C386,$BZ$2:$CM$3,2,0)</f>
        <v>31763.19</v>
      </c>
      <c r="G386" s="103">
        <f>D386*E386*F386</f>
        <v>0</v>
      </c>
      <c r="H386" s="150"/>
      <c r="I386" s="104" t="s">
        <v>151</v>
      </c>
      <c r="J386" s="104" t="str">
        <f>VLOOKUP(I386,Presupuesto!$B$11:$C$565,2,0)</f>
        <v>SUELDOS Y SALARIOS PERMANENTES</v>
      </c>
      <c r="K386" s="88" t="str">
        <f t="shared" si="12"/>
        <v>Posgrado</v>
      </c>
      <c r="L386" s="88" t="s">
        <v>721</v>
      </c>
    </row>
    <row r="387" spans="3:12" hidden="1" x14ac:dyDescent="0.25">
      <c r="C387" s="155" t="s">
        <v>1349</v>
      </c>
      <c r="D387" s="148"/>
      <c r="E387" s="140">
        <v>0</v>
      </c>
      <c r="F387" s="90">
        <f>IF(E386=0,"",(G386/E386)/12*E386)</f>
        <v>0</v>
      </c>
      <c r="G387" s="87">
        <f>F387</f>
        <v>0</v>
      </c>
      <c r="H387" s="149"/>
      <c r="I387" s="106" t="s">
        <v>164</v>
      </c>
      <c r="J387" s="106" t="str">
        <f>VLOOKUP(I387,Presupuesto!$B$11:$C$565,2,0)</f>
        <v>AGUINALDO Y DECIMO CUARTO MES</v>
      </c>
      <c r="K387" s="88" t="str">
        <f t="shared" si="12"/>
        <v>Posgrado</v>
      </c>
      <c r="L387" s="88" t="s">
        <v>721</v>
      </c>
    </row>
    <row r="388" spans="3:12" hidden="1" x14ac:dyDescent="0.25">
      <c r="C388" s="156" t="s">
        <v>1350</v>
      </c>
      <c r="D388" s="148"/>
      <c r="E388" s="140">
        <v>0</v>
      </c>
      <c r="F388" s="107">
        <f>IF(E386&lt;6,"",((E386-6)/12)*(G386/E386))</f>
        <v>0</v>
      </c>
      <c r="G388" s="87">
        <f>F388</f>
        <v>0</v>
      </c>
      <c r="H388" s="149"/>
      <c r="I388" s="91" t="s">
        <v>165</v>
      </c>
      <c r="J388" s="91" t="str">
        <f>VLOOKUP(I388,Presupuesto!$B$11:$C$565,2,0)</f>
        <v>DECIMOCUARTO MES</v>
      </c>
      <c r="K388" s="88" t="str">
        <f t="shared" si="12"/>
        <v>Posgrado</v>
      </c>
      <c r="L388" s="88" t="s">
        <v>721</v>
      </c>
    </row>
    <row r="389" spans="3:12" ht="15.75" hidden="1" thickBot="1" x14ac:dyDescent="0.3">
      <c r="C389" s="125" t="s">
        <v>88</v>
      </c>
      <c r="D389" s="170"/>
      <c r="E389" s="138">
        <v>12</v>
      </c>
      <c r="F389" s="206">
        <f>HLOOKUP($C389,$BZ$2:$CM$3,2,0)</f>
        <v>29777.99</v>
      </c>
      <c r="G389" s="103">
        <f>D389*E389*F389</f>
        <v>0</v>
      </c>
      <c r="H389" s="150"/>
      <c r="I389" s="104" t="s">
        <v>151</v>
      </c>
      <c r="J389" s="104" t="str">
        <f>VLOOKUP(I389,Presupuesto!$B$11:$C$565,2,0)</f>
        <v>SUELDOS Y SALARIOS PERMANENTES</v>
      </c>
      <c r="K389" s="88" t="str">
        <f t="shared" si="12"/>
        <v>Posgrado</v>
      </c>
      <c r="L389" s="88" t="s">
        <v>721</v>
      </c>
    </row>
    <row r="390" spans="3:12" hidden="1" x14ac:dyDescent="0.25">
      <c r="C390" s="155" t="s">
        <v>1349</v>
      </c>
      <c r="D390" s="148"/>
      <c r="E390" s="140">
        <v>0</v>
      </c>
      <c r="F390" s="90">
        <f>IF(E389=0,"",(G389/E389)/12*E389)</f>
        <v>0</v>
      </c>
      <c r="G390" s="87">
        <f>F390</f>
        <v>0</v>
      </c>
      <c r="H390" s="149"/>
      <c r="I390" s="106" t="s">
        <v>164</v>
      </c>
      <c r="J390" s="106" t="str">
        <f>VLOOKUP(I390,Presupuesto!$B$11:$C$565,2,0)</f>
        <v>AGUINALDO Y DECIMO CUARTO MES</v>
      </c>
      <c r="K390" s="88" t="str">
        <f t="shared" si="12"/>
        <v>Posgrado</v>
      </c>
      <c r="L390" s="88" t="s">
        <v>721</v>
      </c>
    </row>
    <row r="391" spans="3:12" hidden="1" x14ac:dyDescent="0.25">
      <c r="C391" s="156" t="s">
        <v>1350</v>
      </c>
      <c r="D391" s="148"/>
      <c r="E391" s="140">
        <v>0</v>
      </c>
      <c r="F391" s="107">
        <f>IF(E389&lt;6,"",((E389-6)/12)*(G389/E389))</f>
        <v>0</v>
      </c>
      <c r="G391" s="87">
        <f>F391</f>
        <v>0</v>
      </c>
      <c r="H391" s="149"/>
      <c r="I391" s="91" t="s">
        <v>165</v>
      </c>
      <c r="J391" s="91" t="str">
        <f>VLOOKUP(I391,Presupuesto!$B$11:$C$565,2,0)</f>
        <v>DECIMOCUARTO MES</v>
      </c>
      <c r="K391" s="88" t="str">
        <f t="shared" si="12"/>
        <v>Posgrado</v>
      </c>
      <c r="L391" s="88" t="s">
        <v>721</v>
      </c>
    </row>
    <row r="392" spans="3:12" ht="15.75" hidden="1" thickBot="1" x14ac:dyDescent="0.3">
      <c r="C392" s="125" t="s">
        <v>89</v>
      </c>
      <c r="D392" s="170"/>
      <c r="E392" s="138">
        <v>12</v>
      </c>
      <c r="F392" s="206">
        <f>HLOOKUP($C392,$BZ$2:$CM$3,2,0)</f>
        <v>27792.79</v>
      </c>
      <c r="G392" s="103">
        <f>D392*E392*F392</f>
        <v>0</v>
      </c>
      <c r="H392" s="150"/>
      <c r="I392" s="104" t="s">
        <v>151</v>
      </c>
      <c r="J392" s="104" t="str">
        <f>VLOOKUP(I392,Presupuesto!$B$11:$C$565,2,0)</f>
        <v>SUELDOS Y SALARIOS PERMANENTES</v>
      </c>
      <c r="K392" s="88" t="str">
        <f t="shared" si="12"/>
        <v>Posgrado</v>
      </c>
      <c r="L392" s="88" t="s">
        <v>721</v>
      </c>
    </row>
    <row r="393" spans="3:12" hidden="1" x14ac:dyDescent="0.25">
      <c r="C393" s="155" t="s">
        <v>1349</v>
      </c>
      <c r="D393" s="148"/>
      <c r="E393" s="140">
        <v>0</v>
      </c>
      <c r="F393" s="90">
        <f>IF(E392=0,"",(G392/E392)/12*E392)</f>
        <v>0</v>
      </c>
      <c r="G393" s="87">
        <f>F393</f>
        <v>0</v>
      </c>
      <c r="H393" s="149"/>
      <c r="I393" s="106" t="s">
        <v>164</v>
      </c>
      <c r="J393" s="106" t="str">
        <f>VLOOKUP(I393,Presupuesto!$B$11:$C$565,2,0)</f>
        <v>AGUINALDO Y DECIMO CUARTO MES</v>
      </c>
      <c r="K393" s="88" t="str">
        <f t="shared" si="12"/>
        <v>Posgrado</v>
      </c>
      <c r="L393" s="88" t="s">
        <v>721</v>
      </c>
    </row>
    <row r="394" spans="3:12" hidden="1" x14ac:dyDescent="0.25">
      <c r="C394" s="156" t="s">
        <v>1350</v>
      </c>
      <c r="D394" s="148"/>
      <c r="E394" s="140">
        <v>0</v>
      </c>
      <c r="F394" s="107">
        <f>IF(E392&lt;6,"",((E392-6)/12)*(G392/E392))</f>
        <v>0</v>
      </c>
      <c r="G394" s="87">
        <f>F394</f>
        <v>0</v>
      </c>
      <c r="H394" s="149"/>
      <c r="I394" s="91" t="s">
        <v>165</v>
      </c>
      <c r="J394" s="91" t="str">
        <f>VLOOKUP(I394,Presupuesto!$B$11:$C$565,2,0)</f>
        <v>DECIMOCUARTO MES</v>
      </c>
      <c r="K394" s="88" t="str">
        <f t="shared" si="12"/>
        <v>Posgrado</v>
      </c>
      <c r="L394" s="88" t="s">
        <v>721</v>
      </c>
    </row>
    <row r="395" spans="3:12" ht="15.75" hidden="1" thickBot="1" x14ac:dyDescent="0.3">
      <c r="C395" s="125" t="s">
        <v>90</v>
      </c>
      <c r="D395" s="170"/>
      <c r="E395" s="138">
        <v>12</v>
      </c>
      <c r="F395" s="206">
        <f>HLOOKUP($C395,$BZ$2:$CM$3,2,0)</f>
        <v>18859.39</v>
      </c>
      <c r="G395" s="103">
        <f>D395*E395*F395</f>
        <v>0</v>
      </c>
      <c r="H395" s="150"/>
      <c r="I395" s="104" t="s">
        <v>151</v>
      </c>
      <c r="J395" s="104" t="str">
        <f>VLOOKUP(I395,Presupuesto!$B$11:$C$565,2,0)</f>
        <v>SUELDOS Y SALARIOS PERMANENTES</v>
      </c>
      <c r="K395" s="88" t="str">
        <f t="shared" si="12"/>
        <v>Posgrado</v>
      </c>
      <c r="L395" s="88" t="s">
        <v>721</v>
      </c>
    </row>
    <row r="396" spans="3:12" hidden="1" x14ac:dyDescent="0.25">
      <c r="C396" s="155" t="s">
        <v>1349</v>
      </c>
      <c r="D396" s="148"/>
      <c r="E396" s="140">
        <v>0</v>
      </c>
      <c r="F396" s="90">
        <f>IF(E395=0,"",(G395/E395)/12*E395)</f>
        <v>0</v>
      </c>
      <c r="G396" s="87">
        <f>F396</f>
        <v>0</v>
      </c>
      <c r="H396" s="149"/>
      <c r="I396" s="106" t="s">
        <v>164</v>
      </c>
      <c r="J396" s="106" t="str">
        <f>VLOOKUP(I396,Presupuesto!$B$11:$C$565,2,0)</f>
        <v>AGUINALDO Y DECIMO CUARTO MES</v>
      </c>
      <c r="K396" s="88" t="str">
        <f t="shared" si="12"/>
        <v>Posgrado</v>
      </c>
      <c r="L396" s="88" t="s">
        <v>721</v>
      </c>
    </row>
    <row r="397" spans="3:12" hidden="1" x14ac:dyDescent="0.25">
      <c r="C397" s="156" t="s">
        <v>1350</v>
      </c>
      <c r="D397" s="148"/>
      <c r="E397" s="140">
        <v>0</v>
      </c>
      <c r="F397" s="107">
        <f>IF(E395&lt;6,"",((E395-6)/12)*(G395/E395))</f>
        <v>0</v>
      </c>
      <c r="G397" s="87">
        <f>F397</f>
        <v>0</v>
      </c>
      <c r="H397" s="149"/>
      <c r="I397" s="91" t="s">
        <v>165</v>
      </c>
      <c r="J397" s="91" t="str">
        <f>VLOOKUP(I397,Presupuesto!$B$11:$C$565,2,0)</f>
        <v>DECIMOCUARTO MES</v>
      </c>
      <c r="K397" s="88" t="str">
        <f t="shared" si="12"/>
        <v>Posgrado</v>
      </c>
      <c r="L397" s="88" t="s">
        <v>721</v>
      </c>
    </row>
    <row r="398" spans="3:12" ht="15.75" hidden="1" thickBot="1" x14ac:dyDescent="0.3">
      <c r="C398" s="125" t="s">
        <v>91</v>
      </c>
      <c r="D398" s="170"/>
      <c r="E398" s="138">
        <v>12</v>
      </c>
      <c r="F398" s="206">
        <f>HLOOKUP($C398,$BZ$2:$CM$3,2,0)</f>
        <v>17866.8</v>
      </c>
      <c r="G398" s="103">
        <f>D398*E398*F398</f>
        <v>0</v>
      </c>
      <c r="H398" s="150"/>
      <c r="I398" s="104" t="s">
        <v>151</v>
      </c>
      <c r="J398" s="104" t="str">
        <f>VLOOKUP(I398,Presupuesto!$B$11:$C$565,2,0)</f>
        <v>SUELDOS Y SALARIOS PERMANENTES</v>
      </c>
      <c r="K398" s="88" t="str">
        <f t="shared" si="12"/>
        <v>Posgrado</v>
      </c>
      <c r="L398" s="88" t="s">
        <v>721</v>
      </c>
    </row>
    <row r="399" spans="3:12" hidden="1" x14ac:dyDescent="0.25">
      <c r="C399" s="155" t="s">
        <v>1349</v>
      </c>
      <c r="D399" s="148"/>
      <c r="E399" s="140">
        <v>0</v>
      </c>
      <c r="F399" s="90">
        <f>IF(E398=0,"",(G398/E398)/12*E398)</f>
        <v>0</v>
      </c>
      <c r="G399" s="87">
        <f>F399</f>
        <v>0</v>
      </c>
      <c r="H399" s="149"/>
      <c r="I399" s="106" t="s">
        <v>164</v>
      </c>
      <c r="J399" s="106" t="str">
        <f>VLOOKUP(I399,Presupuesto!$B$11:$C$565,2,0)</f>
        <v>AGUINALDO Y DECIMO CUARTO MES</v>
      </c>
      <c r="K399" s="88" t="str">
        <f t="shared" si="12"/>
        <v>Posgrado</v>
      </c>
      <c r="L399" s="88" t="s">
        <v>721</v>
      </c>
    </row>
    <row r="400" spans="3:12" hidden="1" x14ac:dyDescent="0.25">
      <c r="C400" s="156" t="s">
        <v>1350</v>
      </c>
      <c r="D400" s="148"/>
      <c r="E400" s="140">
        <v>0</v>
      </c>
      <c r="F400" s="107">
        <f>IF(E398&lt;6,"",((E398-6)/12)*(G398/E398))</f>
        <v>0</v>
      </c>
      <c r="G400" s="87">
        <f>F400</f>
        <v>0</v>
      </c>
      <c r="H400" s="149"/>
      <c r="I400" s="91" t="s">
        <v>165</v>
      </c>
      <c r="J400" s="91" t="str">
        <f>VLOOKUP(I400,Presupuesto!$B$11:$C$565,2,0)</f>
        <v>DECIMOCUARTO MES</v>
      </c>
      <c r="K400" s="88" t="str">
        <f t="shared" si="12"/>
        <v>Posgrado</v>
      </c>
      <c r="L400" s="88" t="s">
        <v>721</v>
      </c>
    </row>
    <row r="401" spans="3:12" ht="15.75" hidden="1" thickBot="1" x14ac:dyDescent="0.3">
      <c r="C401" s="125" t="s">
        <v>92</v>
      </c>
      <c r="D401" s="170"/>
      <c r="E401" s="138">
        <v>12</v>
      </c>
      <c r="F401" s="206">
        <f>HLOOKUP($C401,$BZ$2:$CM$3,2,0)</f>
        <v>13896.4</v>
      </c>
      <c r="G401" s="103">
        <f>D401*E401*F401</f>
        <v>0</v>
      </c>
      <c r="H401" s="150"/>
      <c r="I401" s="104" t="s">
        <v>151</v>
      </c>
      <c r="J401" s="104" t="str">
        <f>VLOOKUP(I401,Presupuesto!$B$11:$C$565,2,0)</f>
        <v>SUELDOS Y SALARIOS PERMANENTES</v>
      </c>
      <c r="K401" s="88" t="str">
        <f t="shared" si="12"/>
        <v>Posgrado</v>
      </c>
      <c r="L401" s="88" t="s">
        <v>721</v>
      </c>
    </row>
    <row r="402" spans="3:12" hidden="1" x14ac:dyDescent="0.25">
      <c r="C402" s="155" t="s">
        <v>1349</v>
      </c>
      <c r="D402" s="148"/>
      <c r="E402" s="140">
        <v>0</v>
      </c>
      <c r="F402" s="90">
        <f>IF(E401=0,"",(G401/E401)/12*E401)</f>
        <v>0</v>
      </c>
      <c r="G402" s="87">
        <f>F402</f>
        <v>0</v>
      </c>
      <c r="H402" s="149"/>
      <c r="I402" s="106" t="s">
        <v>164</v>
      </c>
      <c r="J402" s="106" t="str">
        <f>VLOOKUP(I402,Presupuesto!$B$11:$C$565,2,0)</f>
        <v>AGUINALDO Y DECIMO CUARTO MES</v>
      </c>
      <c r="K402" s="88" t="str">
        <f t="shared" si="12"/>
        <v>Posgrado</v>
      </c>
      <c r="L402" s="88" t="s">
        <v>721</v>
      </c>
    </row>
    <row r="403" spans="3:12" hidden="1" x14ac:dyDescent="0.25">
      <c r="C403" s="156" t="s">
        <v>1350</v>
      </c>
      <c r="D403" s="148"/>
      <c r="E403" s="140">
        <v>0</v>
      </c>
      <c r="F403" s="107">
        <f>IF(E401&lt;6,"",((E401-6)/12)*(G401/E401))</f>
        <v>0</v>
      </c>
      <c r="G403" s="87">
        <f>F403</f>
        <v>0</v>
      </c>
      <c r="H403" s="149"/>
      <c r="I403" s="91" t="s">
        <v>165</v>
      </c>
      <c r="J403" s="91" t="str">
        <f>VLOOKUP(I403,Presupuesto!$B$11:$C$565,2,0)</f>
        <v>DECIMOCUARTO MES</v>
      </c>
      <c r="K403" s="88" t="str">
        <f t="shared" si="12"/>
        <v>Posgrado</v>
      </c>
      <c r="L403" s="88" t="s">
        <v>721</v>
      </c>
    </row>
    <row r="404" spans="3:12" ht="15.75" hidden="1" thickBot="1" x14ac:dyDescent="0.3">
      <c r="C404" s="125" t="s">
        <v>93</v>
      </c>
      <c r="D404" s="170"/>
      <c r="E404" s="138">
        <v>12</v>
      </c>
      <c r="F404" s="206">
        <f>HLOOKUP($C404,$BZ$2:$CM$3,2,0)</f>
        <v>15004.09</v>
      </c>
      <c r="G404" s="103">
        <f>D404*E404*F404</f>
        <v>0</v>
      </c>
      <c r="H404" s="150"/>
      <c r="I404" s="104" t="s">
        <v>151</v>
      </c>
      <c r="J404" s="104" t="str">
        <f>VLOOKUP(I404,Presupuesto!$B$11:$C$565,2,0)</f>
        <v>SUELDOS Y SALARIOS PERMANENTES</v>
      </c>
      <c r="K404" s="88" t="str">
        <f t="shared" si="12"/>
        <v>Posgrado</v>
      </c>
      <c r="L404" s="88" t="s">
        <v>721</v>
      </c>
    </row>
    <row r="405" spans="3:12" hidden="1" x14ac:dyDescent="0.25">
      <c r="C405" s="155" t="s">
        <v>1349</v>
      </c>
      <c r="D405" s="148"/>
      <c r="E405" s="140">
        <v>0</v>
      </c>
      <c r="F405" s="90">
        <f>IF(E404=0,"",(G404/E404)/12*E404)</f>
        <v>0</v>
      </c>
      <c r="G405" s="87">
        <f>F405</f>
        <v>0</v>
      </c>
      <c r="H405" s="149"/>
      <c r="I405" s="106" t="s">
        <v>164</v>
      </c>
      <c r="J405" s="106" t="str">
        <f>VLOOKUP(I405,Presupuesto!$B$11:$C$565,2,0)</f>
        <v>AGUINALDO Y DECIMO CUARTO MES</v>
      </c>
      <c r="K405" s="88" t="str">
        <f t="shared" si="12"/>
        <v>Posgrado</v>
      </c>
      <c r="L405" s="88" t="s">
        <v>721</v>
      </c>
    </row>
    <row r="406" spans="3:12" hidden="1" x14ac:dyDescent="0.25">
      <c r="C406" s="156" t="s">
        <v>1350</v>
      </c>
      <c r="D406" s="148"/>
      <c r="E406" s="140">
        <v>0</v>
      </c>
      <c r="F406" s="107">
        <f>IF(E404&lt;6,"",((E404-6)/12)*(G404/E404))</f>
        <v>0</v>
      </c>
      <c r="G406" s="87">
        <f>F406</f>
        <v>0</v>
      </c>
      <c r="H406" s="149"/>
      <c r="I406" s="91" t="s">
        <v>165</v>
      </c>
      <c r="J406" s="91" t="str">
        <f>VLOOKUP(I406,Presupuesto!$B$11:$C$565,2,0)</f>
        <v>DECIMOCUARTO MES</v>
      </c>
      <c r="K406" s="88" t="str">
        <f t="shared" si="12"/>
        <v>Posgrado</v>
      </c>
      <c r="L406" s="88" t="s">
        <v>721</v>
      </c>
    </row>
    <row r="407" spans="3:12" ht="15.75" hidden="1" thickBot="1" x14ac:dyDescent="0.3">
      <c r="C407" s="125" t="s">
        <v>94</v>
      </c>
      <c r="D407" s="170"/>
      <c r="E407" s="138">
        <v>12</v>
      </c>
      <c r="F407" s="206">
        <f>HLOOKUP($C407,$BZ$2:$CM$3,2,0)</f>
        <v>13238.9</v>
      </c>
      <c r="G407" s="103">
        <f>D407*E407*F407</f>
        <v>0</v>
      </c>
      <c r="H407" s="150"/>
      <c r="I407" s="104" t="s">
        <v>151</v>
      </c>
      <c r="J407" s="104" t="str">
        <f>VLOOKUP(I407,Presupuesto!$B$11:$C$565,2,0)</f>
        <v>SUELDOS Y SALARIOS PERMANENTES</v>
      </c>
      <c r="K407" s="88" t="str">
        <f t="shared" si="12"/>
        <v>Posgrado</v>
      </c>
      <c r="L407" s="88" t="s">
        <v>721</v>
      </c>
    </row>
    <row r="408" spans="3:12" hidden="1" x14ac:dyDescent="0.25">
      <c r="C408" s="155" t="s">
        <v>1349</v>
      </c>
      <c r="D408" s="148"/>
      <c r="E408" s="140">
        <v>0</v>
      </c>
      <c r="F408" s="90">
        <f>IF(E407=0,"",(G407/E407)/12*E407)</f>
        <v>0</v>
      </c>
      <c r="G408" s="87">
        <f>F408</f>
        <v>0</v>
      </c>
      <c r="H408" s="149"/>
      <c r="I408" s="106" t="s">
        <v>164</v>
      </c>
      <c r="J408" s="106" t="str">
        <f>VLOOKUP(I408,Presupuesto!$B$11:$C$565,2,0)</f>
        <v>AGUINALDO Y DECIMO CUARTO MES</v>
      </c>
      <c r="K408" s="88" t="str">
        <f t="shared" si="12"/>
        <v>Posgrado</v>
      </c>
      <c r="L408" s="88" t="s">
        <v>721</v>
      </c>
    </row>
    <row r="409" spans="3:12" hidden="1" x14ac:dyDescent="0.25">
      <c r="C409" s="156" t="s">
        <v>1350</v>
      </c>
      <c r="D409" s="148"/>
      <c r="E409" s="140">
        <v>0</v>
      </c>
      <c r="F409" s="107">
        <f>IF(E407&lt;6,"",((E407-6)/12)*(G407/E407))</f>
        <v>0</v>
      </c>
      <c r="G409" s="87">
        <f>F409</f>
        <v>0</v>
      </c>
      <c r="H409" s="149"/>
      <c r="I409" s="91" t="s">
        <v>165</v>
      </c>
      <c r="J409" s="91" t="str">
        <f>VLOOKUP(I409,Presupuesto!$B$11:$C$565,2,0)</f>
        <v>DECIMOCUARTO MES</v>
      </c>
      <c r="K409" s="88" t="str">
        <f t="shared" si="12"/>
        <v>Posgrado</v>
      </c>
      <c r="L409" s="88" t="s">
        <v>721</v>
      </c>
    </row>
    <row r="410" spans="3:12" ht="15.75" hidden="1" thickBot="1" x14ac:dyDescent="0.3">
      <c r="C410" s="125" t="s">
        <v>95</v>
      </c>
      <c r="D410" s="170"/>
      <c r="E410" s="138">
        <v>12</v>
      </c>
      <c r="F410" s="206">
        <f>HLOOKUP($C410,$BZ$2:$CM$3,2,0)</f>
        <v>12356.31</v>
      </c>
      <c r="G410" s="103">
        <f>D410*E410*F410</f>
        <v>0</v>
      </c>
      <c r="H410" s="150"/>
      <c r="I410" s="104" t="s">
        <v>151</v>
      </c>
      <c r="J410" s="104" t="str">
        <f>VLOOKUP(I410,Presupuesto!$B$11:$C$565,2,0)</f>
        <v>SUELDOS Y SALARIOS PERMANENTES</v>
      </c>
      <c r="K410" s="88" t="str">
        <f t="shared" ref="K410:K427" si="13">$K$377</f>
        <v>Posgrado</v>
      </c>
      <c r="L410" s="88" t="s">
        <v>721</v>
      </c>
    </row>
    <row r="411" spans="3:12" hidden="1" x14ac:dyDescent="0.25">
      <c r="C411" s="155" t="s">
        <v>1349</v>
      </c>
      <c r="D411" s="148"/>
      <c r="E411" s="140">
        <v>0</v>
      </c>
      <c r="F411" s="90">
        <f>IF(E410=0,"",(G410/E410)/12*E410)</f>
        <v>0</v>
      </c>
      <c r="G411" s="87">
        <f>F411</f>
        <v>0</v>
      </c>
      <c r="H411" s="149"/>
      <c r="I411" s="106" t="s">
        <v>164</v>
      </c>
      <c r="J411" s="106" t="str">
        <f>VLOOKUP(I411,Presupuesto!$B$11:$C$565,2,0)</f>
        <v>AGUINALDO Y DECIMO CUARTO MES</v>
      </c>
      <c r="K411" s="88" t="str">
        <f t="shared" si="13"/>
        <v>Posgrado</v>
      </c>
      <c r="L411" s="88" t="s">
        <v>721</v>
      </c>
    </row>
    <row r="412" spans="3:12" hidden="1" x14ac:dyDescent="0.25">
      <c r="C412" s="156" t="s">
        <v>1350</v>
      </c>
      <c r="D412" s="148"/>
      <c r="E412" s="140">
        <v>0</v>
      </c>
      <c r="F412" s="107">
        <f>IF(E410&lt;6,"",((E410-6)/12)*(G410/E410))</f>
        <v>0</v>
      </c>
      <c r="G412" s="87">
        <f>F412</f>
        <v>0</v>
      </c>
      <c r="H412" s="149"/>
      <c r="I412" s="91" t="s">
        <v>165</v>
      </c>
      <c r="J412" s="91" t="str">
        <f>VLOOKUP(I412,Presupuesto!$B$11:$C$565,2,0)</f>
        <v>DECIMOCUARTO MES</v>
      </c>
      <c r="K412" s="88" t="str">
        <f t="shared" si="13"/>
        <v>Posgrado</v>
      </c>
      <c r="L412" s="88" t="s">
        <v>721</v>
      </c>
    </row>
    <row r="413" spans="3:12" ht="15.75" hidden="1" thickBot="1" x14ac:dyDescent="0.3">
      <c r="C413" s="125" t="s">
        <v>96</v>
      </c>
      <c r="D413" s="170"/>
      <c r="E413" s="138">
        <v>12</v>
      </c>
      <c r="F413" s="206">
        <f>HLOOKUP($C413,$BZ$2:$CM$3,2,0)</f>
        <v>463.22</v>
      </c>
      <c r="G413" s="103">
        <f>D413*E413*F413</f>
        <v>0</v>
      </c>
      <c r="H413" s="150"/>
      <c r="I413" s="104" t="s">
        <v>151</v>
      </c>
      <c r="J413" s="104" t="str">
        <f>VLOOKUP(I413,Presupuesto!$B$11:$C$565,2,0)</f>
        <v>SUELDOS Y SALARIOS PERMANENTES</v>
      </c>
      <c r="K413" s="88" t="str">
        <f t="shared" si="13"/>
        <v>Posgrado</v>
      </c>
      <c r="L413" s="88" t="s">
        <v>721</v>
      </c>
    </row>
    <row r="414" spans="3:12" hidden="1" x14ac:dyDescent="0.25">
      <c r="C414" s="155" t="s">
        <v>1349</v>
      </c>
      <c r="D414" s="148"/>
      <c r="E414" s="140">
        <v>0</v>
      </c>
      <c r="F414" s="90">
        <f>IF(E413=0,"",(G413/E413)/12*E413)</f>
        <v>0</v>
      </c>
      <c r="G414" s="87">
        <f>F414</f>
        <v>0</v>
      </c>
      <c r="H414" s="149"/>
      <c r="I414" s="106" t="s">
        <v>164</v>
      </c>
      <c r="J414" s="106" t="str">
        <f>VLOOKUP(I414,Presupuesto!$B$11:$C$565,2,0)</f>
        <v>AGUINALDO Y DECIMO CUARTO MES</v>
      </c>
      <c r="K414" s="88" t="str">
        <f t="shared" si="13"/>
        <v>Posgrado</v>
      </c>
      <c r="L414" s="88" t="s">
        <v>721</v>
      </c>
    </row>
    <row r="415" spans="3:12" hidden="1" x14ac:dyDescent="0.25">
      <c r="C415" s="156" t="s">
        <v>1350</v>
      </c>
      <c r="D415" s="148"/>
      <c r="E415" s="140">
        <v>0</v>
      </c>
      <c r="F415" s="107">
        <f>IF(E413&lt;6,"",((E413-6)/12)*(G413/E413))</f>
        <v>0</v>
      </c>
      <c r="G415" s="87">
        <f>F415</f>
        <v>0</v>
      </c>
      <c r="H415" s="149"/>
      <c r="I415" s="91" t="s">
        <v>165</v>
      </c>
      <c r="J415" s="91" t="str">
        <f>VLOOKUP(I415,Presupuesto!$B$11:$C$565,2,0)</f>
        <v>DECIMOCUARTO MES</v>
      </c>
      <c r="K415" s="88" t="str">
        <f t="shared" si="13"/>
        <v>Posgrado</v>
      </c>
      <c r="L415" s="88" t="s">
        <v>721</v>
      </c>
    </row>
    <row r="416" spans="3:12" ht="15.75" hidden="1" thickBot="1" x14ac:dyDescent="0.3">
      <c r="C416" s="125" t="s">
        <v>97</v>
      </c>
      <c r="D416" s="170"/>
      <c r="E416" s="138">
        <v>12</v>
      </c>
      <c r="F416" s="206">
        <f>HLOOKUP($C416,$BZ$2:$CM$3,2,0)</f>
        <v>2007.3</v>
      </c>
      <c r="G416" s="103">
        <f>D416*E416*F416</f>
        <v>0</v>
      </c>
      <c r="H416" s="150"/>
      <c r="I416" s="104" t="s">
        <v>151</v>
      </c>
      <c r="J416" s="104" t="str">
        <f>VLOOKUP(I416,Presupuesto!$B$11:$C$565,2,0)</f>
        <v>SUELDOS Y SALARIOS PERMANENTES</v>
      </c>
      <c r="K416" s="88" t="str">
        <f t="shared" si="13"/>
        <v>Posgrado</v>
      </c>
      <c r="L416" s="88" t="s">
        <v>721</v>
      </c>
    </row>
    <row r="417" spans="3:12" hidden="1" x14ac:dyDescent="0.25">
      <c r="C417" s="155" t="s">
        <v>1349</v>
      </c>
      <c r="D417" s="148"/>
      <c r="E417" s="140">
        <v>0</v>
      </c>
      <c r="F417" s="90">
        <f>IF(E416=0,"",(G416/E416)/12*E416)</f>
        <v>0</v>
      </c>
      <c r="G417" s="87">
        <f>F417</f>
        <v>0</v>
      </c>
      <c r="H417" s="149"/>
      <c r="I417" s="106" t="s">
        <v>164</v>
      </c>
      <c r="J417" s="106" t="str">
        <f>VLOOKUP(I417,Presupuesto!$B$11:$C$565,2,0)</f>
        <v>AGUINALDO Y DECIMO CUARTO MES</v>
      </c>
      <c r="K417" s="88" t="str">
        <f t="shared" si="13"/>
        <v>Posgrado</v>
      </c>
      <c r="L417" s="88" t="s">
        <v>721</v>
      </c>
    </row>
    <row r="418" spans="3:12" hidden="1" x14ac:dyDescent="0.25">
      <c r="C418" s="156" t="s">
        <v>1350</v>
      </c>
      <c r="D418" s="148"/>
      <c r="E418" s="140">
        <v>0</v>
      </c>
      <c r="F418" s="107">
        <f>IF(E416&lt;6,"",((E416-6)/12)*(G416/E416))</f>
        <v>0</v>
      </c>
      <c r="G418" s="87">
        <f>F418</f>
        <v>0</v>
      </c>
      <c r="H418" s="149"/>
      <c r="I418" s="91" t="s">
        <v>165</v>
      </c>
      <c r="J418" s="91" t="str">
        <f>VLOOKUP(I418,Presupuesto!$B$11:$C$565,2,0)</f>
        <v>DECIMOCUARTO MES</v>
      </c>
      <c r="K418" s="88" t="str">
        <f t="shared" si="13"/>
        <v>Posgrado</v>
      </c>
      <c r="L418" s="88" t="s">
        <v>721</v>
      </c>
    </row>
    <row r="419" spans="3:12" ht="15.75" hidden="1" thickBot="1" x14ac:dyDescent="0.3">
      <c r="C419" s="128" t="s">
        <v>101</v>
      </c>
      <c r="D419" s="170"/>
      <c r="E419" s="138">
        <v>12</v>
      </c>
      <c r="F419" s="127">
        <v>30000</v>
      </c>
      <c r="G419" s="103">
        <f>D419*E419*F419</f>
        <v>0</v>
      </c>
      <c r="H419" s="150"/>
      <c r="I419" s="104" t="s">
        <v>200</v>
      </c>
      <c r="J419" s="104" t="str">
        <f>VLOOKUP(I419,Presupuesto!$B$11:$C$565,2,0)</f>
        <v>CONTRATOS ESPECIALES</v>
      </c>
      <c r="K419" s="88" t="str">
        <f t="shared" si="13"/>
        <v>Posgrado</v>
      </c>
      <c r="L419" s="88" t="s">
        <v>721</v>
      </c>
    </row>
    <row r="420" spans="3:12" hidden="1" x14ac:dyDescent="0.25">
      <c r="C420" s="155" t="s">
        <v>1349</v>
      </c>
      <c r="D420" s="148"/>
      <c r="E420" s="140">
        <v>0</v>
      </c>
      <c r="F420" s="107">
        <f>IF(E419=0,"",(G419/E419)/12*E419)</f>
        <v>0</v>
      </c>
      <c r="G420" s="87">
        <f>F420</f>
        <v>0</v>
      </c>
      <c r="H420" s="149"/>
      <c r="I420" s="91" t="s">
        <v>200</v>
      </c>
      <c r="J420" s="91" t="str">
        <f>VLOOKUP(I420,Presupuesto!$B$11:$C$565,2,0)</f>
        <v>CONTRATOS ESPECIALES</v>
      </c>
      <c r="K420" s="88" t="str">
        <f t="shared" si="13"/>
        <v>Posgrado</v>
      </c>
      <c r="L420" s="88" t="s">
        <v>719</v>
      </c>
    </row>
    <row r="421" spans="3:12" hidden="1" x14ac:dyDescent="0.25">
      <c r="C421" s="156" t="s">
        <v>1350</v>
      </c>
      <c r="D421" s="148"/>
      <c r="E421" s="140">
        <v>0</v>
      </c>
      <c r="F421" s="90">
        <f>IF(E419&lt;6,"",((E419-6)/12)*(G419/E419))</f>
        <v>0</v>
      </c>
      <c r="G421" s="87">
        <f>F421</f>
        <v>0</v>
      </c>
      <c r="H421" s="149"/>
      <c r="I421" s="91" t="s">
        <v>200</v>
      </c>
      <c r="J421" s="91" t="str">
        <f>VLOOKUP(I421,Presupuesto!$B$11:$C$565,2,0)</f>
        <v>CONTRATOS ESPECIALES</v>
      </c>
      <c r="K421" s="88" t="str">
        <f t="shared" si="13"/>
        <v>Posgrado</v>
      </c>
      <c r="L421" s="88" t="s">
        <v>727</v>
      </c>
    </row>
    <row r="422" spans="3:12" ht="15.75" hidden="1" thickBot="1" x14ac:dyDescent="0.3">
      <c r="C422" s="128" t="s">
        <v>102</v>
      </c>
      <c r="D422" s="170"/>
      <c r="E422" s="138">
        <v>12</v>
      </c>
      <c r="F422" s="108">
        <v>30000</v>
      </c>
      <c r="G422" s="103">
        <f>D422*E422*F422</f>
        <v>0</v>
      </c>
      <c r="H422" s="150"/>
      <c r="I422" s="104" t="s">
        <v>298</v>
      </c>
      <c r="J422" s="104" t="str">
        <f>VLOOKUP(I422,Presupuesto!$B$11:$C$565,2,0)</f>
        <v>OTROS SERVICIOS TECNICOS Y PROFESIONALES</v>
      </c>
      <c r="K422" s="88" t="str">
        <f t="shared" si="13"/>
        <v>Posgrado</v>
      </c>
      <c r="L422" s="88" t="s">
        <v>719</v>
      </c>
    </row>
    <row r="423" spans="3:12" hidden="1" x14ac:dyDescent="0.25">
      <c r="C423" s="155" t="s">
        <v>1349</v>
      </c>
      <c r="D423" s="148"/>
      <c r="E423" s="140">
        <v>0</v>
      </c>
      <c r="F423" s="90">
        <v>0</v>
      </c>
      <c r="G423" s="87">
        <f>F423</f>
        <v>0</v>
      </c>
      <c r="H423" s="149"/>
      <c r="I423" s="91" t="s">
        <v>298</v>
      </c>
      <c r="J423" s="91" t="str">
        <f>VLOOKUP(I423,Presupuesto!$B$11:$C$565,2,0)</f>
        <v>OTROS SERVICIOS TECNICOS Y PROFESIONALES</v>
      </c>
      <c r="K423" s="88" t="str">
        <f t="shared" si="13"/>
        <v>Posgrado</v>
      </c>
      <c r="L423" s="88" t="s">
        <v>719</v>
      </c>
    </row>
    <row r="424" spans="3:12" hidden="1" x14ac:dyDescent="0.25">
      <c r="C424" s="156" t="s">
        <v>1350</v>
      </c>
      <c r="D424" s="148"/>
      <c r="E424" s="140">
        <v>0</v>
      </c>
      <c r="F424" s="90">
        <v>0</v>
      </c>
      <c r="G424" s="87">
        <f>F424</f>
        <v>0</v>
      </c>
      <c r="H424" s="149"/>
      <c r="I424" s="91" t="s">
        <v>298</v>
      </c>
      <c r="J424" s="91" t="str">
        <f>VLOOKUP(I424,Presupuesto!$B$11:$C$565,2,0)</f>
        <v>OTROS SERVICIOS TECNICOS Y PROFESIONALES</v>
      </c>
      <c r="K424" s="88" t="str">
        <f t="shared" si="13"/>
        <v>Posgrado</v>
      </c>
      <c r="L424" s="88" t="s">
        <v>719</v>
      </c>
    </row>
    <row r="425" spans="3:12" ht="15.75" hidden="1" thickBot="1" x14ac:dyDescent="0.3">
      <c r="C425" s="128" t="s">
        <v>103</v>
      </c>
      <c r="D425" s="170"/>
      <c r="E425" s="138">
        <v>12</v>
      </c>
      <c r="F425" s="108">
        <v>30000</v>
      </c>
      <c r="G425" s="103">
        <f>D425*E425*F425</f>
        <v>0</v>
      </c>
      <c r="H425" s="150"/>
      <c r="I425" s="104" t="s">
        <v>151</v>
      </c>
      <c r="J425" s="104" t="str">
        <f>VLOOKUP(I425,Presupuesto!$B$11:$C$565,2,0)</f>
        <v>SUELDOS Y SALARIOS PERMANENTES</v>
      </c>
      <c r="K425" s="88" t="str">
        <f t="shared" si="13"/>
        <v>Posgrado</v>
      </c>
      <c r="L425" s="88" t="s">
        <v>719</v>
      </c>
    </row>
    <row r="426" spans="3:12" hidden="1" x14ac:dyDescent="0.25">
      <c r="C426" s="155" t="s">
        <v>1349</v>
      </c>
      <c r="D426" s="153"/>
      <c r="E426" s="119">
        <v>0</v>
      </c>
      <c r="F426" s="109">
        <f>IF(E425=0,"",(G425/E425)/12*E425)</f>
        <v>0</v>
      </c>
      <c r="G426" s="110">
        <f>F426</f>
        <v>0</v>
      </c>
      <c r="H426" s="149"/>
      <c r="I426" s="91" t="s">
        <v>164</v>
      </c>
      <c r="J426" s="91" t="str">
        <f>VLOOKUP(I426,Presupuesto!$B$11:$C$565,2,0)</f>
        <v>AGUINALDO Y DECIMO CUARTO MES</v>
      </c>
      <c r="K426" s="88" t="str">
        <f t="shared" si="13"/>
        <v>Posgrado</v>
      </c>
      <c r="L426" s="88" t="s">
        <v>719</v>
      </c>
    </row>
    <row r="427" spans="3:12" ht="15.75" hidden="1" thickBot="1" x14ac:dyDescent="0.3">
      <c r="C427" s="157" t="s">
        <v>1350</v>
      </c>
      <c r="D427" s="147"/>
      <c r="E427" s="120">
        <v>0</v>
      </c>
      <c r="F427" s="95">
        <f>IF(E425&lt;6,"",((E425-6)/12)*(G425/E425))</f>
        <v>0</v>
      </c>
      <c r="G427" s="95">
        <f>F427</f>
        <v>0</v>
      </c>
      <c r="H427" s="147"/>
      <c r="I427" s="96" t="s">
        <v>165</v>
      </c>
      <c r="J427" s="113" t="str">
        <f>VLOOKUP(I427,Presupuesto!$B$11:$C$565,2,0)</f>
        <v>DECIMOCUARTO MES</v>
      </c>
      <c r="K427" s="96" t="str">
        <f t="shared" si="13"/>
        <v>Posgrado</v>
      </c>
      <c r="L427" s="113" t="s">
        <v>719</v>
      </c>
    </row>
    <row r="429" spans="3:12" ht="15.75" thickBot="1" x14ac:dyDescent="0.3">
      <c r="C429" s="254"/>
      <c r="D429" s="243"/>
      <c r="E429" s="254"/>
      <c r="F429" s="254"/>
      <c r="G429" s="254"/>
      <c r="H429" s="243"/>
      <c r="I429" s="254"/>
      <c r="J429" s="254"/>
      <c r="K429" s="139"/>
      <c r="L429" s="254"/>
    </row>
    <row r="430" spans="3:12" ht="15.75" thickBot="1" x14ac:dyDescent="0.3">
      <c r="C430" s="67" t="s">
        <v>1308</v>
      </c>
      <c r="D430" s="30">
        <f>SUM(G437:G487)</f>
        <v>0</v>
      </c>
      <c r="E430" s="84"/>
      <c r="F430" s="84"/>
      <c r="G430" s="84"/>
      <c r="H430" s="69"/>
      <c r="I430" s="69"/>
      <c r="J430" s="69"/>
      <c r="K430" s="139"/>
      <c r="L430" s="254"/>
    </row>
    <row r="431" spans="3:12" x14ac:dyDescent="0.25">
      <c r="C431" s="254"/>
      <c r="D431" s="31"/>
      <c r="E431" s="84"/>
      <c r="F431" s="84"/>
      <c r="G431" s="84"/>
      <c r="H431" s="69"/>
      <c r="I431" s="69"/>
      <c r="J431" s="69"/>
      <c r="K431" s="139"/>
      <c r="L431" s="254"/>
    </row>
    <row r="432" spans="3:12" x14ac:dyDescent="0.25">
      <c r="C432" s="254"/>
      <c r="D432" s="31"/>
      <c r="E432" s="84"/>
      <c r="F432" s="84"/>
      <c r="G432" s="84"/>
      <c r="H432" s="69"/>
      <c r="I432" s="69"/>
      <c r="J432" s="69"/>
      <c r="K432" s="139"/>
      <c r="L432" s="254"/>
    </row>
    <row r="433" spans="3:12" ht="15.75" x14ac:dyDescent="0.25">
      <c r="C433" s="172" t="s">
        <v>1309</v>
      </c>
      <c r="D433" s="230"/>
      <c r="E433" s="84"/>
      <c r="F433" s="84"/>
      <c r="G433" s="84"/>
      <c r="H433" s="69"/>
      <c r="I433" s="69"/>
      <c r="J433" s="69"/>
      <c r="K433" s="139"/>
      <c r="L433" s="254"/>
    </row>
    <row r="434" spans="3:12" ht="18.75" x14ac:dyDescent="0.25">
      <c r="C434" s="173"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84"/>
      <c r="F434" s="84"/>
      <c r="G434" s="84"/>
      <c r="H434" s="69"/>
      <c r="I434" s="69"/>
      <c r="J434" s="69"/>
      <c r="K434" s="139"/>
      <c r="L434" s="254"/>
    </row>
    <row r="435" spans="3:12" ht="15.75" thickBot="1" x14ac:dyDescent="0.3">
      <c r="C435" s="161"/>
      <c r="D435" s="31"/>
      <c r="E435" s="84"/>
      <c r="F435" s="84"/>
      <c r="G435" s="84"/>
      <c r="H435" s="69"/>
      <c r="I435" s="69"/>
      <c r="J435" s="69"/>
      <c r="K435" s="139"/>
      <c r="L435" s="254"/>
    </row>
    <row r="436" spans="3:12" ht="30.75" thickBot="1" x14ac:dyDescent="0.3">
      <c r="C436" s="122" t="s">
        <v>1311</v>
      </c>
      <c r="D436" s="126" t="s">
        <v>99</v>
      </c>
      <c r="E436" s="154" t="s">
        <v>1348</v>
      </c>
      <c r="F436" s="126" t="s">
        <v>1313</v>
      </c>
      <c r="G436" s="123" t="s">
        <v>1314</v>
      </c>
      <c r="H436" s="121" t="s">
        <v>1315</v>
      </c>
      <c r="I436" s="124" t="s">
        <v>1316</v>
      </c>
      <c r="J436" s="124" t="s">
        <v>711</v>
      </c>
      <c r="K436" s="124" t="s">
        <v>1317</v>
      </c>
      <c r="L436" s="124" t="s">
        <v>1318</v>
      </c>
    </row>
    <row r="437" spans="3:12" ht="15.75" hidden="1" thickBot="1" x14ac:dyDescent="0.3">
      <c r="C437" s="125" t="s">
        <v>84</v>
      </c>
      <c r="D437" s="170"/>
      <c r="E437" s="138">
        <v>12</v>
      </c>
      <c r="F437" s="206">
        <f>HLOOKUP($C437,$BZ$2:$CM$3,2,0)</f>
        <v>43674.39</v>
      </c>
      <c r="G437" s="103">
        <f>D437*E437*F437</f>
        <v>0</v>
      </c>
      <c r="H437" s="150"/>
      <c r="I437" s="104" t="s">
        <v>151</v>
      </c>
      <c r="J437" s="104" t="str">
        <f>VLOOKUP(I437,Presupuesto!$B$11:$C$565,2,0)</f>
        <v>SUELDOS Y SALARIOS PERMANENTES</v>
      </c>
      <c r="K437" s="181" t="s">
        <v>72</v>
      </c>
      <c r="L437" s="88" t="s">
        <v>719</v>
      </c>
    </row>
    <row r="438" spans="3:12" hidden="1" x14ac:dyDescent="0.25">
      <c r="C438" s="155" t="s">
        <v>1349</v>
      </c>
      <c r="D438" s="148"/>
      <c r="E438" s="140">
        <v>0</v>
      </c>
      <c r="F438" s="90">
        <f>IF(E437=0,"",(G437/E437)/12*E437)</f>
        <v>0</v>
      </c>
      <c r="G438" s="87">
        <f>F438</f>
        <v>0</v>
      </c>
      <c r="H438" s="149"/>
      <c r="I438" s="106" t="s">
        <v>164</v>
      </c>
      <c r="J438" s="106" t="str">
        <f>VLOOKUP(I438,Presupuesto!$B$11:$C$565,2,0)</f>
        <v>AGUINALDO Y DECIMO CUARTO MES</v>
      </c>
      <c r="K438" s="88" t="str">
        <f t="shared" ref="K438:K469" si="14">$K$437</f>
        <v>Posgrado</v>
      </c>
      <c r="L438" s="88" t="s">
        <v>720</v>
      </c>
    </row>
    <row r="439" spans="3:12" hidden="1" x14ac:dyDescent="0.25">
      <c r="C439" s="156" t="s">
        <v>1350</v>
      </c>
      <c r="D439" s="148"/>
      <c r="E439" s="140">
        <v>0</v>
      </c>
      <c r="F439" s="107">
        <f>IF(E437&lt;6,"",((E437-6)/12)*(G437/E437))</f>
        <v>0</v>
      </c>
      <c r="G439" s="87">
        <f>F439</f>
        <v>0</v>
      </c>
      <c r="H439" s="149"/>
      <c r="I439" s="91" t="s">
        <v>165</v>
      </c>
      <c r="J439" s="91" t="str">
        <f>VLOOKUP(I439,Presupuesto!$B$11:$C$565,2,0)</f>
        <v>DECIMOCUARTO MES</v>
      </c>
      <c r="K439" s="88" t="str">
        <f t="shared" si="14"/>
        <v>Posgrado</v>
      </c>
      <c r="L439" s="88" t="s">
        <v>721</v>
      </c>
    </row>
    <row r="440" spans="3:12" ht="15.75" hidden="1" thickBot="1" x14ac:dyDescent="0.3">
      <c r="C440" s="125" t="s">
        <v>85</v>
      </c>
      <c r="D440" s="170"/>
      <c r="E440" s="138">
        <v>12</v>
      </c>
      <c r="F440" s="206">
        <f>HLOOKUP($C440,$BZ$2:$CM$3,2,0)</f>
        <v>39703.99</v>
      </c>
      <c r="G440" s="103">
        <f>D440*E440*F440</f>
        <v>0</v>
      </c>
      <c r="H440" s="150"/>
      <c r="I440" s="104" t="s">
        <v>151</v>
      </c>
      <c r="J440" s="104" t="str">
        <f>VLOOKUP(I440,Presupuesto!$B$11:$C$565,2,0)</f>
        <v>SUELDOS Y SALARIOS PERMANENTES</v>
      </c>
      <c r="K440" s="88" t="str">
        <f t="shared" si="14"/>
        <v>Posgrado</v>
      </c>
      <c r="L440" s="88" t="s">
        <v>721</v>
      </c>
    </row>
    <row r="441" spans="3:12" hidden="1" x14ac:dyDescent="0.25">
      <c r="C441" s="155" t="s">
        <v>1349</v>
      </c>
      <c r="D441" s="148"/>
      <c r="E441" s="140">
        <v>0</v>
      </c>
      <c r="F441" s="90">
        <f>IF(E440=0,"",(G440/E440)/12*E440)</f>
        <v>0</v>
      </c>
      <c r="G441" s="87">
        <f>F441</f>
        <v>0</v>
      </c>
      <c r="H441" s="149"/>
      <c r="I441" s="106" t="s">
        <v>164</v>
      </c>
      <c r="J441" s="106" t="str">
        <f>VLOOKUP(I441,Presupuesto!$B$11:$C$565,2,0)</f>
        <v>AGUINALDO Y DECIMO CUARTO MES</v>
      </c>
      <c r="K441" s="88" t="str">
        <f t="shared" si="14"/>
        <v>Posgrado</v>
      </c>
      <c r="L441" s="88" t="s">
        <v>721</v>
      </c>
    </row>
    <row r="442" spans="3:12" hidden="1" x14ac:dyDescent="0.25">
      <c r="C442" s="156" t="s">
        <v>1350</v>
      </c>
      <c r="D442" s="148"/>
      <c r="E442" s="140">
        <v>0</v>
      </c>
      <c r="F442" s="107">
        <f>IF(E440&lt;6,"",((E440-6)/12)*(G440/E440))</f>
        <v>0</v>
      </c>
      <c r="G442" s="87">
        <f>F442</f>
        <v>0</v>
      </c>
      <c r="H442" s="149"/>
      <c r="I442" s="91" t="s">
        <v>165</v>
      </c>
      <c r="J442" s="91" t="str">
        <f>VLOOKUP(I442,Presupuesto!$B$11:$C$565,2,0)</f>
        <v>DECIMOCUARTO MES</v>
      </c>
      <c r="K442" s="88" t="str">
        <f t="shared" si="14"/>
        <v>Posgrado</v>
      </c>
      <c r="L442" s="88" t="s">
        <v>721</v>
      </c>
    </row>
    <row r="443" spans="3:12" ht="15.75" hidden="1" thickBot="1" x14ac:dyDescent="0.3">
      <c r="C443" s="125" t="s">
        <v>86</v>
      </c>
      <c r="D443" s="170"/>
      <c r="E443" s="138">
        <v>12</v>
      </c>
      <c r="F443" s="206">
        <f>HLOOKUP($C443,$BZ$2:$CM$3,2,0)</f>
        <v>35733.589999999997</v>
      </c>
      <c r="G443" s="103">
        <f>D443*E443*F443</f>
        <v>0</v>
      </c>
      <c r="H443" s="150"/>
      <c r="I443" s="104" t="s">
        <v>151</v>
      </c>
      <c r="J443" s="104" t="str">
        <f>VLOOKUP(I443,Presupuesto!$B$11:$C$565,2,0)</f>
        <v>SUELDOS Y SALARIOS PERMANENTES</v>
      </c>
      <c r="K443" s="88" t="str">
        <f t="shared" si="14"/>
        <v>Posgrado</v>
      </c>
      <c r="L443" s="88" t="s">
        <v>721</v>
      </c>
    </row>
    <row r="444" spans="3:12" hidden="1" x14ac:dyDescent="0.25">
      <c r="C444" s="155" t="s">
        <v>1349</v>
      </c>
      <c r="D444" s="148"/>
      <c r="E444" s="140">
        <v>0</v>
      </c>
      <c r="F444" s="90">
        <f>IF(E443=0,"",(G443/E443)/12*E443)</f>
        <v>0</v>
      </c>
      <c r="G444" s="87">
        <f>F444</f>
        <v>0</v>
      </c>
      <c r="H444" s="149"/>
      <c r="I444" s="106" t="s">
        <v>164</v>
      </c>
      <c r="J444" s="106" t="str">
        <f>VLOOKUP(I444,Presupuesto!$B$11:$C$565,2,0)</f>
        <v>AGUINALDO Y DECIMO CUARTO MES</v>
      </c>
      <c r="K444" s="88" t="str">
        <f t="shared" si="14"/>
        <v>Posgrado</v>
      </c>
      <c r="L444" s="88" t="s">
        <v>721</v>
      </c>
    </row>
    <row r="445" spans="3:12" hidden="1" x14ac:dyDescent="0.25">
      <c r="C445" s="156" t="s">
        <v>1350</v>
      </c>
      <c r="D445" s="148"/>
      <c r="E445" s="140">
        <v>0</v>
      </c>
      <c r="F445" s="107">
        <f>IF(E443&lt;6,"",((E443-6)/12)*(G443/E443))</f>
        <v>0</v>
      </c>
      <c r="G445" s="87">
        <f>F445</f>
        <v>0</v>
      </c>
      <c r="H445" s="149"/>
      <c r="I445" s="91" t="s">
        <v>165</v>
      </c>
      <c r="J445" s="91" t="str">
        <f>VLOOKUP(I445,Presupuesto!$B$11:$C$565,2,0)</f>
        <v>DECIMOCUARTO MES</v>
      </c>
      <c r="K445" s="88" t="str">
        <f t="shared" si="14"/>
        <v>Posgrado</v>
      </c>
      <c r="L445" s="88" t="s">
        <v>721</v>
      </c>
    </row>
    <row r="446" spans="3:12" ht="15.75" hidden="1" thickBot="1" x14ac:dyDescent="0.3">
      <c r="C446" s="125" t="s">
        <v>87</v>
      </c>
      <c r="D446" s="170"/>
      <c r="E446" s="138">
        <v>12</v>
      </c>
      <c r="F446" s="206">
        <f>HLOOKUP($C446,$BZ$2:$CM$3,2,0)</f>
        <v>31763.19</v>
      </c>
      <c r="G446" s="103">
        <f>D446*E446*F446</f>
        <v>0</v>
      </c>
      <c r="H446" s="150"/>
      <c r="I446" s="104" t="s">
        <v>151</v>
      </c>
      <c r="J446" s="104" t="str">
        <f>VLOOKUP(I446,Presupuesto!$B$11:$C$565,2,0)</f>
        <v>SUELDOS Y SALARIOS PERMANENTES</v>
      </c>
      <c r="K446" s="88" t="str">
        <f t="shared" si="14"/>
        <v>Posgrado</v>
      </c>
      <c r="L446" s="88" t="s">
        <v>721</v>
      </c>
    </row>
    <row r="447" spans="3:12" hidden="1" x14ac:dyDescent="0.25">
      <c r="C447" s="155" t="s">
        <v>1349</v>
      </c>
      <c r="D447" s="148"/>
      <c r="E447" s="140">
        <v>0</v>
      </c>
      <c r="F447" s="90">
        <f>IF(E446=0,"",(G446/E446)/12*E446)</f>
        <v>0</v>
      </c>
      <c r="G447" s="87">
        <f>F447</f>
        <v>0</v>
      </c>
      <c r="H447" s="149"/>
      <c r="I447" s="106" t="s">
        <v>164</v>
      </c>
      <c r="J447" s="106" t="str">
        <f>VLOOKUP(I447,Presupuesto!$B$11:$C$565,2,0)</f>
        <v>AGUINALDO Y DECIMO CUARTO MES</v>
      </c>
      <c r="K447" s="88" t="str">
        <f t="shared" si="14"/>
        <v>Posgrado</v>
      </c>
      <c r="L447" s="88" t="s">
        <v>721</v>
      </c>
    </row>
    <row r="448" spans="3:12" hidden="1" x14ac:dyDescent="0.25">
      <c r="C448" s="156" t="s">
        <v>1350</v>
      </c>
      <c r="D448" s="148"/>
      <c r="E448" s="140">
        <v>0</v>
      </c>
      <c r="F448" s="107">
        <f>IF(E446&lt;6,"",((E446-6)/12)*(G446/E446))</f>
        <v>0</v>
      </c>
      <c r="G448" s="87">
        <f>F448</f>
        <v>0</v>
      </c>
      <c r="H448" s="149"/>
      <c r="I448" s="91" t="s">
        <v>165</v>
      </c>
      <c r="J448" s="91" t="str">
        <f>VLOOKUP(I448,Presupuesto!$B$11:$C$565,2,0)</f>
        <v>DECIMOCUARTO MES</v>
      </c>
      <c r="K448" s="88" t="str">
        <f t="shared" si="14"/>
        <v>Posgrado</v>
      </c>
      <c r="L448" s="88" t="s">
        <v>721</v>
      </c>
    </row>
    <row r="449" spans="3:12" ht="15.75" hidden="1" thickBot="1" x14ac:dyDescent="0.3">
      <c r="C449" s="125" t="s">
        <v>88</v>
      </c>
      <c r="D449" s="170"/>
      <c r="E449" s="138">
        <v>12</v>
      </c>
      <c r="F449" s="206">
        <f>HLOOKUP($C449,$BZ$2:$CM$3,2,0)</f>
        <v>29777.99</v>
      </c>
      <c r="G449" s="103">
        <f>D449*E449*F449</f>
        <v>0</v>
      </c>
      <c r="H449" s="150"/>
      <c r="I449" s="104" t="s">
        <v>151</v>
      </c>
      <c r="J449" s="104" t="str">
        <f>VLOOKUP(I449,Presupuesto!$B$11:$C$565,2,0)</f>
        <v>SUELDOS Y SALARIOS PERMANENTES</v>
      </c>
      <c r="K449" s="88" t="str">
        <f t="shared" si="14"/>
        <v>Posgrado</v>
      </c>
      <c r="L449" s="88" t="s">
        <v>721</v>
      </c>
    </row>
    <row r="450" spans="3:12" hidden="1" x14ac:dyDescent="0.25">
      <c r="C450" s="155" t="s">
        <v>1349</v>
      </c>
      <c r="D450" s="148"/>
      <c r="E450" s="140">
        <v>0</v>
      </c>
      <c r="F450" s="90">
        <f>IF(E449=0,"",(G449/E449)/12*E449)</f>
        <v>0</v>
      </c>
      <c r="G450" s="87">
        <f>F450</f>
        <v>0</v>
      </c>
      <c r="H450" s="149"/>
      <c r="I450" s="106" t="s">
        <v>164</v>
      </c>
      <c r="J450" s="106" t="str">
        <f>VLOOKUP(I450,Presupuesto!$B$11:$C$565,2,0)</f>
        <v>AGUINALDO Y DECIMO CUARTO MES</v>
      </c>
      <c r="K450" s="88" t="str">
        <f t="shared" si="14"/>
        <v>Posgrado</v>
      </c>
      <c r="L450" s="88" t="s">
        <v>721</v>
      </c>
    </row>
    <row r="451" spans="3:12" hidden="1" x14ac:dyDescent="0.25">
      <c r="C451" s="156" t="s">
        <v>1350</v>
      </c>
      <c r="D451" s="148"/>
      <c r="E451" s="140">
        <v>0</v>
      </c>
      <c r="F451" s="107">
        <f>IF(E449&lt;6,"",((E449-6)/12)*(G449/E449))</f>
        <v>0</v>
      </c>
      <c r="G451" s="87">
        <f>F451</f>
        <v>0</v>
      </c>
      <c r="H451" s="149"/>
      <c r="I451" s="91" t="s">
        <v>165</v>
      </c>
      <c r="J451" s="91" t="str">
        <f>VLOOKUP(I451,Presupuesto!$B$11:$C$565,2,0)</f>
        <v>DECIMOCUARTO MES</v>
      </c>
      <c r="K451" s="88" t="str">
        <f t="shared" si="14"/>
        <v>Posgrado</v>
      </c>
      <c r="L451" s="88" t="s">
        <v>721</v>
      </c>
    </row>
    <row r="452" spans="3:12" ht="15.75" hidden="1" thickBot="1" x14ac:dyDescent="0.3">
      <c r="C452" s="125" t="s">
        <v>89</v>
      </c>
      <c r="D452" s="170"/>
      <c r="E452" s="138">
        <v>12</v>
      </c>
      <c r="F452" s="206">
        <f>HLOOKUP($C452,$BZ$2:$CM$3,2,0)</f>
        <v>27792.79</v>
      </c>
      <c r="G452" s="103">
        <f>D452*E452*F452</f>
        <v>0</v>
      </c>
      <c r="H452" s="150"/>
      <c r="I452" s="104" t="s">
        <v>151</v>
      </c>
      <c r="J452" s="104" t="str">
        <f>VLOOKUP(I452,Presupuesto!$B$11:$C$565,2,0)</f>
        <v>SUELDOS Y SALARIOS PERMANENTES</v>
      </c>
      <c r="K452" s="88" t="str">
        <f t="shared" si="14"/>
        <v>Posgrado</v>
      </c>
      <c r="L452" s="88" t="s">
        <v>721</v>
      </c>
    </row>
    <row r="453" spans="3:12" hidden="1" x14ac:dyDescent="0.25">
      <c r="C453" s="155" t="s">
        <v>1349</v>
      </c>
      <c r="D453" s="148"/>
      <c r="E453" s="140">
        <v>0</v>
      </c>
      <c r="F453" s="90">
        <f>IF(E452=0,"",(G452/E452)/12*E452)</f>
        <v>0</v>
      </c>
      <c r="G453" s="87">
        <f>F453</f>
        <v>0</v>
      </c>
      <c r="H453" s="149"/>
      <c r="I453" s="106" t="s">
        <v>164</v>
      </c>
      <c r="J453" s="106" t="str">
        <f>VLOOKUP(I453,Presupuesto!$B$11:$C$565,2,0)</f>
        <v>AGUINALDO Y DECIMO CUARTO MES</v>
      </c>
      <c r="K453" s="88" t="str">
        <f t="shared" si="14"/>
        <v>Posgrado</v>
      </c>
      <c r="L453" s="88" t="s">
        <v>721</v>
      </c>
    </row>
    <row r="454" spans="3:12" hidden="1" x14ac:dyDescent="0.25">
      <c r="C454" s="156" t="s">
        <v>1350</v>
      </c>
      <c r="D454" s="148"/>
      <c r="E454" s="140">
        <v>0</v>
      </c>
      <c r="F454" s="107">
        <f>IF(E452&lt;6,"",((E452-6)/12)*(G452/E452))</f>
        <v>0</v>
      </c>
      <c r="G454" s="87">
        <f>F454</f>
        <v>0</v>
      </c>
      <c r="H454" s="149"/>
      <c r="I454" s="91" t="s">
        <v>165</v>
      </c>
      <c r="J454" s="91" t="str">
        <f>VLOOKUP(I454,Presupuesto!$B$11:$C$565,2,0)</f>
        <v>DECIMOCUARTO MES</v>
      </c>
      <c r="K454" s="88" t="str">
        <f t="shared" si="14"/>
        <v>Posgrado</v>
      </c>
      <c r="L454" s="88" t="s">
        <v>721</v>
      </c>
    </row>
    <row r="455" spans="3:12" ht="15.75" hidden="1" thickBot="1" x14ac:dyDescent="0.3">
      <c r="C455" s="125" t="s">
        <v>90</v>
      </c>
      <c r="D455" s="170"/>
      <c r="E455" s="138">
        <v>12</v>
      </c>
      <c r="F455" s="206">
        <f>HLOOKUP($C455,$BZ$2:$CM$3,2,0)</f>
        <v>18859.39</v>
      </c>
      <c r="G455" s="103">
        <f>D455*E455*F455</f>
        <v>0</v>
      </c>
      <c r="H455" s="150"/>
      <c r="I455" s="104" t="s">
        <v>151</v>
      </c>
      <c r="J455" s="104" t="str">
        <f>VLOOKUP(I455,Presupuesto!$B$11:$C$565,2,0)</f>
        <v>SUELDOS Y SALARIOS PERMANENTES</v>
      </c>
      <c r="K455" s="88" t="str">
        <f t="shared" si="14"/>
        <v>Posgrado</v>
      </c>
      <c r="L455" s="88" t="s">
        <v>721</v>
      </c>
    </row>
    <row r="456" spans="3:12" hidden="1" x14ac:dyDescent="0.25">
      <c r="C456" s="155" t="s">
        <v>1349</v>
      </c>
      <c r="D456" s="148"/>
      <c r="E456" s="140">
        <v>0</v>
      </c>
      <c r="F456" s="90">
        <f>IF(E455=0,"",(G455/E455)/12*E455)</f>
        <v>0</v>
      </c>
      <c r="G456" s="87">
        <f>F456</f>
        <v>0</v>
      </c>
      <c r="H456" s="149"/>
      <c r="I456" s="106" t="s">
        <v>164</v>
      </c>
      <c r="J456" s="106" t="str">
        <f>VLOOKUP(I456,Presupuesto!$B$11:$C$565,2,0)</f>
        <v>AGUINALDO Y DECIMO CUARTO MES</v>
      </c>
      <c r="K456" s="88" t="str">
        <f t="shared" si="14"/>
        <v>Posgrado</v>
      </c>
      <c r="L456" s="88" t="s">
        <v>721</v>
      </c>
    </row>
    <row r="457" spans="3:12" hidden="1" x14ac:dyDescent="0.25">
      <c r="C457" s="156" t="s">
        <v>1350</v>
      </c>
      <c r="D457" s="148"/>
      <c r="E457" s="140">
        <v>0</v>
      </c>
      <c r="F457" s="107">
        <f>IF(E455&lt;6,"",((E455-6)/12)*(G455/E455))</f>
        <v>0</v>
      </c>
      <c r="G457" s="87">
        <f>F457</f>
        <v>0</v>
      </c>
      <c r="H457" s="149"/>
      <c r="I457" s="91" t="s">
        <v>165</v>
      </c>
      <c r="J457" s="91" t="str">
        <f>VLOOKUP(I457,Presupuesto!$B$11:$C$565,2,0)</f>
        <v>DECIMOCUARTO MES</v>
      </c>
      <c r="K457" s="88" t="str">
        <f t="shared" si="14"/>
        <v>Posgrado</v>
      </c>
      <c r="L457" s="88" t="s">
        <v>721</v>
      </c>
    </row>
    <row r="458" spans="3:12" ht="15.75" hidden="1" thickBot="1" x14ac:dyDescent="0.3">
      <c r="C458" s="125" t="s">
        <v>91</v>
      </c>
      <c r="D458" s="170"/>
      <c r="E458" s="138">
        <v>12</v>
      </c>
      <c r="F458" s="206">
        <f>HLOOKUP($C458,$BZ$2:$CM$3,2,0)</f>
        <v>17866.8</v>
      </c>
      <c r="G458" s="103">
        <f>D458*E458*F458</f>
        <v>0</v>
      </c>
      <c r="H458" s="150"/>
      <c r="I458" s="104" t="s">
        <v>151</v>
      </c>
      <c r="J458" s="104" t="str">
        <f>VLOOKUP(I458,Presupuesto!$B$11:$C$565,2,0)</f>
        <v>SUELDOS Y SALARIOS PERMANENTES</v>
      </c>
      <c r="K458" s="88" t="str">
        <f t="shared" si="14"/>
        <v>Posgrado</v>
      </c>
      <c r="L458" s="88" t="s">
        <v>721</v>
      </c>
    </row>
    <row r="459" spans="3:12" hidden="1" x14ac:dyDescent="0.25">
      <c r="C459" s="155" t="s">
        <v>1349</v>
      </c>
      <c r="D459" s="148"/>
      <c r="E459" s="140">
        <v>0</v>
      </c>
      <c r="F459" s="90">
        <f>IF(E458=0,"",(G458/E458)/12*E458)</f>
        <v>0</v>
      </c>
      <c r="G459" s="87">
        <f>F459</f>
        <v>0</v>
      </c>
      <c r="H459" s="149"/>
      <c r="I459" s="106" t="s">
        <v>164</v>
      </c>
      <c r="J459" s="106" t="str">
        <f>VLOOKUP(I459,Presupuesto!$B$11:$C$565,2,0)</f>
        <v>AGUINALDO Y DECIMO CUARTO MES</v>
      </c>
      <c r="K459" s="88" t="str">
        <f t="shared" si="14"/>
        <v>Posgrado</v>
      </c>
      <c r="L459" s="88" t="s">
        <v>721</v>
      </c>
    </row>
    <row r="460" spans="3:12" hidden="1" x14ac:dyDescent="0.25">
      <c r="C460" s="156" t="s">
        <v>1350</v>
      </c>
      <c r="D460" s="148"/>
      <c r="E460" s="140">
        <v>0</v>
      </c>
      <c r="F460" s="107">
        <f>IF(E458&lt;6,"",((E458-6)/12)*(G458/E458))</f>
        <v>0</v>
      </c>
      <c r="G460" s="87">
        <f>F460</f>
        <v>0</v>
      </c>
      <c r="H460" s="149"/>
      <c r="I460" s="91" t="s">
        <v>165</v>
      </c>
      <c r="J460" s="91" t="str">
        <f>VLOOKUP(I460,Presupuesto!$B$11:$C$565,2,0)</f>
        <v>DECIMOCUARTO MES</v>
      </c>
      <c r="K460" s="88" t="str">
        <f t="shared" si="14"/>
        <v>Posgrado</v>
      </c>
      <c r="L460" s="88" t="s">
        <v>721</v>
      </c>
    </row>
    <row r="461" spans="3:12" ht="15.75" hidden="1" thickBot="1" x14ac:dyDescent="0.3">
      <c r="C461" s="125" t="s">
        <v>92</v>
      </c>
      <c r="D461" s="170"/>
      <c r="E461" s="138">
        <v>12</v>
      </c>
      <c r="F461" s="206">
        <f>HLOOKUP($C461,$BZ$2:$CM$3,2,0)</f>
        <v>13896.4</v>
      </c>
      <c r="G461" s="103">
        <f>D461*E461*F461</f>
        <v>0</v>
      </c>
      <c r="H461" s="150"/>
      <c r="I461" s="104" t="s">
        <v>151</v>
      </c>
      <c r="J461" s="104" t="str">
        <f>VLOOKUP(I461,Presupuesto!$B$11:$C$565,2,0)</f>
        <v>SUELDOS Y SALARIOS PERMANENTES</v>
      </c>
      <c r="K461" s="88" t="str">
        <f t="shared" si="14"/>
        <v>Posgrado</v>
      </c>
      <c r="L461" s="88" t="s">
        <v>721</v>
      </c>
    </row>
    <row r="462" spans="3:12" hidden="1" x14ac:dyDescent="0.25">
      <c r="C462" s="155" t="s">
        <v>1349</v>
      </c>
      <c r="D462" s="148"/>
      <c r="E462" s="140">
        <v>0</v>
      </c>
      <c r="F462" s="90">
        <f>IF(E461=0,"",(G461/E461)/12*E461)</f>
        <v>0</v>
      </c>
      <c r="G462" s="87">
        <f>F462</f>
        <v>0</v>
      </c>
      <c r="H462" s="149"/>
      <c r="I462" s="106" t="s">
        <v>164</v>
      </c>
      <c r="J462" s="106" t="str">
        <f>VLOOKUP(I462,Presupuesto!$B$11:$C$565,2,0)</f>
        <v>AGUINALDO Y DECIMO CUARTO MES</v>
      </c>
      <c r="K462" s="88" t="str">
        <f t="shared" si="14"/>
        <v>Posgrado</v>
      </c>
      <c r="L462" s="88" t="s">
        <v>721</v>
      </c>
    </row>
    <row r="463" spans="3:12" hidden="1" x14ac:dyDescent="0.25">
      <c r="C463" s="156" t="s">
        <v>1350</v>
      </c>
      <c r="D463" s="148"/>
      <c r="E463" s="140">
        <v>0</v>
      </c>
      <c r="F463" s="107">
        <f>IF(E461&lt;6,"",((E461-6)/12)*(G461/E461))</f>
        <v>0</v>
      </c>
      <c r="G463" s="87">
        <f>F463</f>
        <v>0</v>
      </c>
      <c r="H463" s="149"/>
      <c r="I463" s="91" t="s">
        <v>165</v>
      </c>
      <c r="J463" s="91" t="str">
        <f>VLOOKUP(I463,Presupuesto!$B$11:$C$565,2,0)</f>
        <v>DECIMOCUARTO MES</v>
      </c>
      <c r="K463" s="88" t="str">
        <f t="shared" si="14"/>
        <v>Posgrado</v>
      </c>
      <c r="L463" s="88" t="s">
        <v>721</v>
      </c>
    </row>
    <row r="464" spans="3:12" ht="15.75" hidden="1" thickBot="1" x14ac:dyDescent="0.3">
      <c r="C464" s="125" t="s">
        <v>93</v>
      </c>
      <c r="D464" s="170"/>
      <c r="E464" s="138">
        <v>12</v>
      </c>
      <c r="F464" s="206">
        <f>HLOOKUP($C464,$BZ$2:$CM$3,2,0)</f>
        <v>15004.09</v>
      </c>
      <c r="G464" s="103">
        <f>D464*E464*F464</f>
        <v>0</v>
      </c>
      <c r="H464" s="150"/>
      <c r="I464" s="104" t="s">
        <v>151</v>
      </c>
      <c r="J464" s="104" t="str">
        <f>VLOOKUP(I464,Presupuesto!$B$11:$C$565,2,0)</f>
        <v>SUELDOS Y SALARIOS PERMANENTES</v>
      </c>
      <c r="K464" s="88" t="str">
        <f t="shared" si="14"/>
        <v>Posgrado</v>
      </c>
      <c r="L464" s="88" t="s">
        <v>721</v>
      </c>
    </row>
    <row r="465" spans="3:12" hidden="1" x14ac:dyDescent="0.25">
      <c r="C465" s="155" t="s">
        <v>1349</v>
      </c>
      <c r="D465" s="148"/>
      <c r="E465" s="140">
        <v>0</v>
      </c>
      <c r="F465" s="90">
        <f>IF(E464=0,"",(G464/E464)/12*E464)</f>
        <v>0</v>
      </c>
      <c r="G465" s="87">
        <f>F465</f>
        <v>0</v>
      </c>
      <c r="H465" s="149"/>
      <c r="I465" s="106" t="s">
        <v>164</v>
      </c>
      <c r="J465" s="106" t="str">
        <f>VLOOKUP(I465,Presupuesto!$B$11:$C$565,2,0)</f>
        <v>AGUINALDO Y DECIMO CUARTO MES</v>
      </c>
      <c r="K465" s="88" t="str">
        <f t="shared" si="14"/>
        <v>Posgrado</v>
      </c>
      <c r="L465" s="88" t="s">
        <v>721</v>
      </c>
    </row>
    <row r="466" spans="3:12" hidden="1" x14ac:dyDescent="0.25">
      <c r="C466" s="156" t="s">
        <v>1350</v>
      </c>
      <c r="D466" s="148"/>
      <c r="E466" s="140">
        <v>0</v>
      </c>
      <c r="F466" s="107">
        <f>IF(E464&lt;6,"",((E464-6)/12)*(G464/E464))</f>
        <v>0</v>
      </c>
      <c r="G466" s="87">
        <f>F466</f>
        <v>0</v>
      </c>
      <c r="H466" s="149"/>
      <c r="I466" s="91" t="s">
        <v>165</v>
      </c>
      <c r="J466" s="91" t="str">
        <f>VLOOKUP(I466,Presupuesto!$B$11:$C$565,2,0)</f>
        <v>DECIMOCUARTO MES</v>
      </c>
      <c r="K466" s="88" t="str">
        <f t="shared" si="14"/>
        <v>Posgrado</v>
      </c>
      <c r="L466" s="88" t="s">
        <v>721</v>
      </c>
    </row>
    <row r="467" spans="3:12" ht="15.75" hidden="1" thickBot="1" x14ac:dyDescent="0.3">
      <c r="C467" s="125" t="s">
        <v>94</v>
      </c>
      <c r="D467" s="170"/>
      <c r="E467" s="138">
        <v>12</v>
      </c>
      <c r="F467" s="206">
        <f>HLOOKUP($C467,$BZ$2:$CM$3,2,0)</f>
        <v>13238.9</v>
      </c>
      <c r="G467" s="103">
        <f>D467*E467*F467</f>
        <v>0</v>
      </c>
      <c r="H467" s="150"/>
      <c r="I467" s="104" t="s">
        <v>151</v>
      </c>
      <c r="J467" s="104" t="str">
        <f>VLOOKUP(I467,Presupuesto!$B$11:$C$565,2,0)</f>
        <v>SUELDOS Y SALARIOS PERMANENTES</v>
      </c>
      <c r="K467" s="88" t="str">
        <f t="shared" si="14"/>
        <v>Posgrado</v>
      </c>
      <c r="L467" s="88" t="s">
        <v>721</v>
      </c>
    </row>
    <row r="468" spans="3:12" hidden="1" x14ac:dyDescent="0.25">
      <c r="C468" s="155" t="s">
        <v>1349</v>
      </c>
      <c r="D468" s="148"/>
      <c r="E468" s="140">
        <v>0</v>
      </c>
      <c r="F468" s="90">
        <f>IF(E467=0,"",(G467/E467)/12*E467)</f>
        <v>0</v>
      </c>
      <c r="G468" s="87">
        <f>F468</f>
        <v>0</v>
      </c>
      <c r="H468" s="149"/>
      <c r="I468" s="106" t="s">
        <v>164</v>
      </c>
      <c r="J468" s="106" t="str">
        <f>VLOOKUP(I468,Presupuesto!$B$11:$C$565,2,0)</f>
        <v>AGUINALDO Y DECIMO CUARTO MES</v>
      </c>
      <c r="K468" s="88" t="str">
        <f t="shared" si="14"/>
        <v>Posgrado</v>
      </c>
      <c r="L468" s="88" t="s">
        <v>721</v>
      </c>
    </row>
    <row r="469" spans="3:12" hidden="1" x14ac:dyDescent="0.25">
      <c r="C469" s="156" t="s">
        <v>1350</v>
      </c>
      <c r="D469" s="148"/>
      <c r="E469" s="140">
        <v>0</v>
      </c>
      <c r="F469" s="107">
        <f>IF(E467&lt;6,"",((E467-6)/12)*(G467/E467))</f>
        <v>0</v>
      </c>
      <c r="G469" s="87">
        <f>F469</f>
        <v>0</v>
      </c>
      <c r="H469" s="149"/>
      <c r="I469" s="91" t="s">
        <v>165</v>
      </c>
      <c r="J469" s="91" t="str">
        <f>VLOOKUP(I469,Presupuesto!$B$11:$C$565,2,0)</f>
        <v>DECIMOCUARTO MES</v>
      </c>
      <c r="K469" s="88" t="str">
        <f t="shared" si="14"/>
        <v>Posgrado</v>
      </c>
      <c r="L469" s="88" t="s">
        <v>721</v>
      </c>
    </row>
    <row r="470" spans="3:12" ht="15.75" hidden="1" thickBot="1" x14ac:dyDescent="0.3">
      <c r="C470" s="125" t="s">
        <v>95</v>
      </c>
      <c r="D470" s="170"/>
      <c r="E470" s="138">
        <v>12</v>
      </c>
      <c r="F470" s="206">
        <f>HLOOKUP($C470,$BZ$2:$CM$3,2,0)</f>
        <v>12356.31</v>
      </c>
      <c r="G470" s="103">
        <f>D470*E470*F470</f>
        <v>0</v>
      </c>
      <c r="H470" s="150"/>
      <c r="I470" s="104" t="s">
        <v>151</v>
      </c>
      <c r="J470" s="104" t="str">
        <f>VLOOKUP(I470,Presupuesto!$B$11:$C$565,2,0)</f>
        <v>SUELDOS Y SALARIOS PERMANENTES</v>
      </c>
      <c r="K470" s="88" t="str">
        <f t="shared" ref="K470:K487" si="15">$K$437</f>
        <v>Posgrado</v>
      </c>
      <c r="L470" s="88" t="s">
        <v>721</v>
      </c>
    </row>
    <row r="471" spans="3:12" hidden="1" x14ac:dyDescent="0.25">
      <c r="C471" s="155" t="s">
        <v>1349</v>
      </c>
      <c r="D471" s="148"/>
      <c r="E471" s="140">
        <v>0</v>
      </c>
      <c r="F471" s="90">
        <f>IF(E470=0,"",(G470/E470)/12*E470)</f>
        <v>0</v>
      </c>
      <c r="G471" s="87">
        <f>F471</f>
        <v>0</v>
      </c>
      <c r="H471" s="149"/>
      <c r="I471" s="106" t="s">
        <v>164</v>
      </c>
      <c r="J471" s="106" t="str">
        <f>VLOOKUP(I471,Presupuesto!$B$11:$C$565,2,0)</f>
        <v>AGUINALDO Y DECIMO CUARTO MES</v>
      </c>
      <c r="K471" s="88" t="str">
        <f t="shared" si="15"/>
        <v>Posgrado</v>
      </c>
      <c r="L471" s="88" t="s">
        <v>721</v>
      </c>
    </row>
    <row r="472" spans="3:12" hidden="1" x14ac:dyDescent="0.25">
      <c r="C472" s="156" t="s">
        <v>1350</v>
      </c>
      <c r="D472" s="148"/>
      <c r="E472" s="140">
        <v>0</v>
      </c>
      <c r="F472" s="107">
        <f>IF(E470&lt;6,"",((E470-6)/12)*(G470/E470))</f>
        <v>0</v>
      </c>
      <c r="G472" s="87">
        <f>F472</f>
        <v>0</v>
      </c>
      <c r="H472" s="149"/>
      <c r="I472" s="91" t="s">
        <v>165</v>
      </c>
      <c r="J472" s="91" t="str">
        <f>VLOOKUP(I472,Presupuesto!$B$11:$C$565,2,0)</f>
        <v>DECIMOCUARTO MES</v>
      </c>
      <c r="K472" s="88" t="str">
        <f t="shared" si="15"/>
        <v>Posgrado</v>
      </c>
      <c r="L472" s="88" t="s">
        <v>721</v>
      </c>
    </row>
    <row r="473" spans="3:12" ht="15.75" hidden="1" thickBot="1" x14ac:dyDescent="0.3">
      <c r="C473" s="125" t="s">
        <v>96</v>
      </c>
      <c r="D473" s="170"/>
      <c r="E473" s="138">
        <v>12</v>
      </c>
      <c r="F473" s="206">
        <f>HLOOKUP($C473,$BZ$2:$CM$3,2,0)</f>
        <v>463.22</v>
      </c>
      <c r="G473" s="103">
        <f>D473*E473*F473</f>
        <v>0</v>
      </c>
      <c r="H473" s="150"/>
      <c r="I473" s="104" t="s">
        <v>151</v>
      </c>
      <c r="J473" s="104" t="str">
        <f>VLOOKUP(I473,Presupuesto!$B$11:$C$565,2,0)</f>
        <v>SUELDOS Y SALARIOS PERMANENTES</v>
      </c>
      <c r="K473" s="88" t="str">
        <f t="shared" si="15"/>
        <v>Posgrado</v>
      </c>
      <c r="L473" s="88" t="s">
        <v>721</v>
      </c>
    </row>
    <row r="474" spans="3:12" hidden="1" x14ac:dyDescent="0.25">
      <c r="C474" s="155" t="s">
        <v>1349</v>
      </c>
      <c r="D474" s="148"/>
      <c r="E474" s="140">
        <v>0</v>
      </c>
      <c r="F474" s="90">
        <f>IF(E473=0,"",(G473/E473)/12*E473)</f>
        <v>0</v>
      </c>
      <c r="G474" s="87">
        <f>F474</f>
        <v>0</v>
      </c>
      <c r="H474" s="149"/>
      <c r="I474" s="106" t="s">
        <v>164</v>
      </c>
      <c r="J474" s="106" t="str">
        <f>VLOOKUP(I474,Presupuesto!$B$11:$C$565,2,0)</f>
        <v>AGUINALDO Y DECIMO CUARTO MES</v>
      </c>
      <c r="K474" s="88" t="str">
        <f t="shared" si="15"/>
        <v>Posgrado</v>
      </c>
      <c r="L474" s="88" t="s">
        <v>721</v>
      </c>
    </row>
    <row r="475" spans="3:12" hidden="1" x14ac:dyDescent="0.25">
      <c r="C475" s="156" t="s">
        <v>1350</v>
      </c>
      <c r="D475" s="148"/>
      <c r="E475" s="140">
        <v>0</v>
      </c>
      <c r="F475" s="107">
        <f>IF(E473&lt;6,"",((E473-6)/12)*(G473/E473))</f>
        <v>0</v>
      </c>
      <c r="G475" s="87">
        <f>F475</f>
        <v>0</v>
      </c>
      <c r="H475" s="149"/>
      <c r="I475" s="91" t="s">
        <v>165</v>
      </c>
      <c r="J475" s="91" t="str">
        <f>VLOOKUP(I475,Presupuesto!$B$11:$C$565,2,0)</f>
        <v>DECIMOCUARTO MES</v>
      </c>
      <c r="K475" s="88" t="str">
        <f t="shared" si="15"/>
        <v>Posgrado</v>
      </c>
      <c r="L475" s="88" t="s">
        <v>721</v>
      </c>
    </row>
    <row r="476" spans="3:12" ht="15.75" hidden="1" thickBot="1" x14ac:dyDescent="0.3">
      <c r="C476" s="125" t="s">
        <v>97</v>
      </c>
      <c r="D476" s="170"/>
      <c r="E476" s="138">
        <v>12</v>
      </c>
      <c r="F476" s="206">
        <f>HLOOKUP($C476,$BZ$2:$CM$3,2,0)</f>
        <v>2007.3</v>
      </c>
      <c r="G476" s="103">
        <f>D476*E476*F476</f>
        <v>0</v>
      </c>
      <c r="H476" s="150"/>
      <c r="I476" s="104" t="s">
        <v>151</v>
      </c>
      <c r="J476" s="104" t="str">
        <f>VLOOKUP(I476,Presupuesto!$B$11:$C$565,2,0)</f>
        <v>SUELDOS Y SALARIOS PERMANENTES</v>
      </c>
      <c r="K476" s="88" t="str">
        <f t="shared" si="15"/>
        <v>Posgrado</v>
      </c>
      <c r="L476" s="88" t="s">
        <v>721</v>
      </c>
    </row>
    <row r="477" spans="3:12" hidden="1" x14ac:dyDescent="0.25">
      <c r="C477" s="155" t="s">
        <v>1349</v>
      </c>
      <c r="D477" s="148"/>
      <c r="E477" s="140">
        <v>0</v>
      </c>
      <c r="F477" s="90">
        <f>IF(E476=0,"",(G476/E476)/12*E476)</f>
        <v>0</v>
      </c>
      <c r="G477" s="87">
        <f>F477</f>
        <v>0</v>
      </c>
      <c r="H477" s="149"/>
      <c r="I477" s="106" t="s">
        <v>164</v>
      </c>
      <c r="J477" s="106" t="str">
        <f>VLOOKUP(I477,Presupuesto!$B$11:$C$565,2,0)</f>
        <v>AGUINALDO Y DECIMO CUARTO MES</v>
      </c>
      <c r="K477" s="88" t="str">
        <f t="shared" si="15"/>
        <v>Posgrado</v>
      </c>
      <c r="L477" s="88" t="s">
        <v>721</v>
      </c>
    </row>
    <row r="478" spans="3:12" hidden="1" x14ac:dyDescent="0.25">
      <c r="C478" s="156" t="s">
        <v>1350</v>
      </c>
      <c r="D478" s="148"/>
      <c r="E478" s="140">
        <v>0</v>
      </c>
      <c r="F478" s="107">
        <f>IF(E476&lt;6,"",((E476-6)/12)*(G476/E476))</f>
        <v>0</v>
      </c>
      <c r="G478" s="87">
        <f>F478</f>
        <v>0</v>
      </c>
      <c r="H478" s="149"/>
      <c r="I478" s="91" t="s">
        <v>165</v>
      </c>
      <c r="J478" s="91" t="str">
        <f>VLOOKUP(I478,Presupuesto!$B$11:$C$565,2,0)</f>
        <v>DECIMOCUARTO MES</v>
      </c>
      <c r="K478" s="88" t="str">
        <f t="shared" si="15"/>
        <v>Posgrado</v>
      </c>
      <c r="L478" s="88" t="s">
        <v>721</v>
      </c>
    </row>
    <row r="479" spans="3:12" ht="15.75" hidden="1" thickBot="1" x14ac:dyDescent="0.3">
      <c r="C479" s="128" t="s">
        <v>101</v>
      </c>
      <c r="D479" s="170"/>
      <c r="E479" s="138">
        <v>12</v>
      </c>
      <c r="F479" s="127">
        <v>30000</v>
      </c>
      <c r="G479" s="103">
        <f>D479*E479*F479</f>
        <v>0</v>
      </c>
      <c r="H479" s="150"/>
      <c r="I479" s="104" t="s">
        <v>200</v>
      </c>
      <c r="J479" s="104" t="str">
        <f>VLOOKUP(I479,Presupuesto!$B$11:$C$565,2,0)</f>
        <v>CONTRATOS ESPECIALES</v>
      </c>
      <c r="K479" s="88" t="str">
        <f t="shared" si="15"/>
        <v>Posgrado</v>
      </c>
      <c r="L479" s="88" t="s">
        <v>721</v>
      </c>
    </row>
    <row r="480" spans="3:12" hidden="1" x14ac:dyDescent="0.25">
      <c r="C480" s="155" t="s">
        <v>1349</v>
      </c>
      <c r="D480" s="148"/>
      <c r="E480" s="140">
        <v>0</v>
      </c>
      <c r="F480" s="107">
        <f>IF(E479=0,"",(G479/E479)/12*E479)</f>
        <v>0</v>
      </c>
      <c r="G480" s="87">
        <f>F480</f>
        <v>0</v>
      </c>
      <c r="H480" s="149"/>
      <c r="I480" s="91" t="s">
        <v>200</v>
      </c>
      <c r="J480" s="91" t="str">
        <f>VLOOKUP(I480,Presupuesto!$B$11:$C$565,2,0)</f>
        <v>CONTRATOS ESPECIALES</v>
      </c>
      <c r="K480" s="88" t="str">
        <f t="shared" si="15"/>
        <v>Posgrado</v>
      </c>
      <c r="L480" s="88" t="s">
        <v>719</v>
      </c>
    </row>
    <row r="481" spans="3:12" hidden="1" x14ac:dyDescent="0.25">
      <c r="C481" s="156" t="s">
        <v>1350</v>
      </c>
      <c r="D481" s="148"/>
      <c r="E481" s="140">
        <v>0</v>
      </c>
      <c r="F481" s="90">
        <f>IF(E479&lt;6,"",((E479-6)/12)*(G479/E479))</f>
        <v>0</v>
      </c>
      <c r="G481" s="87">
        <f>F481</f>
        <v>0</v>
      </c>
      <c r="H481" s="149"/>
      <c r="I481" s="91" t="s">
        <v>200</v>
      </c>
      <c r="J481" s="91" t="str">
        <f>VLOOKUP(I481,Presupuesto!$B$11:$C$565,2,0)</f>
        <v>CONTRATOS ESPECIALES</v>
      </c>
      <c r="K481" s="88" t="str">
        <f t="shared" si="15"/>
        <v>Posgrado</v>
      </c>
      <c r="L481" s="88" t="s">
        <v>727</v>
      </c>
    </row>
    <row r="482" spans="3:12" ht="15.75" hidden="1" thickBot="1" x14ac:dyDescent="0.3">
      <c r="C482" s="128" t="s">
        <v>102</v>
      </c>
      <c r="D482" s="170"/>
      <c r="E482" s="138">
        <v>12</v>
      </c>
      <c r="F482" s="108">
        <v>30000</v>
      </c>
      <c r="G482" s="103">
        <f>D482*E482*F482</f>
        <v>0</v>
      </c>
      <c r="H482" s="150"/>
      <c r="I482" s="104" t="s">
        <v>298</v>
      </c>
      <c r="J482" s="104" t="str">
        <f>VLOOKUP(I482,Presupuesto!$B$11:$C$565,2,0)</f>
        <v>OTROS SERVICIOS TECNICOS Y PROFESIONALES</v>
      </c>
      <c r="K482" s="88" t="str">
        <f t="shared" si="15"/>
        <v>Posgrado</v>
      </c>
      <c r="L482" s="88" t="s">
        <v>719</v>
      </c>
    </row>
    <row r="483" spans="3:12" hidden="1" x14ac:dyDescent="0.25">
      <c r="C483" s="155" t="s">
        <v>1349</v>
      </c>
      <c r="D483" s="148"/>
      <c r="E483" s="140">
        <v>0</v>
      </c>
      <c r="F483" s="90">
        <v>0</v>
      </c>
      <c r="G483" s="87">
        <f>F483</f>
        <v>0</v>
      </c>
      <c r="H483" s="149"/>
      <c r="I483" s="91" t="s">
        <v>298</v>
      </c>
      <c r="J483" s="91" t="str">
        <f>VLOOKUP(I483,Presupuesto!$B$11:$C$565,2,0)</f>
        <v>OTROS SERVICIOS TECNICOS Y PROFESIONALES</v>
      </c>
      <c r="K483" s="88" t="str">
        <f t="shared" si="15"/>
        <v>Posgrado</v>
      </c>
      <c r="L483" s="88" t="s">
        <v>719</v>
      </c>
    </row>
    <row r="484" spans="3:12" hidden="1" x14ac:dyDescent="0.25">
      <c r="C484" s="156" t="s">
        <v>1350</v>
      </c>
      <c r="D484" s="148"/>
      <c r="E484" s="140">
        <v>0</v>
      </c>
      <c r="F484" s="90">
        <v>0</v>
      </c>
      <c r="G484" s="87">
        <f>F484</f>
        <v>0</v>
      </c>
      <c r="H484" s="149"/>
      <c r="I484" s="91" t="s">
        <v>298</v>
      </c>
      <c r="J484" s="91" t="str">
        <f>VLOOKUP(I484,Presupuesto!$B$11:$C$565,2,0)</f>
        <v>OTROS SERVICIOS TECNICOS Y PROFESIONALES</v>
      </c>
      <c r="K484" s="88" t="str">
        <f t="shared" si="15"/>
        <v>Posgrado</v>
      </c>
      <c r="L484" s="88" t="s">
        <v>719</v>
      </c>
    </row>
    <row r="485" spans="3:12" ht="15.75" hidden="1" thickBot="1" x14ac:dyDescent="0.3">
      <c r="C485" s="128" t="s">
        <v>103</v>
      </c>
      <c r="D485" s="170"/>
      <c r="E485" s="138">
        <v>12</v>
      </c>
      <c r="F485" s="108">
        <v>30000</v>
      </c>
      <c r="G485" s="103">
        <f>D485*E485*F485</f>
        <v>0</v>
      </c>
      <c r="H485" s="150"/>
      <c r="I485" s="104" t="s">
        <v>151</v>
      </c>
      <c r="J485" s="104" t="str">
        <f>VLOOKUP(I485,Presupuesto!$B$11:$C$565,2,0)</f>
        <v>SUELDOS Y SALARIOS PERMANENTES</v>
      </c>
      <c r="K485" s="88" t="str">
        <f t="shared" si="15"/>
        <v>Posgrado</v>
      </c>
      <c r="L485" s="88" t="s">
        <v>719</v>
      </c>
    </row>
    <row r="486" spans="3:12" hidden="1" x14ac:dyDescent="0.25">
      <c r="C486" s="155" t="s">
        <v>1349</v>
      </c>
      <c r="D486" s="153"/>
      <c r="E486" s="119">
        <v>0</v>
      </c>
      <c r="F486" s="109">
        <f>IF(E485=0,"",(G485/E485)/12*E485)</f>
        <v>0</v>
      </c>
      <c r="G486" s="110">
        <f>F486</f>
        <v>0</v>
      </c>
      <c r="H486" s="149"/>
      <c r="I486" s="91" t="s">
        <v>164</v>
      </c>
      <c r="J486" s="91" t="str">
        <f>VLOOKUP(I486,Presupuesto!$B$11:$C$565,2,0)</f>
        <v>AGUINALDO Y DECIMO CUARTO MES</v>
      </c>
      <c r="K486" s="88" t="str">
        <f t="shared" si="15"/>
        <v>Posgrado</v>
      </c>
      <c r="L486" s="88" t="s">
        <v>719</v>
      </c>
    </row>
    <row r="487" spans="3:12" ht="15.75" hidden="1" thickBot="1" x14ac:dyDescent="0.3">
      <c r="C487" s="157" t="s">
        <v>1350</v>
      </c>
      <c r="D487" s="147"/>
      <c r="E487" s="120">
        <v>0</v>
      </c>
      <c r="F487" s="95">
        <f>IF(E485&lt;6,"",((E485-6)/12)*(G485/E485))</f>
        <v>0</v>
      </c>
      <c r="G487" s="95">
        <f>F487</f>
        <v>0</v>
      </c>
      <c r="H487" s="147"/>
      <c r="I487" s="96" t="s">
        <v>165</v>
      </c>
      <c r="J487" s="113" t="str">
        <f>VLOOKUP(I487,Presupuesto!$B$11:$C$565,2,0)</f>
        <v>DECIMOCUARTO MES</v>
      </c>
      <c r="K487" s="96" t="str">
        <f t="shared" si="15"/>
        <v>Posgrado</v>
      </c>
      <c r="L487" s="113" t="s">
        <v>719</v>
      </c>
    </row>
    <row r="489" spans="3:12" ht="15.75" thickBot="1" x14ac:dyDescent="0.3">
      <c r="C489" s="254"/>
      <c r="D489" s="243"/>
      <c r="E489" s="254"/>
      <c r="F489" s="254"/>
      <c r="G489" s="254"/>
      <c r="H489" s="243"/>
      <c r="I489" s="254"/>
      <c r="J489" s="254"/>
      <c r="K489" s="139"/>
      <c r="L489" s="254"/>
    </row>
    <row r="490" spans="3:12" ht="15.75" thickBot="1" x14ac:dyDescent="0.3">
      <c r="C490" s="67" t="s">
        <v>1308</v>
      </c>
      <c r="D490" s="30">
        <f>SUM(G497:G547)</f>
        <v>0</v>
      </c>
      <c r="E490" s="84"/>
      <c r="F490" s="84"/>
      <c r="G490" s="84"/>
      <c r="H490" s="69"/>
      <c r="I490" s="69"/>
      <c r="J490" s="69"/>
      <c r="K490" s="139"/>
      <c r="L490" s="254"/>
    </row>
    <row r="491" spans="3:12" x14ac:dyDescent="0.25">
      <c r="C491" s="254"/>
      <c r="D491" s="31"/>
      <c r="E491" s="84"/>
      <c r="F491" s="84"/>
      <c r="G491" s="84"/>
      <c r="H491" s="69"/>
      <c r="I491" s="69"/>
      <c r="J491" s="69"/>
      <c r="K491" s="139"/>
      <c r="L491" s="254"/>
    </row>
    <row r="492" spans="3:12" x14ac:dyDescent="0.25">
      <c r="C492" s="254"/>
      <c r="D492" s="31"/>
      <c r="E492" s="84"/>
      <c r="F492" s="84"/>
      <c r="G492" s="84"/>
      <c r="H492" s="69"/>
      <c r="I492" s="69"/>
      <c r="J492" s="69"/>
      <c r="K492" s="139"/>
      <c r="L492" s="254"/>
    </row>
    <row r="493" spans="3:12" ht="15.75" x14ac:dyDescent="0.25">
      <c r="C493" s="172" t="s">
        <v>1309</v>
      </c>
      <c r="D493" s="230"/>
      <c r="E493" s="84"/>
      <c r="F493" s="84"/>
      <c r="G493" s="84"/>
      <c r="H493" s="69"/>
      <c r="I493" s="69"/>
      <c r="J493" s="69"/>
      <c r="K493" s="139"/>
      <c r="L493" s="254"/>
    </row>
    <row r="494" spans="3:12" ht="18.75" x14ac:dyDescent="0.25">
      <c r="C494" s="173"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84"/>
      <c r="F494" s="84"/>
      <c r="G494" s="84"/>
      <c r="H494" s="69"/>
      <c r="I494" s="69"/>
      <c r="J494" s="69"/>
      <c r="K494" s="139"/>
      <c r="L494" s="254"/>
    </row>
    <row r="495" spans="3:12" ht="15.75" thickBot="1" x14ac:dyDescent="0.3">
      <c r="C495" s="161"/>
      <c r="D495" s="31"/>
      <c r="E495" s="84"/>
      <c r="F495" s="84"/>
      <c r="G495" s="84"/>
      <c r="H495" s="69"/>
      <c r="I495" s="69"/>
      <c r="J495" s="69"/>
      <c r="K495" s="139"/>
      <c r="L495" s="254"/>
    </row>
    <row r="496" spans="3:12" ht="30.75" thickBot="1" x14ac:dyDescent="0.3">
      <c r="C496" s="122" t="s">
        <v>1311</v>
      </c>
      <c r="D496" s="126" t="s">
        <v>99</v>
      </c>
      <c r="E496" s="154" t="s">
        <v>1348</v>
      </c>
      <c r="F496" s="126" t="s">
        <v>1313</v>
      </c>
      <c r="G496" s="123" t="s">
        <v>1314</v>
      </c>
      <c r="H496" s="121" t="s">
        <v>1315</v>
      </c>
      <c r="I496" s="124" t="s">
        <v>1316</v>
      </c>
      <c r="J496" s="124" t="s">
        <v>711</v>
      </c>
      <c r="K496" s="124" t="s">
        <v>1317</v>
      </c>
      <c r="L496" s="124" t="s">
        <v>1318</v>
      </c>
    </row>
    <row r="497" spans="3:12" ht="15.75" hidden="1" thickBot="1" x14ac:dyDescent="0.3">
      <c r="C497" s="125" t="s">
        <v>84</v>
      </c>
      <c r="D497" s="170"/>
      <c r="E497" s="138">
        <v>12</v>
      </c>
      <c r="F497" s="206">
        <f>HLOOKUP($C497,$BZ$2:$CM$3,2,0)</f>
        <v>43674.39</v>
      </c>
      <c r="G497" s="103">
        <f>D497*E497*F497</f>
        <v>0</v>
      </c>
      <c r="H497" s="150"/>
      <c r="I497" s="104" t="s">
        <v>151</v>
      </c>
      <c r="J497" s="104" t="str">
        <f>VLOOKUP(I497,Presupuesto!$B$11:$C$565,2,0)</f>
        <v>SUELDOS Y SALARIOS PERMANENTES</v>
      </c>
      <c r="K497" s="181" t="s">
        <v>72</v>
      </c>
      <c r="L497" s="88" t="s">
        <v>719</v>
      </c>
    </row>
    <row r="498" spans="3:12" hidden="1" x14ac:dyDescent="0.25">
      <c r="C498" s="155" t="s">
        <v>1349</v>
      </c>
      <c r="D498" s="148"/>
      <c r="E498" s="140">
        <v>0</v>
      </c>
      <c r="F498" s="90">
        <f>IF(E497=0,"",(G497/E497)/12*E497)</f>
        <v>0</v>
      </c>
      <c r="G498" s="87">
        <f>F498</f>
        <v>0</v>
      </c>
      <c r="H498" s="149"/>
      <c r="I498" s="106" t="s">
        <v>164</v>
      </c>
      <c r="J498" s="106" t="str">
        <f>VLOOKUP(I498,Presupuesto!$B$11:$C$565,2,0)</f>
        <v>AGUINALDO Y DECIMO CUARTO MES</v>
      </c>
      <c r="K498" s="88" t="str">
        <f t="shared" ref="K498:K529" si="16">$K$497</f>
        <v>Posgrado</v>
      </c>
      <c r="L498" s="88" t="s">
        <v>720</v>
      </c>
    </row>
    <row r="499" spans="3:12" hidden="1" x14ac:dyDescent="0.25">
      <c r="C499" s="156" t="s">
        <v>1350</v>
      </c>
      <c r="D499" s="148"/>
      <c r="E499" s="140">
        <v>0</v>
      </c>
      <c r="F499" s="107">
        <f>IF(E497&lt;6,"",((E497-6)/12)*(G497/E497))</f>
        <v>0</v>
      </c>
      <c r="G499" s="87">
        <f>F499</f>
        <v>0</v>
      </c>
      <c r="H499" s="149"/>
      <c r="I499" s="91" t="s">
        <v>165</v>
      </c>
      <c r="J499" s="91" t="str">
        <f>VLOOKUP(I499,Presupuesto!$B$11:$C$565,2,0)</f>
        <v>DECIMOCUARTO MES</v>
      </c>
      <c r="K499" s="88" t="str">
        <f t="shared" si="16"/>
        <v>Posgrado</v>
      </c>
      <c r="L499" s="88" t="s">
        <v>721</v>
      </c>
    </row>
    <row r="500" spans="3:12" ht="15.75" hidden="1" thickBot="1" x14ac:dyDescent="0.3">
      <c r="C500" s="125" t="s">
        <v>85</v>
      </c>
      <c r="D500" s="170"/>
      <c r="E500" s="138">
        <v>12</v>
      </c>
      <c r="F500" s="206">
        <f>HLOOKUP($C500,$BZ$2:$CM$3,2,0)</f>
        <v>39703.99</v>
      </c>
      <c r="G500" s="103">
        <f>D500*E500*F500</f>
        <v>0</v>
      </c>
      <c r="H500" s="150"/>
      <c r="I500" s="104" t="s">
        <v>151</v>
      </c>
      <c r="J500" s="104" t="str">
        <f>VLOOKUP(I500,Presupuesto!$B$11:$C$565,2,0)</f>
        <v>SUELDOS Y SALARIOS PERMANENTES</v>
      </c>
      <c r="K500" s="88" t="str">
        <f t="shared" si="16"/>
        <v>Posgrado</v>
      </c>
      <c r="L500" s="88" t="s">
        <v>721</v>
      </c>
    </row>
    <row r="501" spans="3:12" hidden="1" x14ac:dyDescent="0.25">
      <c r="C501" s="155" t="s">
        <v>1349</v>
      </c>
      <c r="D501" s="148"/>
      <c r="E501" s="140">
        <v>0</v>
      </c>
      <c r="F501" s="90">
        <f>IF(E500=0,"",(G500/E500)/12*E500)</f>
        <v>0</v>
      </c>
      <c r="G501" s="87">
        <f>F501</f>
        <v>0</v>
      </c>
      <c r="H501" s="149"/>
      <c r="I501" s="106" t="s">
        <v>164</v>
      </c>
      <c r="J501" s="106" t="str">
        <f>VLOOKUP(I501,Presupuesto!$B$11:$C$565,2,0)</f>
        <v>AGUINALDO Y DECIMO CUARTO MES</v>
      </c>
      <c r="K501" s="88" t="str">
        <f t="shared" si="16"/>
        <v>Posgrado</v>
      </c>
      <c r="L501" s="88" t="s">
        <v>721</v>
      </c>
    </row>
    <row r="502" spans="3:12" hidden="1" x14ac:dyDescent="0.25">
      <c r="C502" s="156" t="s">
        <v>1350</v>
      </c>
      <c r="D502" s="148"/>
      <c r="E502" s="140">
        <v>0</v>
      </c>
      <c r="F502" s="107">
        <f>IF(E500&lt;6,"",((E500-6)/12)*(G500/E500))</f>
        <v>0</v>
      </c>
      <c r="G502" s="87">
        <f>F502</f>
        <v>0</v>
      </c>
      <c r="H502" s="149"/>
      <c r="I502" s="91" t="s">
        <v>165</v>
      </c>
      <c r="J502" s="91" t="str">
        <f>VLOOKUP(I502,Presupuesto!$B$11:$C$565,2,0)</f>
        <v>DECIMOCUARTO MES</v>
      </c>
      <c r="K502" s="88" t="str">
        <f t="shared" si="16"/>
        <v>Posgrado</v>
      </c>
      <c r="L502" s="88" t="s">
        <v>721</v>
      </c>
    </row>
    <row r="503" spans="3:12" ht="15.75" hidden="1" thickBot="1" x14ac:dyDescent="0.3">
      <c r="C503" s="125" t="s">
        <v>86</v>
      </c>
      <c r="D503" s="170"/>
      <c r="E503" s="138">
        <v>12</v>
      </c>
      <c r="F503" s="206">
        <f>HLOOKUP($C503,$BZ$2:$CM$3,2,0)</f>
        <v>35733.589999999997</v>
      </c>
      <c r="G503" s="103">
        <f>D503*E503*F503</f>
        <v>0</v>
      </c>
      <c r="H503" s="150"/>
      <c r="I503" s="104" t="s">
        <v>151</v>
      </c>
      <c r="J503" s="104" t="str">
        <f>VLOOKUP(I503,Presupuesto!$B$11:$C$565,2,0)</f>
        <v>SUELDOS Y SALARIOS PERMANENTES</v>
      </c>
      <c r="K503" s="88" t="str">
        <f t="shared" si="16"/>
        <v>Posgrado</v>
      </c>
      <c r="L503" s="88" t="s">
        <v>721</v>
      </c>
    </row>
    <row r="504" spans="3:12" hidden="1" x14ac:dyDescent="0.25">
      <c r="C504" s="155" t="s">
        <v>1349</v>
      </c>
      <c r="D504" s="148"/>
      <c r="E504" s="140">
        <v>0</v>
      </c>
      <c r="F504" s="90">
        <f>IF(E503=0,"",(G503/E503)/12*E503)</f>
        <v>0</v>
      </c>
      <c r="G504" s="87">
        <f>F504</f>
        <v>0</v>
      </c>
      <c r="H504" s="149"/>
      <c r="I504" s="106" t="s">
        <v>164</v>
      </c>
      <c r="J504" s="106" t="str">
        <f>VLOOKUP(I504,Presupuesto!$B$11:$C$565,2,0)</f>
        <v>AGUINALDO Y DECIMO CUARTO MES</v>
      </c>
      <c r="K504" s="88" t="str">
        <f t="shared" si="16"/>
        <v>Posgrado</v>
      </c>
      <c r="L504" s="88" t="s">
        <v>721</v>
      </c>
    </row>
    <row r="505" spans="3:12" hidden="1" x14ac:dyDescent="0.25">
      <c r="C505" s="156" t="s">
        <v>1350</v>
      </c>
      <c r="D505" s="148"/>
      <c r="E505" s="140">
        <v>0</v>
      </c>
      <c r="F505" s="107">
        <f>IF(E503&lt;6,"",((E503-6)/12)*(G503/E503))</f>
        <v>0</v>
      </c>
      <c r="G505" s="87">
        <f>F505</f>
        <v>0</v>
      </c>
      <c r="H505" s="149"/>
      <c r="I505" s="91" t="s">
        <v>165</v>
      </c>
      <c r="J505" s="91" t="str">
        <f>VLOOKUP(I505,Presupuesto!$B$11:$C$565,2,0)</f>
        <v>DECIMOCUARTO MES</v>
      </c>
      <c r="K505" s="88" t="str">
        <f t="shared" si="16"/>
        <v>Posgrado</v>
      </c>
      <c r="L505" s="88" t="s">
        <v>721</v>
      </c>
    </row>
    <row r="506" spans="3:12" ht="15.75" hidden="1" thickBot="1" x14ac:dyDescent="0.3">
      <c r="C506" s="125" t="s">
        <v>87</v>
      </c>
      <c r="D506" s="170"/>
      <c r="E506" s="138">
        <v>12</v>
      </c>
      <c r="F506" s="206">
        <f>HLOOKUP($C506,$BZ$2:$CM$3,2,0)</f>
        <v>31763.19</v>
      </c>
      <c r="G506" s="103">
        <f>D506*E506*F506</f>
        <v>0</v>
      </c>
      <c r="H506" s="150"/>
      <c r="I506" s="104" t="s">
        <v>151</v>
      </c>
      <c r="J506" s="104" t="str">
        <f>VLOOKUP(I506,Presupuesto!$B$11:$C$565,2,0)</f>
        <v>SUELDOS Y SALARIOS PERMANENTES</v>
      </c>
      <c r="K506" s="88" t="str">
        <f t="shared" si="16"/>
        <v>Posgrado</v>
      </c>
      <c r="L506" s="88" t="s">
        <v>721</v>
      </c>
    </row>
    <row r="507" spans="3:12" hidden="1" x14ac:dyDescent="0.25">
      <c r="C507" s="155" t="s">
        <v>1349</v>
      </c>
      <c r="D507" s="148"/>
      <c r="E507" s="140">
        <v>0</v>
      </c>
      <c r="F507" s="90">
        <f>IF(E506=0,"",(G506/E506)/12*E506)</f>
        <v>0</v>
      </c>
      <c r="G507" s="87">
        <f>F507</f>
        <v>0</v>
      </c>
      <c r="H507" s="149"/>
      <c r="I507" s="106" t="s">
        <v>164</v>
      </c>
      <c r="J507" s="106" t="str">
        <f>VLOOKUP(I507,Presupuesto!$B$11:$C$565,2,0)</f>
        <v>AGUINALDO Y DECIMO CUARTO MES</v>
      </c>
      <c r="K507" s="88" t="str">
        <f t="shared" si="16"/>
        <v>Posgrado</v>
      </c>
      <c r="L507" s="88" t="s">
        <v>721</v>
      </c>
    </row>
    <row r="508" spans="3:12" hidden="1" x14ac:dyDescent="0.25">
      <c r="C508" s="156" t="s">
        <v>1350</v>
      </c>
      <c r="D508" s="148"/>
      <c r="E508" s="140">
        <v>0</v>
      </c>
      <c r="F508" s="107">
        <f>IF(E506&lt;6,"",((E506-6)/12)*(G506/E506))</f>
        <v>0</v>
      </c>
      <c r="G508" s="87">
        <f>F508</f>
        <v>0</v>
      </c>
      <c r="H508" s="149"/>
      <c r="I508" s="91" t="s">
        <v>165</v>
      </c>
      <c r="J508" s="91" t="str">
        <f>VLOOKUP(I508,Presupuesto!$B$11:$C$565,2,0)</f>
        <v>DECIMOCUARTO MES</v>
      </c>
      <c r="K508" s="88" t="str">
        <f t="shared" si="16"/>
        <v>Posgrado</v>
      </c>
      <c r="L508" s="88" t="s">
        <v>721</v>
      </c>
    </row>
    <row r="509" spans="3:12" ht="15.75" hidden="1" thickBot="1" x14ac:dyDescent="0.3">
      <c r="C509" s="125" t="s">
        <v>88</v>
      </c>
      <c r="D509" s="170"/>
      <c r="E509" s="138">
        <v>12</v>
      </c>
      <c r="F509" s="206">
        <f>HLOOKUP($C509,$BZ$2:$CM$3,2,0)</f>
        <v>29777.99</v>
      </c>
      <c r="G509" s="103">
        <f>D509*E509*F509</f>
        <v>0</v>
      </c>
      <c r="H509" s="150"/>
      <c r="I509" s="104" t="s">
        <v>151</v>
      </c>
      <c r="J509" s="104" t="str">
        <f>VLOOKUP(I509,Presupuesto!$B$11:$C$565,2,0)</f>
        <v>SUELDOS Y SALARIOS PERMANENTES</v>
      </c>
      <c r="K509" s="88" t="str">
        <f t="shared" si="16"/>
        <v>Posgrado</v>
      </c>
      <c r="L509" s="88" t="s">
        <v>721</v>
      </c>
    </row>
    <row r="510" spans="3:12" hidden="1" x14ac:dyDescent="0.25">
      <c r="C510" s="155" t="s">
        <v>1349</v>
      </c>
      <c r="D510" s="148"/>
      <c r="E510" s="140">
        <v>0</v>
      </c>
      <c r="F510" s="90">
        <f>IF(E509=0,"",(G509/E509)/12*E509)</f>
        <v>0</v>
      </c>
      <c r="G510" s="87">
        <f>F510</f>
        <v>0</v>
      </c>
      <c r="H510" s="149"/>
      <c r="I510" s="106" t="s">
        <v>164</v>
      </c>
      <c r="J510" s="106" t="str">
        <f>VLOOKUP(I510,Presupuesto!$B$11:$C$565,2,0)</f>
        <v>AGUINALDO Y DECIMO CUARTO MES</v>
      </c>
      <c r="K510" s="88" t="str">
        <f t="shared" si="16"/>
        <v>Posgrado</v>
      </c>
      <c r="L510" s="88" t="s">
        <v>721</v>
      </c>
    </row>
    <row r="511" spans="3:12" hidden="1" x14ac:dyDescent="0.25">
      <c r="C511" s="156" t="s">
        <v>1350</v>
      </c>
      <c r="D511" s="148"/>
      <c r="E511" s="140">
        <v>0</v>
      </c>
      <c r="F511" s="107">
        <f>IF(E509&lt;6,"",((E509-6)/12)*(G509/E509))</f>
        <v>0</v>
      </c>
      <c r="G511" s="87">
        <f>F511</f>
        <v>0</v>
      </c>
      <c r="H511" s="149"/>
      <c r="I511" s="91" t="s">
        <v>165</v>
      </c>
      <c r="J511" s="91" t="str">
        <f>VLOOKUP(I511,Presupuesto!$B$11:$C$565,2,0)</f>
        <v>DECIMOCUARTO MES</v>
      </c>
      <c r="K511" s="88" t="str">
        <f t="shared" si="16"/>
        <v>Posgrado</v>
      </c>
      <c r="L511" s="88" t="s">
        <v>721</v>
      </c>
    </row>
    <row r="512" spans="3:12" ht="15.75" hidden="1" thickBot="1" x14ac:dyDescent="0.3">
      <c r="C512" s="125" t="s">
        <v>89</v>
      </c>
      <c r="D512" s="170"/>
      <c r="E512" s="138">
        <v>12</v>
      </c>
      <c r="F512" s="206">
        <f>HLOOKUP($C512,$BZ$2:$CM$3,2,0)</f>
        <v>27792.79</v>
      </c>
      <c r="G512" s="103">
        <f>D512*E512*F512</f>
        <v>0</v>
      </c>
      <c r="H512" s="150"/>
      <c r="I512" s="104" t="s">
        <v>151</v>
      </c>
      <c r="J512" s="104" t="str">
        <f>VLOOKUP(I512,Presupuesto!$B$11:$C$565,2,0)</f>
        <v>SUELDOS Y SALARIOS PERMANENTES</v>
      </c>
      <c r="K512" s="88" t="str">
        <f t="shared" si="16"/>
        <v>Posgrado</v>
      </c>
      <c r="L512" s="88" t="s">
        <v>721</v>
      </c>
    </row>
    <row r="513" spans="3:12" hidden="1" x14ac:dyDescent="0.25">
      <c r="C513" s="155" t="s">
        <v>1349</v>
      </c>
      <c r="D513" s="148"/>
      <c r="E513" s="140">
        <v>0</v>
      </c>
      <c r="F513" s="90">
        <f>IF(E512=0,"",(G512/E512)/12*E512)</f>
        <v>0</v>
      </c>
      <c r="G513" s="87">
        <f>F513</f>
        <v>0</v>
      </c>
      <c r="H513" s="149"/>
      <c r="I513" s="106" t="s">
        <v>164</v>
      </c>
      <c r="J513" s="106" t="str">
        <f>VLOOKUP(I513,Presupuesto!$B$11:$C$565,2,0)</f>
        <v>AGUINALDO Y DECIMO CUARTO MES</v>
      </c>
      <c r="K513" s="88" t="str">
        <f t="shared" si="16"/>
        <v>Posgrado</v>
      </c>
      <c r="L513" s="88" t="s">
        <v>721</v>
      </c>
    </row>
    <row r="514" spans="3:12" hidden="1" x14ac:dyDescent="0.25">
      <c r="C514" s="156" t="s">
        <v>1350</v>
      </c>
      <c r="D514" s="148"/>
      <c r="E514" s="140">
        <v>0</v>
      </c>
      <c r="F514" s="107">
        <f>IF(E512&lt;6,"",((E512-6)/12)*(G512/E512))</f>
        <v>0</v>
      </c>
      <c r="G514" s="87">
        <f>F514</f>
        <v>0</v>
      </c>
      <c r="H514" s="149"/>
      <c r="I514" s="91" t="s">
        <v>165</v>
      </c>
      <c r="J514" s="91" t="str">
        <f>VLOOKUP(I514,Presupuesto!$B$11:$C$565,2,0)</f>
        <v>DECIMOCUARTO MES</v>
      </c>
      <c r="K514" s="88" t="str">
        <f t="shared" si="16"/>
        <v>Posgrado</v>
      </c>
      <c r="L514" s="88" t="s">
        <v>721</v>
      </c>
    </row>
    <row r="515" spans="3:12" ht="15.75" hidden="1" thickBot="1" x14ac:dyDescent="0.3">
      <c r="C515" s="125" t="s">
        <v>90</v>
      </c>
      <c r="D515" s="170"/>
      <c r="E515" s="138">
        <v>12</v>
      </c>
      <c r="F515" s="206">
        <f>HLOOKUP($C515,$BZ$2:$CM$3,2,0)</f>
        <v>18859.39</v>
      </c>
      <c r="G515" s="103">
        <f>D515*E515*F515</f>
        <v>0</v>
      </c>
      <c r="H515" s="150"/>
      <c r="I515" s="104" t="s">
        <v>151</v>
      </c>
      <c r="J515" s="104" t="str">
        <f>VLOOKUP(I515,Presupuesto!$B$11:$C$565,2,0)</f>
        <v>SUELDOS Y SALARIOS PERMANENTES</v>
      </c>
      <c r="K515" s="88" t="str">
        <f t="shared" si="16"/>
        <v>Posgrado</v>
      </c>
      <c r="L515" s="88" t="s">
        <v>721</v>
      </c>
    </row>
    <row r="516" spans="3:12" hidden="1" x14ac:dyDescent="0.25">
      <c r="C516" s="155" t="s">
        <v>1349</v>
      </c>
      <c r="D516" s="148"/>
      <c r="E516" s="140">
        <v>0</v>
      </c>
      <c r="F516" s="90">
        <f>IF(E515=0,"",(G515/E515)/12*E515)</f>
        <v>0</v>
      </c>
      <c r="G516" s="87">
        <f>F516</f>
        <v>0</v>
      </c>
      <c r="H516" s="149"/>
      <c r="I516" s="106" t="s">
        <v>164</v>
      </c>
      <c r="J516" s="106" t="str">
        <f>VLOOKUP(I516,Presupuesto!$B$11:$C$565,2,0)</f>
        <v>AGUINALDO Y DECIMO CUARTO MES</v>
      </c>
      <c r="K516" s="88" t="str">
        <f t="shared" si="16"/>
        <v>Posgrado</v>
      </c>
      <c r="L516" s="88" t="s">
        <v>721</v>
      </c>
    </row>
    <row r="517" spans="3:12" hidden="1" x14ac:dyDescent="0.25">
      <c r="C517" s="156" t="s">
        <v>1350</v>
      </c>
      <c r="D517" s="148"/>
      <c r="E517" s="140">
        <v>0</v>
      </c>
      <c r="F517" s="107">
        <f>IF(E515&lt;6,"",((E515-6)/12)*(G515/E515))</f>
        <v>0</v>
      </c>
      <c r="G517" s="87">
        <f>F517</f>
        <v>0</v>
      </c>
      <c r="H517" s="149"/>
      <c r="I517" s="91" t="s">
        <v>165</v>
      </c>
      <c r="J517" s="91" t="str">
        <f>VLOOKUP(I517,Presupuesto!$B$11:$C$565,2,0)</f>
        <v>DECIMOCUARTO MES</v>
      </c>
      <c r="K517" s="88" t="str">
        <f t="shared" si="16"/>
        <v>Posgrado</v>
      </c>
      <c r="L517" s="88" t="s">
        <v>721</v>
      </c>
    </row>
    <row r="518" spans="3:12" ht="15.75" hidden="1" thickBot="1" x14ac:dyDescent="0.3">
      <c r="C518" s="125" t="s">
        <v>91</v>
      </c>
      <c r="D518" s="170"/>
      <c r="E518" s="138">
        <v>12</v>
      </c>
      <c r="F518" s="206">
        <f>HLOOKUP($C518,$BZ$2:$CM$3,2,0)</f>
        <v>17866.8</v>
      </c>
      <c r="G518" s="103">
        <f>D518*E518*F518</f>
        <v>0</v>
      </c>
      <c r="H518" s="150"/>
      <c r="I518" s="104" t="s">
        <v>151</v>
      </c>
      <c r="J518" s="104" t="str">
        <f>VLOOKUP(I518,Presupuesto!$B$11:$C$565,2,0)</f>
        <v>SUELDOS Y SALARIOS PERMANENTES</v>
      </c>
      <c r="K518" s="88" t="str">
        <f t="shared" si="16"/>
        <v>Posgrado</v>
      </c>
      <c r="L518" s="88" t="s">
        <v>721</v>
      </c>
    </row>
    <row r="519" spans="3:12" hidden="1" x14ac:dyDescent="0.25">
      <c r="C519" s="155" t="s">
        <v>1349</v>
      </c>
      <c r="D519" s="148"/>
      <c r="E519" s="140">
        <v>0</v>
      </c>
      <c r="F519" s="90">
        <f>IF(E518=0,"",(G518/E518)/12*E518)</f>
        <v>0</v>
      </c>
      <c r="G519" s="87">
        <f>F519</f>
        <v>0</v>
      </c>
      <c r="H519" s="149"/>
      <c r="I519" s="106" t="s">
        <v>164</v>
      </c>
      <c r="J519" s="106" t="str">
        <f>VLOOKUP(I519,Presupuesto!$B$11:$C$565,2,0)</f>
        <v>AGUINALDO Y DECIMO CUARTO MES</v>
      </c>
      <c r="K519" s="88" t="str">
        <f t="shared" si="16"/>
        <v>Posgrado</v>
      </c>
      <c r="L519" s="88" t="s">
        <v>721</v>
      </c>
    </row>
    <row r="520" spans="3:12" hidden="1" x14ac:dyDescent="0.25">
      <c r="C520" s="156" t="s">
        <v>1350</v>
      </c>
      <c r="D520" s="148"/>
      <c r="E520" s="140">
        <v>0</v>
      </c>
      <c r="F520" s="107">
        <f>IF(E518&lt;6,"",((E518-6)/12)*(G518/E518))</f>
        <v>0</v>
      </c>
      <c r="G520" s="87">
        <f>F520</f>
        <v>0</v>
      </c>
      <c r="H520" s="149"/>
      <c r="I520" s="91" t="s">
        <v>165</v>
      </c>
      <c r="J520" s="91" t="str">
        <f>VLOOKUP(I520,Presupuesto!$B$11:$C$565,2,0)</f>
        <v>DECIMOCUARTO MES</v>
      </c>
      <c r="K520" s="88" t="str">
        <f t="shared" si="16"/>
        <v>Posgrado</v>
      </c>
      <c r="L520" s="88" t="s">
        <v>721</v>
      </c>
    </row>
    <row r="521" spans="3:12" ht="15.75" hidden="1" thickBot="1" x14ac:dyDescent="0.3">
      <c r="C521" s="125" t="s">
        <v>92</v>
      </c>
      <c r="D521" s="170"/>
      <c r="E521" s="138">
        <v>12</v>
      </c>
      <c r="F521" s="206">
        <f>HLOOKUP($C521,$BZ$2:$CM$3,2,0)</f>
        <v>13896.4</v>
      </c>
      <c r="G521" s="103">
        <f>D521*E521*F521</f>
        <v>0</v>
      </c>
      <c r="H521" s="150"/>
      <c r="I521" s="104" t="s">
        <v>151</v>
      </c>
      <c r="J521" s="104" t="str">
        <f>VLOOKUP(I521,Presupuesto!$B$11:$C$565,2,0)</f>
        <v>SUELDOS Y SALARIOS PERMANENTES</v>
      </c>
      <c r="K521" s="88" t="str">
        <f t="shared" si="16"/>
        <v>Posgrado</v>
      </c>
      <c r="L521" s="88" t="s">
        <v>721</v>
      </c>
    </row>
    <row r="522" spans="3:12" hidden="1" x14ac:dyDescent="0.25">
      <c r="C522" s="155" t="s">
        <v>1349</v>
      </c>
      <c r="D522" s="148"/>
      <c r="E522" s="140">
        <v>0</v>
      </c>
      <c r="F522" s="90">
        <f>IF(E521=0,"",(G521/E521)/12*E521)</f>
        <v>0</v>
      </c>
      <c r="G522" s="87">
        <f>F522</f>
        <v>0</v>
      </c>
      <c r="H522" s="149"/>
      <c r="I522" s="106" t="s">
        <v>164</v>
      </c>
      <c r="J522" s="106" t="str">
        <f>VLOOKUP(I522,Presupuesto!$B$11:$C$565,2,0)</f>
        <v>AGUINALDO Y DECIMO CUARTO MES</v>
      </c>
      <c r="K522" s="88" t="str">
        <f t="shared" si="16"/>
        <v>Posgrado</v>
      </c>
      <c r="L522" s="88" t="s">
        <v>721</v>
      </c>
    </row>
    <row r="523" spans="3:12" hidden="1" x14ac:dyDescent="0.25">
      <c r="C523" s="156" t="s">
        <v>1350</v>
      </c>
      <c r="D523" s="148"/>
      <c r="E523" s="140">
        <v>0</v>
      </c>
      <c r="F523" s="107">
        <f>IF(E521&lt;6,"",((E521-6)/12)*(G521/E521))</f>
        <v>0</v>
      </c>
      <c r="G523" s="87">
        <f>F523</f>
        <v>0</v>
      </c>
      <c r="H523" s="149"/>
      <c r="I523" s="91" t="s">
        <v>165</v>
      </c>
      <c r="J523" s="91" t="str">
        <f>VLOOKUP(I523,Presupuesto!$B$11:$C$565,2,0)</f>
        <v>DECIMOCUARTO MES</v>
      </c>
      <c r="K523" s="88" t="str">
        <f t="shared" si="16"/>
        <v>Posgrado</v>
      </c>
      <c r="L523" s="88" t="s">
        <v>721</v>
      </c>
    </row>
    <row r="524" spans="3:12" ht="15.75" hidden="1" thickBot="1" x14ac:dyDescent="0.3">
      <c r="C524" s="125" t="s">
        <v>93</v>
      </c>
      <c r="D524" s="170"/>
      <c r="E524" s="138">
        <v>12</v>
      </c>
      <c r="F524" s="206">
        <f>HLOOKUP($C524,$BZ$2:$CM$3,2,0)</f>
        <v>15004.09</v>
      </c>
      <c r="G524" s="103">
        <f>D524*E524*F524</f>
        <v>0</v>
      </c>
      <c r="H524" s="150"/>
      <c r="I524" s="104" t="s">
        <v>151</v>
      </c>
      <c r="J524" s="104" t="str">
        <f>VLOOKUP(I524,Presupuesto!$B$11:$C$565,2,0)</f>
        <v>SUELDOS Y SALARIOS PERMANENTES</v>
      </c>
      <c r="K524" s="88" t="str">
        <f t="shared" si="16"/>
        <v>Posgrado</v>
      </c>
      <c r="L524" s="88" t="s">
        <v>721</v>
      </c>
    </row>
    <row r="525" spans="3:12" hidden="1" x14ac:dyDescent="0.25">
      <c r="C525" s="155" t="s">
        <v>1349</v>
      </c>
      <c r="D525" s="148"/>
      <c r="E525" s="140">
        <v>0</v>
      </c>
      <c r="F525" s="90">
        <f>IF(E524=0,"",(G524/E524)/12*E524)</f>
        <v>0</v>
      </c>
      <c r="G525" s="87">
        <f>F525</f>
        <v>0</v>
      </c>
      <c r="H525" s="149"/>
      <c r="I525" s="106" t="s">
        <v>164</v>
      </c>
      <c r="J525" s="106" t="str">
        <f>VLOOKUP(I525,Presupuesto!$B$11:$C$565,2,0)</f>
        <v>AGUINALDO Y DECIMO CUARTO MES</v>
      </c>
      <c r="K525" s="88" t="str">
        <f t="shared" si="16"/>
        <v>Posgrado</v>
      </c>
      <c r="L525" s="88" t="s">
        <v>721</v>
      </c>
    </row>
    <row r="526" spans="3:12" hidden="1" x14ac:dyDescent="0.25">
      <c r="C526" s="156" t="s">
        <v>1350</v>
      </c>
      <c r="D526" s="148"/>
      <c r="E526" s="140">
        <v>0</v>
      </c>
      <c r="F526" s="107">
        <f>IF(E524&lt;6,"",((E524-6)/12)*(G524/E524))</f>
        <v>0</v>
      </c>
      <c r="G526" s="87">
        <f>F526</f>
        <v>0</v>
      </c>
      <c r="H526" s="149"/>
      <c r="I526" s="91" t="s">
        <v>165</v>
      </c>
      <c r="J526" s="91" t="str">
        <f>VLOOKUP(I526,Presupuesto!$B$11:$C$565,2,0)</f>
        <v>DECIMOCUARTO MES</v>
      </c>
      <c r="K526" s="88" t="str">
        <f t="shared" si="16"/>
        <v>Posgrado</v>
      </c>
      <c r="L526" s="88" t="s">
        <v>721</v>
      </c>
    </row>
    <row r="527" spans="3:12" ht="15.75" hidden="1" thickBot="1" x14ac:dyDescent="0.3">
      <c r="C527" s="125" t="s">
        <v>94</v>
      </c>
      <c r="D527" s="170"/>
      <c r="E527" s="138">
        <v>12</v>
      </c>
      <c r="F527" s="206">
        <f>HLOOKUP($C527,$BZ$2:$CM$3,2,0)</f>
        <v>13238.9</v>
      </c>
      <c r="G527" s="103">
        <f>D527*E527*F527</f>
        <v>0</v>
      </c>
      <c r="H527" s="150"/>
      <c r="I527" s="104" t="s">
        <v>151</v>
      </c>
      <c r="J527" s="104" t="str">
        <f>VLOOKUP(I527,Presupuesto!$B$11:$C$565,2,0)</f>
        <v>SUELDOS Y SALARIOS PERMANENTES</v>
      </c>
      <c r="K527" s="88" t="str">
        <f t="shared" si="16"/>
        <v>Posgrado</v>
      </c>
      <c r="L527" s="88" t="s">
        <v>721</v>
      </c>
    </row>
    <row r="528" spans="3:12" hidden="1" x14ac:dyDescent="0.25">
      <c r="C528" s="155" t="s">
        <v>1349</v>
      </c>
      <c r="D528" s="148"/>
      <c r="E528" s="140">
        <v>0</v>
      </c>
      <c r="F528" s="90">
        <f>IF(E527=0,"",(G527/E527)/12*E527)</f>
        <v>0</v>
      </c>
      <c r="G528" s="87">
        <f>F528</f>
        <v>0</v>
      </c>
      <c r="H528" s="149"/>
      <c r="I528" s="106" t="s">
        <v>164</v>
      </c>
      <c r="J528" s="106" t="str">
        <f>VLOOKUP(I528,Presupuesto!$B$11:$C$565,2,0)</f>
        <v>AGUINALDO Y DECIMO CUARTO MES</v>
      </c>
      <c r="K528" s="88" t="str">
        <f t="shared" si="16"/>
        <v>Posgrado</v>
      </c>
      <c r="L528" s="88" t="s">
        <v>721</v>
      </c>
    </row>
    <row r="529" spans="3:12" hidden="1" x14ac:dyDescent="0.25">
      <c r="C529" s="156" t="s">
        <v>1350</v>
      </c>
      <c r="D529" s="148"/>
      <c r="E529" s="140">
        <v>0</v>
      </c>
      <c r="F529" s="107">
        <f>IF(E527&lt;6,"",((E527-6)/12)*(G527/E527))</f>
        <v>0</v>
      </c>
      <c r="G529" s="87">
        <f>F529</f>
        <v>0</v>
      </c>
      <c r="H529" s="149"/>
      <c r="I529" s="91" t="s">
        <v>165</v>
      </c>
      <c r="J529" s="91" t="str">
        <f>VLOOKUP(I529,Presupuesto!$B$11:$C$565,2,0)</f>
        <v>DECIMOCUARTO MES</v>
      </c>
      <c r="K529" s="88" t="str">
        <f t="shared" si="16"/>
        <v>Posgrado</v>
      </c>
      <c r="L529" s="88" t="s">
        <v>721</v>
      </c>
    </row>
    <row r="530" spans="3:12" ht="15.75" hidden="1" thickBot="1" x14ac:dyDescent="0.3">
      <c r="C530" s="125" t="s">
        <v>95</v>
      </c>
      <c r="D530" s="170"/>
      <c r="E530" s="138">
        <v>12</v>
      </c>
      <c r="F530" s="206">
        <f>HLOOKUP($C530,$BZ$2:$CM$3,2,0)</f>
        <v>12356.31</v>
      </c>
      <c r="G530" s="103">
        <f>D530*E530*F530</f>
        <v>0</v>
      </c>
      <c r="H530" s="150"/>
      <c r="I530" s="104" t="s">
        <v>151</v>
      </c>
      <c r="J530" s="104" t="str">
        <f>VLOOKUP(I530,Presupuesto!$B$11:$C$565,2,0)</f>
        <v>SUELDOS Y SALARIOS PERMANENTES</v>
      </c>
      <c r="K530" s="88" t="str">
        <f t="shared" ref="K530:K547" si="17">$K$497</f>
        <v>Posgrado</v>
      </c>
      <c r="L530" s="88" t="s">
        <v>721</v>
      </c>
    </row>
    <row r="531" spans="3:12" hidden="1" x14ac:dyDescent="0.25">
      <c r="C531" s="155" t="s">
        <v>1349</v>
      </c>
      <c r="D531" s="148"/>
      <c r="E531" s="140">
        <v>0</v>
      </c>
      <c r="F531" s="90">
        <f>IF(E530=0,"",(G530/E530)/12*E530)</f>
        <v>0</v>
      </c>
      <c r="G531" s="87">
        <f>F531</f>
        <v>0</v>
      </c>
      <c r="H531" s="149"/>
      <c r="I531" s="106" t="s">
        <v>164</v>
      </c>
      <c r="J531" s="106" t="str">
        <f>VLOOKUP(I531,Presupuesto!$B$11:$C$565,2,0)</f>
        <v>AGUINALDO Y DECIMO CUARTO MES</v>
      </c>
      <c r="K531" s="88" t="str">
        <f t="shared" si="17"/>
        <v>Posgrado</v>
      </c>
      <c r="L531" s="88" t="s">
        <v>721</v>
      </c>
    </row>
    <row r="532" spans="3:12" hidden="1" x14ac:dyDescent="0.25">
      <c r="C532" s="156" t="s">
        <v>1350</v>
      </c>
      <c r="D532" s="148"/>
      <c r="E532" s="140">
        <v>0</v>
      </c>
      <c r="F532" s="107">
        <f>IF(E530&lt;6,"",((E530-6)/12)*(G530/E530))</f>
        <v>0</v>
      </c>
      <c r="G532" s="87">
        <f>F532</f>
        <v>0</v>
      </c>
      <c r="H532" s="149"/>
      <c r="I532" s="91" t="s">
        <v>165</v>
      </c>
      <c r="J532" s="91" t="str">
        <f>VLOOKUP(I532,Presupuesto!$B$11:$C$565,2,0)</f>
        <v>DECIMOCUARTO MES</v>
      </c>
      <c r="K532" s="88" t="str">
        <f t="shared" si="17"/>
        <v>Posgrado</v>
      </c>
      <c r="L532" s="88" t="s">
        <v>721</v>
      </c>
    </row>
    <row r="533" spans="3:12" ht="15.75" hidden="1" thickBot="1" x14ac:dyDescent="0.3">
      <c r="C533" s="125" t="s">
        <v>96</v>
      </c>
      <c r="D533" s="170"/>
      <c r="E533" s="138">
        <v>12</v>
      </c>
      <c r="F533" s="206">
        <f>HLOOKUP($C533,$BZ$2:$CM$3,2,0)</f>
        <v>463.22</v>
      </c>
      <c r="G533" s="103">
        <f>D533*E533*F533</f>
        <v>0</v>
      </c>
      <c r="H533" s="150"/>
      <c r="I533" s="104" t="s">
        <v>151</v>
      </c>
      <c r="J533" s="104" t="str">
        <f>VLOOKUP(I533,Presupuesto!$B$11:$C$565,2,0)</f>
        <v>SUELDOS Y SALARIOS PERMANENTES</v>
      </c>
      <c r="K533" s="88" t="str">
        <f t="shared" si="17"/>
        <v>Posgrado</v>
      </c>
      <c r="L533" s="88" t="s">
        <v>721</v>
      </c>
    </row>
    <row r="534" spans="3:12" hidden="1" x14ac:dyDescent="0.25">
      <c r="C534" s="155" t="s">
        <v>1349</v>
      </c>
      <c r="D534" s="148"/>
      <c r="E534" s="140">
        <v>0</v>
      </c>
      <c r="F534" s="90">
        <f>IF(E533=0,"",(G533/E533)/12*E533)</f>
        <v>0</v>
      </c>
      <c r="G534" s="87">
        <f>F534</f>
        <v>0</v>
      </c>
      <c r="H534" s="149"/>
      <c r="I534" s="106" t="s">
        <v>164</v>
      </c>
      <c r="J534" s="106" t="str">
        <f>VLOOKUP(I534,Presupuesto!$B$11:$C$565,2,0)</f>
        <v>AGUINALDO Y DECIMO CUARTO MES</v>
      </c>
      <c r="K534" s="88" t="str">
        <f t="shared" si="17"/>
        <v>Posgrado</v>
      </c>
      <c r="L534" s="88" t="s">
        <v>721</v>
      </c>
    </row>
    <row r="535" spans="3:12" hidden="1" x14ac:dyDescent="0.25">
      <c r="C535" s="156" t="s">
        <v>1350</v>
      </c>
      <c r="D535" s="148"/>
      <c r="E535" s="140">
        <v>0</v>
      </c>
      <c r="F535" s="107">
        <f>IF(E533&lt;6,"",((E533-6)/12)*(G533/E533))</f>
        <v>0</v>
      </c>
      <c r="G535" s="87">
        <f>F535</f>
        <v>0</v>
      </c>
      <c r="H535" s="149"/>
      <c r="I535" s="91" t="s">
        <v>165</v>
      </c>
      <c r="J535" s="91" t="str">
        <f>VLOOKUP(I535,Presupuesto!$B$11:$C$565,2,0)</f>
        <v>DECIMOCUARTO MES</v>
      </c>
      <c r="K535" s="88" t="str">
        <f t="shared" si="17"/>
        <v>Posgrado</v>
      </c>
      <c r="L535" s="88" t="s">
        <v>721</v>
      </c>
    </row>
    <row r="536" spans="3:12" ht="15.75" hidden="1" thickBot="1" x14ac:dyDescent="0.3">
      <c r="C536" s="125" t="s">
        <v>97</v>
      </c>
      <c r="D536" s="170"/>
      <c r="E536" s="138">
        <v>12</v>
      </c>
      <c r="F536" s="206">
        <f>HLOOKUP($C536,$BZ$2:$CM$3,2,0)</f>
        <v>2007.3</v>
      </c>
      <c r="G536" s="103">
        <f>D536*E536*F536</f>
        <v>0</v>
      </c>
      <c r="H536" s="150"/>
      <c r="I536" s="104" t="s">
        <v>151</v>
      </c>
      <c r="J536" s="104" t="str">
        <f>VLOOKUP(I536,Presupuesto!$B$11:$C$565,2,0)</f>
        <v>SUELDOS Y SALARIOS PERMANENTES</v>
      </c>
      <c r="K536" s="88" t="str">
        <f t="shared" si="17"/>
        <v>Posgrado</v>
      </c>
      <c r="L536" s="88" t="s">
        <v>721</v>
      </c>
    </row>
    <row r="537" spans="3:12" hidden="1" x14ac:dyDescent="0.25">
      <c r="C537" s="155" t="s">
        <v>1349</v>
      </c>
      <c r="D537" s="148"/>
      <c r="E537" s="140">
        <v>0</v>
      </c>
      <c r="F537" s="90">
        <f>IF(E536=0,"",(G536/E536)/12*E536)</f>
        <v>0</v>
      </c>
      <c r="G537" s="87">
        <f>F537</f>
        <v>0</v>
      </c>
      <c r="H537" s="149"/>
      <c r="I537" s="106" t="s">
        <v>164</v>
      </c>
      <c r="J537" s="106" t="str">
        <f>VLOOKUP(I537,Presupuesto!$B$11:$C$565,2,0)</f>
        <v>AGUINALDO Y DECIMO CUARTO MES</v>
      </c>
      <c r="K537" s="88" t="str">
        <f t="shared" si="17"/>
        <v>Posgrado</v>
      </c>
      <c r="L537" s="88" t="s">
        <v>721</v>
      </c>
    </row>
    <row r="538" spans="3:12" hidden="1" x14ac:dyDescent="0.25">
      <c r="C538" s="156" t="s">
        <v>1350</v>
      </c>
      <c r="D538" s="148"/>
      <c r="E538" s="140">
        <v>0</v>
      </c>
      <c r="F538" s="107">
        <f>IF(E536&lt;6,"",((E536-6)/12)*(G536/E536))</f>
        <v>0</v>
      </c>
      <c r="G538" s="87">
        <f>F538</f>
        <v>0</v>
      </c>
      <c r="H538" s="149"/>
      <c r="I538" s="91" t="s">
        <v>165</v>
      </c>
      <c r="J538" s="91" t="str">
        <f>VLOOKUP(I538,Presupuesto!$B$11:$C$565,2,0)</f>
        <v>DECIMOCUARTO MES</v>
      </c>
      <c r="K538" s="88" t="str">
        <f t="shared" si="17"/>
        <v>Posgrado</v>
      </c>
      <c r="L538" s="88" t="s">
        <v>721</v>
      </c>
    </row>
    <row r="539" spans="3:12" ht="15.75" hidden="1" thickBot="1" x14ac:dyDescent="0.3">
      <c r="C539" s="128" t="s">
        <v>101</v>
      </c>
      <c r="D539" s="170"/>
      <c r="E539" s="138">
        <v>12</v>
      </c>
      <c r="F539" s="127">
        <v>30000</v>
      </c>
      <c r="G539" s="103">
        <f>D539*E539*F539</f>
        <v>0</v>
      </c>
      <c r="H539" s="150"/>
      <c r="I539" s="104" t="s">
        <v>200</v>
      </c>
      <c r="J539" s="104" t="str">
        <f>VLOOKUP(I539,Presupuesto!$B$11:$C$565,2,0)</f>
        <v>CONTRATOS ESPECIALES</v>
      </c>
      <c r="K539" s="88" t="str">
        <f t="shared" si="17"/>
        <v>Posgrado</v>
      </c>
      <c r="L539" s="88" t="s">
        <v>721</v>
      </c>
    </row>
    <row r="540" spans="3:12" hidden="1" x14ac:dyDescent="0.25">
      <c r="C540" s="155" t="s">
        <v>1349</v>
      </c>
      <c r="D540" s="148"/>
      <c r="E540" s="140">
        <v>0</v>
      </c>
      <c r="F540" s="107">
        <f>IF(E539=0,"",(G539/E539)/12*E539)</f>
        <v>0</v>
      </c>
      <c r="G540" s="87">
        <f>F540</f>
        <v>0</v>
      </c>
      <c r="H540" s="149"/>
      <c r="I540" s="91" t="s">
        <v>200</v>
      </c>
      <c r="J540" s="91" t="str">
        <f>VLOOKUP(I540,Presupuesto!$B$11:$C$565,2,0)</f>
        <v>CONTRATOS ESPECIALES</v>
      </c>
      <c r="K540" s="88" t="str">
        <f t="shared" si="17"/>
        <v>Posgrado</v>
      </c>
      <c r="L540" s="88" t="s">
        <v>719</v>
      </c>
    </row>
    <row r="541" spans="3:12" hidden="1" x14ac:dyDescent="0.25">
      <c r="C541" s="156" t="s">
        <v>1350</v>
      </c>
      <c r="D541" s="148"/>
      <c r="E541" s="140">
        <v>0</v>
      </c>
      <c r="F541" s="90">
        <f>IF(E539&lt;6,"",((E539-6)/12)*(G539/E539))</f>
        <v>0</v>
      </c>
      <c r="G541" s="87">
        <f>F541</f>
        <v>0</v>
      </c>
      <c r="H541" s="149"/>
      <c r="I541" s="91" t="s">
        <v>200</v>
      </c>
      <c r="J541" s="91" t="str">
        <f>VLOOKUP(I541,Presupuesto!$B$11:$C$565,2,0)</f>
        <v>CONTRATOS ESPECIALES</v>
      </c>
      <c r="K541" s="88" t="str">
        <f t="shared" si="17"/>
        <v>Posgrado</v>
      </c>
      <c r="L541" s="88" t="s">
        <v>727</v>
      </c>
    </row>
    <row r="542" spans="3:12" ht="15.75" hidden="1" thickBot="1" x14ac:dyDescent="0.3">
      <c r="C542" s="128" t="s">
        <v>102</v>
      </c>
      <c r="D542" s="170"/>
      <c r="E542" s="138">
        <v>12</v>
      </c>
      <c r="F542" s="108">
        <v>30000</v>
      </c>
      <c r="G542" s="103">
        <f>D542*E542*F542</f>
        <v>0</v>
      </c>
      <c r="H542" s="150"/>
      <c r="I542" s="104" t="s">
        <v>298</v>
      </c>
      <c r="J542" s="104" t="str">
        <f>VLOOKUP(I542,Presupuesto!$B$11:$C$565,2,0)</f>
        <v>OTROS SERVICIOS TECNICOS Y PROFESIONALES</v>
      </c>
      <c r="K542" s="88" t="str">
        <f t="shared" si="17"/>
        <v>Posgrado</v>
      </c>
      <c r="L542" s="88" t="s">
        <v>719</v>
      </c>
    </row>
    <row r="543" spans="3:12" hidden="1" x14ac:dyDescent="0.25">
      <c r="C543" s="155" t="s">
        <v>1349</v>
      </c>
      <c r="D543" s="148"/>
      <c r="E543" s="140">
        <v>0</v>
      </c>
      <c r="F543" s="90">
        <v>0</v>
      </c>
      <c r="G543" s="87">
        <f>F543</f>
        <v>0</v>
      </c>
      <c r="H543" s="149"/>
      <c r="I543" s="91" t="s">
        <v>298</v>
      </c>
      <c r="J543" s="91" t="str">
        <f>VLOOKUP(I543,Presupuesto!$B$11:$C$565,2,0)</f>
        <v>OTROS SERVICIOS TECNICOS Y PROFESIONALES</v>
      </c>
      <c r="K543" s="88" t="str">
        <f t="shared" si="17"/>
        <v>Posgrado</v>
      </c>
      <c r="L543" s="88" t="s">
        <v>719</v>
      </c>
    </row>
    <row r="544" spans="3:12" hidden="1" x14ac:dyDescent="0.25">
      <c r="C544" s="156" t="s">
        <v>1350</v>
      </c>
      <c r="D544" s="148"/>
      <c r="E544" s="140">
        <v>0</v>
      </c>
      <c r="F544" s="90">
        <v>0</v>
      </c>
      <c r="G544" s="87">
        <f>F544</f>
        <v>0</v>
      </c>
      <c r="H544" s="149"/>
      <c r="I544" s="91" t="s">
        <v>298</v>
      </c>
      <c r="J544" s="91" t="str">
        <f>VLOOKUP(I544,Presupuesto!$B$11:$C$565,2,0)</f>
        <v>OTROS SERVICIOS TECNICOS Y PROFESIONALES</v>
      </c>
      <c r="K544" s="88" t="str">
        <f t="shared" si="17"/>
        <v>Posgrado</v>
      </c>
      <c r="L544" s="88" t="s">
        <v>719</v>
      </c>
    </row>
    <row r="545" spans="3:12" ht="15.75" hidden="1" thickBot="1" x14ac:dyDescent="0.3">
      <c r="C545" s="128" t="s">
        <v>103</v>
      </c>
      <c r="D545" s="170"/>
      <c r="E545" s="138">
        <v>12</v>
      </c>
      <c r="F545" s="108">
        <v>30000</v>
      </c>
      <c r="G545" s="103">
        <f>D545*E545*F545</f>
        <v>0</v>
      </c>
      <c r="H545" s="150"/>
      <c r="I545" s="104" t="s">
        <v>151</v>
      </c>
      <c r="J545" s="104" t="str">
        <f>VLOOKUP(I545,Presupuesto!$B$11:$C$565,2,0)</f>
        <v>SUELDOS Y SALARIOS PERMANENTES</v>
      </c>
      <c r="K545" s="88" t="str">
        <f t="shared" si="17"/>
        <v>Posgrado</v>
      </c>
      <c r="L545" s="88" t="s">
        <v>719</v>
      </c>
    </row>
    <row r="546" spans="3:12" hidden="1" x14ac:dyDescent="0.25">
      <c r="C546" s="155" t="s">
        <v>1349</v>
      </c>
      <c r="D546" s="153"/>
      <c r="E546" s="119">
        <v>0</v>
      </c>
      <c r="F546" s="109">
        <f>IF(E545=0,"",(G545/E545)/12*E545)</f>
        <v>0</v>
      </c>
      <c r="G546" s="110">
        <f>F546</f>
        <v>0</v>
      </c>
      <c r="H546" s="149"/>
      <c r="I546" s="91" t="s">
        <v>164</v>
      </c>
      <c r="J546" s="91" t="str">
        <f>VLOOKUP(I546,Presupuesto!$B$11:$C$565,2,0)</f>
        <v>AGUINALDO Y DECIMO CUARTO MES</v>
      </c>
      <c r="K546" s="88" t="str">
        <f t="shared" si="17"/>
        <v>Posgrado</v>
      </c>
      <c r="L546" s="88" t="s">
        <v>719</v>
      </c>
    </row>
    <row r="547" spans="3:12" ht="15.75" hidden="1" thickBot="1" x14ac:dyDescent="0.3">
      <c r="C547" s="157" t="s">
        <v>1350</v>
      </c>
      <c r="D547" s="147"/>
      <c r="E547" s="120">
        <v>0</v>
      </c>
      <c r="F547" s="95">
        <f>IF(E545&lt;6,"",((E545-6)/12)*(G545/E545))</f>
        <v>0</v>
      </c>
      <c r="G547" s="95">
        <f>F547</f>
        <v>0</v>
      </c>
      <c r="H547" s="147"/>
      <c r="I547" s="96" t="s">
        <v>165</v>
      </c>
      <c r="J547" s="113" t="str">
        <f>VLOOKUP(I547,Presupuesto!$B$11:$C$565,2,0)</f>
        <v>DECIMOCUARTO MES</v>
      </c>
      <c r="K547" s="96" t="str">
        <f t="shared" si="17"/>
        <v>Posgrado</v>
      </c>
      <c r="L547" s="113" t="s">
        <v>719</v>
      </c>
    </row>
    <row r="549" spans="3:12" ht="15.75" thickBot="1" x14ac:dyDescent="0.3">
      <c r="C549" s="254"/>
      <c r="D549" s="243"/>
      <c r="E549" s="254"/>
      <c r="F549" s="254"/>
      <c r="G549" s="254"/>
      <c r="H549" s="243"/>
      <c r="I549" s="254"/>
      <c r="J549" s="254"/>
      <c r="K549" s="139"/>
      <c r="L549" s="254"/>
    </row>
    <row r="550" spans="3:12" ht="15.75" thickBot="1" x14ac:dyDescent="0.3">
      <c r="C550" s="67" t="s">
        <v>1308</v>
      </c>
      <c r="D550" s="30">
        <f>SUM(G557:G607)</f>
        <v>0</v>
      </c>
      <c r="E550" s="84"/>
      <c r="F550" s="84"/>
      <c r="G550" s="84"/>
      <c r="H550" s="69"/>
      <c r="I550" s="69"/>
      <c r="J550" s="69"/>
      <c r="K550" s="139"/>
      <c r="L550" s="254"/>
    </row>
    <row r="551" spans="3:12" x14ac:dyDescent="0.25">
      <c r="C551" s="254"/>
      <c r="D551" s="31"/>
      <c r="E551" s="84"/>
      <c r="F551" s="84"/>
      <c r="G551" s="84"/>
      <c r="H551" s="69"/>
      <c r="I551" s="69"/>
      <c r="J551" s="69"/>
      <c r="K551" s="139"/>
      <c r="L551" s="254"/>
    </row>
    <row r="552" spans="3:12" x14ac:dyDescent="0.25">
      <c r="C552" s="254"/>
      <c r="D552" s="31"/>
      <c r="E552" s="84"/>
      <c r="F552" s="84"/>
      <c r="G552" s="84"/>
      <c r="H552" s="69"/>
      <c r="I552" s="69"/>
      <c r="J552" s="69"/>
      <c r="K552" s="139"/>
      <c r="L552" s="254"/>
    </row>
    <row r="553" spans="3:12" ht="15.75" x14ac:dyDescent="0.25">
      <c r="C553" s="172" t="s">
        <v>1309</v>
      </c>
      <c r="D553" s="230"/>
      <c r="E553" s="84"/>
      <c r="F553" s="84"/>
      <c r="G553" s="84"/>
      <c r="H553" s="69"/>
      <c r="I553" s="69"/>
      <c r="J553" s="69"/>
      <c r="K553" s="139"/>
      <c r="L553" s="254"/>
    </row>
    <row r="554" spans="3:12" ht="18.75" x14ac:dyDescent="0.25">
      <c r="C554" s="173"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84"/>
      <c r="F554" s="84"/>
      <c r="G554" s="84"/>
      <c r="H554" s="69"/>
      <c r="I554" s="69"/>
      <c r="J554" s="69"/>
      <c r="K554" s="139"/>
      <c r="L554" s="254"/>
    </row>
    <row r="555" spans="3:12" ht="15.75" thickBot="1" x14ac:dyDescent="0.3">
      <c r="C555" s="161"/>
      <c r="D555" s="31"/>
      <c r="E555" s="84"/>
      <c r="F555" s="84"/>
      <c r="G555" s="84"/>
      <c r="H555" s="69"/>
      <c r="I555" s="69"/>
      <c r="J555" s="69"/>
      <c r="K555" s="139"/>
      <c r="L555" s="254"/>
    </row>
    <row r="556" spans="3:12" ht="30.75" thickBot="1" x14ac:dyDescent="0.3">
      <c r="C556" s="122" t="s">
        <v>1311</v>
      </c>
      <c r="D556" s="126" t="s">
        <v>99</v>
      </c>
      <c r="E556" s="154" t="s">
        <v>1348</v>
      </c>
      <c r="F556" s="126" t="s">
        <v>1313</v>
      </c>
      <c r="G556" s="123" t="s">
        <v>1314</v>
      </c>
      <c r="H556" s="121" t="s">
        <v>1315</v>
      </c>
      <c r="I556" s="124" t="s">
        <v>1316</v>
      </c>
      <c r="J556" s="124" t="s">
        <v>711</v>
      </c>
      <c r="K556" s="124" t="s">
        <v>1317</v>
      </c>
      <c r="L556" s="124" t="s">
        <v>1318</v>
      </c>
    </row>
    <row r="557" spans="3:12" ht="15.75" hidden="1" thickBot="1" x14ac:dyDescent="0.3">
      <c r="C557" s="125" t="s">
        <v>84</v>
      </c>
      <c r="D557" s="170"/>
      <c r="E557" s="138">
        <v>12</v>
      </c>
      <c r="F557" s="206">
        <f>HLOOKUP($C557,$BZ$2:$CM$3,2,0)</f>
        <v>43674.39</v>
      </c>
      <c r="G557" s="103">
        <f>D557*E557*F557</f>
        <v>0</v>
      </c>
      <c r="H557" s="150"/>
      <c r="I557" s="104" t="s">
        <v>151</v>
      </c>
      <c r="J557" s="104" t="str">
        <f>VLOOKUP(I557,Presupuesto!$B$11:$C$565,2,0)</f>
        <v>SUELDOS Y SALARIOS PERMANENTES</v>
      </c>
      <c r="K557" s="181" t="s">
        <v>72</v>
      </c>
      <c r="L557" s="88" t="s">
        <v>719</v>
      </c>
    </row>
    <row r="558" spans="3:12" hidden="1" x14ac:dyDescent="0.25">
      <c r="C558" s="155" t="s">
        <v>1349</v>
      </c>
      <c r="D558" s="148"/>
      <c r="E558" s="140">
        <v>0</v>
      </c>
      <c r="F558" s="90">
        <f>IF(E557=0,"",(G557/E557)/12*E557)</f>
        <v>0</v>
      </c>
      <c r="G558" s="87">
        <f>F558</f>
        <v>0</v>
      </c>
      <c r="H558" s="149"/>
      <c r="I558" s="106" t="s">
        <v>164</v>
      </c>
      <c r="J558" s="106" t="str">
        <f>VLOOKUP(I558,Presupuesto!$B$11:$C$565,2,0)</f>
        <v>AGUINALDO Y DECIMO CUARTO MES</v>
      </c>
      <c r="K558" s="88" t="str">
        <f t="shared" ref="K558:K589" si="18">$K$557</f>
        <v>Posgrado</v>
      </c>
      <c r="L558" s="88" t="s">
        <v>720</v>
      </c>
    </row>
    <row r="559" spans="3:12" hidden="1" x14ac:dyDescent="0.25">
      <c r="C559" s="156" t="s">
        <v>1350</v>
      </c>
      <c r="D559" s="148"/>
      <c r="E559" s="140">
        <v>0</v>
      </c>
      <c r="F559" s="107">
        <f>IF(E557&lt;6,"",((E557-6)/12)*(G557/E557))</f>
        <v>0</v>
      </c>
      <c r="G559" s="87">
        <f>F559</f>
        <v>0</v>
      </c>
      <c r="H559" s="149"/>
      <c r="I559" s="91" t="s">
        <v>165</v>
      </c>
      <c r="J559" s="91" t="str">
        <f>VLOOKUP(I559,Presupuesto!$B$11:$C$565,2,0)</f>
        <v>DECIMOCUARTO MES</v>
      </c>
      <c r="K559" s="88" t="str">
        <f t="shared" si="18"/>
        <v>Posgrado</v>
      </c>
      <c r="L559" s="88" t="s">
        <v>721</v>
      </c>
    </row>
    <row r="560" spans="3:12" ht="15.75" hidden="1" thickBot="1" x14ac:dyDescent="0.3">
      <c r="C560" s="125" t="s">
        <v>85</v>
      </c>
      <c r="D560" s="170"/>
      <c r="E560" s="138">
        <v>12</v>
      </c>
      <c r="F560" s="206">
        <f>HLOOKUP($C560,$BZ$2:$CM$3,2,0)</f>
        <v>39703.99</v>
      </c>
      <c r="G560" s="103">
        <f>D560*E560*F560</f>
        <v>0</v>
      </c>
      <c r="H560" s="150"/>
      <c r="I560" s="104" t="s">
        <v>151</v>
      </c>
      <c r="J560" s="104" t="str">
        <f>VLOOKUP(I560,Presupuesto!$B$11:$C$565,2,0)</f>
        <v>SUELDOS Y SALARIOS PERMANENTES</v>
      </c>
      <c r="K560" s="88" t="str">
        <f t="shared" si="18"/>
        <v>Posgrado</v>
      </c>
      <c r="L560" s="88" t="s">
        <v>721</v>
      </c>
    </row>
    <row r="561" spans="3:12" hidden="1" x14ac:dyDescent="0.25">
      <c r="C561" s="155" t="s">
        <v>1349</v>
      </c>
      <c r="D561" s="148"/>
      <c r="E561" s="140">
        <v>0</v>
      </c>
      <c r="F561" s="90">
        <f>IF(E560=0,"",(G560/E560)/12*E560)</f>
        <v>0</v>
      </c>
      <c r="G561" s="87">
        <f>F561</f>
        <v>0</v>
      </c>
      <c r="H561" s="149"/>
      <c r="I561" s="106" t="s">
        <v>164</v>
      </c>
      <c r="J561" s="106" t="str">
        <f>VLOOKUP(I561,Presupuesto!$B$11:$C$565,2,0)</f>
        <v>AGUINALDO Y DECIMO CUARTO MES</v>
      </c>
      <c r="K561" s="88" t="str">
        <f t="shared" si="18"/>
        <v>Posgrado</v>
      </c>
      <c r="L561" s="88" t="s">
        <v>721</v>
      </c>
    </row>
    <row r="562" spans="3:12" hidden="1" x14ac:dyDescent="0.25">
      <c r="C562" s="156" t="s">
        <v>1350</v>
      </c>
      <c r="D562" s="148"/>
      <c r="E562" s="140">
        <v>0</v>
      </c>
      <c r="F562" s="107">
        <f>IF(E560&lt;6,"",((E560-6)/12)*(G560/E560))</f>
        <v>0</v>
      </c>
      <c r="G562" s="87">
        <f>F562</f>
        <v>0</v>
      </c>
      <c r="H562" s="149"/>
      <c r="I562" s="91" t="s">
        <v>165</v>
      </c>
      <c r="J562" s="91" t="str">
        <f>VLOOKUP(I562,Presupuesto!$B$11:$C$565,2,0)</f>
        <v>DECIMOCUARTO MES</v>
      </c>
      <c r="K562" s="88" t="str">
        <f t="shared" si="18"/>
        <v>Posgrado</v>
      </c>
      <c r="L562" s="88" t="s">
        <v>721</v>
      </c>
    </row>
    <row r="563" spans="3:12" ht="15.75" hidden="1" thickBot="1" x14ac:dyDescent="0.3">
      <c r="C563" s="125" t="s">
        <v>86</v>
      </c>
      <c r="D563" s="170"/>
      <c r="E563" s="138">
        <v>12</v>
      </c>
      <c r="F563" s="206">
        <f>HLOOKUP($C563,$BZ$2:$CM$3,2,0)</f>
        <v>35733.589999999997</v>
      </c>
      <c r="G563" s="103">
        <f>D563*E563*F563</f>
        <v>0</v>
      </c>
      <c r="H563" s="150"/>
      <c r="I563" s="104" t="s">
        <v>151</v>
      </c>
      <c r="J563" s="104" t="str">
        <f>VLOOKUP(I563,Presupuesto!$B$11:$C$565,2,0)</f>
        <v>SUELDOS Y SALARIOS PERMANENTES</v>
      </c>
      <c r="K563" s="88" t="str">
        <f t="shared" si="18"/>
        <v>Posgrado</v>
      </c>
      <c r="L563" s="88" t="s">
        <v>721</v>
      </c>
    </row>
    <row r="564" spans="3:12" hidden="1" x14ac:dyDescent="0.25">
      <c r="C564" s="155" t="s">
        <v>1349</v>
      </c>
      <c r="D564" s="148"/>
      <c r="E564" s="140">
        <v>0</v>
      </c>
      <c r="F564" s="90">
        <f>IF(E563=0,"",(G563/E563)/12*E563)</f>
        <v>0</v>
      </c>
      <c r="G564" s="87">
        <f>F564</f>
        <v>0</v>
      </c>
      <c r="H564" s="149"/>
      <c r="I564" s="106" t="s">
        <v>164</v>
      </c>
      <c r="J564" s="106" t="str">
        <f>VLOOKUP(I564,Presupuesto!$B$11:$C$565,2,0)</f>
        <v>AGUINALDO Y DECIMO CUARTO MES</v>
      </c>
      <c r="K564" s="88" t="str">
        <f t="shared" si="18"/>
        <v>Posgrado</v>
      </c>
      <c r="L564" s="88" t="s">
        <v>721</v>
      </c>
    </row>
    <row r="565" spans="3:12" hidden="1" x14ac:dyDescent="0.25">
      <c r="C565" s="156" t="s">
        <v>1350</v>
      </c>
      <c r="D565" s="148"/>
      <c r="E565" s="140">
        <v>0</v>
      </c>
      <c r="F565" s="107">
        <f>IF(E563&lt;6,"",((E563-6)/12)*(G563/E563))</f>
        <v>0</v>
      </c>
      <c r="G565" s="87">
        <f>F565</f>
        <v>0</v>
      </c>
      <c r="H565" s="149"/>
      <c r="I565" s="91" t="s">
        <v>165</v>
      </c>
      <c r="J565" s="91" t="str">
        <f>VLOOKUP(I565,Presupuesto!$B$11:$C$565,2,0)</f>
        <v>DECIMOCUARTO MES</v>
      </c>
      <c r="K565" s="88" t="str">
        <f t="shared" si="18"/>
        <v>Posgrado</v>
      </c>
      <c r="L565" s="88" t="s">
        <v>721</v>
      </c>
    </row>
    <row r="566" spans="3:12" ht="15.75" hidden="1" thickBot="1" x14ac:dyDescent="0.3">
      <c r="C566" s="125" t="s">
        <v>87</v>
      </c>
      <c r="D566" s="170"/>
      <c r="E566" s="138">
        <v>12</v>
      </c>
      <c r="F566" s="206">
        <f>HLOOKUP($C566,$BZ$2:$CM$3,2,0)</f>
        <v>31763.19</v>
      </c>
      <c r="G566" s="103">
        <f>D566*E566*F566</f>
        <v>0</v>
      </c>
      <c r="H566" s="150"/>
      <c r="I566" s="104" t="s">
        <v>151</v>
      </c>
      <c r="J566" s="104" t="str">
        <f>VLOOKUP(I566,Presupuesto!$B$11:$C$565,2,0)</f>
        <v>SUELDOS Y SALARIOS PERMANENTES</v>
      </c>
      <c r="K566" s="88" t="str">
        <f t="shared" si="18"/>
        <v>Posgrado</v>
      </c>
      <c r="L566" s="88" t="s">
        <v>721</v>
      </c>
    </row>
    <row r="567" spans="3:12" hidden="1" x14ac:dyDescent="0.25">
      <c r="C567" s="155" t="s">
        <v>1349</v>
      </c>
      <c r="D567" s="148"/>
      <c r="E567" s="140">
        <v>0</v>
      </c>
      <c r="F567" s="90">
        <f>IF(E566=0,"",(G566/E566)/12*E566)</f>
        <v>0</v>
      </c>
      <c r="G567" s="87">
        <f>F567</f>
        <v>0</v>
      </c>
      <c r="H567" s="149"/>
      <c r="I567" s="106" t="s">
        <v>164</v>
      </c>
      <c r="J567" s="106" t="str">
        <f>VLOOKUP(I567,Presupuesto!$B$11:$C$565,2,0)</f>
        <v>AGUINALDO Y DECIMO CUARTO MES</v>
      </c>
      <c r="K567" s="88" t="str">
        <f t="shared" si="18"/>
        <v>Posgrado</v>
      </c>
      <c r="L567" s="88" t="s">
        <v>721</v>
      </c>
    </row>
    <row r="568" spans="3:12" hidden="1" x14ac:dyDescent="0.25">
      <c r="C568" s="156" t="s">
        <v>1350</v>
      </c>
      <c r="D568" s="148"/>
      <c r="E568" s="140">
        <v>0</v>
      </c>
      <c r="F568" s="107">
        <f>IF(E566&lt;6,"",((E566-6)/12)*(G566/E566))</f>
        <v>0</v>
      </c>
      <c r="G568" s="87">
        <f>F568</f>
        <v>0</v>
      </c>
      <c r="H568" s="149"/>
      <c r="I568" s="91" t="s">
        <v>165</v>
      </c>
      <c r="J568" s="91" t="str">
        <f>VLOOKUP(I568,Presupuesto!$B$11:$C$565,2,0)</f>
        <v>DECIMOCUARTO MES</v>
      </c>
      <c r="K568" s="88" t="str">
        <f t="shared" si="18"/>
        <v>Posgrado</v>
      </c>
      <c r="L568" s="88" t="s">
        <v>721</v>
      </c>
    </row>
    <row r="569" spans="3:12" ht="15.75" hidden="1" thickBot="1" x14ac:dyDescent="0.3">
      <c r="C569" s="125" t="s">
        <v>88</v>
      </c>
      <c r="D569" s="170"/>
      <c r="E569" s="138">
        <v>12</v>
      </c>
      <c r="F569" s="206">
        <f>HLOOKUP($C569,$BZ$2:$CM$3,2,0)</f>
        <v>29777.99</v>
      </c>
      <c r="G569" s="103">
        <f>D569*E569*F569</f>
        <v>0</v>
      </c>
      <c r="H569" s="150"/>
      <c r="I569" s="104" t="s">
        <v>151</v>
      </c>
      <c r="J569" s="104" t="str">
        <f>VLOOKUP(I569,Presupuesto!$B$11:$C$565,2,0)</f>
        <v>SUELDOS Y SALARIOS PERMANENTES</v>
      </c>
      <c r="K569" s="88" t="str">
        <f t="shared" si="18"/>
        <v>Posgrado</v>
      </c>
      <c r="L569" s="88" t="s">
        <v>721</v>
      </c>
    </row>
    <row r="570" spans="3:12" hidden="1" x14ac:dyDescent="0.25">
      <c r="C570" s="155" t="s">
        <v>1349</v>
      </c>
      <c r="D570" s="148"/>
      <c r="E570" s="140">
        <v>0</v>
      </c>
      <c r="F570" s="90">
        <f>IF(E569=0,"",(G569/E569)/12*E569)</f>
        <v>0</v>
      </c>
      <c r="G570" s="87">
        <f>F570</f>
        <v>0</v>
      </c>
      <c r="H570" s="149"/>
      <c r="I570" s="106" t="s">
        <v>164</v>
      </c>
      <c r="J570" s="106" t="str">
        <f>VLOOKUP(I570,Presupuesto!$B$11:$C$565,2,0)</f>
        <v>AGUINALDO Y DECIMO CUARTO MES</v>
      </c>
      <c r="K570" s="88" t="str">
        <f t="shared" si="18"/>
        <v>Posgrado</v>
      </c>
      <c r="L570" s="88" t="s">
        <v>721</v>
      </c>
    </row>
    <row r="571" spans="3:12" hidden="1" x14ac:dyDescent="0.25">
      <c r="C571" s="156" t="s">
        <v>1350</v>
      </c>
      <c r="D571" s="148"/>
      <c r="E571" s="140">
        <v>0</v>
      </c>
      <c r="F571" s="107">
        <f>IF(E569&lt;6,"",((E569-6)/12)*(G569/E569))</f>
        <v>0</v>
      </c>
      <c r="G571" s="87">
        <f>F571</f>
        <v>0</v>
      </c>
      <c r="H571" s="149"/>
      <c r="I571" s="91" t="s">
        <v>165</v>
      </c>
      <c r="J571" s="91" t="str">
        <f>VLOOKUP(I571,Presupuesto!$B$11:$C$565,2,0)</f>
        <v>DECIMOCUARTO MES</v>
      </c>
      <c r="K571" s="88" t="str">
        <f t="shared" si="18"/>
        <v>Posgrado</v>
      </c>
      <c r="L571" s="88" t="s">
        <v>721</v>
      </c>
    </row>
    <row r="572" spans="3:12" ht="15.75" hidden="1" thickBot="1" x14ac:dyDescent="0.3">
      <c r="C572" s="125" t="s">
        <v>89</v>
      </c>
      <c r="D572" s="170"/>
      <c r="E572" s="138">
        <v>12</v>
      </c>
      <c r="F572" s="206">
        <f>HLOOKUP($C572,$BZ$2:$CM$3,2,0)</f>
        <v>27792.79</v>
      </c>
      <c r="G572" s="103">
        <f>D572*E572*F572</f>
        <v>0</v>
      </c>
      <c r="H572" s="150"/>
      <c r="I572" s="104" t="s">
        <v>151</v>
      </c>
      <c r="J572" s="104" t="str">
        <f>VLOOKUP(I572,Presupuesto!$B$11:$C$565,2,0)</f>
        <v>SUELDOS Y SALARIOS PERMANENTES</v>
      </c>
      <c r="K572" s="88" t="str">
        <f t="shared" si="18"/>
        <v>Posgrado</v>
      </c>
      <c r="L572" s="88" t="s">
        <v>721</v>
      </c>
    </row>
    <row r="573" spans="3:12" hidden="1" x14ac:dyDescent="0.25">
      <c r="C573" s="155" t="s">
        <v>1349</v>
      </c>
      <c r="D573" s="148"/>
      <c r="E573" s="140">
        <v>0</v>
      </c>
      <c r="F573" s="90">
        <f>IF(E572=0,"",(G572/E572)/12*E572)</f>
        <v>0</v>
      </c>
      <c r="G573" s="87">
        <f>F573</f>
        <v>0</v>
      </c>
      <c r="H573" s="149"/>
      <c r="I573" s="106" t="s">
        <v>164</v>
      </c>
      <c r="J573" s="106" t="str">
        <f>VLOOKUP(I573,Presupuesto!$B$11:$C$565,2,0)</f>
        <v>AGUINALDO Y DECIMO CUARTO MES</v>
      </c>
      <c r="K573" s="88" t="str">
        <f t="shared" si="18"/>
        <v>Posgrado</v>
      </c>
      <c r="L573" s="88" t="s">
        <v>721</v>
      </c>
    </row>
    <row r="574" spans="3:12" hidden="1" x14ac:dyDescent="0.25">
      <c r="C574" s="156" t="s">
        <v>1350</v>
      </c>
      <c r="D574" s="148"/>
      <c r="E574" s="140">
        <v>0</v>
      </c>
      <c r="F574" s="107">
        <f>IF(E572&lt;6,"",((E572-6)/12)*(G572/E572))</f>
        <v>0</v>
      </c>
      <c r="G574" s="87">
        <f>F574</f>
        <v>0</v>
      </c>
      <c r="H574" s="149"/>
      <c r="I574" s="91" t="s">
        <v>165</v>
      </c>
      <c r="J574" s="91" t="str">
        <f>VLOOKUP(I574,Presupuesto!$B$11:$C$565,2,0)</f>
        <v>DECIMOCUARTO MES</v>
      </c>
      <c r="K574" s="88" t="str">
        <f t="shared" si="18"/>
        <v>Posgrado</v>
      </c>
      <c r="L574" s="88" t="s">
        <v>721</v>
      </c>
    </row>
    <row r="575" spans="3:12" ht="15.75" hidden="1" thickBot="1" x14ac:dyDescent="0.3">
      <c r="C575" s="125" t="s">
        <v>90</v>
      </c>
      <c r="D575" s="170"/>
      <c r="E575" s="138">
        <v>12</v>
      </c>
      <c r="F575" s="206">
        <f>HLOOKUP($C575,$BZ$2:$CM$3,2,0)</f>
        <v>18859.39</v>
      </c>
      <c r="G575" s="103">
        <f>D575*E575*F575</f>
        <v>0</v>
      </c>
      <c r="H575" s="150"/>
      <c r="I575" s="104" t="s">
        <v>151</v>
      </c>
      <c r="J575" s="104" t="str">
        <f>VLOOKUP(I575,Presupuesto!$B$11:$C$565,2,0)</f>
        <v>SUELDOS Y SALARIOS PERMANENTES</v>
      </c>
      <c r="K575" s="88" t="str">
        <f t="shared" si="18"/>
        <v>Posgrado</v>
      </c>
      <c r="L575" s="88" t="s">
        <v>721</v>
      </c>
    </row>
    <row r="576" spans="3:12" hidden="1" x14ac:dyDescent="0.25">
      <c r="C576" s="155" t="s">
        <v>1349</v>
      </c>
      <c r="D576" s="148"/>
      <c r="E576" s="140">
        <v>0</v>
      </c>
      <c r="F576" s="90">
        <f>IF(E575=0,"",(G575/E575)/12*E575)</f>
        <v>0</v>
      </c>
      <c r="G576" s="87">
        <f>F576</f>
        <v>0</v>
      </c>
      <c r="H576" s="149"/>
      <c r="I576" s="106" t="s">
        <v>164</v>
      </c>
      <c r="J576" s="106" t="str">
        <f>VLOOKUP(I576,Presupuesto!$B$11:$C$565,2,0)</f>
        <v>AGUINALDO Y DECIMO CUARTO MES</v>
      </c>
      <c r="K576" s="88" t="str">
        <f t="shared" si="18"/>
        <v>Posgrado</v>
      </c>
      <c r="L576" s="88" t="s">
        <v>721</v>
      </c>
    </row>
    <row r="577" spans="3:12" hidden="1" x14ac:dyDescent="0.25">
      <c r="C577" s="156" t="s">
        <v>1350</v>
      </c>
      <c r="D577" s="148"/>
      <c r="E577" s="140">
        <v>0</v>
      </c>
      <c r="F577" s="107">
        <f>IF(E575&lt;6,"",((E575-6)/12)*(G575/E575))</f>
        <v>0</v>
      </c>
      <c r="G577" s="87">
        <f>F577</f>
        <v>0</v>
      </c>
      <c r="H577" s="149"/>
      <c r="I577" s="91" t="s">
        <v>165</v>
      </c>
      <c r="J577" s="91" t="str">
        <f>VLOOKUP(I577,Presupuesto!$B$11:$C$565,2,0)</f>
        <v>DECIMOCUARTO MES</v>
      </c>
      <c r="K577" s="88" t="str">
        <f t="shared" si="18"/>
        <v>Posgrado</v>
      </c>
      <c r="L577" s="88" t="s">
        <v>721</v>
      </c>
    </row>
    <row r="578" spans="3:12" ht="15.75" hidden="1" thickBot="1" x14ac:dyDescent="0.3">
      <c r="C578" s="125" t="s">
        <v>91</v>
      </c>
      <c r="D578" s="170"/>
      <c r="E578" s="138">
        <v>12</v>
      </c>
      <c r="F578" s="206">
        <f>HLOOKUP($C578,$BZ$2:$CM$3,2,0)</f>
        <v>17866.8</v>
      </c>
      <c r="G578" s="103">
        <f>D578*E578*F578</f>
        <v>0</v>
      </c>
      <c r="H578" s="150"/>
      <c r="I578" s="104" t="s">
        <v>151</v>
      </c>
      <c r="J578" s="104" t="str">
        <f>VLOOKUP(I578,Presupuesto!$B$11:$C$565,2,0)</f>
        <v>SUELDOS Y SALARIOS PERMANENTES</v>
      </c>
      <c r="K578" s="88" t="str">
        <f t="shared" si="18"/>
        <v>Posgrado</v>
      </c>
      <c r="L578" s="88" t="s">
        <v>721</v>
      </c>
    </row>
    <row r="579" spans="3:12" hidden="1" x14ac:dyDescent="0.25">
      <c r="C579" s="155" t="s">
        <v>1349</v>
      </c>
      <c r="D579" s="148"/>
      <c r="E579" s="140">
        <v>0</v>
      </c>
      <c r="F579" s="90">
        <f>IF(E578=0,"",(G578/E578)/12*E578)</f>
        <v>0</v>
      </c>
      <c r="G579" s="87">
        <f>F579</f>
        <v>0</v>
      </c>
      <c r="H579" s="149"/>
      <c r="I579" s="106" t="s">
        <v>164</v>
      </c>
      <c r="J579" s="106" t="str">
        <f>VLOOKUP(I579,Presupuesto!$B$11:$C$565,2,0)</f>
        <v>AGUINALDO Y DECIMO CUARTO MES</v>
      </c>
      <c r="K579" s="88" t="str">
        <f t="shared" si="18"/>
        <v>Posgrado</v>
      </c>
      <c r="L579" s="88" t="s">
        <v>721</v>
      </c>
    </row>
    <row r="580" spans="3:12" hidden="1" x14ac:dyDescent="0.25">
      <c r="C580" s="156" t="s">
        <v>1350</v>
      </c>
      <c r="D580" s="148"/>
      <c r="E580" s="140">
        <v>0</v>
      </c>
      <c r="F580" s="107">
        <f>IF(E578&lt;6,"",((E578-6)/12)*(G578/E578))</f>
        <v>0</v>
      </c>
      <c r="G580" s="87">
        <f>F580</f>
        <v>0</v>
      </c>
      <c r="H580" s="149"/>
      <c r="I580" s="91" t="s">
        <v>165</v>
      </c>
      <c r="J580" s="91" t="str">
        <f>VLOOKUP(I580,Presupuesto!$B$11:$C$565,2,0)</f>
        <v>DECIMOCUARTO MES</v>
      </c>
      <c r="K580" s="88" t="str">
        <f t="shared" si="18"/>
        <v>Posgrado</v>
      </c>
      <c r="L580" s="88" t="s">
        <v>721</v>
      </c>
    </row>
    <row r="581" spans="3:12" ht="15.75" hidden="1" thickBot="1" x14ac:dyDescent="0.3">
      <c r="C581" s="125" t="s">
        <v>92</v>
      </c>
      <c r="D581" s="170"/>
      <c r="E581" s="138">
        <v>12</v>
      </c>
      <c r="F581" s="206">
        <f>HLOOKUP($C581,$BZ$2:$CM$3,2,0)</f>
        <v>13896.4</v>
      </c>
      <c r="G581" s="103">
        <f>D581*E581*F581</f>
        <v>0</v>
      </c>
      <c r="H581" s="150"/>
      <c r="I581" s="104" t="s">
        <v>151</v>
      </c>
      <c r="J581" s="104" t="str">
        <f>VLOOKUP(I581,Presupuesto!$B$11:$C$565,2,0)</f>
        <v>SUELDOS Y SALARIOS PERMANENTES</v>
      </c>
      <c r="K581" s="88" t="str">
        <f t="shared" si="18"/>
        <v>Posgrado</v>
      </c>
      <c r="L581" s="88" t="s">
        <v>721</v>
      </c>
    </row>
    <row r="582" spans="3:12" hidden="1" x14ac:dyDescent="0.25">
      <c r="C582" s="155" t="s">
        <v>1349</v>
      </c>
      <c r="D582" s="148"/>
      <c r="E582" s="140">
        <v>0</v>
      </c>
      <c r="F582" s="90">
        <f>IF(E581=0,"",(G581/E581)/12*E581)</f>
        <v>0</v>
      </c>
      <c r="G582" s="87">
        <f>F582</f>
        <v>0</v>
      </c>
      <c r="H582" s="149"/>
      <c r="I582" s="106" t="s">
        <v>164</v>
      </c>
      <c r="J582" s="106" t="str">
        <f>VLOOKUP(I582,Presupuesto!$B$11:$C$565,2,0)</f>
        <v>AGUINALDO Y DECIMO CUARTO MES</v>
      </c>
      <c r="K582" s="88" t="str">
        <f t="shared" si="18"/>
        <v>Posgrado</v>
      </c>
      <c r="L582" s="88" t="s">
        <v>721</v>
      </c>
    </row>
    <row r="583" spans="3:12" hidden="1" x14ac:dyDescent="0.25">
      <c r="C583" s="156" t="s">
        <v>1350</v>
      </c>
      <c r="D583" s="148"/>
      <c r="E583" s="140">
        <v>0</v>
      </c>
      <c r="F583" s="107">
        <f>IF(E581&lt;6,"",((E581-6)/12)*(G581/E581))</f>
        <v>0</v>
      </c>
      <c r="G583" s="87">
        <f>F583</f>
        <v>0</v>
      </c>
      <c r="H583" s="149"/>
      <c r="I583" s="91" t="s">
        <v>165</v>
      </c>
      <c r="J583" s="91" t="str">
        <f>VLOOKUP(I583,Presupuesto!$B$11:$C$565,2,0)</f>
        <v>DECIMOCUARTO MES</v>
      </c>
      <c r="K583" s="88" t="str">
        <f t="shared" si="18"/>
        <v>Posgrado</v>
      </c>
      <c r="L583" s="88" t="s">
        <v>721</v>
      </c>
    </row>
    <row r="584" spans="3:12" ht="15.75" hidden="1" thickBot="1" x14ac:dyDescent="0.3">
      <c r="C584" s="125" t="s">
        <v>93</v>
      </c>
      <c r="D584" s="170"/>
      <c r="E584" s="138">
        <v>12</v>
      </c>
      <c r="F584" s="206">
        <f>HLOOKUP($C584,$BZ$2:$CM$3,2,0)</f>
        <v>15004.09</v>
      </c>
      <c r="G584" s="103">
        <f>D584*E584*F584</f>
        <v>0</v>
      </c>
      <c r="H584" s="150"/>
      <c r="I584" s="104" t="s">
        <v>151</v>
      </c>
      <c r="J584" s="104" t="str">
        <f>VLOOKUP(I584,Presupuesto!$B$11:$C$565,2,0)</f>
        <v>SUELDOS Y SALARIOS PERMANENTES</v>
      </c>
      <c r="K584" s="88" t="str">
        <f t="shared" si="18"/>
        <v>Posgrado</v>
      </c>
      <c r="L584" s="88" t="s">
        <v>721</v>
      </c>
    </row>
    <row r="585" spans="3:12" hidden="1" x14ac:dyDescent="0.25">
      <c r="C585" s="155" t="s">
        <v>1349</v>
      </c>
      <c r="D585" s="148"/>
      <c r="E585" s="140">
        <v>0</v>
      </c>
      <c r="F585" s="90">
        <f>IF(E584=0,"",(G584/E584)/12*E584)</f>
        <v>0</v>
      </c>
      <c r="G585" s="87">
        <f>F585</f>
        <v>0</v>
      </c>
      <c r="H585" s="149"/>
      <c r="I585" s="106" t="s">
        <v>164</v>
      </c>
      <c r="J585" s="106" t="str">
        <f>VLOOKUP(I585,Presupuesto!$B$11:$C$565,2,0)</f>
        <v>AGUINALDO Y DECIMO CUARTO MES</v>
      </c>
      <c r="K585" s="88" t="str">
        <f t="shared" si="18"/>
        <v>Posgrado</v>
      </c>
      <c r="L585" s="88" t="s">
        <v>721</v>
      </c>
    </row>
    <row r="586" spans="3:12" hidden="1" x14ac:dyDescent="0.25">
      <c r="C586" s="156" t="s">
        <v>1350</v>
      </c>
      <c r="D586" s="148"/>
      <c r="E586" s="140">
        <v>0</v>
      </c>
      <c r="F586" s="107">
        <f>IF(E584&lt;6,"",((E584-6)/12)*(G584/E584))</f>
        <v>0</v>
      </c>
      <c r="G586" s="87">
        <f>F586</f>
        <v>0</v>
      </c>
      <c r="H586" s="149"/>
      <c r="I586" s="91" t="s">
        <v>165</v>
      </c>
      <c r="J586" s="91" t="str">
        <f>VLOOKUP(I586,Presupuesto!$B$11:$C$565,2,0)</f>
        <v>DECIMOCUARTO MES</v>
      </c>
      <c r="K586" s="88" t="str">
        <f t="shared" si="18"/>
        <v>Posgrado</v>
      </c>
      <c r="L586" s="88" t="s">
        <v>721</v>
      </c>
    </row>
    <row r="587" spans="3:12" ht="15.75" hidden="1" thickBot="1" x14ac:dyDescent="0.3">
      <c r="C587" s="125" t="s">
        <v>94</v>
      </c>
      <c r="D587" s="170"/>
      <c r="E587" s="138">
        <v>12</v>
      </c>
      <c r="F587" s="206">
        <f>HLOOKUP($C587,$BZ$2:$CM$3,2,0)</f>
        <v>13238.9</v>
      </c>
      <c r="G587" s="103">
        <f>D587*E587*F587</f>
        <v>0</v>
      </c>
      <c r="H587" s="150"/>
      <c r="I587" s="104" t="s">
        <v>151</v>
      </c>
      <c r="J587" s="104" t="str">
        <f>VLOOKUP(I587,Presupuesto!$B$11:$C$565,2,0)</f>
        <v>SUELDOS Y SALARIOS PERMANENTES</v>
      </c>
      <c r="K587" s="88" t="str">
        <f t="shared" si="18"/>
        <v>Posgrado</v>
      </c>
      <c r="L587" s="88" t="s">
        <v>721</v>
      </c>
    </row>
    <row r="588" spans="3:12" hidden="1" x14ac:dyDescent="0.25">
      <c r="C588" s="155" t="s">
        <v>1349</v>
      </c>
      <c r="D588" s="148"/>
      <c r="E588" s="140">
        <v>0</v>
      </c>
      <c r="F588" s="90">
        <f>IF(E587=0,"",(G587/E587)/12*E587)</f>
        <v>0</v>
      </c>
      <c r="G588" s="87">
        <f>F588</f>
        <v>0</v>
      </c>
      <c r="H588" s="149"/>
      <c r="I588" s="106" t="s">
        <v>164</v>
      </c>
      <c r="J588" s="106" t="str">
        <f>VLOOKUP(I588,Presupuesto!$B$11:$C$565,2,0)</f>
        <v>AGUINALDO Y DECIMO CUARTO MES</v>
      </c>
      <c r="K588" s="88" t="str">
        <f t="shared" si="18"/>
        <v>Posgrado</v>
      </c>
      <c r="L588" s="88" t="s">
        <v>721</v>
      </c>
    </row>
    <row r="589" spans="3:12" hidden="1" x14ac:dyDescent="0.25">
      <c r="C589" s="156" t="s">
        <v>1350</v>
      </c>
      <c r="D589" s="148"/>
      <c r="E589" s="140">
        <v>0</v>
      </c>
      <c r="F589" s="107">
        <f>IF(E587&lt;6,"",((E587-6)/12)*(G587/E587))</f>
        <v>0</v>
      </c>
      <c r="G589" s="87">
        <f>F589</f>
        <v>0</v>
      </c>
      <c r="H589" s="149"/>
      <c r="I589" s="91" t="s">
        <v>165</v>
      </c>
      <c r="J589" s="91" t="str">
        <f>VLOOKUP(I589,Presupuesto!$B$11:$C$565,2,0)</f>
        <v>DECIMOCUARTO MES</v>
      </c>
      <c r="K589" s="88" t="str">
        <f t="shared" si="18"/>
        <v>Posgrado</v>
      </c>
      <c r="L589" s="88" t="s">
        <v>721</v>
      </c>
    </row>
    <row r="590" spans="3:12" ht="15.75" hidden="1" thickBot="1" x14ac:dyDescent="0.3">
      <c r="C590" s="125" t="s">
        <v>95</v>
      </c>
      <c r="D590" s="170"/>
      <c r="E590" s="138">
        <v>12</v>
      </c>
      <c r="F590" s="206">
        <f>HLOOKUP($C590,$BZ$2:$CM$3,2,0)</f>
        <v>12356.31</v>
      </c>
      <c r="G590" s="103">
        <f>D590*E590*F590</f>
        <v>0</v>
      </c>
      <c r="H590" s="150"/>
      <c r="I590" s="104" t="s">
        <v>151</v>
      </c>
      <c r="J590" s="104" t="str">
        <f>VLOOKUP(I590,Presupuesto!$B$11:$C$565,2,0)</f>
        <v>SUELDOS Y SALARIOS PERMANENTES</v>
      </c>
      <c r="K590" s="88" t="str">
        <f t="shared" ref="K590:K607" si="19">$K$557</f>
        <v>Posgrado</v>
      </c>
      <c r="L590" s="88" t="s">
        <v>721</v>
      </c>
    </row>
    <row r="591" spans="3:12" hidden="1" x14ac:dyDescent="0.25">
      <c r="C591" s="155" t="s">
        <v>1349</v>
      </c>
      <c r="D591" s="148"/>
      <c r="E591" s="140">
        <v>0</v>
      </c>
      <c r="F591" s="90">
        <f>IF(E590=0,"",(G590/E590)/12*E590)</f>
        <v>0</v>
      </c>
      <c r="G591" s="87">
        <f>F591</f>
        <v>0</v>
      </c>
      <c r="H591" s="149"/>
      <c r="I591" s="106" t="s">
        <v>164</v>
      </c>
      <c r="J591" s="106" t="str">
        <f>VLOOKUP(I591,Presupuesto!$B$11:$C$565,2,0)</f>
        <v>AGUINALDO Y DECIMO CUARTO MES</v>
      </c>
      <c r="K591" s="88" t="str">
        <f t="shared" si="19"/>
        <v>Posgrado</v>
      </c>
      <c r="L591" s="88" t="s">
        <v>721</v>
      </c>
    </row>
    <row r="592" spans="3:12" hidden="1" x14ac:dyDescent="0.25">
      <c r="C592" s="156" t="s">
        <v>1350</v>
      </c>
      <c r="D592" s="148"/>
      <c r="E592" s="140">
        <v>0</v>
      </c>
      <c r="F592" s="107">
        <f>IF(E590&lt;6,"",((E590-6)/12)*(G590/E590))</f>
        <v>0</v>
      </c>
      <c r="G592" s="87">
        <f>F592</f>
        <v>0</v>
      </c>
      <c r="H592" s="149"/>
      <c r="I592" s="91" t="s">
        <v>165</v>
      </c>
      <c r="J592" s="91" t="str">
        <f>VLOOKUP(I592,Presupuesto!$B$11:$C$565,2,0)</f>
        <v>DECIMOCUARTO MES</v>
      </c>
      <c r="K592" s="88" t="str">
        <f t="shared" si="19"/>
        <v>Posgrado</v>
      </c>
      <c r="L592" s="88" t="s">
        <v>721</v>
      </c>
    </row>
    <row r="593" spans="3:12" ht="15.75" hidden="1" thickBot="1" x14ac:dyDescent="0.3">
      <c r="C593" s="125" t="s">
        <v>96</v>
      </c>
      <c r="D593" s="170"/>
      <c r="E593" s="138">
        <v>12</v>
      </c>
      <c r="F593" s="206">
        <f>HLOOKUP($C593,$BZ$2:$CM$3,2,0)</f>
        <v>463.22</v>
      </c>
      <c r="G593" s="103">
        <f>D593*E593*F593</f>
        <v>0</v>
      </c>
      <c r="H593" s="150"/>
      <c r="I593" s="104" t="s">
        <v>151</v>
      </c>
      <c r="J593" s="104" t="str">
        <f>VLOOKUP(I593,Presupuesto!$B$11:$C$565,2,0)</f>
        <v>SUELDOS Y SALARIOS PERMANENTES</v>
      </c>
      <c r="K593" s="88" t="str">
        <f t="shared" si="19"/>
        <v>Posgrado</v>
      </c>
      <c r="L593" s="88" t="s">
        <v>721</v>
      </c>
    </row>
    <row r="594" spans="3:12" hidden="1" x14ac:dyDescent="0.25">
      <c r="C594" s="155" t="s">
        <v>1349</v>
      </c>
      <c r="D594" s="148"/>
      <c r="E594" s="140">
        <v>0</v>
      </c>
      <c r="F594" s="90">
        <f>IF(E593=0,"",(G593/E593)/12*E593)</f>
        <v>0</v>
      </c>
      <c r="G594" s="87">
        <f>F594</f>
        <v>0</v>
      </c>
      <c r="H594" s="149"/>
      <c r="I594" s="106" t="s">
        <v>164</v>
      </c>
      <c r="J594" s="106" t="str">
        <f>VLOOKUP(I594,Presupuesto!$B$11:$C$565,2,0)</f>
        <v>AGUINALDO Y DECIMO CUARTO MES</v>
      </c>
      <c r="K594" s="88" t="str">
        <f t="shared" si="19"/>
        <v>Posgrado</v>
      </c>
      <c r="L594" s="88" t="s">
        <v>721</v>
      </c>
    </row>
    <row r="595" spans="3:12" hidden="1" x14ac:dyDescent="0.25">
      <c r="C595" s="156" t="s">
        <v>1350</v>
      </c>
      <c r="D595" s="148"/>
      <c r="E595" s="140">
        <v>0</v>
      </c>
      <c r="F595" s="107">
        <f>IF(E593&lt;6,"",((E593-6)/12)*(G593/E593))</f>
        <v>0</v>
      </c>
      <c r="G595" s="87">
        <f>F595</f>
        <v>0</v>
      </c>
      <c r="H595" s="149"/>
      <c r="I595" s="91" t="s">
        <v>165</v>
      </c>
      <c r="J595" s="91" t="str">
        <f>VLOOKUP(I595,Presupuesto!$B$11:$C$565,2,0)</f>
        <v>DECIMOCUARTO MES</v>
      </c>
      <c r="K595" s="88" t="str">
        <f t="shared" si="19"/>
        <v>Posgrado</v>
      </c>
      <c r="L595" s="88" t="s">
        <v>721</v>
      </c>
    </row>
    <row r="596" spans="3:12" ht="15.75" hidden="1" thickBot="1" x14ac:dyDescent="0.3">
      <c r="C596" s="125" t="s">
        <v>97</v>
      </c>
      <c r="D596" s="170"/>
      <c r="E596" s="138">
        <v>12</v>
      </c>
      <c r="F596" s="206">
        <f>HLOOKUP($C596,$BZ$2:$CM$3,2,0)</f>
        <v>2007.3</v>
      </c>
      <c r="G596" s="103">
        <f>D596*E596*F596</f>
        <v>0</v>
      </c>
      <c r="H596" s="150"/>
      <c r="I596" s="104" t="s">
        <v>151</v>
      </c>
      <c r="J596" s="104" t="str">
        <f>VLOOKUP(I596,Presupuesto!$B$11:$C$565,2,0)</f>
        <v>SUELDOS Y SALARIOS PERMANENTES</v>
      </c>
      <c r="K596" s="88" t="str">
        <f t="shared" si="19"/>
        <v>Posgrado</v>
      </c>
      <c r="L596" s="88" t="s">
        <v>721</v>
      </c>
    </row>
    <row r="597" spans="3:12" hidden="1" x14ac:dyDescent="0.25">
      <c r="C597" s="155" t="s">
        <v>1349</v>
      </c>
      <c r="D597" s="148"/>
      <c r="E597" s="140">
        <v>0</v>
      </c>
      <c r="F597" s="90">
        <f>IF(E596=0,"",(G596/E596)/12*E596)</f>
        <v>0</v>
      </c>
      <c r="G597" s="87">
        <f>F597</f>
        <v>0</v>
      </c>
      <c r="H597" s="149"/>
      <c r="I597" s="106" t="s">
        <v>164</v>
      </c>
      <c r="J597" s="106" t="str">
        <f>VLOOKUP(I597,Presupuesto!$B$11:$C$565,2,0)</f>
        <v>AGUINALDO Y DECIMO CUARTO MES</v>
      </c>
      <c r="K597" s="88" t="str">
        <f t="shared" si="19"/>
        <v>Posgrado</v>
      </c>
      <c r="L597" s="88" t="s">
        <v>721</v>
      </c>
    </row>
    <row r="598" spans="3:12" hidden="1" x14ac:dyDescent="0.25">
      <c r="C598" s="156" t="s">
        <v>1350</v>
      </c>
      <c r="D598" s="148"/>
      <c r="E598" s="140">
        <v>0</v>
      </c>
      <c r="F598" s="107">
        <f>IF(E596&lt;6,"",((E596-6)/12)*(G596/E596))</f>
        <v>0</v>
      </c>
      <c r="G598" s="87">
        <f>F598</f>
        <v>0</v>
      </c>
      <c r="H598" s="149"/>
      <c r="I598" s="91" t="s">
        <v>165</v>
      </c>
      <c r="J598" s="91" t="str">
        <f>VLOOKUP(I598,Presupuesto!$B$11:$C$565,2,0)</f>
        <v>DECIMOCUARTO MES</v>
      </c>
      <c r="K598" s="88" t="str">
        <f t="shared" si="19"/>
        <v>Posgrado</v>
      </c>
      <c r="L598" s="88" t="s">
        <v>721</v>
      </c>
    </row>
    <row r="599" spans="3:12" ht="15.75" hidden="1" thickBot="1" x14ac:dyDescent="0.3">
      <c r="C599" s="128" t="s">
        <v>101</v>
      </c>
      <c r="D599" s="170"/>
      <c r="E599" s="138">
        <v>12</v>
      </c>
      <c r="F599" s="127">
        <v>30000</v>
      </c>
      <c r="G599" s="103">
        <f>D599*E599*F599</f>
        <v>0</v>
      </c>
      <c r="H599" s="150"/>
      <c r="I599" s="104" t="s">
        <v>200</v>
      </c>
      <c r="J599" s="104" t="str">
        <f>VLOOKUP(I599,Presupuesto!$B$11:$C$565,2,0)</f>
        <v>CONTRATOS ESPECIALES</v>
      </c>
      <c r="K599" s="88" t="str">
        <f t="shared" si="19"/>
        <v>Posgrado</v>
      </c>
      <c r="L599" s="88" t="s">
        <v>721</v>
      </c>
    </row>
    <row r="600" spans="3:12" hidden="1" x14ac:dyDescent="0.25">
      <c r="C600" s="155" t="s">
        <v>1349</v>
      </c>
      <c r="D600" s="148"/>
      <c r="E600" s="140">
        <v>0</v>
      </c>
      <c r="F600" s="107">
        <f>IF(E599=0,"",(G599/E599)/12*E599)</f>
        <v>0</v>
      </c>
      <c r="G600" s="87">
        <f>F600</f>
        <v>0</v>
      </c>
      <c r="H600" s="149"/>
      <c r="I600" s="91" t="s">
        <v>200</v>
      </c>
      <c r="J600" s="91" t="str">
        <f>VLOOKUP(I600,Presupuesto!$B$11:$C$565,2,0)</f>
        <v>CONTRATOS ESPECIALES</v>
      </c>
      <c r="K600" s="88" t="str">
        <f t="shared" si="19"/>
        <v>Posgrado</v>
      </c>
      <c r="L600" s="88" t="s">
        <v>719</v>
      </c>
    </row>
    <row r="601" spans="3:12" hidden="1" x14ac:dyDescent="0.25">
      <c r="C601" s="156" t="s">
        <v>1350</v>
      </c>
      <c r="D601" s="148"/>
      <c r="E601" s="140">
        <v>0</v>
      </c>
      <c r="F601" s="90">
        <f>IF(E599&lt;6,"",((E599-6)/12)*(G599/E599))</f>
        <v>0</v>
      </c>
      <c r="G601" s="87">
        <f>F601</f>
        <v>0</v>
      </c>
      <c r="H601" s="149"/>
      <c r="I601" s="91" t="s">
        <v>200</v>
      </c>
      <c r="J601" s="91" t="str">
        <f>VLOOKUP(I601,Presupuesto!$B$11:$C$565,2,0)</f>
        <v>CONTRATOS ESPECIALES</v>
      </c>
      <c r="K601" s="88" t="str">
        <f t="shared" si="19"/>
        <v>Posgrado</v>
      </c>
      <c r="L601" s="88" t="s">
        <v>727</v>
      </c>
    </row>
    <row r="602" spans="3:12" ht="15.75" hidden="1" thickBot="1" x14ac:dyDescent="0.3">
      <c r="C602" s="128" t="s">
        <v>102</v>
      </c>
      <c r="D602" s="170"/>
      <c r="E602" s="138">
        <v>12</v>
      </c>
      <c r="F602" s="108">
        <v>30000</v>
      </c>
      <c r="G602" s="103">
        <f>D602*E602*F602</f>
        <v>0</v>
      </c>
      <c r="H602" s="150"/>
      <c r="I602" s="104" t="s">
        <v>298</v>
      </c>
      <c r="J602" s="104" t="str">
        <f>VLOOKUP(I602,Presupuesto!$B$11:$C$565,2,0)</f>
        <v>OTROS SERVICIOS TECNICOS Y PROFESIONALES</v>
      </c>
      <c r="K602" s="88" t="str">
        <f t="shared" si="19"/>
        <v>Posgrado</v>
      </c>
      <c r="L602" s="88" t="s">
        <v>719</v>
      </c>
    </row>
    <row r="603" spans="3:12" hidden="1" x14ac:dyDescent="0.25">
      <c r="C603" s="155" t="s">
        <v>1349</v>
      </c>
      <c r="D603" s="148"/>
      <c r="E603" s="140">
        <v>0</v>
      </c>
      <c r="F603" s="90">
        <v>0</v>
      </c>
      <c r="G603" s="87">
        <f>F603</f>
        <v>0</v>
      </c>
      <c r="H603" s="149"/>
      <c r="I603" s="91" t="s">
        <v>298</v>
      </c>
      <c r="J603" s="91" t="str">
        <f>VLOOKUP(I603,Presupuesto!$B$11:$C$565,2,0)</f>
        <v>OTROS SERVICIOS TECNICOS Y PROFESIONALES</v>
      </c>
      <c r="K603" s="88" t="str">
        <f t="shared" si="19"/>
        <v>Posgrado</v>
      </c>
      <c r="L603" s="88" t="s">
        <v>719</v>
      </c>
    </row>
    <row r="604" spans="3:12" hidden="1" x14ac:dyDescent="0.25">
      <c r="C604" s="156" t="s">
        <v>1350</v>
      </c>
      <c r="D604" s="148"/>
      <c r="E604" s="140">
        <v>0</v>
      </c>
      <c r="F604" s="90">
        <v>0</v>
      </c>
      <c r="G604" s="87">
        <f>F604</f>
        <v>0</v>
      </c>
      <c r="H604" s="149"/>
      <c r="I604" s="91" t="s">
        <v>298</v>
      </c>
      <c r="J604" s="91" t="str">
        <f>VLOOKUP(I604,Presupuesto!$B$11:$C$565,2,0)</f>
        <v>OTROS SERVICIOS TECNICOS Y PROFESIONALES</v>
      </c>
      <c r="K604" s="88" t="str">
        <f t="shared" si="19"/>
        <v>Posgrado</v>
      </c>
      <c r="L604" s="88" t="s">
        <v>719</v>
      </c>
    </row>
    <row r="605" spans="3:12" ht="15.75" hidden="1" thickBot="1" x14ac:dyDescent="0.3">
      <c r="C605" s="128" t="s">
        <v>103</v>
      </c>
      <c r="D605" s="170"/>
      <c r="E605" s="138">
        <v>12</v>
      </c>
      <c r="F605" s="108">
        <v>30000</v>
      </c>
      <c r="G605" s="103">
        <f>D605*E605*F605</f>
        <v>0</v>
      </c>
      <c r="H605" s="150"/>
      <c r="I605" s="104" t="s">
        <v>151</v>
      </c>
      <c r="J605" s="104" t="str">
        <f>VLOOKUP(I605,Presupuesto!$B$11:$C$565,2,0)</f>
        <v>SUELDOS Y SALARIOS PERMANENTES</v>
      </c>
      <c r="K605" s="88" t="str">
        <f t="shared" si="19"/>
        <v>Posgrado</v>
      </c>
      <c r="L605" s="88" t="s">
        <v>719</v>
      </c>
    </row>
    <row r="606" spans="3:12" hidden="1" x14ac:dyDescent="0.25">
      <c r="C606" s="155" t="s">
        <v>1349</v>
      </c>
      <c r="D606" s="153"/>
      <c r="E606" s="119">
        <v>0</v>
      </c>
      <c r="F606" s="109">
        <f>IF(E605=0,"",(G605/E605)/12*E605)</f>
        <v>0</v>
      </c>
      <c r="G606" s="110">
        <f>F606</f>
        <v>0</v>
      </c>
      <c r="H606" s="149"/>
      <c r="I606" s="91" t="s">
        <v>164</v>
      </c>
      <c r="J606" s="91" t="str">
        <f>VLOOKUP(I606,Presupuesto!$B$11:$C$565,2,0)</f>
        <v>AGUINALDO Y DECIMO CUARTO MES</v>
      </c>
      <c r="K606" s="88" t="str">
        <f t="shared" si="19"/>
        <v>Posgrado</v>
      </c>
      <c r="L606" s="88" t="s">
        <v>719</v>
      </c>
    </row>
    <row r="607" spans="3:12" ht="15.75" hidden="1" thickBot="1" x14ac:dyDescent="0.3">
      <c r="C607" s="157" t="s">
        <v>1350</v>
      </c>
      <c r="D607" s="147"/>
      <c r="E607" s="120">
        <v>0</v>
      </c>
      <c r="F607" s="95">
        <f>IF(E605&lt;6,"",((E605-6)/12)*(G605/E605))</f>
        <v>0</v>
      </c>
      <c r="G607" s="95">
        <f>F607</f>
        <v>0</v>
      </c>
      <c r="H607" s="147"/>
      <c r="I607" s="96" t="s">
        <v>165</v>
      </c>
      <c r="J607" s="113" t="str">
        <f>VLOOKUP(I607,Presupuesto!$B$11:$C$565,2,0)</f>
        <v>DECIMOCUARTO MES</v>
      </c>
      <c r="K607" s="96" t="str">
        <f t="shared" si="19"/>
        <v>Posgrado</v>
      </c>
      <c r="L607" s="113" t="s">
        <v>719</v>
      </c>
    </row>
    <row r="609" spans="3:12" ht="15.75" thickBot="1" x14ac:dyDescent="0.3">
      <c r="C609" s="254"/>
      <c r="D609" s="243"/>
      <c r="E609" s="254"/>
      <c r="F609" s="254"/>
      <c r="G609" s="254"/>
      <c r="H609" s="243"/>
      <c r="I609" s="254"/>
      <c r="J609" s="254"/>
      <c r="K609" s="254"/>
      <c r="L609" s="254"/>
    </row>
    <row r="610" spans="3:12" ht="15.75" thickBot="1" x14ac:dyDescent="0.3">
      <c r="C610" s="67" t="s">
        <v>1308</v>
      </c>
      <c r="D610" s="30">
        <f>SUM(G617:G667)</f>
        <v>0</v>
      </c>
      <c r="E610" s="84"/>
      <c r="F610" s="84"/>
      <c r="G610" s="84"/>
      <c r="H610" s="69"/>
      <c r="I610" s="69"/>
      <c r="J610" s="69"/>
      <c r="K610" s="139"/>
      <c r="L610" s="254"/>
    </row>
    <row r="611" spans="3:12" x14ac:dyDescent="0.25">
      <c r="C611" s="254"/>
      <c r="D611" s="31"/>
      <c r="E611" s="84"/>
      <c r="F611" s="84"/>
      <c r="G611" s="84"/>
      <c r="H611" s="69"/>
      <c r="I611" s="69"/>
      <c r="J611" s="69"/>
      <c r="K611" s="139"/>
      <c r="L611" s="254"/>
    </row>
    <row r="612" spans="3:12" x14ac:dyDescent="0.25">
      <c r="C612" s="254"/>
      <c r="D612" s="31"/>
      <c r="E612" s="84"/>
      <c r="F612" s="84"/>
      <c r="G612" s="84"/>
      <c r="H612" s="69"/>
      <c r="I612" s="69"/>
      <c r="J612" s="69"/>
      <c r="K612" s="139"/>
      <c r="L612" s="254"/>
    </row>
    <row r="613" spans="3:12" ht="15.75" x14ac:dyDescent="0.25">
      <c r="C613" s="172" t="s">
        <v>1309</v>
      </c>
      <c r="D613" s="230"/>
      <c r="E613" s="84"/>
      <c r="F613" s="84"/>
      <c r="G613" s="84"/>
      <c r="H613" s="69"/>
      <c r="I613" s="69"/>
      <c r="J613" s="69"/>
      <c r="K613" s="139"/>
      <c r="L613" s="254"/>
    </row>
    <row r="614" spans="3:12" ht="18.75" x14ac:dyDescent="0.25">
      <c r="C614" s="173"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84"/>
      <c r="F614" s="84"/>
      <c r="G614" s="84"/>
      <c r="H614" s="69"/>
      <c r="I614" s="69"/>
      <c r="J614" s="69"/>
      <c r="K614" s="139"/>
      <c r="L614" s="254"/>
    </row>
    <row r="615" spans="3:12" ht="15.75" thickBot="1" x14ac:dyDescent="0.3">
      <c r="C615" s="161"/>
      <c r="D615" s="31"/>
      <c r="E615" s="84"/>
      <c r="F615" s="84"/>
      <c r="G615" s="84"/>
      <c r="H615" s="69"/>
      <c r="I615" s="69"/>
      <c r="J615" s="69"/>
      <c r="K615" s="139"/>
      <c r="L615" s="254"/>
    </row>
    <row r="616" spans="3:12" ht="30.75" thickBot="1" x14ac:dyDescent="0.3">
      <c r="C616" s="122" t="s">
        <v>1311</v>
      </c>
      <c r="D616" s="126" t="s">
        <v>99</v>
      </c>
      <c r="E616" s="154" t="s">
        <v>1348</v>
      </c>
      <c r="F616" s="126" t="s">
        <v>1313</v>
      </c>
      <c r="G616" s="123" t="s">
        <v>1314</v>
      </c>
      <c r="H616" s="121" t="s">
        <v>1315</v>
      </c>
      <c r="I616" s="124" t="s">
        <v>1316</v>
      </c>
      <c r="J616" s="124" t="s">
        <v>711</v>
      </c>
      <c r="K616" s="124" t="s">
        <v>1317</v>
      </c>
      <c r="L616" s="124" t="s">
        <v>1318</v>
      </c>
    </row>
    <row r="617" spans="3:12" ht="15.75" hidden="1" thickBot="1" x14ac:dyDescent="0.3">
      <c r="C617" s="125" t="s">
        <v>84</v>
      </c>
      <c r="D617" s="170"/>
      <c r="E617" s="138">
        <v>12</v>
      </c>
      <c r="F617" s="206">
        <f>HLOOKUP($C617,$BZ$2:$CM$3,2,0)</f>
        <v>43674.39</v>
      </c>
      <c r="G617" s="103">
        <f>D617*E617*F617</f>
        <v>0</v>
      </c>
      <c r="H617" s="150"/>
      <c r="I617" s="104" t="s">
        <v>151</v>
      </c>
      <c r="J617" s="104" t="str">
        <f>VLOOKUP(I617,Presupuesto!$B$11:$C$565,2,0)</f>
        <v>SUELDOS Y SALARIOS PERMANENTES</v>
      </c>
      <c r="K617" s="181" t="s">
        <v>72</v>
      </c>
      <c r="L617" s="88" t="s">
        <v>719</v>
      </c>
    </row>
    <row r="618" spans="3:12" hidden="1" x14ac:dyDescent="0.25">
      <c r="C618" s="155" t="s">
        <v>1349</v>
      </c>
      <c r="D618" s="148"/>
      <c r="E618" s="140">
        <v>0</v>
      </c>
      <c r="F618" s="90">
        <f>IF(E617=0,"",(G617/E617)/12*E617)</f>
        <v>0</v>
      </c>
      <c r="G618" s="87">
        <f>F618</f>
        <v>0</v>
      </c>
      <c r="H618" s="149"/>
      <c r="I618" s="106" t="s">
        <v>164</v>
      </c>
      <c r="J618" s="106" t="str">
        <f>VLOOKUP(I618,Presupuesto!$B$11:$C$565,2,0)</f>
        <v>AGUINALDO Y DECIMO CUARTO MES</v>
      </c>
      <c r="K618" s="88" t="str">
        <f t="shared" ref="K618:K649" si="20">$K$617</f>
        <v>Posgrado</v>
      </c>
      <c r="L618" s="88" t="s">
        <v>720</v>
      </c>
    </row>
    <row r="619" spans="3:12" hidden="1" x14ac:dyDescent="0.25">
      <c r="C619" s="156" t="s">
        <v>1350</v>
      </c>
      <c r="D619" s="148"/>
      <c r="E619" s="140">
        <v>0</v>
      </c>
      <c r="F619" s="107">
        <f>IF(E617&lt;6,"",((E617-6)/12)*(G617/E617))</f>
        <v>0</v>
      </c>
      <c r="G619" s="87">
        <f>F619</f>
        <v>0</v>
      </c>
      <c r="H619" s="149"/>
      <c r="I619" s="91" t="s">
        <v>165</v>
      </c>
      <c r="J619" s="91" t="str">
        <f>VLOOKUP(I619,Presupuesto!$B$11:$C$565,2,0)</f>
        <v>DECIMOCUARTO MES</v>
      </c>
      <c r="K619" s="88" t="str">
        <f t="shared" si="20"/>
        <v>Posgrado</v>
      </c>
      <c r="L619" s="88" t="s">
        <v>721</v>
      </c>
    </row>
    <row r="620" spans="3:12" ht="15.75" hidden="1" thickBot="1" x14ac:dyDescent="0.3">
      <c r="C620" s="125" t="s">
        <v>85</v>
      </c>
      <c r="D620" s="170"/>
      <c r="E620" s="138">
        <v>12</v>
      </c>
      <c r="F620" s="206">
        <f>HLOOKUP($C620,$BZ$2:$CM$3,2,0)</f>
        <v>39703.99</v>
      </c>
      <c r="G620" s="103">
        <f>D620*E620*F620</f>
        <v>0</v>
      </c>
      <c r="H620" s="150"/>
      <c r="I620" s="104" t="s">
        <v>151</v>
      </c>
      <c r="J620" s="104" t="str">
        <f>VLOOKUP(I620,Presupuesto!$B$11:$C$565,2,0)</f>
        <v>SUELDOS Y SALARIOS PERMANENTES</v>
      </c>
      <c r="K620" s="88" t="str">
        <f t="shared" si="20"/>
        <v>Posgrado</v>
      </c>
      <c r="L620" s="88" t="s">
        <v>721</v>
      </c>
    </row>
    <row r="621" spans="3:12" hidden="1" x14ac:dyDescent="0.25">
      <c r="C621" s="155" t="s">
        <v>1349</v>
      </c>
      <c r="D621" s="148"/>
      <c r="E621" s="140">
        <v>0</v>
      </c>
      <c r="F621" s="90">
        <f>IF(E620=0,"",(G620/E620)/12*E620)</f>
        <v>0</v>
      </c>
      <c r="G621" s="87">
        <f>F621</f>
        <v>0</v>
      </c>
      <c r="H621" s="149"/>
      <c r="I621" s="106" t="s">
        <v>164</v>
      </c>
      <c r="J621" s="106" t="str">
        <f>VLOOKUP(I621,Presupuesto!$B$11:$C$565,2,0)</f>
        <v>AGUINALDO Y DECIMO CUARTO MES</v>
      </c>
      <c r="K621" s="88" t="str">
        <f t="shared" si="20"/>
        <v>Posgrado</v>
      </c>
      <c r="L621" s="88" t="s">
        <v>721</v>
      </c>
    </row>
    <row r="622" spans="3:12" hidden="1" x14ac:dyDescent="0.25">
      <c r="C622" s="156" t="s">
        <v>1350</v>
      </c>
      <c r="D622" s="148"/>
      <c r="E622" s="140">
        <v>0</v>
      </c>
      <c r="F622" s="107">
        <f>IF(E620&lt;6,"",((E620-6)/12)*(G620/E620))</f>
        <v>0</v>
      </c>
      <c r="G622" s="87">
        <f>F622</f>
        <v>0</v>
      </c>
      <c r="H622" s="149"/>
      <c r="I622" s="91" t="s">
        <v>165</v>
      </c>
      <c r="J622" s="91" t="str">
        <f>VLOOKUP(I622,Presupuesto!$B$11:$C$565,2,0)</f>
        <v>DECIMOCUARTO MES</v>
      </c>
      <c r="K622" s="88" t="str">
        <f t="shared" si="20"/>
        <v>Posgrado</v>
      </c>
      <c r="L622" s="88" t="s">
        <v>721</v>
      </c>
    </row>
    <row r="623" spans="3:12" ht="15.75" hidden="1" thickBot="1" x14ac:dyDescent="0.3">
      <c r="C623" s="125" t="s">
        <v>86</v>
      </c>
      <c r="D623" s="170"/>
      <c r="E623" s="138">
        <v>12</v>
      </c>
      <c r="F623" s="206">
        <f>HLOOKUP($C623,$BZ$2:$CM$3,2,0)</f>
        <v>35733.589999999997</v>
      </c>
      <c r="G623" s="103">
        <f>D623*E623*F623</f>
        <v>0</v>
      </c>
      <c r="H623" s="150"/>
      <c r="I623" s="104" t="s">
        <v>151</v>
      </c>
      <c r="J623" s="104" t="str">
        <f>VLOOKUP(I623,Presupuesto!$B$11:$C$565,2,0)</f>
        <v>SUELDOS Y SALARIOS PERMANENTES</v>
      </c>
      <c r="K623" s="88" t="str">
        <f t="shared" si="20"/>
        <v>Posgrado</v>
      </c>
      <c r="L623" s="88" t="s">
        <v>721</v>
      </c>
    </row>
    <row r="624" spans="3:12" hidden="1" x14ac:dyDescent="0.25">
      <c r="C624" s="155" t="s">
        <v>1349</v>
      </c>
      <c r="D624" s="148"/>
      <c r="E624" s="140">
        <v>0</v>
      </c>
      <c r="F624" s="90">
        <f>IF(E623=0,"",(G623/E623)/12*E623)</f>
        <v>0</v>
      </c>
      <c r="G624" s="87">
        <f>F624</f>
        <v>0</v>
      </c>
      <c r="H624" s="149"/>
      <c r="I624" s="106" t="s">
        <v>164</v>
      </c>
      <c r="J624" s="106" t="str">
        <f>VLOOKUP(I624,Presupuesto!$B$11:$C$565,2,0)</f>
        <v>AGUINALDO Y DECIMO CUARTO MES</v>
      </c>
      <c r="K624" s="88" t="str">
        <f t="shared" si="20"/>
        <v>Posgrado</v>
      </c>
      <c r="L624" s="88" t="s">
        <v>721</v>
      </c>
    </row>
    <row r="625" spans="3:12" hidden="1" x14ac:dyDescent="0.25">
      <c r="C625" s="156" t="s">
        <v>1350</v>
      </c>
      <c r="D625" s="148"/>
      <c r="E625" s="140">
        <v>0</v>
      </c>
      <c r="F625" s="107">
        <f>IF(E623&lt;6,"",((E623-6)/12)*(G623/E623))</f>
        <v>0</v>
      </c>
      <c r="G625" s="87">
        <f>F625</f>
        <v>0</v>
      </c>
      <c r="H625" s="149"/>
      <c r="I625" s="91" t="s">
        <v>165</v>
      </c>
      <c r="J625" s="91" t="str">
        <f>VLOOKUP(I625,Presupuesto!$B$11:$C$565,2,0)</f>
        <v>DECIMOCUARTO MES</v>
      </c>
      <c r="K625" s="88" t="str">
        <f t="shared" si="20"/>
        <v>Posgrado</v>
      </c>
      <c r="L625" s="88" t="s">
        <v>721</v>
      </c>
    </row>
    <row r="626" spans="3:12" ht="15.75" hidden="1" thickBot="1" x14ac:dyDescent="0.3">
      <c r="C626" s="125" t="s">
        <v>87</v>
      </c>
      <c r="D626" s="170"/>
      <c r="E626" s="138">
        <v>12</v>
      </c>
      <c r="F626" s="206">
        <f>HLOOKUP($C626,$BZ$2:$CM$3,2,0)</f>
        <v>31763.19</v>
      </c>
      <c r="G626" s="103">
        <f>D626*E626*F626</f>
        <v>0</v>
      </c>
      <c r="H626" s="150"/>
      <c r="I626" s="104" t="s">
        <v>151</v>
      </c>
      <c r="J626" s="104" t="str">
        <f>VLOOKUP(I626,Presupuesto!$B$11:$C$565,2,0)</f>
        <v>SUELDOS Y SALARIOS PERMANENTES</v>
      </c>
      <c r="K626" s="88" t="str">
        <f t="shared" si="20"/>
        <v>Posgrado</v>
      </c>
      <c r="L626" s="88" t="s">
        <v>721</v>
      </c>
    </row>
    <row r="627" spans="3:12" hidden="1" x14ac:dyDescent="0.25">
      <c r="C627" s="155" t="s">
        <v>1349</v>
      </c>
      <c r="D627" s="148"/>
      <c r="E627" s="140">
        <v>0</v>
      </c>
      <c r="F627" s="90">
        <f>IF(E626=0,"",(G626/E626)/12*E626)</f>
        <v>0</v>
      </c>
      <c r="G627" s="87">
        <f>F627</f>
        <v>0</v>
      </c>
      <c r="H627" s="149"/>
      <c r="I627" s="106" t="s">
        <v>164</v>
      </c>
      <c r="J627" s="106" t="str">
        <f>VLOOKUP(I627,Presupuesto!$B$11:$C$565,2,0)</f>
        <v>AGUINALDO Y DECIMO CUARTO MES</v>
      </c>
      <c r="K627" s="88" t="str">
        <f t="shared" si="20"/>
        <v>Posgrado</v>
      </c>
      <c r="L627" s="88" t="s">
        <v>721</v>
      </c>
    </row>
    <row r="628" spans="3:12" hidden="1" x14ac:dyDescent="0.25">
      <c r="C628" s="156" t="s">
        <v>1350</v>
      </c>
      <c r="D628" s="148"/>
      <c r="E628" s="140">
        <v>0</v>
      </c>
      <c r="F628" s="107">
        <f>IF(E626&lt;6,"",((E626-6)/12)*(G626/E626))</f>
        <v>0</v>
      </c>
      <c r="G628" s="87">
        <f>F628</f>
        <v>0</v>
      </c>
      <c r="H628" s="149"/>
      <c r="I628" s="91" t="s">
        <v>165</v>
      </c>
      <c r="J628" s="91" t="str">
        <f>VLOOKUP(I628,Presupuesto!$B$11:$C$565,2,0)</f>
        <v>DECIMOCUARTO MES</v>
      </c>
      <c r="K628" s="88" t="str">
        <f t="shared" si="20"/>
        <v>Posgrado</v>
      </c>
      <c r="L628" s="88" t="s">
        <v>721</v>
      </c>
    </row>
    <row r="629" spans="3:12" ht="15.75" hidden="1" thickBot="1" x14ac:dyDescent="0.3">
      <c r="C629" s="125" t="s">
        <v>88</v>
      </c>
      <c r="D629" s="170"/>
      <c r="E629" s="138">
        <v>12</v>
      </c>
      <c r="F629" s="206">
        <f>HLOOKUP($C629,$BZ$2:$CM$3,2,0)</f>
        <v>29777.99</v>
      </c>
      <c r="G629" s="103">
        <f>D629*E629*F629</f>
        <v>0</v>
      </c>
      <c r="H629" s="150"/>
      <c r="I629" s="104" t="s">
        <v>151</v>
      </c>
      <c r="J629" s="104" t="str">
        <f>VLOOKUP(I629,Presupuesto!$B$11:$C$565,2,0)</f>
        <v>SUELDOS Y SALARIOS PERMANENTES</v>
      </c>
      <c r="K629" s="88" t="str">
        <f t="shared" si="20"/>
        <v>Posgrado</v>
      </c>
      <c r="L629" s="88" t="s">
        <v>721</v>
      </c>
    </row>
    <row r="630" spans="3:12" hidden="1" x14ac:dyDescent="0.25">
      <c r="C630" s="155" t="s">
        <v>1349</v>
      </c>
      <c r="D630" s="148"/>
      <c r="E630" s="140">
        <v>0</v>
      </c>
      <c r="F630" s="90">
        <f>IF(E629=0,"",(G629/E629)/12*E629)</f>
        <v>0</v>
      </c>
      <c r="G630" s="87">
        <f>F630</f>
        <v>0</v>
      </c>
      <c r="H630" s="149"/>
      <c r="I630" s="106" t="s">
        <v>164</v>
      </c>
      <c r="J630" s="106" t="str">
        <f>VLOOKUP(I630,Presupuesto!$B$11:$C$565,2,0)</f>
        <v>AGUINALDO Y DECIMO CUARTO MES</v>
      </c>
      <c r="K630" s="88" t="str">
        <f t="shared" si="20"/>
        <v>Posgrado</v>
      </c>
      <c r="L630" s="88" t="s">
        <v>721</v>
      </c>
    </row>
    <row r="631" spans="3:12" hidden="1" x14ac:dyDescent="0.25">
      <c r="C631" s="156" t="s">
        <v>1350</v>
      </c>
      <c r="D631" s="148"/>
      <c r="E631" s="140">
        <v>0</v>
      </c>
      <c r="F631" s="107">
        <f>IF(E629&lt;6,"",((E629-6)/12)*(G629/E629))</f>
        <v>0</v>
      </c>
      <c r="G631" s="87">
        <f>F631</f>
        <v>0</v>
      </c>
      <c r="H631" s="149"/>
      <c r="I631" s="91" t="s">
        <v>165</v>
      </c>
      <c r="J631" s="91" t="str">
        <f>VLOOKUP(I631,Presupuesto!$B$11:$C$565,2,0)</f>
        <v>DECIMOCUARTO MES</v>
      </c>
      <c r="K631" s="88" t="str">
        <f t="shared" si="20"/>
        <v>Posgrado</v>
      </c>
      <c r="L631" s="88" t="s">
        <v>721</v>
      </c>
    </row>
    <row r="632" spans="3:12" ht="15.75" hidden="1" thickBot="1" x14ac:dyDescent="0.3">
      <c r="C632" s="125" t="s">
        <v>89</v>
      </c>
      <c r="D632" s="170"/>
      <c r="E632" s="138">
        <v>12</v>
      </c>
      <c r="F632" s="206">
        <f>HLOOKUP($C632,$BZ$2:$CM$3,2,0)</f>
        <v>27792.79</v>
      </c>
      <c r="G632" s="103">
        <f>D632*E632*F632</f>
        <v>0</v>
      </c>
      <c r="H632" s="150"/>
      <c r="I632" s="104" t="s">
        <v>151</v>
      </c>
      <c r="J632" s="104" t="str">
        <f>VLOOKUP(I632,Presupuesto!$B$11:$C$565,2,0)</f>
        <v>SUELDOS Y SALARIOS PERMANENTES</v>
      </c>
      <c r="K632" s="88" t="str">
        <f t="shared" si="20"/>
        <v>Posgrado</v>
      </c>
      <c r="L632" s="88" t="s">
        <v>721</v>
      </c>
    </row>
    <row r="633" spans="3:12" hidden="1" x14ac:dyDescent="0.25">
      <c r="C633" s="155" t="s">
        <v>1349</v>
      </c>
      <c r="D633" s="148"/>
      <c r="E633" s="140">
        <v>0</v>
      </c>
      <c r="F633" s="90">
        <f>IF(E632=0,"",(G632/E632)/12*E632)</f>
        <v>0</v>
      </c>
      <c r="G633" s="87">
        <f>F633</f>
        <v>0</v>
      </c>
      <c r="H633" s="149"/>
      <c r="I633" s="106" t="s">
        <v>164</v>
      </c>
      <c r="J633" s="106" t="str">
        <f>VLOOKUP(I633,Presupuesto!$B$11:$C$565,2,0)</f>
        <v>AGUINALDO Y DECIMO CUARTO MES</v>
      </c>
      <c r="K633" s="88" t="str">
        <f t="shared" si="20"/>
        <v>Posgrado</v>
      </c>
      <c r="L633" s="88" t="s">
        <v>721</v>
      </c>
    </row>
    <row r="634" spans="3:12" hidden="1" x14ac:dyDescent="0.25">
      <c r="C634" s="156" t="s">
        <v>1350</v>
      </c>
      <c r="D634" s="148"/>
      <c r="E634" s="140">
        <v>0</v>
      </c>
      <c r="F634" s="107">
        <f>IF(E632&lt;6,"",((E632-6)/12)*(G632/E632))</f>
        <v>0</v>
      </c>
      <c r="G634" s="87">
        <f>F634</f>
        <v>0</v>
      </c>
      <c r="H634" s="149"/>
      <c r="I634" s="91" t="s">
        <v>165</v>
      </c>
      <c r="J634" s="91" t="str">
        <f>VLOOKUP(I634,Presupuesto!$B$11:$C$565,2,0)</f>
        <v>DECIMOCUARTO MES</v>
      </c>
      <c r="K634" s="88" t="str">
        <f t="shared" si="20"/>
        <v>Posgrado</v>
      </c>
      <c r="L634" s="88" t="s">
        <v>721</v>
      </c>
    </row>
    <row r="635" spans="3:12" ht="15.75" hidden="1" thickBot="1" x14ac:dyDescent="0.3">
      <c r="C635" s="125" t="s">
        <v>90</v>
      </c>
      <c r="D635" s="170"/>
      <c r="E635" s="138">
        <v>12</v>
      </c>
      <c r="F635" s="206">
        <f>HLOOKUP($C635,$BZ$2:$CM$3,2,0)</f>
        <v>18859.39</v>
      </c>
      <c r="G635" s="103">
        <f>D635*E635*F635</f>
        <v>0</v>
      </c>
      <c r="H635" s="150"/>
      <c r="I635" s="104" t="s">
        <v>151</v>
      </c>
      <c r="J635" s="104" t="str">
        <f>VLOOKUP(I635,Presupuesto!$B$11:$C$565,2,0)</f>
        <v>SUELDOS Y SALARIOS PERMANENTES</v>
      </c>
      <c r="K635" s="88" t="str">
        <f t="shared" si="20"/>
        <v>Posgrado</v>
      </c>
      <c r="L635" s="88" t="s">
        <v>721</v>
      </c>
    </row>
    <row r="636" spans="3:12" hidden="1" x14ac:dyDescent="0.25">
      <c r="C636" s="155" t="s">
        <v>1349</v>
      </c>
      <c r="D636" s="148"/>
      <c r="E636" s="140">
        <v>0</v>
      </c>
      <c r="F636" s="90">
        <f>IF(E635=0,"",(G635/E635)/12*E635)</f>
        <v>0</v>
      </c>
      <c r="G636" s="87">
        <f>F636</f>
        <v>0</v>
      </c>
      <c r="H636" s="149"/>
      <c r="I636" s="106" t="s">
        <v>164</v>
      </c>
      <c r="J636" s="106" t="str">
        <f>VLOOKUP(I636,Presupuesto!$B$11:$C$565,2,0)</f>
        <v>AGUINALDO Y DECIMO CUARTO MES</v>
      </c>
      <c r="K636" s="88" t="str">
        <f t="shared" si="20"/>
        <v>Posgrado</v>
      </c>
      <c r="L636" s="88" t="s">
        <v>721</v>
      </c>
    </row>
    <row r="637" spans="3:12" hidden="1" x14ac:dyDescent="0.25">
      <c r="C637" s="156" t="s">
        <v>1350</v>
      </c>
      <c r="D637" s="148"/>
      <c r="E637" s="140">
        <v>0</v>
      </c>
      <c r="F637" s="107">
        <f>IF(E635&lt;6,"",((E635-6)/12)*(G635/E635))</f>
        <v>0</v>
      </c>
      <c r="G637" s="87">
        <f>F637</f>
        <v>0</v>
      </c>
      <c r="H637" s="149"/>
      <c r="I637" s="91" t="s">
        <v>165</v>
      </c>
      <c r="J637" s="91" t="str">
        <f>VLOOKUP(I637,Presupuesto!$B$11:$C$565,2,0)</f>
        <v>DECIMOCUARTO MES</v>
      </c>
      <c r="K637" s="88" t="str">
        <f t="shared" si="20"/>
        <v>Posgrado</v>
      </c>
      <c r="L637" s="88" t="s">
        <v>721</v>
      </c>
    </row>
    <row r="638" spans="3:12" ht="15.75" hidden="1" thickBot="1" x14ac:dyDescent="0.3">
      <c r="C638" s="125" t="s">
        <v>91</v>
      </c>
      <c r="D638" s="170"/>
      <c r="E638" s="138">
        <v>12</v>
      </c>
      <c r="F638" s="206">
        <f>HLOOKUP($C638,$BZ$2:$CM$3,2,0)</f>
        <v>17866.8</v>
      </c>
      <c r="G638" s="103">
        <f>D638*E638*F638</f>
        <v>0</v>
      </c>
      <c r="H638" s="150"/>
      <c r="I638" s="104" t="s">
        <v>151</v>
      </c>
      <c r="J638" s="104" t="str">
        <f>VLOOKUP(I638,Presupuesto!$B$11:$C$565,2,0)</f>
        <v>SUELDOS Y SALARIOS PERMANENTES</v>
      </c>
      <c r="K638" s="88" t="str">
        <f t="shared" si="20"/>
        <v>Posgrado</v>
      </c>
      <c r="L638" s="88" t="s">
        <v>721</v>
      </c>
    </row>
    <row r="639" spans="3:12" hidden="1" x14ac:dyDescent="0.25">
      <c r="C639" s="155" t="s">
        <v>1349</v>
      </c>
      <c r="D639" s="148"/>
      <c r="E639" s="140">
        <v>0</v>
      </c>
      <c r="F639" s="90">
        <f>IF(E638=0,"",(G638/E638)/12*E638)</f>
        <v>0</v>
      </c>
      <c r="G639" s="87">
        <f>F639</f>
        <v>0</v>
      </c>
      <c r="H639" s="149"/>
      <c r="I639" s="106" t="s">
        <v>164</v>
      </c>
      <c r="J639" s="106" t="str">
        <f>VLOOKUP(I639,Presupuesto!$B$11:$C$565,2,0)</f>
        <v>AGUINALDO Y DECIMO CUARTO MES</v>
      </c>
      <c r="K639" s="88" t="str">
        <f t="shared" si="20"/>
        <v>Posgrado</v>
      </c>
      <c r="L639" s="88" t="s">
        <v>721</v>
      </c>
    </row>
    <row r="640" spans="3:12" hidden="1" x14ac:dyDescent="0.25">
      <c r="C640" s="156" t="s">
        <v>1350</v>
      </c>
      <c r="D640" s="148"/>
      <c r="E640" s="140">
        <v>0</v>
      </c>
      <c r="F640" s="107">
        <f>IF(E638&lt;6,"",((E638-6)/12)*(G638/E638))</f>
        <v>0</v>
      </c>
      <c r="G640" s="87">
        <f>F640</f>
        <v>0</v>
      </c>
      <c r="H640" s="149"/>
      <c r="I640" s="91" t="s">
        <v>165</v>
      </c>
      <c r="J640" s="91" t="str">
        <f>VLOOKUP(I640,Presupuesto!$B$11:$C$565,2,0)</f>
        <v>DECIMOCUARTO MES</v>
      </c>
      <c r="K640" s="88" t="str">
        <f t="shared" si="20"/>
        <v>Posgrado</v>
      </c>
      <c r="L640" s="88" t="s">
        <v>721</v>
      </c>
    </row>
    <row r="641" spans="3:12" ht="15.75" hidden="1" thickBot="1" x14ac:dyDescent="0.3">
      <c r="C641" s="125" t="s">
        <v>92</v>
      </c>
      <c r="D641" s="170"/>
      <c r="E641" s="138">
        <v>12</v>
      </c>
      <c r="F641" s="206">
        <f>HLOOKUP($C641,$BZ$2:$CM$3,2,0)</f>
        <v>13896.4</v>
      </c>
      <c r="G641" s="103">
        <f>D641*E641*F641</f>
        <v>0</v>
      </c>
      <c r="H641" s="150"/>
      <c r="I641" s="104" t="s">
        <v>151</v>
      </c>
      <c r="J641" s="104" t="str">
        <f>VLOOKUP(I641,Presupuesto!$B$11:$C$565,2,0)</f>
        <v>SUELDOS Y SALARIOS PERMANENTES</v>
      </c>
      <c r="K641" s="88" t="str">
        <f t="shared" si="20"/>
        <v>Posgrado</v>
      </c>
      <c r="L641" s="88" t="s">
        <v>721</v>
      </c>
    </row>
    <row r="642" spans="3:12" hidden="1" x14ac:dyDescent="0.25">
      <c r="C642" s="155" t="s">
        <v>1349</v>
      </c>
      <c r="D642" s="148"/>
      <c r="E642" s="140">
        <v>0</v>
      </c>
      <c r="F642" s="90">
        <f>IF(E641=0,"",(G641/E641)/12*E641)</f>
        <v>0</v>
      </c>
      <c r="G642" s="87">
        <f>F642</f>
        <v>0</v>
      </c>
      <c r="H642" s="149"/>
      <c r="I642" s="106" t="s">
        <v>164</v>
      </c>
      <c r="J642" s="106" t="str">
        <f>VLOOKUP(I642,Presupuesto!$B$11:$C$565,2,0)</f>
        <v>AGUINALDO Y DECIMO CUARTO MES</v>
      </c>
      <c r="K642" s="88" t="str">
        <f t="shared" si="20"/>
        <v>Posgrado</v>
      </c>
      <c r="L642" s="88" t="s">
        <v>721</v>
      </c>
    </row>
    <row r="643" spans="3:12" hidden="1" x14ac:dyDescent="0.25">
      <c r="C643" s="156" t="s">
        <v>1350</v>
      </c>
      <c r="D643" s="148"/>
      <c r="E643" s="140">
        <v>0</v>
      </c>
      <c r="F643" s="107">
        <f>IF(E641&lt;6,"",((E641-6)/12)*(G641/E641))</f>
        <v>0</v>
      </c>
      <c r="G643" s="87">
        <f>F643</f>
        <v>0</v>
      </c>
      <c r="H643" s="149"/>
      <c r="I643" s="91" t="s">
        <v>165</v>
      </c>
      <c r="J643" s="91" t="str">
        <f>VLOOKUP(I643,Presupuesto!$B$11:$C$565,2,0)</f>
        <v>DECIMOCUARTO MES</v>
      </c>
      <c r="K643" s="88" t="str">
        <f t="shared" si="20"/>
        <v>Posgrado</v>
      </c>
      <c r="L643" s="88" t="s">
        <v>721</v>
      </c>
    </row>
    <row r="644" spans="3:12" ht="15.75" hidden="1" thickBot="1" x14ac:dyDescent="0.3">
      <c r="C644" s="125" t="s">
        <v>93</v>
      </c>
      <c r="D644" s="170"/>
      <c r="E644" s="138">
        <v>12</v>
      </c>
      <c r="F644" s="206">
        <f>HLOOKUP($C644,$BZ$2:$CM$3,2,0)</f>
        <v>15004.09</v>
      </c>
      <c r="G644" s="103">
        <f>D644*E644*F644</f>
        <v>0</v>
      </c>
      <c r="H644" s="150"/>
      <c r="I644" s="104" t="s">
        <v>151</v>
      </c>
      <c r="J644" s="104" t="str">
        <f>VLOOKUP(I644,Presupuesto!$B$11:$C$565,2,0)</f>
        <v>SUELDOS Y SALARIOS PERMANENTES</v>
      </c>
      <c r="K644" s="88" t="str">
        <f t="shared" si="20"/>
        <v>Posgrado</v>
      </c>
      <c r="L644" s="88" t="s">
        <v>721</v>
      </c>
    </row>
    <row r="645" spans="3:12" hidden="1" x14ac:dyDescent="0.25">
      <c r="C645" s="155" t="s">
        <v>1349</v>
      </c>
      <c r="D645" s="148"/>
      <c r="E645" s="140">
        <v>0</v>
      </c>
      <c r="F645" s="90">
        <f>IF(E644=0,"",(G644/E644)/12*E644)</f>
        <v>0</v>
      </c>
      <c r="G645" s="87">
        <f>F645</f>
        <v>0</v>
      </c>
      <c r="H645" s="149"/>
      <c r="I645" s="106" t="s">
        <v>164</v>
      </c>
      <c r="J645" s="106" t="str">
        <f>VLOOKUP(I645,Presupuesto!$B$11:$C$565,2,0)</f>
        <v>AGUINALDO Y DECIMO CUARTO MES</v>
      </c>
      <c r="K645" s="88" t="str">
        <f t="shared" si="20"/>
        <v>Posgrado</v>
      </c>
      <c r="L645" s="88" t="s">
        <v>721</v>
      </c>
    </row>
    <row r="646" spans="3:12" hidden="1" x14ac:dyDescent="0.25">
      <c r="C646" s="156" t="s">
        <v>1350</v>
      </c>
      <c r="D646" s="148"/>
      <c r="E646" s="140">
        <v>0</v>
      </c>
      <c r="F646" s="107">
        <f>IF(E644&lt;6,"",((E644-6)/12)*(G644/E644))</f>
        <v>0</v>
      </c>
      <c r="G646" s="87">
        <f>F646</f>
        <v>0</v>
      </c>
      <c r="H646" s="149"/>
      <c r="I646" s="91" t="s">
        <v>165</v>
      </c>
      <c r="J646" s="91" t="str">
        <f>VLOOKUP(I646,Presupuesto!$B$11:$C$565,2,0)</f>
        <v>DECIMOCUARTO MES</v>
      </c>
      <c r="K646" s="88" t="str">
        <f t="shared" si="20"/>
        <v>Posgrado</v>
      </c>
      <c r="L646" s="88" t="s">
        <v>721</v>
      </c>
    </row>
    <row r="647" spans="3:12" ht="15.75" hidden="1" thickBot="1" x14ac:dyDescent="0.3">
      <c r="C647" s="125" t="s">
        <v>94</v>
      </c>
      <c r="D647" s="170"/>
      <c r="E647" s="138">
        <v>12</v>
      </c>
      <c r="F647" s="206">
        <f>HLOOKUP($C647,$BZ$2:$CM$3,2,0)</f>
        <v>13238.9</v>
      </c>
      <c r="G647" s="103">
        <f>D647*E647*F647</f>
        <v>0</v>
      </c>
      <c r="H647" s="150"/>
      <c r="I647" s="104" t="s">
        <v>151</v>
      </c>
      <c r="J647" s="104" t="str">
        <f>VLOOKUP(I647,Presupuesto!$B$11:$C$565,2,0)</f>
        <v>SUELDOS Y SALARIOS PERMANENTES</v>
      </c>
      <c r="K647" s="88" t="str">
        <f t="shared" si="20"/>
        <v>Posgrado</v>
      </c>
      <c r="L647" s="88" t="s">
        <v>721</v>
      </c>
    </row>
    <row r="648" spans="3:12" hidden="1" x14ac:dyDescent="0.25">
      <c r="C648" s="155" t="s">
        <v>1349</v>
      </c>
      <c r="D648" s="148"/>
      <c r="E648" s="140">
        <v>0</v>
      </c>
      <c r="F648" s="90">
        <f>IF(E647=0,"",(G647/E647)/12*E647)</f>
        <v>0</v>
      </c>
      <c r="G648" s="87">
        <f>F648</f>
        <v>0</v>
      </c>
      <c r="H648" s="149"/>
      <c r="I648" s="106" t="s">
        <v>164</v>
      </c>
      <c r="J648" s="106" t="str">
        <f>VLOOKUP(I648,Presupuesto!$B$11:$C$565,2,0)</f>
        <v>AGUINALDO Y DECIMO CUARTO MES</v>
      </c>
      <c r="K648" s="88" t="str">
        <f t="shared" si="20"/>
        <v>Posgrado</v>
      </c>
      <c r="L648" s="88" t="s">
        <v>721</v>
      </c>
    </row>
    <row r="649" spans="3:12" hidden="1" x14ac:dyDescent="0.25">
      <c r="C649" s="156" t="s">
        <v>1350</v>
      </c>
      <c r="D649" s="148"/>
      <c r="E649" s="140">
        <v>0</v>
      </c>
      <c r="F649" s="107">
        <f>IF(E647&lt;6,"",((E647-6)/12)*(G647/E647))</f>
        <v>0</v>
      </c>
      <c r="G649" s="87">
        <f>F649</f>
        <v>0</v>
      </c>
      <c r="H649" s="149"/>
      <c r="I649" s="91" t="s">
        <v>165</v>
      </c>
      <c r="J649" s="91" t="str">
        <f>VLOOKUP(I649,Presupuesto!$B$11:$C$565,2,0)</f>
        <v>DECIMOCUARTO MES</v>
      </c>
      <c r="K649" s="88" t="str">
        <f t="shared" si="20"/>
        <v>Posgrado</v>
      </c>
      <c r="L649" s="88" t="s">
        <v>721</v>
      </c>
    </row>
    <row r="650" spans="3:12" ht="15.75" hidden="1" thickBot="1" x14ac:dyDescent="0.3">
      <c r="C650" s="125" t="s">
        <v>95</v>
      </c>
      <c r="D650" s="170"/>
      <c r="E650" s="138">
        <v>12</v>
      </c>
      <c r="F650" s="206">
        <f>HLOOKUP($C650,$BZ$2:$CM$3,2,0)</f>
        <v>12356.31</v>
      </c>
      <c r="G650" s="103">
        <f>D650*E650*F650</f>
        <v>0</v>
      </c>
      <c r="H650" s="150"/>
      <c r="I650" s="104" t="s">
        <v>151</v>
      </c>
      <c r="J650" s="104" t="str">
        <f>VLOOKUP(I650,Presupuesto!$B$11:$C$565,2,0)</f>
        <v>SUELDOS Y SALARIOS PERMANENTES</v>
      </c>
      <c r="K650" s="88" t="str">
        <f t="shared" ref="K650:K667" si="21">$K$617</f>
        <v>Posgrado</v>
      </c>
      <c r="L650" s="88" t="s">
        <v>721</v>
      </c>
    </row>
    <row r="651" spans="3:12" hidden="1" x14ac:dyDescent="0.25">
      <c r="C651" s="155" t="s">
        <v>1349</v>
      </c>
      <c r="D651" s="148"/>
      <c r="E651" s="140">
        <v>0</v>
      </c>
      <c r="F651" s="90">
        <f>IF(E650=0,"",(G650/E650)/12*E650)</f>
        <v>0</v>
      </c>
      <c r="G651" s="87">
        <f>F651</f>
        <v>0</v>
      </c>
      <c r="H651" s="149"/>
      <c r="I651" s="106" t="s">
        <v>164</v>
      </c>
      <c r="J651" s="106" t="str">
        <f>VLOOKUP(I651,Presupuesto!$B$11:$C$565,2,0)</f>
        <v>AGUINALDO Y DECIMO CUARTO MES</v>
      </c>
      <c r="K651" s="88" t="str">
        <f t="shared" si="21"/>
        <v>Posgrado</v>
      </c>
      <c r="L651" s="88" t="s">
        <v>721</v>
      </c>
    </row>
    <row r="652" spans="3:12" hidden="1" x14ac:dyDescent="0.25">
      <c r="C652" s="156" t="s">
        <v>1350</v>
      </c>
      <c r="D652" s="148"/>
      <c r="E652" s="140">
        <v>0</v>
      </c>
      <c r="F652" s="107">
        <f>IF(E650&lt;6,"",((E650-6)/12)*(G650/E650))</f>
        <v>0</v>
      </c>
      <c r="G652" s="87">
        <f>F652</f>
        <v>0</v>
      </c>
      <c r="H652" s="149"/>
      <c r="I652" s="91" t="s">
        <v>165</v>
      </c>
      <c r="J652" s="91" t="str">
        <f>VLOOKUP(I652,Presupuesto!$B$11:$C$565,2,0)</f>
        <v>DECIMOCUARTO MES</v>
      </c>
      <c r="K652" s="88" t="str">
        <f t="shared" si="21"/>
        <v>Posgrado</v>
      </c>
      <c r="L652" s="88" t="s">
        <v>721</v>
      </c>
    </row>
    <row r="653" spans="3:12" ht="15.75" hidden="1" thickBot="1" x14ac:dyDescent="0.3">
      <c r="C653" s="125" t="s">
        <v>96</v>
      </c>
      <c r="D653" s="170"/>
      <c r="E653" s="138">
        <v>12</v>
      </c>
      <c r="F653" s="206">
        <f>HLOOKUP($C653,$BZ$2:$CM$3,2,0)</f>
        <v>463.22</v>
      </c>
      <c r="G653" s="103">
        <f>D653*E653*F653</f>
        <v>0</v>
      </c>
      <c r="H653" s="150"/>
      <c r="I653" s="104" t="s">
        <v>151</v>
      </c>
      <c r="J653" s="104" t="str">
        <f>VLOOKUP(I653,Presupuesto!$B$11:$C$565,2,0)</f>
        <v>SUELDOS Y SALARIOS PERMANENTES</v>
      </c>
      <c r="K653" s="88" t="str">
        <f t="shared" si="21"/>
        <v>Posgrado</v>
      </c>
      <c r="L653" s="88" t="s">
        <v>721</v>
      </c>
    </row>
    <row r="654" spans="3:12" hidden="1" x14ac:dyDescent="0.25">
      <c r="C654" s="155" t="s">
        <v>1349</v>
      </c>
      <c r="D654" s="148"/>
      <c r="E654" s="140">
        <v>0</v>
      </c>
      <c r="F654" s="90">
        <f>IF(E653=0,"",(G653/E653)/12*E653)</f>
        <v>0</v>
      </c>
      <c r="G654" s="87">
        <f>F654</f>
        <v>0</v>
      </c>
      <c r="H654" s="149"/>
      <c r="I654" s="106" t="s">
        <v>164</v>
      </c>
      <c r="J654" s="106" t="str">
        <f>VLOOKUP(I654,Presupuesto!$B$11:$C$565,2,0)</f>
        <v>AGUINALDO Y DECIMO CUARTO MES</v>
      </c>
      <c r="K654" s="88" t="str">
        <f t="shared" si="21"/>
        <v>Posgrado</v>
      </c>
      <c r="L654" s="88" t="s">
        <v>721</v>
      </c>
    </row>
    <row r="655" spans="3:12" hidden="1" x14ac:dyDescent="0.25">
      <c r="C655" s="156" t="s">
        <v>1350</v>
      </c>
      <c r="D655" s="148"/>
      <c r="E655" s="140">
        <v>0</v>
      </c>
      <c r="F655" s="107">
        <f>IF(E653&lt;6,"",((E653-6)/12)*(G653/E653))</f>
        <v>0</v>
      </c>
      <c r="G655" s="87">
        <f>F655</f>
        <v>0</v>
      </c>
      <c r="H655" s="149"/>
      <c r="I655" s="91" t="s">
        <v>165</v>
      </c>
      <c r="J655" s="91" t="str">
        <f>VLOOKUP(I655,Presupuesto!$B$11:$C$565,2,0)</f>
        <v>DECIMOCUARTO MES</v>
      </c>
      <c r="K655" s="88" t="str">
        <f t="shared" si="21"/>
        <v>Posgrado</v>
      </c>
      <c r="L655" s="88" t="s">
        <v>721</v>
      </c>
    </row>
    <row r="656" spans="3:12" ht="15.75" hidden="1" thickBot="1" x14ac:dyDescent="0.3">
      <c r="C656" s="125" t="s">
        <v>97</v>
      </c>
      <c r="D656" s="170"/>
      <c r="E656" s="138">
        <v>12</v>
      </c>
      <c r="F656" s="206">
        <f>HLOOKUP($C656,$BZ$2:$CM$3,2,0)</f>
        <v>2007.3</v>
      </c>
      <c r="G656" s="103">
        <f>D656*E656*F656</f>
        <v>0</v>
      </c>
      <c r="H656" s="150"/>
      <c r="I656" s="104" t="s">
        <v>151</v>
      </c>
      <c r="J656" s="104" t="str">
        <f>VLOOKUP(I656,Presupuesto!$B$11:$C$565,2,0)</f>
        <v>SUELDOS Y SALARIOS PERMANENTES</v>
      </c>
      <c r="K656" s="88" t="str">
        <f t="shared" si="21"/>
        <v>Posgrado</v>
      </c>
      <c r="L656" s="88" t="s">
        <v>721</v>
      </c>
    </row>
    <row r="657" spans="3:12" hidden="1" x14ac:dyDescent="0.25">
      <c r="C657" s="155" t="s">
        <v>1349</v>
      </c>
      <c r="D657" s="148"/>
      <c r="E657" s="140">
        <v>0</v>
      </c>
      <c r="F657" s="90">
        <f>IF(E656=0,"",(G656/E656)/12*E656)</f>
        <v>0</v>
      </c>
      <c r="G657" s="87">
        <f>F657</f>
        <v>0</v>
      </c>
      <c r="H657" s="149"/>
      <c r="I657" s="106" t="s">
        <v>164</v>
      </c>
      <c r="J657" s="106" t="str">
        <f>VLOOKUP(I657,Presupuesto!$B$11:$C$565,2,0)</f>
        <v>AGUINALDO Y DECIMO CUARTO MES</v>
      </c>
      <c r="K657" s="88" t="str">
        <f t="shared" si="21"/>
        <v>Posgrado</v>
      </c>
      <c r="L657" s="88" t="s">
        <v>721</v>
      </c>
    </row>
    <row r="658" spans="3:12" hidden="1" x14ac:dyDescent="0.25">
      <c r="C658" s="156" t="s">
        <v>1350</v>
      </c>
      <c r="D658" s="148"/>
      <c r="E658" s="140">
        <v>0</v>
      </c>
      <c r="F658" s="107">
        <f>IF(E656&lt;6,"",((E656-6)/12)*(G656/E656))</f>
        <v>0</v>
      </c>
      <c r="G658" s="87">
        <f>F658</f>
        <v>0</v>
      </c>
      <c r="H658" s="149"/>
      <c r="I658" s="91" t="s">
        <v>165</v>
      </c>
      <c r="J658" s="91" t="str">
        <f>VLOOKUP(I658,Presupuesto!$B$11:$C$565,2,0)</f>
        <v>DECIMOCUARTO MES</v>
      </c>
      <c r="K658" s="88" t="str">
        <f t="shared" si="21"/>
        <v>Posgrado</v>
      </c>
      <c r="L658" s="88" t="s">
        <v>721</v>
      </c>
    </row>
    <row r="659" spans="3:12" ht="15.75" hidden="1" thickBot="1" x14ac:dyDescent="0.3">
      <c r="C659" s="128" t="s">
        <v>101</v>
      </c>
      <c r="D659" s="170"/>
      <c r="E659" s="138">
        <v>12</v>
      </c>
      <c r="F659" s="127">
        <v>30000</v>
      </c>
      <c r="G659" s="103">
        <f>D659*E659*F659</f>
        <v>0</v>
      </c>
      <c r="H659" s="150"/>
      <c r="I659" s="104" t="s">
        <v>200</v>
      </c>
      <c r="J659" s="104" t="str">
        <f>VLOOKUP(I659,Presupuesto!$B$11:$C$565,2,0)</f>
        <v>CONTRATOS ESPECIALES</v>
      </c>
      <c r="K659" s="88" t="str">
        <f t="shared" si="21"/>
        <v>Posgrado</v>
      </c>
      <c r="L659" s="88" t="s">
        <v>721</v>
      </c>
    </row>
    <row r="660" spans="3:12" hidden="1" x14ac:dyDescent="0.25">
      <c r="C660" s="155" t="s">
        <v>1349</v>
      </c>
      <c r="D660" s="148"/>
      <c r="E660" s="140">
        <v>0</v>
      </c>
      <c r="F660" s="107">
        <f>IF(E659=0,"",(G659/E659)/12*E659)</f>
        <v>0</v>
      </c>
      <c r="G660" s="87">
        <f>F660</f>
        <v>0</v>
      </c>
      <c r="H660" s="149"/>
      <c r="I660" s="91" t="s">
        <v>200</v>
      </c>
      <c r="J660" s="91" t="str">
        <f>VLOOKUP(I660,Presupuesto!$B$11:$C$565,2,0)</f>
        <v>CONTRATOS ESPECIALES</v>
      </c>
      <c r="K660" s="88" t="str">
        <f t="shared" si="21"/>
        <v>Posgrado</v>
      </c>
      <c r="L660" s="88" t="s">
        <v>719</v>
      </c>
    </row>
    <row r="661" spans="3:12" hidden="1" x14ac:dyDescent="0.25">
      <c r="C661" s="156" t="s">
        <v>1350</v>
      </c>
      <c r="D661" s="148"/>
      <c r="E661" s="140">
        <v>0</v>
      </c>
      <c r="F661" s="90">
        <f>IF(E659&lt;6,"",((E659-6)/12)*(G659/E659))</f>
        <v>0</v>
      </c>
      <c r="G661" s="87">
        <f>F661</f>
        <v>0</v>
      </c>
      <c r="H661" s="149"/>
      <c r="I661" s="91" t="s">
        <v>200</v>
      </c>
      <c r="J661" s="91" t="str">
        <f>VLOOKUP(I661,Presupuesto!$B$11:$C$565,2,0)</f>
        <v>CONTRATOS ESPECIALES</v>
      </c>
      <c r="K661" s="88" t="str">
        <f t="shared" si="21"/>
        <v>Posgrado</v>
      </c>
      <c r="L661" s="88" t="s">
        <v>727</v>
      </c>
    </row>
    <row r="662" spans="3:12" ht="15.75" hidden="1" thickBot="1" x14ac:dyDescent="0.3">
      <c r="C662" s="128" t="s">
        <v>102</v>
      </c>
      <c r="D662" s="170"/>
      <c r="E662" s="138">
        <v>12</v>
      </c>
      <c r="F662" s="108">
        <v>30000</v>
      </c>
      <c r="G662" s="103">
        <f>D662*E662*F662</f>
        <v>0</v>
      </c>
      <c r="H662" s="150"/>
      <c r="I662" s="104" t="s">
        <v>298</v>
      </c>
      <c r="J662" s="104" t="str">
        <f>VLOOKUP(I662,Presupuesto!$B$11:$C$565,2,0)</f>
        <v>OTROS SERVICIOS TECNICOS Y PROFESIONALES</v>
      </c>
      <c r="K662" s="88" t="str">
        <f t="shared" si="21"/>
        <v>Posgrado</v>
      </c>
      <c r="L662" s="88" t="s">
        <v>719</v>
      </c>
    </row>
    <row r="663" spans="3:12" hidden="1" x14ac:dyDescent="0.25">
      <c r="C663" s="155" t="s">
        <v>1349</v>
      </c>
      <c r="D663" s="148"/>
      <c r="E663" s="140">
        <v>0</v>
      </c>
      <c r="F663" s="90">
        <v>0</v>
      </c>
      <c r="G663" s="87">
        <f>F663</f>
        <v>0</v>
      </c>
      <c r="H663" s="149"/>
      <c r="I663" s="91" t="s">
        <v>298</v>
      </c>
      <c r="J663" s="91" t="str">
        <f>VLOOKUP(I663,Presupuesto!$B$11:$C$565,2,0)</f>
        <v>OTROS SERVICIOS TECNICOS Y PROFESIONALES</v>
      </c>
      <c r="K663" s="88" t="str">
        <f t="shared" si="21"/>
        <v>Posgrado</v>
      </c>
      <c r="L663" s="88" t="s">
        <v>719</v>
      </c>
    </row>
    <row r="664" spans="3:12" hidden="1" x14ac:dyDescent="0.25">
      <c r="C664" s="156" t="s">
        <v>1350</v>
      </c>
      <c r="D664" s="148"/>
      <c r="E664" s="140">
        <v>0</v>
      </c>
      <c r="F664" s="90">
        <v>0</v>
      </c>
      <c r="G664" s="87">
        <f>F664</f>
        <v>0</v>
      </c>
      <c r="H664" s="149"/>
      <c r="I664" s="91" t="s">
        <v>298</v>
      </c>
      <c r="J664" s="91" t="str">
        <f>VLOOKUP(I664,Presupuesto!$B$11:$C$565,2,0)</f>
        <v>OTROS SERVICIOS TECNICOS Y PROFESIONALES</v>
      </c>
      <c r="K664" s="88" t="str">
        <f t="shared" si="21"/>
        <v>Posgrado</v>
      </c>
      <c r="L664" s="88" t="s">
        <v>719</v>
      </c>
    </row>
    <row r="665" spans="3:12" ht="15.75" hidden="1" thickBot="1" x14ac:dyDescent="0.3">
      <c r="C665" s="128" t="s">
        <v>103</v>
      </c>
      <c r="D665" s="170"/>
      <c r="E665" s="138">
        <v>12</v>
      </c>
      <c r="F665" s="108">
        <v>30000</v>
      </c>
      <c r="G665" s="103">
        <f>D665*E665*F665</f>
        <v>0</v>
      </c>
      <c r="H665" s="150"/>
      <c r="I665" s="104" t="s">
        <v>151</v>
      </c>
      <c r="J665" s="104" t="str">
        <f>VLOOKUP(I665,Presupuesto!$B$11:$C$565,2,0)</f>
        <v>SUELDOS Y SALARIOS PERMANENTES</v>
      </c>
      <c r="K665" s="88" t="str">
        <f t="shared" si="21"/>
        <v>Posgrado</v>
      </c>
      <c r="L665" s="88" t="s">
        <v>719</v>
      </c>
    </row>
    <row r="666" spans="3:12" hidden="1" x14ac:dyDescent="0.25">
      <c r="C666" s="155" t="s">
        <v>1349</v>
      </c>
      <c r="D666" s="153"/>
      <c r="E666" s="119">
        <v>0</v>
      </c>
      <c r="F666" s="109">
        <f>IF(E665=0,"",(G665/E665)/12*E665)</f>
        <v>0</v>
      </c>
      <c r="G666" s="110">
        <f>F666</f>
        <v>0</v>
      </c>
      <c r="H666" s="149"/>
      <c r="I666" s="91" t="s">
        <v>164</v>
      </c>
      <c r="J666" s="91" t="str">
        <f>VLOOKUP(I666,Presupuesto!$B$11:$C$565,2,0)</f>
        <v>AGUINALDO Y DECIMO CUARTO MES</v>
      </c>
      <c r="K666" s="88" t="str">
        <f t="shared" si="21"/>
        <v>Posgrado</v>
      </c>
      <c r="L666" s="88" t="s">
        <v>719</v>
      </c>
    </row>
    <row r="667" spans="3:12" ht="15.75" hidden="1" thickBot="1" x14ac:dyDescent="0.3">
      <c r="C667" s="157" t="s">
        <v>1350</v>
      </c>
      <c r="D667" s="147"/>
      <c r="E667" s="120">
        <v>0</v>
      </c>
      <c r="F667" s="95">
        <f>IF(E665&lt;6,"",((E665-6)/12)*(G665/E665))</f>
        <v>0</v>
      </c>
      <c r="G667" s="95">
        <f>F667</f>
        <v>0</v>
      </c>
      <c r="H667" s="147"/>
      <c r="I667" s="96" t="s">
        <v>165</v>
      </c>
      <c r="J667" s="113" t="str">
        <f>VLOOKUP(I667,Presupuesto!$B$11:$C$565,2,0)</f>
        <v>DECIMOCUARTO MES</v>
      </c>
      <c r="K667" s="96" t="str">
        <f t="shared" si="21"/>
        <v>Posgrado</v>
      </c>
      <c r="L667" s="113" t="s">
        <v>719</v>
      </c>
    </row>
    <row r="669" spans="3:12" ht="15.75" thickBot="1" x14ac:dyDescent="0.3">
      <c r="C669" s="254"/>
      <c r="D669" s="243"/>
      <c r="E669" s="254"/>
      <c r="F669" s="254"/>
      <c r="G669" s="254"/>
      <c r="H669" s="243"/>
      <c r="I669" s="254"/>
      <c r="J669" s="254"/>
      <c r="K669" s="254"/>
      <c r="L669" s="254"/>
    </row>
    <row r="670" spans="3:12" ht="15.75" thickBot="1" x14ac:dyDescent="0.3">
      <c r="C670" s="67" t="s">
        <v>1308</v>
      </c>
      <c r="D670" s="30">
        <f>SUM(G677:G727)</f>
        <v>0</v>
      </c>
      <c r="E670" s="84"/>
      <c r="F670" s="84"/>
      <c r="G670" s="84"/>
      <c r="H670" s="69"/>
      <c r="I670" s="69"/>
      <c r="J670" s="69"/>
      <c r="K670" s="254"/>
      <c r="L670" s="254"/>
    </row>
    <row r="671" spans="3:12" x14ac:dyDescent="0.25">
      <c r="C671" s="254"/>
      <c r="D671" s="31"/>
      <c r="E671" s="84"/>
      <c r="F671" s="84"/>
      <c r="G671" s="84"/>
      <c r="H671" s="69"/>
      <c r="I671" s="69"/>
      <c r="J671" s="69"/>
      <c r="K671" s="139"/>
      <c r="L671" s="254"/>
    </row>
    <row r="672" spans="3:12" x14ac:dyDescent="0.25">
      <c r="C672" s="254"/>
      <c r="D672" s="31"/>
      <c r="E672" s="84"/>
      <c r="F672" s="84"/>
      <c r="G672" s="84"/>
      <c r="H672" s="69"/>
      <c r="I672" s="69"/>
      <c r="J672" s="69"/>
      <c r="K672" s="139"/>
      <c r="L672" s="254"/>
    </row>
    <row r="673" spans="3:12" ht="15.75" x14ac:dyDescent="0.25">
      <c r="C673" s="172" t="s">
        <v>1309</v>
      </c>
      <c r="D673" s="230"/>
      <c r="E673" s="84"/>
      <c r="F673" s="84"/>
      <c r="G673" s="84"/>
      <c r="H673" s="69"/>
      <c r="I673" s="69"/>
      <c r="J673" s="69"/>
      <c r="K673" s="139"/>
      <c r="L673" s="254"/>
    </row>
    <row r="674" spans="3:12" ht="18.75" x14ac:dyDescent="0.25">
      <c r="C674" s="173"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84"/>
      <c r="F674" s="84"/>
      <c r="G674" s="84"/>
      <c r="H674" s="69"/>
      <c r="I674" s="69"/>
      <c r="J674" s="69"/>
      <c r="K674" s="139"/>
      <c r="L674" s="254"/>
    </row>
    <row r="675" spans="3:12" ht="15.75" thickBot="1" x14ac:dyDescent="0.3">
      <c r="C675" s="161"/>
      <c r="D675" s="31"/>
      <c r="E675" s="84"/>
      <c r="F675" s="84"/>
      <c r="G675" s="84"/>
      <c r="H675" s="69"/>
      <c r="I675" s="69"/>
      <c r="J675" s="69"/>
      <c r="K675" s="139"/>
      <c r="L675" s="254"/>
    </row>
    <row r="676" spans="3:12" ht="30.75" thickBot="1" x14ac:dyDescent="0.3">
      <c r="C676" s="122" t="s">
        <v>1311</v>
      </c>
      <c r="D676" s="126" t="s">
        <v>99</v>
      </c>
      <c r="E676" s="154" t="s">
        <v>1348</v>
      </c>
      <c r="F676" s="126" t="s">
        <v>1313</v>
      </c>
      <c r="G676" s="123" t="s">
        <v>1314</v>
      </c>
      <c r="H676" s="121" t="s">
        <v>1315</v>
      </c>
      <c r="I676" s="124" t="s">
        <v>1316</v>
      </c>
      <c r="J676" s="124" t="s">
        <v>711</v>
      </c>
      <c r="K676" s="124" t="s">
        <v>1317</v>
      </c>
      <c r="L676" s="124" t="s">
        <v>1318</v>
      </c>
    </row>
    <row r="677" spans="3:12" ht="15.75" hidden="1" thickBot="1" x14ac:dyDescent="0.3">
      <c r="C677" s="125" t="s">
        <v>84</v>
      </c>
      <c r="D677" s="170"/>
      <c r="E677" s="138">
        <v>12</v>
      </c>
      <c r="F677" s="206">
        <f>HLOOKUP($C677,$BZ$2:$CM$3,2,0)</f>
        <v>43674.39</v>
      </c>
      <c r="G677" s="103">
        <f>D677*E677*F677</f>
        <v>0</v>
      </c>
      <c r="H677" s="150"/>
      <c r="I677" s="104" t="s">
        <v>151</v>
      </c>
      <c r="J677" s="104" t="str">
        <f>VLOOKUP(I677,Presupuesto!$B$11:$C$565,2,0)</f>
        <v>SUELDOS Y SALARIOS PERMANENTES</v>
      </c>
      <c r="K677" s="181" t="s">
        <v>72</v>
      </c>
      <c r="L677" s="88" t="s">
        <v>719</v>
      </c>
    </row>
    <row r="678" spans="3:12" hidden="1" x14ac:dyDescent="0.25">
      <c r="C678" s="155" t="s">
        <v>1349</v>
      </c>
      <c r="D678" s="148"/>
      <c r="E678" s="140">
        <v>0</v>
      </c>
      <c r="F678" s="90">
        <f>IF(E677=0,"",(G677/E677)/12*E677)</f>
        <v>0</v>
      </c>
      <c r="G678" s="87">
        <f>F678</f>
        <v>0</v>
      </c>
      <c r="H678" s="149"/>
      <c r="I678" s="106" t="s">
        <v>164</v>
      </c>
      <c r="J678" s="106" t="str">
        <f>VLOOKUP(I678,Presupuesto!$B$11:$C$565,2,0)</f>
        <v>AGUINALDO Y DECIMO CUARTO MES</v>
      </c>
      <c r="K678" s="88" t="str">
        <f t="shared" ref="K678:K709" si="22">$K$677</f>
        <v>Posgrado</v>
      </c>
      <c r="L678" s="88" t="s">
        <v>720</v>
      </c>
    </row>
    <row r="679" spans="3:12" hidden="1" x14ac:dyDescent="0.25">
      <c r="C679" s="156" t="s">
        <v>1350</v>
      </c>
      <c r="D679" s="148"/>
      <c r="E679" s="140">
        <v>0</v>
      </c>
      <c r="F679" s="107">
        <f>IF(E677&lt;6,"",((E677-6)/12)*(G677/E677))</f>
        <v>0</v>
      </c>
      <c r="G679" s="87">
        <f>F679</f>
        <v>0</v>
      </c>
      <c r="H679" s="149"/>
      <c r="I679" s="91" t="s">
        <v>165</v>
      </c>
      <c r="J679" s="91" t="str">
        <f>VLOOKUP(I679,Presupuesto!$B$11:$C$565,2,0)</f>
        <v>DECIMOCUARTO MES</v>
      </c>
      <c r="K679" s="88" t="str">
        <f t="shared" si="22"/>
        <v>Posgrado</v>
      </c>
      <c r="L679" s="88" t="s">
        <v>721</v>
      </c>
    </row>
    <row r="680" spans="3:12" ht="15.75" hidden="1" thickBot="1" x14ac:dyDescent="0.3">
      <c r="C680" s="125" t="s">
        <v>85</v>
      </c>
      <c r="D680" s="170"/>
      <c r="E680" s="138">
        <v>12</v>
      </c>
      <c r="F680" s="206">
        <f>HLOOKUP($C680,$BZ$2:$CM$3,2,0)</f>
        <v>39703.99</v>
      </c>
      <c r="G680" s="103">
        <f>D680*E680*F680</f>
        <v>0</v>
      </c>
      <c r="H680" s="150"/>
      <c r="I680" s="104" t="s">
        <v>151</v>
      </c>
      <c r="J680" s="104" t="str">
        <f>VLOOKUP(I680,Presupuesto!$B$11:$C$565,2,0)</f>
        <v>SUELDOS Y SALARIOS PERMANENTES</v>
      </c>
      <c r="K680" s="88" t="str">
        <f t="shared" si="22"/>
        <v>Posgrado</v>
      </c>
      <c r="L680" s="88" t="s">
        <v>721</v>
      </c>
    </row>
    <row r="681" spans="3:12" hidden="1" x14ac:dyDescent="0.25">
      <c r="C681" s="155" t="s">
        <v>1349</v>
      </c>
      <c r="D681" s="148"/>
      <c r="E681" s="140">
        <v>0</v>
      </c>
      <c r="F681" s="90">
        <f>IF(E680=0,"",(G680/E680)/12*E680)</f>
        <v>0</v>
      </c>
      <c r="G681" s="87">
        <f>F681</f>
        <v>0</v>
      </c>
      <c r="H681" s="149"/>
      <c r="I681" s="106" t="s">
        <v>164</v>
      </c>
      <c r="J681" s="106" t="str">
        <f>VLOOKUP(I681,Presupuesto!$B$11:$C$565,2,0)</f>
        <v>AGUINALDO Y DECIMO CUARTO MES</v>
      </c>
      <c r="K681" s="88" t="str">
        <f t="shared" si="22"/>
        <v>Posgrado</v>
      </c>
      <c r="L681" s="88" t="s">
        <v>721</v>
      </c>
    </row>
    <row r="682" spans="3:12" hidden="1" x14ac:dyDescent="0.25">
      <c r="C682" s="156" t="s">
        <v>1350</v>
      </c>
      <c r="D682" s="148"/>
      <c r="E682" s="140">
        <v>0</v>
      </c>
      <c r="F682" s="107">
        <f>IF(E680&lt;6,"",((E680-6)/12)*(G680/E680))</f>
        <v>0</v>
      </c>
      <c r="G682" s="87">
        <f>F682</f>
        <v>0</v>
      </c>
      <c r="H682" s="149"/>
      <c r="I682" s="91" t="s">
        <v>165</v>
      </c>
      <c r="J682" s="91" t="str">
        <f>VLOOKUP(I682,Presupuesto!$B$11:$C$565,2,0)</f>
        <v>DECIMOCUARTO MES</v>
      </c>
      <c r="K682" s="88" t="str">
        <f t="shared" si="22"/>
        <v>Posgrado</v>
      </c>
      <c r="L682" s="88" t="s">
        <v>721</v>
      </c>
    </row>
    <row r="683" spans="3:12" ht="15.75" hidden="1" thickBot="1" x14ac:dyDescent="0.3">
      <c r="C683" s="125" t="s">
        <v>86</v>
      </c>
      <c r="D683" s="170"/>
      <c r="E683" s="138">
        <v>12</v>
      </c>
      <c r="F683" s="206">
        <f>HLOOKUP($C683,$BZ$2:$CM$3,2,0)</f>
        <v>35733.589999999997</v>
      </c>
      <c r="G683" s="103">
        <f>D683*E683*F683</f>
        <v>0</v>
      </c>
      <c r="H683" s="150"/>
      <c r="I683" s="104" t="s">
        <v>151</v>
      </c>
      <c r="J683" s="104" t="str">
        <f>VLOOKUP(I683,Presupuesto!$B$11:$C$565,2,0)</f>
        <v>SUELDOS Y SALARIOS PERMANENTES</v>
      </c>
      <c r="K683" s="88" t="str">
        <f t="shared" si="22"/>
        <v>Posgrado</v>
      </c>
      <c r="L683" s="88" t="s">
        <v>721</v>
      </c>
    </row>
    <row r="684" spans="3:12" hidden="1" x14ac:dyDescent="0.25">
      <c r="C684" s="155" t="s">
        <v>1349</v>
      </c>
      <c r="D684" s="148"/>
      <c r="E684" s="140">
        <v>0</v>
      </c>
      <c r="F684" s="90">
        <f>IF(E683=0,"",(G683/E683)/12*E683)</f>
        <v>0</v>
      </c>
      <c r="G684" s="87">
        <f>F684</f>
        <v>0</v>
      </c>
      <c r="H684" s="149"/>
      <c r="I684" s="106" t="s">
        <v>164</v>
      </c>
      <c r="J684" s="106" t="str">
        <f>VLOOKUP(I684,Presupuesto!$B$11:$C$565,2,0)</f>
        <v>AGUINALDO Y DECIMO CUARTO MES</v>
      </c>
      <c r="K684" s="88" t="str">
        <f t="shared" si="22"/>
        <v>Posgrado</v>
      </c>
      <c r="L684" s="88" t="s">
        <v>721</v>
      </c>
    </row>
    <row r="685" spans="3:12" hidden="1" x14ac:dyDescent="0.25">
      <c r="C685" s="156" t="s">
        <v>1350</v>
      </c>
      <c r="D685" s="148"/>
      <c r="E685" s="140">
        <v>0</v>
      </c>
      <c r="F685" s="107">
        <f>IF(E683&lt;6,"",((E683-6)/12)*(G683/E683))</f>
        <v>0</v>
      </c>
      <c r="G685" s="87">
        <f>F685</f>
        <v>0</v>
      </c>
      <c r="H685" s="149"/>
      <c r="I685" s="91" t="s">
        <v>165</v>
      </c>
      <c r="J685" s="91" t="str">
        <f>VLOOKUP(I685,Presupuesto!$B$11:$C$565,2,0)</f>
        <v>DECIMOCUARTO MES</v>
      </c>
      <c r="K685" s="88" t="str">
        <f t="shared" si="22"/>
        <v>Posgrado</v>
      </c>
      <c r="L685" s="88" t="s">
        <v>721</v>
      </c>
    </row>
    <row r="686" spans="3:12" ht="15.75" hidden="1" thickBot="1" x14ac:dyDescent="0.3">
      <c r="C686" s="125" t="s">
        <v>87</v>
      </c>
      <c r="D686" s="170"/>
      <c r="E686" s="138">
        <v>12</v>
      </c>
      <c r="F686" s="206">
        <f>HLOOKUP($C686,$BZ$2:$CM$3,2,0)</f>
        <v>31763.19</v>
      </c>
      <c r="G686" s="103">
        <f>D686*E686*F686</f>
        <v>0</v>
      </c>
      <c r="H686" s="150"/>
      <c r="I686" s="104" t="s">
        <v>151</v>
      </c>
      <c r="J686" s="104" t="str">
        <f>VLOOKUP(I686,Presupuesto!$B$11:$C$565,2,0)</f>
        <v>SUELDOS Y SALARIOS PERMANENTES</v>
      </c>
      <c r="K686" s="88" t="str">
        <f t="shared" si="22"/>
        <v>Posgrado</v>
      </c>
      <c r="L686" s="88" t="s">
        <v>721</v>
      </c>
    </row>
    <row r="687" spans="3:12" hidden="1" x14ac:dyDescent="0.25">
      <c r="C687" s="155" t="s">
        <v>1349</v>
      </c>
      <c r="D687" s="148"/>
      <c r="E687" s="140">
        <v>0</v>
      </c>
      <c r="F687" s="90">
        <f>IF(E686=0,"",(G686/E686)/12*E686)</f>
        <v>0</v>
      </c>
      <c r="G687" s="87">
        <f>F687</f>
        <v>0</v>
      </c>
      <c r="H687" s="149"/>
      <c r="I687" s="106" t="s">
        <v>164</v>
      </c>
      <c r="J687" s="106" t="str">
        <f>VLOOKUP(I687,Presupuesto!$B$11:$C$565,2,0)</f>
        <v>AGUINALDO Y DECIMO CUARTO MES</v>
      </c>
      <c r="K687" s="88" t="str">
        <f t="shared" si="22"/>
        <v>Posgrado</v>
      </c>
      <c r="L687" s="88" t="s">
        <v>721</v>
      </c>
    </row>
    <row r="688" spans="3:12" hidden="1" x14ac:dyDescent="0.25">
      <c r="C688" s="156" t="s">
        <v>1350</v>
      </c>
      <c r="D688" s="148"/>
      <c r="E688" s="140">
        <v>0</v>
      </c>
      <c r="F688" s="107">
        <f>IF(E686&lt;6,"",((E686-6)/12)*(G686/E686))</f>
        <v>0</v>
      </c>
      <c r="G688" s="87">
        <f>F688</f>
        <v>0</v>
      </c>
      <c r="H688" s="149"/>
      <c r="I688" s="91" t="s">
        <v>165</v>
      </c>
      <c r="J688" s="91" t="str">
        <f>VLOOKUP(I688,Presupuesto!$B$11:$C$565,2,0)</f>
        <v>DECIMOCUARTO MES</v>
      </c>
      <c r="K688" s="88" t="str">
        <f t="shared" si="22"/>
        <v>Posgrado</v>
      </c>
      <c r="L688" s="88" t="s">
        <v>721</v>
      </c>
    </row>
    <row r="689" spans="3:12" ht="15.75" hidden="1" thickBot="1" x14ac:dyDescent="0.3">
      <c r="C689" s="125" t="s">
        <v>88</v>
      </c>
      <c r="D689" s="170"/>
      <c r="E689" s="138">
        <v>12</v>
      </c>
      <c r="F689" s="206">
        <f>HLOOKUP($C689,$BZ$2:$CM$3,2,0)</f>
        <v>29777.99</v>
      </c>
      <c r="G689" s="103">
        <f>D689*E689*F689</f>
        <v>0</v>
      </c>
      <c r="H689" s="150"/>
      <c r="I689" s="104" t="s">
        <v>151</v>
      </c>
      <c r="J689" s="104" t="str">
        <f>VLOOKUP(I689,Presupuesto!$B$11:$C$565,2,0)</f>
        <v>SUELDOS Y SALARIOS PERMANENTES</v>
      </c>
      <c r="K689" s="88" t="str">
        <f t="shared" si="22"/>
        <v>Posgrado</v>
      </c>
      <c r="L689" s="88" t="s">
        <v>721</v>
      </c>
    </row>
    <row r="690" spans="3:12" hidden="1" x14ac:dyDescent="0.25">
      <c r="C690" s="155" t="s">
        <v>1349</v>
      </c>
      <c r="D690" s="148"/>
      <c r="E690" s="140">
        <v>0</v>
      </c>
      <c r="F690" s="90">
        <f>IF(E689=0,"",(G689/E689)/12*E689)</f>
        <v>0</v>
      </c>
      <c r="G690" s="87">
        <f>F690</f>
        <v>0</v>
      </c>
      <c r="H690" s="149"/>
      <c r="I690" s="106" t="s">
        <v>164</v>
      </c>
      <c r="J690" s="106" t="str">
        <f>VLOOKUP(I690,Presupuesto!$B$11:$C$565,2,0)</f>
        <v>AGUINALDO Y DECIMO CUARTO MES</v>
      </c>
      <c r="K690" s="88" t="str">
        <f t="shared" si="22"/>
        <v>Posgrado</v>
      </c>
      <c r="L690" s="88" t="s">
        <v>721</v>
      </c>
    </row>
    <row r="691" spans="3:12" hidden="1" x14ac:dyDescent="0.25">
      <c r="C691" s="156" t="s">
        <v>1350</v>
      </c>
      <c r="D691" s="148"/>
      <c r="E691" s="140">
        <v>0</v>
      </c>
      <c r="F691" s="107">
        <f>IF(E689&lt;6,"",((E689-6)/12)*(G689/E689))</f>
        <v>0</v>
      </c>
      <c r="G691" s="87">
        <f>F691</f>
        <v>0</v>
      </c>
      <c r="H691" s="149"/>
      <c r="I691" s="91" t="s">
        <v>165</v>
      </c>
      <c r="J691" s="91" t="str">
        <f>VLOOKUP(I691,Presupuesto!$B$11:$C$565,2,0)</f>
        <v>DECIMOCUARTO MES</v>
      </c>
      <c r="K691" s="88" t="str">
        <f t="shared" si="22"/>
        <v>Posgrado</v>
      </c>
      <c r="L691" s="88" t="s">
        <v>721</v>
      </c>
    </row>
    <row r="692" spans="3:12" ht="15.75" hidden="1" thickBot="1" x14ac:dyDescent="0.3">
      <c r="C692" s="125" t="s">
        <v>89</v>
      </c>
      <c r="D692" s="170"/>
      <c r="E692" s="138">
        <v>12</v>
      </c>
      <c r="F692" s="206">
        <f>HLOOKUP($C692,$BZ$2:$CM$3,2,0)</f>
        <v>27792.79</v>
      </c>
      <c r="G692" s="103">
        <f>D692*E692*F692</f>
        <v>0</v>
      </c>
      <c r="H692" s="150"/>
      <c r="I692" s="104" t="s">
        <v>151</v>
      </c>
      <c r="J692" s="104" t="str">
        <f>VLOOKUP(I692,Presupuesto!$B$11:$C$565,2,0)</f>
        <v>SUELDOS Y SALARIOS PERMANENTES</v>
      </c>
      <c r="K692" s="88" t="str">
        <f t="shared" si="22"/>
        <v>Posgrado</v>
      </c>
      <c r="L692" s="88" t="s">
        <v>721</v>
      </c>
    </row>
    <row r="693" spans="3:12" hidden="1" x14ac:dyDescent="0.25">
      <c r="C693" s="155" t="s">
        <v>1349</v>
      </c>
      <c r="D693" s="148"/>
      <c r="E693" s="140">
        <v>0</v>
      </c>
      <c r="F693" s="90">
        <f>IF(E692=0,"",(G692/E692)/12*E692)</f>
        <v>0</v>
      </c>
      <c r="G693" s="87">
        <f>F693</f>
        <v>0</v>
      </c>
      <c r="H693" s="149"/>
      <c r="I693" s="106" t="s">
        <v>164</v>
      </c>
      <c r="J693" s="106" t="str">
        <f>VLOOKUP(I693,Presupuesto!$B$11:$C$565,2,0)</f>
        <v>AGUINALDO Y DECIMO CUARTO MES</v>
      </c>
      <c r="K693" s="88" t="str">
        <f t="shared" si="22"/>
        <v>Posgrado</v>
      </c>
      <c r="L693" s="88" t="s">
        <v>721</v>
      </c>
    </row>
    <row r="694" spans="3:12" hidden="1" x14ac:dyDescent="0.25">
      <c r="C694" s="156" t="s">
        <v>1350</v>
      </c>
      <c r="D694" s="148"/>
      <c r="E694" s="140">
        <v>0</v>
      </c>
      <c r="F694" s="107">
        <f>IF(E692&lt;6,"",((E692-6)/12)*(G692/E692))</f>
        <v>0</v>
      </c>
      <c r="G694" s="87">
        <f>F694</f>
        <v>0</v>
      </c>
      <c r="H694" s="149"/>
      <c r="I694" s="91" t="s">
        <v>165</v>
      </c>
      <c r="J694" s="91" t="str">
        <f>VLOOKUP(I694,Presupuesto!$B$11:$C$565,2,0)</f>
        <v>DECIMOCUARTO MES</v>
      </c>
      <c r="K694" s="88" t="str">
        <f t="shared" si="22"/>
        <v>Posgrado</v>
      </c>
      <c r="L694" s="88" t="s">
        <v>721</v>
      </c>
    </row>
    <row r="695" spans="3:12" ht="15.75" hidden="1" thickBot="1" x14ac:dyDescent="0.3">
      <c r="C695" s="125" t="s">
        <v>90</v>
      </c>
      <c r="D695" s="170"/>
      <c r="E695" s="138">
        <v>12</v>
      </c>
      <c r="F695" s="206">
        <f>HLOOKUP($C695,$BZ$2:$CM$3,2,0)</f>
        <v>18859.39</v>
      </c>
      <c r="G695" s="103">
        <f>D695*E695*F695</f>
        <v>0</v>
      </c>
      <c r="H695" s="150"/>
      <c r="I695" s="104" t="s">
        <v>151</v>
      </c>
      <c r="J695" s="104" t="str">
        <f>VLOOKUP(I695,Presupuesto!$B$11:$C$565,2,0)</f>
        <v>SUELDOS Y SALARIOS PERMANENTES</v>
      </c>
      <c r="K695" s="88" t="str">
        <f t="shared" si="22"/>
        <v>Posgrado</v>
      </c>
      <c r="L695" s="88" t="s">
        <v>721</v>
      </c>
    </row>
    <row r="696" spans="3:12" hidden="1" x14ac:dyDescent="0.25">
      <c r="C696" s="155" t="s">
        <v>1349</v>
      </c>
      <c r="D696" s="148"/>
      <c r="E696" s="140">
        <v>0</v>
      </c>
      <c r="F696" s="90">
        <f>IF(E695=0,"",(G695/E695)/12*E695)</f>
        <v>0</v>
      </c>
      <c r="G696" s="87">
        <f>F696</f>
        <v>0</v>
      </c>
      <c r="H696" s="149"/>
      <c r="I696" s="106" t="s">
        <v>164</v>
      </c>
      <c r="J696" s="106" t="str">
        <f>VLOOKUP(I696,Presupuesto!$B$11:$C$565,2,0)</f>
        <v>AGUINALDO Y DECIMO CUARTO MES</v>
      </c>
      <c r="K696" s="88" t="str">
        <f t="shared" si="22"/>
        <v>Posgrado</v>
      </c>
      <c r="L696" s="88" t="s">
        <v>721</v>
      </c>
    </row>
    <row r="697" spans="3:12" hidden="1" x14ac:dyDescent="0.25">
      <c r="C697" s="156" t="s">
        <v>1350</v>
      </c>
      <c r="D697" s="148"/>
      <c r="E697" s="140">
        <v>0</v>
      </c>
      <c r="F697" s="107">
        <f>IF(E695&lt;6,"",((E695-6)/12)*(G695/E695))</f>
        <v>0</v>
      </c>
      <c r="G697" s="87">
        <f>F697</f>
        <v>0</v>
      </c>
      <c r="H697" s="149"/>
      <c r="I697" s="91" t="s">
        <v>165</v>
      </c>
      <c r="J697" s="91" t="str">
        <f>VLOOKUP(I697,Presupuesto!$B$11:$C$565,2,0)</f>
        <v>DECIMOCUARTO MES</v>
      </c>
      <c r="K697" s="88" t="str">
        <f t="shared" si="22"/>
        <v>Posgrado</v>
      </c>
      <c r="L697" s="88" t="s">
        <v>721</v>
      </c>
    </row>
    <row r="698" spans="3:12" ht="15.75" hidden="1" thickBot="1" x14ac:dyDescent="0.3">
      <c r="C698" s="125" t="s">
        <v>91</v>
      </c>
      <c r="D698" s="170"/>
      <c r="E698" s="138">
        <v>12</v>
      </c>
      <c r="F698" s="206">
        <f>HLOOKUP($C698,$BZ$2:$CM$3,2,0)</f>
        <v>17866.8</v>
      </c>
      <c r="G698" s="103">
        <f>D698*E698*F698</f>
        <v>0</v>
      </c>
      <c r="H698" s="150"/>
      <c r="I698" s="104" t="s">
        <v>151</v>
      </c>
      <c r="J698" s="104" t="str">
        <f>VLOOKUP(I698,Presupuesto!$B$11:$C$565,2,0)</f>
        <v>SUELDOS Y SALARIOS PERMANENTES</v>
      </c>
      <c r="K698" s="88" t="str">
        <f t="shared" si="22"/>
        <v>Posgrado</v>
      </c>
      <c r="L698" s="88" t="s">
        <v>721</v>
      </c>
    </row>
    <row r="699" spans="3:12" hidden="1" x14ac:dyDescent="0.25">
      <c r="C699" s="155" t="s">
        <v>1349</v>
      </c>
      <c r="D699" s="148"/>
      <c r="E699" s="140">
        <v>0</v>
      </c>
      <c r="F699" s="90">
        <f>IF(E698=0,"",(G698/E698)/12*E698)</f>
        <v>0</v>
      </c>
      <c r="G699" s="87">
        <f>F699</f>
        <v>0</v>
      </c>
      <c r="H699" s="149"/>
      <c r="I699" s="106" t="s">
        <v>164</v>
      </c>
      <c r="J699" s="106" t="str">
        <f>VLOOKUP(I699,Presupuesto!$B$11:$C$565,2,0)</f>
        <v>AGUINALDO Y DECIMO CUARTO MES</v>
      </c>
      <c r="K699" s="88" t="str">
        <f t="shared" si="22"/>
        <v>Posgrado</v>
      </c>
      <c r="L699" s="88" t="s">
        <v>721</v>
      </c>
    </row>
    <row r="700" spans="3:12" hidden="1" x14ac:dyDescent="0.25">
      <c r="C700" s="156" t="s">
        <v>1350</v>
      </c>
      <c r="D700" s="148"/>
      <c r="E700" s="140">
        <v>0</v>
      </c>
      <c r="F700" s="107">
        <f>IF(E698&lt;6,"",((E698-6)/12)*(G698/E698))</f>
        <v>0</v>
      </c>
      <c r="G700" s="87">
        <f>F700</f>
        <v>0</v>
      </c>
      <c r="H700" s="149"/>
      <c r="I700" s="91" t="s">
        <v>165</v>
      </c>
      <c r="J700" s="91" t="str">
        <f>VLOOKUP(I700,Presupuesto!$B$11:$C$565,2,0)</f>
        <v>DECIMOCUARTO MES</v>
      </c>
      <c r="K700" s="88" t="str">
        <f t="shared" si="22"/>
        <v>Posgrado</v>
      </c>
      <c r="L700" s="88" t="s">
        <v>721</v>
      </c>
    </row>
    <row r="701" spans="3:12" ht="15.75" hidden="1" thickBot="1" x14ac:dyDescent="0.3">
      <c r="C701" s="125" t="s">
        <v>92</v>
      </c>
      <c r="D701" s="170"/>
      <c r="E701" s="138">
        <v>12</v>
      </c>
      <c r="F701" s="206">
        <f>HLOOKUP($C701,$BZ$2:$CM$3,2,0)</f>
        <v>13896.4</v>
      </c>
      <c r="G701" s="103">
        <f>D701*E701*F701</f>
        <v>0</v>
      </c>
      <c r="H701" s="150"/>
      <c r="I701" s="104" t="s">
        <v>151</v>
      </c>
      <c r="J701" s="104" t="str">
        <f>VLOOKUP(I701,Presupuesto!$B$11:$C$565,2,0)</f>
        <v>SUELDOS Y SALARIOS PERMANENTES</v>
      </c>
      <c r="K701" s="88" t="str">
        <f t="shared" si="22"/>
        <v>Posgrado</v>
      </c>
      <c r="L701" s="88" t="s">
        <v>721</v>
      </c>
    </row>
    <row r="702" spans="3:12" hidden="1" x14ac:dyDescent="0.25">
      <c r="C702" s="155" t="s">
        <v>1349</v>
      </c>
      <c r="D702" s="148"/>
      <c r="E702" s="140">
        <v>0</v>
      </c>
      <c r="F702" s="90">
        <f>IF(E701=0,"",(G701/E701)/12*E701)</f>
        <v>0</v>
      </c>
      <c r="G702" s="87">
        <f>F702</f>
        <v>0</v>
      </c>
      <c r="H702" s="149"/>
      <c r="I702" s="106" t="s">
        <v>164</v>
      </c>
      <c r="J702" s="106" t="str">
        <f>VLOOKUP(I702,Presupuesto!$B$11:$C$565,2,0)</f>
        <v>AGUINALDO Y DECIMO CUARTO MES</v>
      </c>
      <c r="K702" s="88" t="str">
        <f t="shared" si="22"/>
        <v>Posgrado</v>
      </c>
      <c r="L702" s="88" t="s">
        <v>721</v>
      </c>
    </row>
    <row r="703" spans="3:12" hidden="1" x14ac:dyDescent="0.25">
      <c r="C703" s="156" t="s">
        <v>1350</v>
      </c>
      <c r="D703" s="148"/>
      <c r="E703" s="140">
        <v>0</v>
      </c>
      <c r="F703" s="107">
        <f>IF(E701&lt;6,"",((E701-6)/12)*(G701/E701))</f>
        <v>0</v>
      </c>
      <c r="G703" s="87">
        <f>F703</f>
        <v>0</v>
      </c>
      <c r="H703" s="149"/>
      <c r="I703" s="91" t="s">
        <v>165</v>
      </c>
      <c r="J703" s="91" t="str">
        <f>VLOOKUP(I703,Presupuesto!$B$11:$C$565,2,0)</f>
        <v>DECIMOCUARTO MES</v>
      </c>
      <c r="K703" s="88" t="str">
        <f t="shared" si="22"/>
        <v>Posgrado</v>
      </c>
      <c r="L703" s="88" t="s">
        <v>721</v>
      </c>
    </row>
    <row r="704" spans="3:12" ht="15.75" hidden="1" thickBot="1" x14ac:dyDescent="0.3">
      <c r="C704" s="125" t="s">
        <v>93</v>
      </c>
      <c r="D704" s="170"/>
      <c r="E704" s="138">
        <v>12</v>
      </c>
      <c r="F704" s="206">
        <f>HLOOKUP($C704,$BZ$2:$CM$3,2,0)</f>
        <v>15004.09</v>
      </c>
      <c r="G704" s="103">
        <f>D704*E704*F704</f>
        <v>0</v>
      </c>
      <c r="H704" s="150"/>
      <c r="I704" s="104" t="s">
        <v>151</v>
      </c>
      <c r="J704" s="104" t="str">
        <f>VLOOKUP(I704,Presupuesto!$B$11:$C$565,2,0)</f>
        <v>SUELDOS Y SALARIOS PERMANENTES</v>
      </c>
      <c r="K704" s="88" t="str">
        <f t="shared" si="22"/>
        <v>Posgrado</v>
      </c>
      <c r="L704" s="88" t="s">
        <v>721</v>
      </c>
    </row>
    <row r="705" spans="3:12" hidden="1" x14ac:dyDescent="0.25">
      <c r="C705" s="155" t="s">
        <v>1349</v>
      </c>
      <c r="D705" s="148"/>
      <c r="E705" s="140">
        <v>0</v>
      </c>
      <c r="F705" s="90">
        <f>IF(E704=0,"",(G704/E704)/12*E704)</f>
        <v>0</v>
      </c>
      <c r="G705" s="87">
        <f>F705</f>
        <v>0</v>
      </c>
      <c r="H705" s="149"/>
      <c r="I705" s="106" t="s">
        <v>164</v>
      </c>
      <c r="J705" s="106" t="str">
        <f>VLOOKUP(I705,Presupuesto!$B$11:$C$565,2,0)</f>
        <v>AGUINALDO Y DECIMO CUARTO MES</v>
      </c>
      <c r="K705" s="88" t="str">
        <f t="shared" si="22"/>
        <v>Posgrado</v>
      </c>
      <c r="L705" s="88" t="s">
        <v>721</v>
      </c>
    </row>
    <row r="706" spans="3:12" hidden="1" x14ac:dyDescent="0.25">
      <c r="C706" s="156" t="s">
        <v>1350</v>
      </c>
      <c r="D706" s="148"/>
      <c r="E706" s="140">
        <v>0</v>
      </c>
      <c r="F706" s="107">
        <f>IF(E704&lt;6,"",((E704-6)/12)*(G704/E704))</f>
        <v>0</v>
      </c>
      <c r="G706" s="87">
        <f>F706</f>
        <v>0</v>
      </c>
      <c r="H706" s="149"/>
      <c r="I706" s="91" t="s">
        <v>165</v>
      </c>
      <c r="J706" s="91" t="str">
        <f>VLOOKUP(I706,Presupuesto!$B$11:$C$565,2,0)</f>
        <v>DECIMOCUARTO MES</v>
      </c>
      <c r="K706" s="88" t="str">
        <f t="shared" si="22"/>
        <v>Posgrado</v>
      </c>
      <c r="L706" s="88" t="s">
        <v>721</v>
      </c>
    </row>
    <row r="707" spans="3:12" ht="15.75" hidden="1" thickBot="1" x14ac:dyDescent="0.3">
      <c r="C707" s="125" t="s">
        <v>94</v>
      </c>
      <c r="D707" s="170"/>
      <c r="E707" s="138">
        <v>12</v>
      </c>
      <c r="F707" s="206">
        <f>HLOOKUP($C707,$BZ$2:$CM$3,2,0)</f>
        <v>13238.9</v>
      </c>
      <c r="G707" s="103">
        <f>D707*E707*F707</f>
        <v>0</v>
      </c>
      <c r="H707" s="150"/>
      <c r="I707" s="104" t="s">
        <v>151</v>
      </c>
      <c r="J707" s="104" t="str">
        <f>VLOOKUP(I707,Presupuesto!$B$11:$C$565,2,0)</f>
        <v>SUELDOS Y SALARIOS PERMANENTES</v>
      </c>
      <c r="K707" s="88" t="str">
        <f t="shared" si="22"/>
        <v>Posgrado</v>
      </c>
      <c r="L707" s="88" t="s">
        <v>721</v>
      </c>
    </row>
    <row r="708" spans="3:12" hidden="1" x14ac:dyDescent="0.25">
      <c r="C708" s="155" t="s">
        <v>1349</v>
      </c>
      <c r="D708" s="148"/>
      <c r="E708" s="140">
        <v>0</v>
      </c>
      <c r="F708" s="90">
        <f>IF(E707=0,"",(G707/E707)/12*E707)</f>
        <v>0</v>
      </c>
      <c r="G708" s="87">
        <f>F708</f>
        <v>0</v>
      </c>
      <c r="H708" s="149"/>
      <c r="I708" s="106" t="s">
        <v>164</v>
      </c>
      <c r="J708" s="106" t="str">
        <f>VLOOKUP(I708,Presupuesto!$B$11:$C$565,2,0)</f>
        <v>AGUINALDO Y DECIMO CUARTO MES</v>
      </c>
      <c r="K708" s="88" t="str">
        <f t="shared" si="22"/>
        <v>Posgrado</v>
      </c>
      <c r="L708" s="88" t="s">
        <v>721</v>
      </c>
    </row>
    <row r="709" spans="3:12" hidden="1" x14ac:dyDescent="0.25">
      <c r="C709" s="156" t="s">
        <v>1350</v>
      </c>
      <c r="D709" s="148"/>
      <c r="E709" s="140">
        <v>0</v>
      </c>
      <c r="F709" s="107">
        <f>IF(E707&lt;6,"",((E707-6)/12)*(G707/E707))</f>
        <v>0</v>
      </c>
      <c r="G709" s="87">
        <f>F709</f>
        <v>0</v>
      </c>
      <c r="H709" s="149"/>
      <c r="I709" s="91" t="s">
        <v>165</v>
      </c>
      <c r="J709" s="91" t="str">
        <f>VLOOKUP(I709,Presupuesto!$B$11:$C$565,2,0)</f>
        <v>DECIMOCUARTO MES</v>
      </c>
      <c r="K709" s="88" t="str">
        <f t="shared" si="22"/>
        <v>Posgrado</v>
      </c>
      <c r="L709" s="88" t="s">
        <v>721</v>
      </c>
    </row>
    <row r="710" spans="3:12" ht="15.75" hidden="1" thickBot="1" x14ac:dyDescent="0.3">
      <c r="C710" s="125" t="s">
        <v>95</v>
      </c>
      <c r="D710" s="170"/>
      <c r="E710" s="138">
        <v>12</v>
      </c>
      <c r="F710" s="206">
        <f>HLOOKUP($C710,$BZ$2:$CM$3,2,0)</f>
        <v>12356.31</v>
      </c>
      <c r="G710" s="103">
        <f>D710*E710*F710</f>
        <v>0</v>
      </c>
      <c r="H710" s="150"/>
      <c r="I710" s="104" t="s">
        <v>151</v>
      </c>
      <c r="J710" s="104" t="str">
        <f>VLOOKUP(I710,Presupuesto!$B$11:$C$565,2,0)</f>
        <v>SUELDOS Y SALARIOS PERMANENTES</v>
      </c>
      <c r="K710" s="88" t="str">
        <f t="shared" ref="K710:K727" si="23">$K$677</f>
        <v>Posgrado</v>
      </c>
      <c r="L710" s="88" t="s">
        <v>721</v>
      </c>
    </row>
    <row r="711" spans="3:12" hidden="1" x14ac:dyDescent="0.25">
      <c r="C711" s="155" t="s">
        <v>1349</v>
      </c>
      <c r="D711" s="148"/>
      <c r="E711" s="140">
        <v>0</v>
      </c>
      <c r="F711" s="90">
        <f>IF(E710=0,"",(G710/E710)/12*E710)</f>
        <v>0</v>
      </c>
      <c r="G711" s="87">
        <f>F711</f>
        <v>0</v>
      </c>
      <c r="H711" s="149"/>
      <c r="I711" s="106" t="s">
        <v>164</v>
      </c>
      <c r="J711" s="106" t="str">
        <f>VLOOKUP(I711,Presupuesto!$B$11:$C$565,2,0)</f>
        <v>AGUINALDO Y DECIMO CUARTO MES</v>
      </c>
      <c r="K711" s="88" t="str">
        <f t="shared" si="23"/>
        <v>Posgrado</v>
      </c>
      <c r="L711" s="88" t="s">
        <v>721</v>
      </c>
    </row>
    <row r="712" spans="3:12" hidden="1" x14ac:dyDescent="0.25">
      <c r="C712" s="156" t="s">
        <v>1350</v>
      </c>
      <c r="D712" s="148"/>
      <c r="E712" s="140">
        <v>0</v>
      </c>
      <c r="F712" s="107">
        <f>IF(E710&lt;6,"",((E710-6)/12)*(G710/E710))</f>
        <v>0</v>
      </c>
      <c r="G712" s="87">
        <f>F712</f>
        <v>0</v>
      </c>
      <c r="H712" s="149"/>
      <c r="I712" s="91" t="s">
        <v>165</v>
      </c>
      <c r="J712" s="91" t="str">
        <f>VLOOKUP(I712,Presupuesto!$B$11:$C$565,2,0)</f>
        <v>DECIMOCUARTO MES</v>
      </c>
      <c r="K712" s="88" t="str">
        <f t="shared" si="23"/>
        <v>Posgrado</v>
      </c>
      <c r="L712" s="88" t="s">
        <v>721</v>
      </c>
    </row>
    <row r="713" spans="3:12" ht="15.75" hidden="1" thickBot="1" x14ac:dyDescent="0.3">
      <c r="C713" s="125" t="s">
        <v>96</v>
      </c>
      <c r="D713" s="170"/>
      <c r="E713" s="138">
        <v>12</v>
      </c>
      <c r="F713" s="206">
        <f>HLOOKUP($C713,$BZ$2:$CM$3,2,0)</f>
        <v>463.22</v>
      </c>
      <c r="G713" s="103">
        <f>D713*E713*F713</f>
        <v>0</v>
      </c>
      <c r="H713" s="150"/>
      <c r="I713" s="104" t="s">
        <v>151</v>
      </c>
      <c r="J713" s="104" t="str">
        <f>VLOOKUP(I713,Presupuesto!$B$11:$C$565,2,0)</f>
        <v>SUELDOS Y SALARIOS PERMANENTES</v>
      </c>
      <c r="K713" s="88" t="str">
        <f t="shared" si="23"/>
        <v>Posgrado</v>
      </c>
      <c r="L713" s="88" t="s">
        <v>721</v>
      </c>
    </row>
    <row r="714" spans="3:12" hidden="1" x14ac:dyDescent="0.25">
      <c r="C714" s="155" t="s">
        <v>1349</v>
      </c>
      <c r="D714" s="148"/>
      <c r="E714" s="140">
        <v>0</v>
      </c>
      <c r="F714" s="90">
        <f>IF(E713=0,"",(G713/E713)/12*E713)</f>
        <v>0</v>
      </c>
      <c r="G714" s="87">
        <f>F714</f>
        <v>0</v>
      </c>
      <c r="H714" s="149"/>
      <c r="I714" s="106" t="s">
        <v>164</v>
      </c>
      <c r="J714" s="106" t="str">
        <f>VLOOKUP(I714,Presupuesto!$B$11:$C$565,2,0)</f>
        <v>AGUINALDO Y DECIMO CUARTO MES</v>
      </c>
      <c r="K714" s="88" t="str">
        <f t="shared" si="23"/>
        <v>Posgrado</v>
      </c>
      <c r="L714" s="88" t="s">
        <v>721</v>
      </c>
    </row>
    <row r="715" spans="3:12" hidden="1" x14ac:dyDescent="0.25">
      <c r="C715" s="156" t="s">
        <v>1350</v>
      </c>
      <c r="D715" s="148"/>
      <c r="E715" s="140">
        <v>0</v>
      </c>
      <c r="F715" s="107">
        <f>IF(E713&lt;6,"",((E713-6)/12)*(G713/E713))</f>
        <v>0</v>
      </c>
      <c r="G715" s="87">
        <f>F715</f>
        <v>0</v>
      </c>
      <c r="H715" s="149"/>
      <c r="I715" s="91" t="s">
        <v>165</v>
      </c>
      <c r="J715" s="91" t="str">
        <f>VLOOKUP(I715,Presupuesto!$B$11:$C$565,2,0)</f>
        <v>DECIMOCUARTO MES</v>
      </c>
      <c r="K715" s="88" t="str">
        <f t="shared" si="23"/>
        <v>Posgrado</v>
      </c>
      <c r="L715" s="88" t="s">
        <v>721</v>
      </c>
    </row>
    <row r="716" spans="3:12" ht="15.75" hidden="1" thickBot="1" x14ac:dyDescent="0.3">
      <c r="C716" s="125" t="s">
        <v>97</v>
      </c>
      <c r="D716" s="170"/>
      <c r="E716" s="138">
        <v>12</v>
      </c>
      <c r="F716" s="206">
        <f>HLOOKUP($C716,$BZ$2:$CM$3,2,0)</f>
        <v>2007.3</v>
      </c>
      <c r="G716" s="103">
        <f>D716*E716*F716</f>
        <v>0</v>
      </c>
      <c r="H716" s="150"/>
      <c r="I716" s="104" t="s">
        <v>151</v>
      </c>
      <c r="J716" s="104" t="str">
        <f>VLOOKUP(I716,Presupuesto!$B$11:$C$565,2,0)</f>
        <v>SUELDOS Y SALARIOS PERMANENTES</v>
      </c>
      <c r="K716" s="88" t="str">
        <f t="shared" si="23"/>
        <v>Posgrado</v>
      </c>
      <c r="L716" s="88" t="s">
        <v>721</v>
      </c>
    </row>
    <row r="717" spans="3:12" hidden="1" x14ac:dyDescent="0.25">
      <c r="C717" s="155" t="s">
        <v>1349</v>
      </c>
      <c r="D717" s="148"/>
      <c r="E717" s="140">
        <v>0</v>
      </c>
      <c r="F717" s="90">
        <f>IF(E716=0,"",(G716/E716)/12*E716)</f>
        <v>0</v>
      </c>
      <c r="G717" s="87">
        <f>F717</f>
        <v>0</v>
      </c>
      <c r="H717" s="149"/>
      <c r="I717" s="106" t="s">
        <v>164</v>
      </c>
      <c r="J717" s="106" t="str">
        <f>VLOOKUP(I717,Presupuesto!$B$11:$C$565,2,0)</f>
        <v>AGUINALDO Y DECIMO CUARTO MES</v>
      </c>
      <c r="K717" s="88" t="str">
        <f t="shared" si="23"/>
        <v>Posgrado</v>
      </c>
      <c r="L717" s="88" t="s">
        <v>721</v>
      </c>
    </row>
    <row r="718" spans="3:12" hidden="1" x14ac:dyDescent="0.25">
      <c r="C718" s="156" t="s">
        <v>1350</v>
      </c>
      <c r="D718" s="148"/>
      <c r="E718" s="140">
        <v>0</v>
      </c>
      <c r="F718" s="107">
        <f>IF(E716&lt;6,"",((E716-6)/12)*(G716/E716))</f>
        <v>0</v>
      </c>
      <c r="G718" s="87">
        <f>F718</f>
        <v>0</v>
      </c>
      <c r="H718" s="149"/>
      <c r="I718" s="91" t="s">
        <v>165</v>
      </c>
      <c r="J718" s="91" t="str">
        <f>VLOOKUP(I718,Presupuesto!$B$11:$C$565,2,0)</f>
        <v>DECIMOCUARTO MES</v>
      </c>
      <c r="K718" s="88" t="str">
        <f t="shared" si="23"/>
        <v>Posgrado</v>
      </c>
      <c r="L718" s="88" t="s">
        <v>721</v>
      </c>
    </row>
    <row r="719" spans="3:12" ht="15.75" hidden="1" thickBot="1" x14ac:dyDescent="0.3">
      <c r="C719" s="128" t="s">
        <v>101</v>
      </c>
      <c r="D719" s="170"/>
      <c r="E719" s="138">
        <v>12</v>
      </c>
      <c r="F719" s="127">
        <v>30000</v>
      </c>
      <c r="G719" s="103">
        <f>D719*E719*F719</f>
        <v>0</v>
      </c>
      <c r="H719" s="150"/>
      <c r="I719" s="104" t="s">
        <v>200</v>
      </c>
      <c r="J719" s="104" t="str">
        <f>VLOOKUP(I719,Presupuesto!$B$11:$C$565,2,0)</f>
        <v>CONTRATOS ESPECIALES</v>
      </c>
      <c r="K719" s="88" t="str">
        <f t="shared" si="23"/>
        <v>Posgrado</v>
      </c>
      <c r="L719" s="88" t="s">
        <v>721</v>
      </c>
    </row>
    <row r="720" spans="3:12" hidden="1" x14ac:dyDescent="0.25">
      <c r="C720" s="155" t="s">
        <v>1349</v>
      </c>
      <c r="D720" s="148"/>
      <c r="E720" s="140">
        <v>0</v>
      </c>
      <c r="F720" s="107">
        <f>IF(E719=0,"",(G719/E719)/12*E719)</f>
        <v>0</v>
      </c>
      <c r="G720" s="87">
        <f>F720</f>
        <v>0</v>
      </c>
      <c r="H720" s="149"/>
      <c r="I720" s="91" t="s">
        <v>200</v>
      </c>
      <c r="J720" s="91" t="str">
        <f>VLOOKUP(I720,Presupuesto!$B$11:$C$565,2,0)</f>
        <v>CONTRATOS ESPECIALES</v>
      </c>
      <c r="K720" s="88" t="str">
        <f t="shared" si="23"/>
        <v>Posgrado</v>
      </c>
      <c r="L720" s="88" t="s">
        <v>719</v>
      </c>
    </row>
    <row r="721" spans="3:12" hidden="1" x14ac:dyDescent="0.25">
      <c r="C721" s="156" t="s">
        <v>1350</v>
      </c>
      <c r="D721" s="148"/>
      <c r="E721" s="140">
        <v>0</v>
      </c>
      <c r="F721" s="90">
        <f>IF(E719&lt;6,"",((E719-6)/12)*(G719/E719))</f>
        <v>0</v>
      </c>
      <c r="G721" s="87">
        <f>F721</f>
        <v>0</v>
      </c>
      <c r="H721" s="149"/>
      <c r="I721" s="91" t="s">
        <v>200</v>
      </c>
      <c r="J721" s="91" t="str">
        <f>VLOOKUP(I721,Presupuesto!$B$11:$C$565,2,0)</f>
        <v>CONTRATOS ESPECIALES</v>
      </c>
      <c r="K721" s="88" t="str">
        <f t="shared" si="23"/>
        <v>Posgrado</v>
      </c>
      <c r="L721" s="88" t="s">
        <v>727</v>
      </c>
    </row>
    <row r="722" spans="3:12" ht="15.75" hidden="1" thickBot="1" x14ac:dyDescent="0.3">
      <c r="C722" s="128" t="s">
        <v>102</v>
      </c>
      <c r="D722" s="170"/>
      <c r="E722" s="138">
        <v>12</v>
      </c>
      <c r="F722" s="108">
        <v>30000</v>
      </c>
      <c r="G722" s="103">
        <f>D722*E722*F722</f>
        <v>0</v>
      </c>
      <c r="H722" s="150"/>
      <c r="I722" s="104" t="s">
        <v>298</v>
      </c>
      <c r="J722" s="104" t="str">
        <f>VLOOKUP(I722,Presupuesto!$B$11:$C$565,2,0)</f>
        <v>OTROS SERVICIOS TECNICOS Y PROFESIONALES</v>
      </c>
      <c r="K722" s="88" t="str">
        <f t="shared" si="23"/>
        <v>Posgrado</v>
      </c>
      <c r="L722" s="88" t="s">
        <v>719</v>
      </c>
    </row>
    <row r="723" spans="3:12" hidden="1" x14ac:dyDescent="0.25">
      <c r="C723" s="155" t="s">
        <v>1349</v>
      </c>
      <c r="D723" s="148"/>
      <c r="E723" s="140">
        <v>0</v>
      </c>
      <c r="F723" s="90">
        <v>0</v>
      </c>
      <c r="G723" s="87">
        <f>F723</f>
        <v>0</v>
      </c>
      <c r="H723" s="149"/>
      <c r="I723" s="91" t="s">
        <v>298</v>
      </c>
      <c r="J723" s="91" t="str">
        <f>VLOOKUP(I723,Presupuesto!$B$11:$C$565,2,0)</f>
        <v>OTROS SERVICIOS TECNICOS Y PROFESIONALES</v>
      </c>
      <c r="K723" s="88" t="str">
        <f t="shared" si="23"/>
        <v>Posgrado</v>
      </c>
      <c r="L723" s="88" t="s">
        <v>719</v>
      </c>
    </row>
    <row r="724" spans="3:12" hidden="1" x14ac:dyDescent="0.25">
      <c r="C724" s="156" t="s">
        <v>1350</v>
      </c>
      <c r="D724" s="148"/>
      <c r="E724" s="140">
        <v>0</v>
      </c>
      <c r="F724" s="90">
        <v>0</v>
      </c>
      <c r="G724" s="87">
        <f>F724</f>
        <v>0</v>
      </c>
      <c r="H724" s="149"/>
      <c r="I724" s="91" t="s">
        <v>298</v>
      </c>
      <c r="J724" s="91" t="str">
        <f>VLOOKUP(I724,Presupuesto!$B$11:$C$565,2,0)</f>
        <v>OTROS SERVICIOS TECNICOS Y PROFESIONALES</v>
      </c>
      <c r="K724" s="88" t="str">
        <f t="shared" si="23"/>
        <v>Posgrado</v>
      </c>
      <c r="L724" s="88" t="s">
        <v>719</v>
      </c>
    </row>
    <row r="725" spans="3:12" ht="15.75" hidden="1" thickBot="1" x14ac:dyDescent="0.3">
      <c r="C725" s="128" t="s">
        <v>103</v>
      </c>
      <c r="D725" s="170"/>
      <c r="E725" s="138">
        <v>12</v>
      </c>
      <c r="F725" s="108">
        <v>30000</v>
      </c>
      <c r="G725" s="103">
        <f>D725*E725*F725</f>
        <v>0</v>
      </c>
      <c r="H725" s="150"/>
      <c r="I725" s="104" t="s">
        <v>151</v>
      </c>
      <c r="J725" s="104" t="str">
        <f>VLOOKUP(I725,Presupuesto!$B$11:$C$565,2,0)</f>
        <v>SUELDOS Y SALARIOS PERMANENTES</v>
      </c>
      <c r="K725" s="88" t="str">
        <f t="shared" si="23"/>
        <v>Posgrado</v>
      </c>
      <c r="L725" s="88" t="s">
        <v>719</v>
      </c>
    </row>
    <row r="726" spans="3:12" hidden="1" x14ac:dyDescent="0.25">
      <c r="C726" s="155" t="s">
        <v>1349</v>
      </c>
      <c r="D726" s="153"/>
      <c r="E726" s="119">
        <v>0</v>
      </c>
      <c r="F726" s="109">
        <f>IF(E725=0,"",(G725/E725)/12*E725)</f>
        <v>0</v>
      </c>
      <c r="G726" s="110">
        <f>F726</f>
        <v>0</v>
      </c>
      <c r="H726" s="149"/>
      <c r="I726" s="91" t="s">
        <v>164</v>
      </c>
      <c r="J726" s="91" t="str">
        <f>VLOOKUP(I726,Presupuesto!$B$11:$C$565,2,0)</f>
        <v>AGUINALDO Y DECIMO CUARTO MES</v>
      </c>
      <c r="K726" s="88" t="str">
        <f t="shared" si="23"/>
        <v>Posgrado</v>
      </c>
      <c r="L726" s="88" t="s">
        <v>719</v>
      </c>
    </row>
    <row r="727" spans="3:12" ht="15.75" hidden="1" thickBot="1" x14ac:dyDescent="0.3">
      <c r="C727" s="157" t="s">
        <v>1350</v>
      </c>
      <c r="D727" s="147"/>
      <c r="E727" s="120">
        <v>0</v>
      </c>
      <c r="F727" s="95">
        <f>IF(E725&lt;6,"",((E725-6)/12)*(G725/E725))</f>
        <v>0</v>
      </c>
      <c r="G727" s="95">
        <f>F727</f>
        <v>0</v>
      </c>
      <c r="H727" s="147"/>
      <c r="I727" s="96" t="s">
        <v>165</v>
      </c>
      <c r="J727" s="113" t="str">
        <f>VLOOKUP(I727,Presupuesto!$B$11:$C$565,2,0)</f>
        <v>DECIMOCUARTO MES</v>
      </c>
      <c r="K727" s="96" t="str">
        <f t="shared" si="23"/>
        <v>Posgrado</v>
      </c>
      <c r="L727" s="113" t="s">
        <v>719</v>
      </c>
    </row>
    <row r="729" spans="3:12" ht="15.75" thickBot="1" x14ac:dyDescent="0.3">
      <c r="C729" s="254"/>
      <c r="D729" s="243"/>
      <c r="E729" s="254"/>
      <c r="F729" s="254"/>
      <c r="G729" s="254"/>
      <c r="H729" s="243"/>
      <c r="I729" s="254"/>
      <c r="J729" s="254"/>
      <c r="K729" s="254"/>
      <c r="L729" s="254"/>
    </row>
    <row r="730" spans="3:12" ht="15.75" thickBot="1" x14ac:dyDescent="0.3">
      <c r="C730" s="67" t="s">
        <v>1308</v>
      </c>
      <c r="D730" s="30">
        <f>SUM(G737:G787)</f>
        <v>0</v>
      </c>
      <c r="E730" s="84"/>
      <c r="F730" s="84"/>
      <c r="G730" s="84"/>
      <c r="H730" s="69"/>
      <c r="I730" s="69"/>
      <c r="J730" s="69"/>
      <c r="K730" s="254"/>
      <c r="L730" s="254"/>
    </row>
    <row r="731" spans="3:12" x14ac:dyDescent="0.25">
      <c r="C731" s="254"/>
      <c r="D731" s="31"/>
      <c r="E731" s="84"/>
      <c r="F731" s="84"/>
      <c r="G731" s="84"/>
      <c r="H731" s="69"/>
      <c r="I731" s="69"/>
      <c r="J731" s="69"/>
      <c r="K731" s="254"/>
      <c r="L731" s="254"/>
    </row>
    <row r="732" spans="3:12" x14ac:dyDescent="0.25">
      <c r="C732" s="254"/>
      <c r="D732" s="31"/>
      <c r="E732" s="84"/>
      <c r="F732" s="84"/>
      <c r="G732" s="84"/>
      <c r="H732" s="69"/>
      <c r="I732" s="69"/>
      <c r="J732" s="69"/>
      <c r="K732" s="139"/>
      <c r="L732" s="254"/>
    </row>
    <row r="733" spans="3:12" ht="15.75" x14ac:dyDescent="0.25">
      <c r="C733" s="172" t="s">
        <v>1309</v>
      </c>
      <c r="D733" s="230"/>
      <c r="E733" s="84"/>
      <c r="F733" s="84"/>
      <c r="G733" s="84"/>
      <c r="H733" s="69"/>
      <c r="I733" s="69"/>
      <c r="J733" s="69"/>
      <c r="K733" s="139"/>
      <c r="L733" s="254"/>
    </row>
    <row r="734" spans="3:12" ht="18.75" x14ac:dyDescent="0.25">
      <c r="C734" s="173"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84"/>
      <c r="F734" s="84"/>
      <c r="G734" s="84"/>
      <c r="H734" s="69"/>
      <c r="I734" s="69"/>
      <c r="J734" s="69"/>
      <c r="K734" s="139"/>
      <c r="L734" s="254"/>
    </row>
    <row r="735" spans="3:12" ht="15.75" thickBot="1" x14ac:dyDescent="0.3">
      <c r="C735" s="161"/>
      <c r="D735" s="31"/>
      <c r="E735" s="84"/>
      <c r="F735" s="84"/>
      <c r="G735" s="84"/>
      <c r="H735" s="69"/>
      <c r="I735" s="69"/>
      <c r="J735" s="69"/>
      <c r="K735" s="139"/>
      <c r="L735" s="254"/>
    </row>
    <row r="736" spans="3:12" ht="30.75" thickBot="1" x14ac:dyDescent="0.3">
      <c r="C736" s="122" t="s">
        <v>1311</v>
      </c>
      <c r="D736" s="126" t="s">
        <v>99</v>
      </c>
      <c r="E736" s="154" t="s">
        <v>1348</v>
      </c>
      <c r="F736" s="126" t="s">
        <v>1313</v>
      </c>
      <c r="G736" s="123" t="s">
        <v>1314</v>
      </c>
      <c r="H736" s="121" t="s">
        <v>1315</v>
      </c>
      <c r="I736" s="124" t="s">
        <v>1316</v>
      </c>
      <c r="J736" s="124" t="s">
        <v>711</v>
      </c>
      <c r="K736" s="124" t="s">
        <v>1317</v>
      </c>
      <c r="L736" s="124" t="s">
        <v>1318</v>
      </c>
    </row>
    <row r="737" spans="3:12" ht="15.75" thickBot="1" x14ac:dyDescent="0.3">
      <c r="C737" s="125" t="s">
        <v>84</v>
      </c>
      <c r="D737" s="170"/>
      <c r="E737" s="138">
        <v>12</v>
      </c>
      <c r="F737" s="206">
        <f>HLOOKUP($C737,$BZ$2:$CM$3,2,0)</f>
        <v>43674.39</v>
      </c>
      <c r="G737" s="103">
        <f>D737*E737*F737</f>
        <v>0</v>
      </c>
      <c r="H737" s="150"/>
      <c r="I737" s="104" t="s">
        <v>151</v>
      </c>
      <c r="J737" s="104" t="str">
        <f>VLOOKUP(I737,Presupuesto!$B$11:$C$565,2,0)</f>
        <v>SUELDOS Y SALARIOS PERMANENTES</v>
      </c>
      <c r="K737" s="181" t="s">
        <v>72</v>
      </c>
      <c r="L737" s="88" t="s">
        <v>719</v>
      </c>
    </row>
    <row r="738" spans="3:12" x14ac:dyDescent="0.25">
      <c r="C738" s="155" t="s">
        <v>1349</v>
      </c>
      <c r="D738" s="148"/>
      <c r="E738" s="140">
        <v>0</v>
      </c>
      <c r="F738" s="90">
        <f>IF(E737=0,"",(G737/E737)/12*E737)</f>
        <v>0</v>
      </c>
      <c r="G738" s="87">
        <f>F738</f>
        <v>0</v>
      </c>
      <c r="H738" s="149"/>
      <c r="I738" s="106" t="s">
        <v>164</v>
      </c>
      <c r="J738" s="106" t="str">
        <f>VLOOKUP(I738,Presupuesto!$B$11:$C$565,2,0)</f>
        <v>AGUINALDO Y DECIMO CUARTO MES</v>
      </c>
      <c r="K738" s="88" t="str">
        <f t="shared" ref="K738:K769" si="24">$K$737</f>
        <v>Posgrado</v>
      </c>
      <c r="L738" s="88" t="s">
        <v>720</v>
      </c>
    </row>
    <row r="739" spans="3:12" ht="15.75" thickBot="1" x14ac:dyDescent="0.3">
      <c r="C739" s="156" t="s">
        <v>1350</v>
      </c>
      <c r="D739" s="148"/>
      <c r="E739" s="140">
        <v>0</v>
      </c>
      <c r="F739" s="107">
        <f>IF(E737&lt;6,"",((E737-6)/12)*(G737/E737))</f>
        <v>0</v>
      </c>
      <c r="G739" s="87">
        <f>F739</f>
        <v>0</v>
      </c>
      <c r="H739" s="149"/>
      <c r="I739" s="91" t="s">
        <v>165</v>
      </c>
      <c r="J739" s="91" t="str">
        <f>VLOOKUP(I739,Presupuesto!$B$11:$C$565,2,0)</f>
        <v>DECIMOCUARTO MES</v>
      </c>
      <c r="K739" s="88" t="str">
        <f t="shared" si="24"/>
        <v>Posgrado</v>
      </c>
      <c r="L739" s="88" t="s">
        <v>721</v>
      </c>
    </row>
    <row r="740" spans="3:12" ht="15.75" thickBot="1" x14ac:dyDescent="0.3">
      <c r="C740" s="125" t="s">
        <v>85</v>
      </c>
      <c r="D740" s="170"/>
      <c r="E740" s="138">
        <v>12</v>
      </c>
      <c r="F740" s="206">
        <f>HLOOKUP($C740,$BZ$2:$CM$3,2,0)</f>
        <v>39703.99</v>
      </c>
      <c r="G740" s="103">
        <f>D740*E740*F740</f>
        <v>0</v>
      </c>
      <c r="H740" s="150"/>
      <c r="I740" s="104" t="s">
        <v>151</v>
      </c>
      <c r="J740" s="104" t="str">
        <f>VLOOKUP(I740,Presupuesto!$B$11:$C$565,2,0)</f>
        <v>SUELDOS Y SALARIOS PERMANENTES</v>
      </c>
      <c r="K740" s="88" t="str">
        <f t="shared" si="24"/>
        <v>Posgrado</v>
      </c>
      <c r="L740" s="88" t="s">
        <v>721</v>
      </c>
    </row>
    <row r="741" spans="3:12" x14ac:dyDescent="0.25">
      <c r="C741" s="155" t="s">
        <v>1349</v>
      </c>
      <c r="D741" s="148"/>
      <c r="E741" s="140">
        <v>0</v>
      </c>
      <c r="F741" s="90">
        <f>IF(E740=0,"",(G740/E740)/12*E740)</f>
        <v>0</v>
      </c>
      <c r="G741" s="87">
        <f>F741</f>
        <v>0</v>
      </c>
      <c r="H741" s="149"/>
      <c r="I741" s="106" t="s">
        <v>164</v>
      </c>
      <c r="J741" s="106" t="str">
        <f>VLOOKUP(I741,Presupuesto!$B$11:$C$565,2,0)</f>
        <v>AGUINALDO Y DECIMO CUARTO MES</v>
      </c>
      <c r="K741" s="88" t="str">
        <f t="shared" si="24"/>
        <v>Posgrado</v>
      </c>
      <c r="L741" s="88" t="s">
        <v>721</v>
      </c>
    </row>
    <row r="742" spans="3:12" ht="15.75" thickBot="1" x14ac:dyDescent="0.3">
      <c r="C742" s="156" t="s">
        <v>1350</v>
      </c>
      <c r="D742" s="148"/>
      <c r="E742" s="140">
        <v>0</v>
      </c>
      <c r="F742" s="107">
        <f>IF(E740&lt;6,"",((E740-6)/12)*(G740/E740))</f>
        <v>0</v>
      </c>
      <c r="G742" s="87">
        <f>F742</f>
        <v>0</v>
      </c>
      <c r="H742" s="149"/>
      <c r="I742" s="91" t="s">
        <v>165</v>
      </c>
      <c r="J742" s="91" t="str">
        <f>VLOOKUP(I742,Presupuesto!$B$11:$C$565,2,0)</f>
        <v>DECIMOCUARTO MES</v>
      </c>
      <c r="K742" s="88" t="str">
        <f t="shared" si="24"/>
        <v>Posgrado</v>
      </c>
      <c r="L742" s="88" t="s">
        <v>721</v>
      </c>
    </row>
    <row r="743" spans="3:12" ht="15.75" thickBot="1" x14ac:dyDescent="0.3">
      <c r="C743" s="125" t="s">
        <v>86</v>
      </c>
      <c r="D743" s="170"/>
      <c r="E743" s="138">
        <v>12</v>
      </c>
      <c r="F743" s="206">
        <f>HLOOKUP($C743,$BZ$2:$CM$3,2,0)</f>
        <v>35733.589999999997</v>
      </c>
      <c r="G743" s="103">
        <f>D743*E743*F743</f>
        <v>0</v>
      </c>
      <c r="H743" s="150"/>
      <c r="I743" s="104" t="s">
        <v>151</v>
      </c>
      <c r="J743" s="104" t="str">
        <f>VLOOKUP(I743,Presupuesto!$B$11:$C$565,2,0)</f>
        <v>SUELDOS Y SALARIOS PERMANENTES</v>
      </c>
      <c r="K743" s="88" t="str">
        <f t="shared" si="24"/>
        <v>Posgrado</v>
      </c>
      <c r="L743" s="88" t="s">
        <v>721</v>
      </c>
    </row>
    <row r="744" spans="3:12" x14ac:dyDescent="0.25">
      <c r="C744" s="155" t="s">
        <v>1349</v>
      </c>
      <c r="D744" s="148"/>
      <c r="E744" s="140">
        <v>0</v>
      </c>
      <c r="F744" s="90">
        <f>IF(E743=0,"",(G743/E743)/12*E743)</f>
        <v>0</v>
      </c>
      <c r="G744" s="87">
        <f>F744</f>
        <v>0</v>
      </c>
      <c r="H744" s="149"/>
      <c r="I744" s="106" t="s">
        <v>164</v>
      </c>
      <c r="J744" s="106" t="str">
        <f>VLOOKUP(I744,Presupuesto!$B$11:$C$565,2,0)</f>
        <v>AGUINALDO Y DECIMO CUARTO MES</v>
      </c>
      <c r="K744" s="88" t="str">
        <f t="shared" si="24"/>
        <v>Posgrado</v>
      </c>
      <c r="L744" s="88" t="s">
        <v>721</v>
      </c>
    </row>
    <row r="745" spans="3:12" ht="15.75" thickBot="1" x14ac:dyDescent="0.3">
      <c r="C745" s="156" t="s">
        <v>1350</v>
      </c>
      <c r="D745" s="148"/>
      <c r="E745" s="140">
        <v>0</v>
      </c>
      <c r="F745" s="107">
        <f>IF(E743&lt;6,"",((E743-6)/12)*(G743/E743))</f>
        <v>0</v>
      </c>
      <c r="G745" s="87">
        <f>F745</f>
        <v>0</v>
      </c>
      <c r="H745" s="149"/>
      <c r="I745" s="91" t="s">
        <v>165</v>
      </c>
      <c r="J745" s="91" t="str">
        <f>VLOOKUP(I745,Presupuesto!$B$11:$C$565,2,0)</f>
        <v>DECIMOCUARTO MES</v>
      </c>
      <c r="K745" s="88" t="str">
        <f t="shared" si="24"/>
        <v>Posgrado</v>
      </c>
      <c r="L745" s="88" t="s">
        <v>721</v>
      </c>
    </row>
    <row r="746" spans="3:12" ht="15.75" thickBot="1" x14ac:dyDescent="0.3">
      <c r="C746" s="125" t="s">
        <v>87</v>
      </c>
      <c r="D746" s="170"/>
      <c r="E746" s="138">
        <v>12</v>
      </c>
      <c r="F746" s="206">
        <f>HLOOKUP($C746,$BZ$2:$CM$3,2,0)</f>
        <v>31763.19</v>
      </c>
      <c r="G746" s="103">
        <f>D746*E746*F746</f>
        <v>0</v>
      </c>
      <c r="H746" s="150"/>
      <c r="I746" s="104" t="s">
        <v>151</v>
      </c>
      <c r="J746" s="104" t="str">
        <f>VLOOKUP(I746,Presupuesto!$B$11:$C$565,2,0)</f>
        <v>SUELDOS Y SALARIOS PERMANENTES</v>
      </c>
      <c r="K746" s="88" t="str">
        <f t="shared" si="24"/>
        <v>Posgrado</v>
      </c>
      <c r="L746" s="88" t="s">
        <v>721</v>
      </c>
    </row>
    <row r="747" spans="3:12" x14ac:dyDescent="0.25">
      <c r="C747" s="155" t="s">
        <v>1349</v>
      </c>
      <c r="D747" s="148"/>
      <c r="E747" s="140">
        <v>0</v>
      </c>
      <c r="F747" s="90">
        <f>IF(E746=0,"",(G746/E746)/12*E746)</f>
        <v>0</v>
      </c>
      <c r="G747" s="87">
        <f>F747</f>
        <v>0</v>
      </c>
      <c r="H747" s="149"/>
      <c r="I747" s="106" t="s">
        <v>164</v>
      </c>
      <c r="J747" s="106" t="str">
        <f>VLOOKUP(I747,Presupuesto!$B$11:$C$565,2,0)</f>
        <v>AGUINALDO Y DECIMO CUARTO MES</v>
      </c>
      <c r="K747" s="88" t="str">
        <f t="shared" si="24"/>
        <v>Posgrado</v>
      </c>
      <c r="L747" s="88" t="s">
        <v>721</v>
      </c>
    </row>
    <row r="748" spans="3:12" ht="15.75" thickBot="1" x14ac:dyDescent="0.3">
      <c r="C748" s="156" t="s">
        <v>1350</v>
      </c>
      <c r="D748" s="148"/>
      <c r="E748" s="140">
        <v>0</v>
      </c>
      <c r="F748" s="107">
        <f>IF(E746&lt;6,"",((E746-6)/12)*(G746/E746))</f>
        <v>0</v>
      </c>
      <c r="G748" s="87">
        <f>F748</f>
        <v>0</v>
      </c>
      <c r="H748" s="149"/>
      <c r="I748" s="91" t="s">
        <v>165</v>
      </c>
      <c r="J748" s="91" t="str">
        <f>VLOOKUP(I748,Presupuesto!$B$11:$C$565,2,0)</f>
        <v>DECIMOCUARTO MES</v>
      </c>
      <c r="K748" s="88" t="str">
        <f t="shared" si="24"/>
        <v>Posgrado</v>
      </c>
      <c r="L748" s="88" t="s">
        <v>721</v>
      </c>
    </row>
    <row r="749" spans="3:12" ht="15.75" thickBot="1" x14ac:dyDescent="0.3">
      <c r="C749" s="125" t="s">
        <v>88</v>
      </c>
      <c r="D749" s="170"/>
      <c r="E749" s="138">
        <v>12</v>
      </c>
      <c r="F749" s="206">
        <f>HLOOKUP($C749,$BZ$2:$CM$3,2,0)</f>
        <v>29777.99</v>
      </c>
      <c r="G749" s="103">
        <f>D749*E749*F749</f>
        <v>0</v>
      </c>
      <c r="H749" s="150"/>
      <c r="I749" s="104" t="s">
        <v>151</v>
      </c>
      <c r="J749" s="104" t="str">
        <f>VLOOKUP(I749,Presupuesto!$B$11:$C$565,2,0)</f>
        <v>SUELDOS Y SALARIOS PERMANENTES</v>
      </c>
      <c r="K749" s="88" t="str">
        <f t="shared" si="24"/>
        <v>Posgrado</v>
      </c>
      <c r="L749" s="88" t="s">
        <v>721</v>
      </c>
    </row>
    <row r="750" spans="3:12" x14ac:dyDescent="0.25">
      <c r="C750" s="155" t="s">
        <v>1349</v>
      </c>
      <c r="D750" s="148"/>
      <c r="E750" s="140">
        <v>0</v>
      </c>
      <c r="F750" s="90">
        <f>IF(E749=0,"",(G749/E749)/12*E749)</f>
        <v>0</v>
      </c>
      <c r="G750" s="87">
        <f>F750</f>
        <v>0</v>
      </c>
      <c r="H750" s="149"/>
      <c r="I750" s="106" t="s">
        <v>164</v>
      </c>
      <c r="J750" s="106" t="str">
        <f>VLOOKUP(I750,Presupuesto!$B$11:$C$565,2,0)</f>
        <v>AGUINALDO Y DECIMO CUARTO MES</v>
      </c>
      <c r="K750" s="88" t="str">
        <f t="shared" si="24"/>
        <v>Posgrado</v>
      </c>
      <c r="L750" s="88" t="s">
        <v>721</v>
      </c>
    </row>
    <row r="751" spans="3:12" ht="15.75" thickBot="1" x14ac:dyDescent="0.3">
      <c r="C751" s="156" t="s">
        <v>1350</v>
      </c>
      <c r="D751" s="148"/>
      <c r="E751" s="140">
        <v>0</v>
      </c>
      <c r="F751" s="107">
        <f>IF(E749&lt;6,"",((E749-6)/12)*(G749/E749))</f>
        <v>0</v>
      </c>
      <c r="G751" s="87">
        <f>F751</f>
        <v>0</v>
      </c>
      <c r="H751" s="149"/>
      <c r="I751" s="91" t="s">
        <v>165</v>
      </c>
      <c r="J751" s="91" t="str">
        <f>VLOOKUP(I751,Presupuesto!$B$11:$C$565,2,0)</f>
        <v>DECIMOCUARTO MES</v>
      </c>
      <c r="K751" s="88" t="str">
        <f t="shared" si="24"/>
        <v>Posgrado</v>
      </c>
      <c r="L751" s="88" t="s">
        <v>721</v>
      </c>
    </row>
    <row r="752" spans="3:12" ht="15.75" thickBot="1" x14ac:dyDescent="0.3">
      <c r="C752" s="125" t="s">
        <v>89</v>
      </c>
      <c r="D752" s="170"/>
      <c r="E752" s="138">
        <v>12</v>
      </c>
      <c r="F752" s="206">
        <f>HLOOKUP($C752,$BZ$2:$CM$3,2,0)</f>
        <v>27792.79</v>
      </c>
      <c r="G752" s="103">
        <f>D752*E752*F752</f>
        <v>0</v>
      </c>
      <c r="H752" s="150"/>
      <c r="I752" s="104" t="s">
        <v>151</v>
      </c>
      <c r="J752" s="104" t="str">
        <f>VLOOKUP(I752,Presupuesto!$B$11:$C$565,2,0)</f>
        <v>SUELDOS Y SALARIOS PERMANENTES</v>
      </c>
      <c r="K752" s="88" t="str">
        <f t="shared" si="24"/>
        <v>Posgrado</v>
      </c>
      <c r="L752" s="88" t="s">
        <v>721</v>
      </c>
    </row>
    <row r="753" spans="3:12" x14ac:dyDescent="0.25">
      <c r="C753" s="155" t="s">
        <v>1349</v>
      </c>
      <c r="D753" s="148"/>
      <c r="E753" s="140">
        <v>0</v>
      </c>
      <c r="F753" s="90">
        <f>IF(E752=0,"",(G752/E752)/12*E752)</f>
        <v>0</v>
      </c>
      <c r="G753" s="87">
        <f>F753</f>
        <v>0</v>
      </c>
      <c r="H753" s="149"/>
      <c r="I753" s="106" t="s">
        <v>164</v>
      </c>
      <c r="J753" s="106" t="str">
        <f>VLOOKUP(I753,Presupuesto!$B$11:$C$565,2,0)</f>
        <v>AGUINALDO Y DECIMO CUARTO MES</v>
      </c>
      <c r="K753" s="88" t="str">
        <f t="shared" si="24"/>
        <v>Posgrado</v>
      </c>
      <c r="L753" s="88" t="s">
        <v>721</v>
      </c>
    </row>
    <row r="754" spans="3:12" ht="15.75" thickBot="1" x14ac:dyDescent="0.3">
      <c r="C754" s="156" t="s">
        <v>1350</v>
      </c>
      <c r="D754" s="148"/>
      <c r="E754" s="140">
        <v>0</v>
      </c>
      <c r="F754" s="107">
        <f>IF(E752&lt;6,"",((E752-6)/12)*(G752/E752))</f>
        <v>0</v>
      </c>
      <c r="G754" s="87">
        <f>F754</f>
        <v>0</v>
      </c>
      <c r="H754" s="149"/>
      <c r="I754" s="91" t="s">
        <v>165</v>
      </c>
      <c r="J754" s="91" t="str">
        <f>VLOOKUP(I754,Presupuesto!$B$11:$C$565,2,0)</f>
        <v>DECIMOCUARTO MES</v>
      </c>
      <c r="K754" s="88" t="str">
        <f t="shared" si="24"/>
        <v>Posgrado</v>
      </c>
      <c r="L754" s="88" t="s">
        <v>721</v>
      </c>
    </row>
    <row r="755" spans="3:12" ht="15.75" thickBot="1" x14ac:dyDescent="0.3">
      <c r="C755" s="125" t="s">
        <v>90</v>
      </c>
      <c r="D755" s="170"/>
      <c r="E755" s="138">
        <v>12</v>
      </c>
      <c r="F755" s="206">
        <f>HLOOKUP($C755,$BZ$2:$CM$3,2,0)</f>
        <v>18859.39</v>
      </c>
      <c r="G755" s="103">
        <f>D755*E755*F755</f>
        <v>0</v>
      </c>
      <c r="H755" s="150"/>
      <c r="I755" s="104" t="s">
        <v>151</v>
      </c>
      <c r="J755" s="104" t="str">
        <f>VLOOKUP(I755,Presupuesto!$B$11:$C$565,2,0)</f>
        <v>SUELDOS Y SALARIOS PERMANENTES</v>
      </c>
      <c r="K755" s="88" t="str">
        <f t="shared" si="24"/>
        <v>Posgrado</v>
      </c>
      <c r="L755" s="88" t="s">
        <v>721</v>
      </c>
    </row>
    <row r="756" spans="3:12" x14ac:dyDescent="0.25">
      <c r="C756" s="155" t="s">
        <v>1349</v>
      </c>
      <c r="D756" s="148"/>
      <c r="E756" s="140">
        <v>0</v>
      </c>
      <c r="F756" s="90">
        <f>IF(E755=0,"",(G755/E755)/12*E755)</f>
        <v>0</v>
      </c>
      <c r="G756" s="87">
        <f>F756</f>
        <v>0</v>
      </c>
      <c r="H756" s="149"/>
      <c r="I756" s="106" t="s">
        <v>164</v>
      </c>
      <c r="J756" s="106" t="str">
        <f>VLOOKUP(I756,Presupuesto!$B$11:$C$565,2,0)</f>
        <v>AGUINALDO Y DECIMO CUARTO MES</v>
      </c>
      <c r="K756" s="88" t="str">
        <f t="shared" si="24"/>
        <v>Posgrado</v>
      </c>
      <c r="L756" s="88" t="s">
        <v>721</v>
      </c>
    </row>
    <row r="757" spans="3:12" ht="15.75" thickBot="1" x14ac:dyDescent="0.3">
      <c r="C757" s="156" t="s">
        <v>1350</v>
      </c>
      <c r="D757" s="148"/>
      <c r="E757" s="140">
        <v>0</v>
      </c>
      <c r="F757" s="107">
        <f>IF(E755&lt;6,"",((E755-6)/12)*(G755/E755))</f>
        <v>0</v>
      </c>
      <c r="G757" s="87">
        <f>F757</f>
        <v>0</v>
      </c>
      <c r="H757" s="149"/>
      <c r="I757" s="91" t="s">
        <v>165</v>
      </c>
      <c r="J757" s="91" t="str">
        <f>VLOOKUP(I757,Presupuesto!$B$11:$C$565,2,0)</f>
        <v>DECIMOCUARTO MES</v>
      </c>
      <c r="K757" s="88" t="str">
        <f t="shared" si="24"/>
        <v>Posgrado</v>
      </c>
      <c r="L757" s="88" t="s">
        <v>721</v>
      </c>
    </row>
    <row r="758" spans="3:12" ht="15.75" thickBot="1" x14ac:dyDescent="0.3">
      <c r="C758" s="125" t="s">
        <v>91</v>
      </c>
      <c r="D758" s="170"/>
      <c r="E758" s="138">
        <v>12</v>
      </c>
      <c r="F758" s="206">
        <f>HLOOKUP($C758,$BZ$2:$CM$3,2,0)</f>
        <v>17866.8</v>
      </c>
      <c r="G758" s="103">
        <f>D758*E758*F758</f>
        <v>0</v>
      </c>
      <c r="H758" s="150"/>
      <c r="I758" s="104" t="s">
        <v>151</v>
      </c>
      <c r="J758" s="104" t="str">
        <f>VLOOKUP(I758,Presupuesto!$B$11:$C$565,2,0)</f>
        <v>SUELDOS Y SALARIOS PERMANENTES</v>
      </c>
      <c r="K758" s="88" t="str">
        <f t="shared" si="24"/>
        <v>Posgrado</v>
      </c>
      <c r="L758" s="88" t="s">
        <v>721</v>
      </c>
    </row>
    <row r="759" spans="3:12" x14ac:dyDescent="0.25">
      <c r="C759" s="155" t="s">
        <v>1349</v>
      </c>
      <c r="D759" s="148"/>
      <c r="E759" s="140">
        <v>0</v>
      </c>
      <c r="F759" s="90">
        <f>IF(E758=0,"",(G758/E758)/12*E758)</f>
        <v>0</v>
      </c>
      <c r="G759" s="87">
        <f>F759</f>
        <v>0</v>
      </c>
      <c r="H759" s="149"/>
      <c r="I759" s="106" t="s">
        <v>164</v>
      </c>
      <c r="J759" s="106" t="str">
        <f>VLOOKUP(I759,Presupuesto!$B$11:$C$565,2,0)</f>
        <v>AGUINALDO Y DECIMO CUARTO MES</v>
      </c>
      <c r="K759" s="88" t="str">
        <f t="shared" si="24"/>
        <v>Posgrado</v>
      </c>
      <c r="L759" s="88" t="s">
        <v>721</v>
      </c>
    </row>
    <row r="760" spans="3:12" ht="15.75" thickBot="1" x14ac:dyDescent="0.3">
      <c r="C760" s="156" t="s">
        <v>1350</v>
      </c>
      <c r="D760" s="148"/>
      <c r="E760" s="140">
        <v>0</v>
      </c>
      <c r="F760" s="107">
        <f>IF(E758&lt;6,"",((E758-6)/12)*(G758/E758))</f>
        <v>0</v>
      </c>
      <c r="G760" s="87">
        <f>F760</f>
        <v>0</v>
      </c>
      <c r="H760" s="149"/>
      <c r="I760" s="91" t="s">
        <v>165</v>
      </c>
      <c r="J760" s="91" t="str">
        <f>VLOOKUP(I760,Presupuesto!$B$11:$C$565,2,0)</f>
        <v>DECIMOCUARTO MES</v>
      </c>
      <c r="K760" s="88" t="str">
        <f t="shared" si="24"/>
        <v>Posgrado</v>
      </c>
      <c r="L760" s="88" t="s">
        <v>721</v>
      </c>
    </row>
    <row r="761" spans="3:12" ht="15.75" thickBot="1" x14ac:dyDescent="0.3">
      <c r="C761" s="125" t="s">
        <v>92</v>
      </c>
      <c r="D761" s="170"/>
      <c r="E761" s="138">
        <v>12</v>
      </c>
      <c r="F761" s="206">
        <f>HLOOKUP($C761,$BZ$2:$CM$3,2,0)</f>
        <v>13896.4</v>
      </c>
      <c r="G761" s="103">
        <f>D761*E761*F761</f>
        <v>0</v>
      </c>
      <c r="H761" s="150"/>
      <c r="I761" s="104" t="s">
        <v>151</v>
      </c>
      <c r="J761" s="104" t="str">
        <f>VLOOKUP(I761,Presupuesto!$B$11:$C$565,2,0)</f>
        <v>SUELDOS Y SALARIOS PERMANENTES</v>
      </c>
      <c r="K761" s="88" t="str">
        <f t="shared" si="24"/>
        <v>Posgrado</v>
      </c>
      <c r="L761" s="88" t="s">
        <v>721</v>
      </c>
    </row>
    <row r="762" spans="3:12" x14ac:dyDescent="0.25">
      <c r="C762" s="155" t="s">
        <v>1349</v>
      </c>
      <c r="D762" s="148"/>
      <c r="E762" s="140">
        <v>0</v>
      </c>
      <c r="F762" s="90">
        <f>IF(E761=0,"",(G761/E761)/12*E761)</f>
        <v>0</v>
      </c>
      <c r="G762" s="87">
        <f>F762</f>
        <v>0</v>
      </c>
      <c r="H762" s="149"/>
      <c r="I762" s="106" t="s">
        <v>164</v>
      </c>
      <c r="J762" s="106" t="str">
        <f>VLOOKUP(I762,Presupuesto!$B$11:$C$565,2,0)</f>
        <v>AGUINALDO Y DECIMO CUARTO MES</v>
      </c>
      <c r="K762" s="88" t="str">
        <f t="shared" si="24"/>
        <v>Posgrado</v>
      </c>
      <c r="L762" s="88" t="s">
        <v>721</v>
      </c>
    </row>
    <row r="763" spans="3:12" ht="15.75" thickBot="1" x14ac:dyDescent="0.3">
      <c r="C763" s="156" t="s">
        <v>1350</v>
      </c>
      <c r="D763" s="148"/>
      <c r="E763" s="140">
        <v>0</v>
      </c>
      <c r="F763" s="107">
        <f>IF(E761&lt;6,"",((E761-6)/12)*(G761/E761))</f>
        <v>0</v>
      </c>
      <c r="G763" s="87">
        <f>F763</f>
        <v>0</v>
      </c>
      <c r="H763" s="149"/>
      <c r="I763" s="91" t="s">
        <v>165</v>
      </c>
      <c r="J763" s="91" t="str">
        <f>VLOOKUP(I763,Presupuesto!$B$11:$C$565,2,0)</f>
        <v>DECIMOCUARTO MES</v>
      </c>
      <c r="K763" s="88" t="str">
        <f t="shared" si="24"/>
        <v>Posgrado</v>
      </c>
      <c r="L763" s="88" t="s">
        <v>721</v>
      </c>
    </row>
    <row r="764" spans="3:12" ht="15.75" thickBot="1" x14ac:dyDescent="0.3">
      <c r="C764" s="125" t="s">
        <v>93</v>
      </c>
      <c r="D764" s="170"/>
      <c r="E764" s="138">
        <v>12</v>
      </c>
      <c r="F764" s="206">
        <f>HLOOKUP($C764,$BZ$2:$CM$3,2,0)</f>
        <v>15004.09</v>
      </c>
      <c r="G764" s="103">
        <f>D764*E764*F764</f>
        <v>0</v>
      </c>
      <c r="H764" s="150"/>
      <c r="I764" s="104" t="s">
        <v>151</v>
      </c>
      <c r="J764" s="104" t="str">
        <f>VLOOKUP(I764,Presupuesto!$B$11:$C$565,2,0)</f>
        <v>SUELDOS Y SALARIOS PERMANENTES</v>
      </c>
      <c r="K764" s="88" t="str">
        <f t="shared" si="24"/>
        <v>Posgrado</v>
      </c>
      <c r="L764" s="88" t="s">
        <v>721</v>
      </c>
    </row>
    <row r="765" spans="3:12" x14ac:dyDescent="0.25">
      <c r="C765" s="155" t="s">
        <v>1349</v>
      </c>
      <c r="D765" s="148"/>
      <c r="E765" s="140">
        <v>0</v>
      </c>
      <c r="F765" s="90">
        <f>IF(E764=0,"",(G764/E764)/12*E764)</f>
        <v>0</v>
      </c>
      <c r="G765" s="87">
        <f>F765</f>
        <v>0</v>
      </c>
      <c r="H765" s="149"/>
      <c r="I765" s="106" t="s">
        <v>164</v>
      </c>
      <c r="J765" s="106" t="str">
        <f>VLOOKUP(I765,Presupuesto!$B$11:$C$565,2,0)</f>
        <v>AGUINALDO Y DECIMO CUARTO MES</v>
      </c>
      <c r="K765" s="88" t="str">
        <f t="shared" si="24"/>
        <v>Posgrado</v>
      </c>
      <c r="L765" s="88" t="s">
        <v>721</v>
      </c>
    </row>
    <row r="766" spans="3:12" ht="15.75" thickBot="1" x14ac:dyDescent="0.3">
      <c r="C766" s="156" t="s">
        <v>1350</v>
      </c>
      <c r="D766" s="148"/>
      <c r="E766" s="140">
        <v>0</v>
      </c>
      <c r="F766" s="107">
        <f>IF(E764&lt;6,"",((E764-6)/12)*(G764/E764))</f>
        <v>0</v>
      </c>
      <c r="G766" s="87">
        <f>F766</f>
        <v>0</v>
      </c>
      <c r="H766" s="149"/>
      <c r="I766" s="91" t="s">
        <v>165</v>
      </c>
      <c r="J766" s="91" t="str">
        <f>VLOOKUP(I766,Presupuesto!$B$11:$C$565,2,0)</f>
        <v>DECIMOCUARTO MES</v>
      </c>
      <c r="K766" s="88" t="str">
        <f t="shared" si="24"/>
        <v>Posgrado</v>
      </c>
      <c r="L766" s="88" t="s">
        <v>721</v>
      </c>
    </row>
    <row r="767" spans="3:12" ht="15.75" thickBot="1" x14ac:dyDescent="0.3">
      <c r="C767" s="125" t="s">
        <v>94</v>
      </c>
      <c r="D767" s="170"/>
      <c r="E767" s="138">
        <v>12</v>
      </c>
      <c r="F767" s="206">
        <f>HLOOKUP($C767,$BZ$2:$CM$3,2,0)</f>
        <v>13238.9</v>
      </c>
      <c r="G767" s="103">
        <f>D767*E767*F767</f>
        <v>0</v>
      </c>
      <c r="H767" s="150"/>
      <c r="I767" s="104" t="s">
        <v>151</v>
      </c>
      <c r="J767" s="104" t="str">
        <f>VLOOKUP(I767,Presupuesto!$B$11:$C$565,2,0)</f>
        <v>SUELDOS Y SALARIOS PERMANENTES</v>
      </c>
      <c r="K767" s="88" t="str">
        <f t="shared" si="24"/>
        <v>Posgrado</v>
      </c>
      <c r="L767" s="88" t="s">
        <v>721</v>
      </c>
    </row>
    <row r="768" spans="3:12" x14ac:dyDescent="0.25">
      <c r="C768" s="155" t="s">
        <v>1349</v>
      </c>
      <c r="D768" s="148"/>
      <c r="E768" s="140">
        <v>0</v>
      </c>
      <c r="F768" s="90">
        <f>IF(E767=0,"",(G767/E767)/12*E767)</f>
        <v>0</v>
      </c>
      <c r="G768" s="87">
        <f>F768</f>
        <v>0</v>
      </c>
      <c r="H768" s="149"/>
      <c r="I768" s="106" t="s">
        <v>164</v>
      </c>
      <c r="J768" s="106" t="str">
        <f>VLOOKUP(I768,Presupuesto!$B$11:$C$565,2,0)</f>
        <v>AGUINALDO Y DECIMO CUARTO MES</v>
      </c>
      <c r="K768" s="88" t="str">
        <f t="shared" si="24"/>
        <v>Posgrado</v>
      </c>
      <c r="L768" s="88" t="s">
        <v>721</v>
      </c>
    </row>
    <row r="769" spans="3:12" ht="15.75" thickBot="1" x14ac:dyDescent="0.3">
      <c r="C769" s="156" t="s">
        <v>1350</v>
      </c>
      <c r="D769" s="148"/>
      <c r="E769" s="140">
        <v>0</v>
      </c>
      <c r="F769" s="107">
        <f>IF(E767&lt;6,"",((E767-6)/12)*(G767/E767))</f>
        <v>0</v>
      </c>
      <c r="G769" s="87">
        <f>F769</f>
        <v>0</v>
      </c>
      <c r="H769" s="149"/>
      <c r="I769" s="91" t="s">
        <v>165</v>
      </c>
      <c r="J769" s="91" t="str">
        <f>VLOOKUP(I769,Presupuesto!$B$11:$C$565,2,0)</f>
        <v>DECIMOCUARTO MES</v>
      </c>
      <c r="K769" s="88" t="str">
        <f t="shared" si="24"/>
        <v>Posgrado</v>
      </c>
      <c r="L769" s="88" t="s">
        <v>721</v>
      </c>
    </row>
    <row r="770" spans="3:12" ht="15.75" thickBot="1" x14ac:dyDescent="0.3">
      <c r="C770" s="125" t="s">
        <v>95</v>
      </c>
      <c r="D770" s="170"/>
      <c r="E770" s="138">
        <v>12</v>
      </c>
      <c r="F770" s="206">
        <f>HLOOKUP($C770,$BZ$2:$CM$3,2,0)</f>
        <v>12356.31</v>
      </c>
      <c r="G770" s="103">
        <f>D770*E770*F770</f>
        <v>0</v>
      </c>
      <c r="H770" s="150"/>
      <c r="I770" s="104" t="s">
        <v>151</v>
      </c>
      <c r="J770" s="104" t="str">
        <f>VLOOKUP(I770,Presupuesto!$B$11:$C$565,2,0)</f>
        <v>SUELDOS Y SALARIOS PERMANENTES</v>
      </c>
      <c r="K770" s="88" t="str">
        <f t="shared" ref="K770:K787" si="25">$K$737</f>
        <v>Posgrado</v>
      </c>
      <c r="L770" s="88" t="s">
        <v>721</v>
      </c>
    </row>
    <row r="771" spans="3:12" x14ac:dyDescent="0.25">
      <c r="C771" s="155" t="s">
        <v>1349</v>
      </c>
      <c r="D771" s="148"/>
      <c r="E771" s="140">
        <v>0</v>
      </c>
      <c r="F771" s="90">
        <f>IF(E770=0,"",(G770/E770)/12*E770)</f>
        <v>0</v>
      </c>
      <c r="G771" s="87">
        <f>F771</f>
        <v>0</v>
      </c>
      <c r="H771" s="149"/>
      <c r="I771" s="106" t="s">
        <v>164</v>
      </c>
      <c r="J771" s="106" t="str">
        <f>VLOOKUP(I771,Presupuesto!$B$11:$C$565,2,0)</f>
        <v>AGUINALDO Y DECIMO CUARTO MES</v>
      </c>
      <c r="K771" s="88" t="str">
        <f t="shared" si="25"/>
        <v>Posgrado</v>
      </c>
      <c r="L771" s="88" t="s">
        <v>721</v>
      </c>
    </row>
    <row r="772" spans="3:12" ht="15.75" thickBot="1" x14ac:dyDescent="0.3">
      <c r="C772" s="156" t="s">
        <v>1350</v>
      </c>
      <c r="D772" s="148"/>
      <c r="E772" s="140">
        <v>0</v>
      </c>
      <c r="F772" s="107">
        <f>IF(E770&lt;6,"",((E770-6)/12)*(G770/E770))</f>
        <v>0</v>
      </c>
      <c r="G772" s="87">
        <f>F772</f>
        <v>0</v>
      </c>
      <c r="H772" s="149"/>
      <c r="I772" s="91" t="s">
        <v>165</v>
      </c>
      <c r="J772" s="91" t="str">
        <f>VLOOKUP(I772,Presupuesto!$B$11:$C$565,2,0)</f>
        <v>DECIMOCUARTO MES</v>
      </c>
      <c r="K772" s="88" t="str">
        <f t="shared" si="25"/>
        <v>Posgrado</v>
      </c>
      <c r="L772" s="88" t="s">
        <v>721</v>
      </c>
    </row>
    <row r="773" spans="3:12" ht="15.75" thickBot="1" x14ac:dyDescent="0.3">
      <c r="C773" s="125" t="s">
        <v>96</v>
      </c>
      <c r="D773" s="170"/>
      <c r="E773" s="138">
        <v>12</v>
      </c>
      <c r="F773" s="206">
        <f>HLOOKUP($C773,$BZ$2:$CM$3,2,0)</f>
        <v>463.22</v>
      </c>
      <c r="G773" s="103">
        <f>D773*E773*F773</f>
        <v>0</v>
      </c>
      <c r="H773" s="150"/>
      <c r="I773" s="104" t="s">
        <v>151</v>
      </c>
      <c r="J773" s="104" t="str">
        <f>VLOOKUP(I773,Presupuesto!$B$11:$C$565,2,0)</f>
        <v>SUELDOS Y SALARIOS PERMANENTES</v>
      </c>
      <c r="K773" s="88" t="str">
        <f t="shared" si="25"/>
        <v>Posgrado</v>
      </c>
      <c r="L773" s="88" t="s">
        <v>721</v>
      </c>
    </row>
    <row r="774" spans="3:12" x14ac:dyDescent="0.25">
      <c r="C774" s="155" t="s">
        <v>1349</v>
      </c>
      <c r="D774" s="148"/>
      <c r="E774" s="140">
        <v>0</v>
      </c>
      <c r="F774" s="90">
        <f>IF(E773=0,"",(G773/E773)/12*E773)</f>
        <v>0</v>
      </c>
      <c r="G774" s="87">
        <f>F774</f>
        <v>0</v>
      </c>
      <c r="H774" s="149"/>
      <c r="I774" s="106" t="s">
        <v>164</v>
      </c>
      <c r="J774" s="106" t="str">
        <f>VLOOKUP(I774,Presupuesto!$B$11:$C$565,2,0)</f>
        <v>AGUINALDO Y DECIMO CUARTO MES</v>
      </c>
      <c r="K774" s="88" t="str">
        <f t="shared" si="25"/>
        <v>Posgrado</v>
      </c>
      <c r="L774" s="88" t="s">
        <v>721</v>
      </c>
    </row>
    <row r="775" spans="3:12" ht="15.75" thickBot="1" x14ac:dyDescent="0.3">
      <c r="C775" s="156" t="s">
        <v>1350</v>
      </c>
      <c r="D775" s="148"/>
      <c r="E775" s="140">
        <v>0</v>
      </c>
      <c r="F775" s="107">
        <f>IF(E773&lt;6,"",((E773-6)/12)*(G773/E773))</f>
        <v>0</v>
      </c>
      <c r="G775" s="87">
        <f>F775</f>
        <v>0</v>
      </c>
      <c r="H775" s="149"/>
      <c r="I775" s="91" t="s">
        <v>165</v>
      </c>
      <c r="J775" s="91" t="str">
        <f>VLOOKUP(I775,Presupuesto!$B$11:$C$565,2,0)</f>
        <v>DECIMOCUARTO MES</v>
      </c>
      <c r="K775" s="88" t="str">
        <f t="shared" si="25"/>
        <v>Posgrado</v>
      </c>
      <c r="L775" s="88" t="s">
        <v>721</v>
      </c>
    </row>
    <row r="776" spans="3:12" ht="15.75" thickBot="1" x14ac:dyDescent="0.3">
      <c r="C776" s="125" t="s">
        <v>97</v>
      </c>
      <c r="D776" s="170"/>
      <c r="E776" s="138">
        <v>12</v>
      </c>
      <c r="F776" s="206">
        <f>HLOOKUP($C776,$BZ$2:$CM$3,2,0)</f>
        <v>2007.3</v>
      </c>
      <c r="G776" s="103">
        <f>D776*E776*F776</f>
        <v>0</v>
      </c>
      <c r="H776" s="150"/>
      <c r="I776" s="104" t="s">
        <v>151</v>
      </c>
      <c r="J776" s="104" t="str">
        <f>VLOOKUP(I776,Presupuesto!$B$11:$C$565,2,0)</f>
        <v>SUELDOS Y SALARIOS PERMANENTES</v>
      </c>
      <c r="K776" s="88" t="str">
        <f t="shared" si="25"/>
        <v>Posgrado</v>
      </c>
      <c r="L776" s="88" t="s">
        <v>721</v>
      </c>
    </row>
    <row r="777" spans="3:12" x14ac:dyDescent="0.25">
      <c r="C777" s="155" t="s">
        <v>1349</v>
      </c>
      <c r="D777" s="148"/>
      <c r="E777" s="140">
        <v>0</v>
      </c>
      <c r="F777" s="90">
        <f>IF(E776=0,"",(G776/E776)/12*E776)</f>
        <v>0</v>
      </c>
      <c r="G777" s="87">
        <f>F777</f>
        <v>0</v>
      </c>
      <c r="H777" s="149"/>
      <c r="I777" s="106" t="s">
        <v>164</v>
      </c>
      <c r="J777" s="106" t="str">
        <f>VLOOKUP(I777,Presupuesto!$B$11:$C$565,2,0)</f>
        <v>AGUINALDO Y DECIMO CUARTO MES</v>
      </c>
      <c r="K777" s="88" t="str">
        <f t="shared" si="25"/>
        <v>Posgrado</v>
      </c>
      <c r="L777" s="88" t="s">
        <v>721</v>
      </c>
    </row>
    <row r="778" spans="3:12" ht="15.75" thickBot="1" x14ac:dyDescent="0.3">
      <c r="C778" s="156" t="s">
        <v>1350</v>
      </c>
      <c r="D778" s="148"/>
      <c r="E778" s="140">
        <v>0</v>
      </c>
      <c r="F778" s="107">
        <f>IF(E776&lt;6,"",((E776-6)/12)*(G776/E776))</f>
        <v>0</v>
      </c>
      <c r="G778" s="87">
        <f>F778</f>
        <v>0</v>
      </c>
      <c r="H778" s="149"/>
      <c r="I778" s="91" t="s">
        <v>165</v>
      </c>
      <c r="J778" s="91" t="str">
        <f>VLOOKUP(I778,Presupuesto!$B$11:$C$565,2,0)</f>
        <v>DECIMOCUARTO MES</v>
      </c>
      <c r="K778" s="88" t="str">
        <f t="shared" si="25"/>
        <v>Posgrado</v>
      </c>
      <c r="L778" s="88" t="s">
        <v>721</v>
      </c>
    </row>
    <row r="779" spans="3:12" ht="15.75" thickBot="1" x14ac:dyDescent="0.3">
      <c r="C779" s="128" t="s">
        <v>101</v>
      </c>
      <c r="D779" s="170"/>
      <c r="E779" s="138">
        <v>12</v>
      </c>
      <c r="F779" s="127">
        <v>30000</v>
      </c>
      <c r="G779" s="103">
        <f>D779*E779*F779</f>
        <v>0</v>
      </c>
      <c r="H779" s="150"/>
      <c r="I779" s="104" t="s">
        <v>200</v>
      </c>
      <c r="J779" s="104" t="str">
        <f>VLOOKUP(I779,Presupuesto!$B$11:$C$565,2,0)</f>
        <v>CONTRATOS ESPECIALES</v>
      </c>
      <c r="K779" s="88" t="str">
        <f t="shared" si="25"/>
        <v>Posgrado</v>
      </c>
      <c r="L779" s="88" t="s">
        <v>721</v>
      </c>
    </row>
    <row r="780" spans="3:12" x14ac:dyDescent="0.25">
      <c r="C780" s="155" t="s">
        <v>1349</v>
      </c>
      <c r="D780" s="148"/>
      <c r="E780" s="140">
        <v>0</v>
      </c>
      <c r="F780" s="107">
        <f>IF(E779=0,"",(G779/E779)/12*E779)</f>
        <v>0</v>
      </c>
      <c r="G780" s="87">
        <f>F780</f>
        <v>0</v>
      </c>
      <c r="H780" s="149"/>
      <c r="I780" s="91" t="s">
        <v>200</v>
      </c>
      <c r="J780" s="91" t="str">
        <f>VLOOKUP(I780,Presupuesto!$B$11:$C$565,2,0)</f>
        <v>CONTRATOS ESPECIALES</v>
      </c>
      <c r="K780" s="88" t="str">
        <f t="shared" si="25"/>
        <v>Posgrado</v>
      </c>
      <c r="L780" s="88" t="s">
        <v>719</v>
      </c>
    </row>
    <row r="781" spans="3:12" ht="15.75" thickBot="1" x14ac:dyDescent="0.3">
      <c r="C781" s="156" t="s">
        <v>1350</v>
      </c>
      <c r="D781" s="148"/>
      <c r="E781" s="140">
        <v>0</v>
      </c>
      <c r="F781" s="90">
        <f>IF(E779&lt;6,"",((E779-6)/12)*(G779/E779))</f>
        <v>0</v>
      </c>
      <c r="G781" s="87">
        <f>F781</f>
        <v>0</v>
      </c>
      <c r="H781" s="149"/>
      <c r="I781" s="91" t="s">
        <v>200</v>
      </c>
      <c r="J781" s="91" t="str">
        <f>VLOOKUP(I781,Presupuesto!$B$11:$C$565,2,0)</f>
        <v>CONTRATOS ESPECIALES</v>
      </c>
      <c r="K781" s="88" t="str">
        <f t="shared" si="25"/>
        <v>Posgrado</v>
      </c>
      <c r="L781" s="88" t="s">
        <v>727</v>
      </c>
    </row>
    <row r="782" spans="3:12" ht="15.75" thickBot="1" x14ac:dyDescent="0.3">
      <c r="C782" s="128" t="s">
        <v>102</v>
      </c>
      <c r="D782" s="170"/>
      <c r="E782" s="138">
        <v>12</v>
      </c>
      <c r="F782" s="108">
        <v>30000</v>
      </c>
      <c r="G782" s="103">
        <f>D782*E782*F782</f>
        <v>0</v>
      </c>
      <c r="H782" s="150"/>
      <c r="I782" s="104" t="s">
        <v>298</v>
      </c>
      <c r="J782" s="104" t="str">
        <f>VLOOKUP(I782,Presupuesto!$B$11:$C$565,2,0)</f>
        <v>OTROS SERVICIOS TECNICOS Y PROFESIONALES</v>
      </c>
      <c r="K782" s="88" t="str">
        <f t="shared" si="25"/>
        <v>Posgrado</v>
      </c>
      <c r="L782" s="88" t="s">
        <v>719</v>
      </c>
    </row>
    <row r="783" spans="3:12" x14ac:dyDescent="0.25">
      <c r="C783" s="155" t="s">
        <v>1349</v>
      </c>
      <c r="D783" s="148"/>
      <c r="E783" s="140">
        <v>0</v>
      </c>
      <c r="F783" s="90">
        <v>0</v>
      </c>
      <c r="G783" s="87">
        <f>F783</f>
        <v>0</v>
      </c>
      <c r="H783" s="149"/>
      <c r="I783" s="91" t="s">
        <v>298</v>
      </c>
      <c r="J783" s="91" t="str">
        <f>VLOOKUP(I783,Presupuesto!$B$11:$C$565,2,0)</f>
        <v>OTROS SERVICIOS TECNICOS Y PROFESIONALES</v>
      </c>
      <c r="K783" s="88" t="str">
        <f t="shared" si="25"/>
        <v>Posgrado</v>
      </c>
      <c r="L783" s="88" t="s">
        <v>719</v>
      </c>
    </row>
    <row r="784" spans="3:12" ht="15.75" thickBot="1" x14ac:dyDescent="0.3">
      <c r="C784" s="156" t="s">
        <v>1350</v>
      </c>
      <c r="D784" s="148"/>
      <c r="E784" s="140">
        <v>0</v>
      </c>
      <c r="F784" s="90">
        <v>0</v>
      </c>
      <c r="G784" s="87">
        <f>F784</f>
        <v>0</v>
      </c>
      <c r="H784" s="149"/>
      <c r="I784" s="91" t="s">
        <v>298</v>
      </c>
      <c r="J784" s="91" t="str">
        <f>VLOOKUP(I784,Presupuesto!$B$11:$C$565,2,0)</f>
        <v>OTROS SERVICIOS TECNICOS Y PROFESIONALES</v>
      </c>
      <c r="K784" s="88" t="str">
        <f t="shared" si="25"/>
        <v>Posgrado</v>
      </c>
      <c r="L784" s="88" t="s">
        <v>719</v>
      </c>
    </row>
    <row r="785" spans="3:12" ht="15.75" thickBot="1" x14ac:dyDescent="0.3">
      <c r="C785" s="128" t="s">
        <v>103</v>
      </c>
      <c r="D785" s="170"/>
      <c r="E785" s="138">
        <v>12</v>
      </c>
      <c r="F785" s="108">
        <v>30000</v>
      </c>
      <c r="G785" s="103">
        <f>D785*E785*F785</f>
        <v>0</v>
      </c>
      <c r="H785" s="150"/>
      <c r="I785" s="104" t="s">
        <v>151</v>
      </c>
      <c r="J785" s="104" t="str">
        <f>VLOOKUP(I785,Presupuesto!$B$11:$C$565,2,0)</f>
        <v>SUELDOS Y SALARIOS PERMANENTES</v>
      </c>
      <c r="K785" s="88" t="str">
        <f t="shared" si="25"/>
        <v>Posgrado</v>
      </c>
      <c r="L785" s="88" t="s">
        <v>719</v>
      </c>
    </row>
    <row r="786" spans="3:12" x14ac:dyDescent="0.25">
      <c r="C786" s="155" t="s">
        <v>1349</v>
      </c>
      <c r="D786" s="153"/>
      <c r="E786" s="119">
        <v>0</v>
      </c>
      <c r="F786" s="109">
        <f>IF(E785=0,"",(G785/E785)/12*E785)</f>
        <v>0</v>
      </c>
      <c r="G786" s="110">
        <f>F786</f>
        <v>0</v>
      </c>
      <c r="H786" s="149"/>
      <c r="I786" s="91" t="s">
        <v>164</v>
      </c>
      <c r="J786" s="91" t="str">
        <f>VLOOKUP(I786,Presupuesto!$B$11:$C$565,2,0)</f>
        <v>AGUINALDO Y DECIMO CUARTO MES</v>
      </c>
      <c r="K786" s="88" t="str">
        <f t="shared" si="25"/>
        <v>Posgrado</v>
      </c>
      <c r="L786" s="88" t="s">
        <v>719</v>
      </c>
    </row>
    <row r="787" spans="3:12" ht="15.75" thickBot="1" x14ac:dyDescent="0.3">
      <c r="C787" s="157" t="s">
        <v>1350</v>
      </c>
      <c r="D787" s="147"/>
      <c r="E787" s="120">
        <v>0</v>
      </c>
      <c r="F787" s="95">
        <f>IF(E785&lt;6,"",((E785-6)/12)*(G785/E785))</f>
        <v>0</v>
      </c>
      <c r="G787" s="95">
        <f>F787</f>
        <v>0</v>
      </c>
      <c r="H787" s="147"/>
      <c r="I787" s="96" t="s">
        <v>165</v>
      </c>
      <c r="J787" s="113" t="str">
        <f>VLOOKUP(I787,Presupuesto!$B$11:$C$565,2,0)</f>
        <v>DECIMOCUARTO MES</v>
      </c>
      <c r="K787" s="96" t="str">
        <f t="shared" si="25"/>
        <v>Posgrado</v>
      </c>
      <c r="L787" s="113" t="s">
        <v>719</v>
      </c>
    </row>
    <row r="789" spans="3:12" ht="15.75" thickBot="1" x14ac:dyDescent="0.3">
      <c r="C789" s="254"/>
      <c r="D789" s="243"/>
      <c r="E789" s="254"/>
      <c r="F789" s="254"/>
      <c r="G789" s="254"/>
      <c r="H789" s="243"/>
      <c r="I789" s="254"/>
      <c r="J789" s="254"/>
      <c r="K789" s="254"/>
      <c r="L789" s="254"/>
    </row>
    <row r="790" spans="3:12" ht="15.75" thickBot="1" x14ac:dyDescent="0.3">
      <c r="C790" s="67" t="s">
        <v>1308</v>
      </c>
      <c r="D790" s="30">
        <f>SUM(G797:G847)</f>
        <v>0</v>
      </c>
      <c r="E790" s="84"/>
      <c r="F790" s="84"/>
      <c r="G790" s="84"/>
      <c r="H790" s="69"/>
      <c r="I790" s="69"/>
      <c r="J790" s="69"/>
      <c r="K790" s="254"/>
      <c r="L790" s="254"/>
    </row>
    <row r="791" spans="3:12" x14ac:dyDescent="0.25">
      <c r="C791" s="254"/>
      <c r="D791" s="31"/>
      <c r="E791" s="84"/>
      <c r="F791" s="84"/>
      <c r="G791" s="84"/>
      <c r="H791" s="69"/>
      <c r="I791" s="69"/>
      <c r="J791" s="69"/>
      <c r="K791" s="254"/>
      <c r="L791" s="254"/>
    </row>
    <row r="792" spans="3:12" x14ac:dyDescent="0.25">
      <c r="C792" s="254"/>
      <c r="D792" s="31"/>
      <c r="E792" s="84"/>
      <c r="F792" s="84"/>
      <c r="G792" s="84"/>
      <c r="H792" s="69"/>
      <c r="I792" s="69"/>
      <c r="J792" s="69"/>
      <c r="K792" s="254"/>
      <c r="L792" s="254"/>
    </row>
    <row r="793" spans="3:12" ht="15.75" x14ac:dyDescent="0.25">
      <c r="C793" s="172" t="s">
        <v>1309</v>
      </c>
      <c r="D793" s="230"/>
      <c r="E793" s="84"/>
      <c r="F793" s="84"/>
      <c r="G793" s="84"/>
      <c r="H793" s="69"/>
      <c r="I793" s="69"/>
      <c r="J793" s="69"/>
      <c r="K793" s="139"/>
      <c r="L793" s="254"/>
    </row>
    <row r="794" spans="3:12" ht="18.75" x14ac:dyDescent="0.25">
      <c r="C794" s="173"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84"/>
      <c r="F794" s="84"/>
      <c r="G794" s="84"/>
      <c r="H794" s="69"/>
      <c r="I794" s="69"/>
      <c r="J794" s="69"/>
      <c r="K794" s="139"/>
      <c r="L794" s="254"/>
    </row>
    <row r="795" spans="3:12" ht="15.75" thickBot="1" x14ac:dyDescent="0.3">
      <c r="C795" s="161"/>
      <c r="D795" s="31"/>
      <c r="E795" s="84"/>
      <c r="F795" s="84"/>
      <c r="G795" s="84"/>
      <c r="H795" s="69"/>
      <c r="I795" s="69"/>
      <c r="J795" s="69"/>
      <c r="K795" s="139"/>
      <c r="L795" s="254"/>
    </row>
    <row r="796" spans="3:12" ht="30.75" thickBot="1" x14ac:dyDescent="0.3">
      <c r="C796" s="122" t="s">
        <v>1311</v>
      </c>
      <c r="D796" s="126" t="s">
        <v>99</v>
      </c>
      <c r="E796" s="154" t="s">
        <v>1348</v>
      </c>
      <c r="F796" s="126" t="s">
        <v>1313</v>
      </c>
      <c r="G796" s="123" t="s">
        <v>1314</v>
      </c>
      <c r="H796" s="121" t="s">
        <v>1315</v>
      </c>
      <c r="I796" s="124" t="s">
        <v>1316</v>
      </c>
      <c r="J796" s="124" t="s">
        <v>711</v>
      </c>
      <c r="K796" s="124" t="s">
        <v>1317</v>
      </c>
      <c r="L796" s="124" t="s">
        <v>1318</v>
      </c>
    </row>
    <row r="797" spans="3:12" ht="15.75" thickBot="1" x14ac:dyDescent="0.3">
      <c r="C797" s="125" t="s">
        <v>84</v>
      </c>
      <c r="D797" s="170"/>
      <c r="E797" s="138">
        <v>12</v>
      </c>
      <c r="F797" s="206">
        <f>HLOOKUP($C797,$BZ$2:$CM$3,2,0)</f>
        <v>43674.39</v>
      </c>
      <c r="G797" s="103">
        <f>D797*E797*F797</f>
        <v>0</v>
      </c>
      <c r="H797" s="150"/>
      <c r="I797" s="104" t="s">
        <v>151</v>
      </c>
      <c r="J797" s="104" t="str">
        <f>VLOOKUP(I797,Presupuesto!$B$11:$C$565,2,0)</f>
        <v>SUELDOS Y SALARIOS PERMANENTES</v>
      </c>
      <c r="K797" s="181" t="s">
        <v>72</v>
      </c>
      <c r="L797" s="88" t="s">
        <v>719</v>
      </c>
    </row>
    <row r="798" spans="3:12" x14ac:dyDescent="0.25">
      <c r="C798" s="155" t="s">
        <v>1349</v>
      </c>
      <c r="D798" s="148"/>
      <c r="E798" s="140">
        <v>0</v>
      </c>
      <c r="F798" s="90">
        <f>IF(E797=0,"",(G797/E797)/12*E797)</f>
        <v>0</v>
      </c>
      <c r="G798" s="87">
        <f>F798</f>
        <v>0</v>
      </c>
      <c r="H798" s="149"/>
      <c r="I798" s="106" t="s">
        <v>164</v>
      </c>
      <c r="J798" s="106" t="str">
        <f>VLOOKUP(I798,Presupuesto!$B$11:$C$565,2,0)</f>
        <v>AGUINALDO Y DECIMO CUARTO MES</v>
      </c>
      <c r="K798" s="88" t="str">
        <f t="shared" ref="K798:K829" si="26">$K$797</f>
        <v>Posgrado</v>
      </c>
      <c r="L798" s="88" t="s">
        <v>720</v>
      </c>
    </row>
    <row r="799" spans="3:12" ht="15.75" thickBot="1" x14ac:dyDescent="0.3">
      <c r="C799" s="156" t="s">
        <v>1350</v>
      </c>
      <c r="D799" s="148"/>
      <c r="E799" s="140">
        <v>0</v>
      </c>
      <c r="F799" s="107">
        <f>IF(E797&lt;6,"",((E797-6)/12)*(G797/E797))</f>
        <v>0</v>
      </c>
      <c r="G799" s="87">
        <f>F799</f>
        <v>0</v>
      </c>
      <c r="H799" s="149"/>
      <c r="I799" s="91" t="s">
        <v>165</v>
      </c>
      <c r="J799" s="91" t="str">
        <f>VLOOKUP(I799,Presupuesto!$B$11:$C$565,2,0)</f>
        <v>DECIMOCUARTO MES</v>
      </c>
      <c r="K799" s="88" t="str">
        <f t="shared" si="26"/>
        <v>Posgrado</v>
      </c>
      <c r="L799" s="88" t="s">
        <v>721</v>
      </c>
    </row>
    <row r="800" spans="3:12" ht="15.75" thickBot="1" x14ac:dyDescent="0.3">
      <c r="C800" s="125" t="s">
        <v>85</v>
      </c>
      <c r="D800" s="170"/>
      <c r="E800" s="138">
        <v>12</v>
      </c>
      <c r="F800" s="206">
        <f>HLOOKUP($C800,$BZ$2:$CM$3,2,0)</f>
        <v>39703.99</v>
      </c>
      <c r="G800" s="103">
        <f>D800*E800*F800</f>
        <v>0</v>
      </c>
      <c r="H800" s="150"/>
      <c r="I800" s="104" t="s">
        <v>151</v>
      </c>
      <c r="J800" s="104" t="str">
        <f>VLOOKUP(I800,Presupuesto!$B$11:$C$565,2,0)</f>
        <v>SUELDOS Y SALARIOS PERMANENTES</v>
      </c>
      <c r="K800" s="88" t="str">
        <f t="shared" si="26"/>
        <v>Posgrado</v>
      </c>
      <c r="L800" s="88" t="s">
        <v>721</v>
      </c>
    </row>
    <row r="801" spans="3:12" x14ac:dyDescent="0.25">
      <c r="C801" s="155" t="s">
        <v>1349</v>
      </c>
      <c r="D801" s="148"/>
      <c r="E801" s="140">
        <v>0</v>
      </c>
      <c r="F801" s="90">
        <f>IF(E800=0,"",(G800/E800)/12*E800)</f>
        <v>0</v>
      </c>
      <c r="G801" s="87">
        <f>F801</f>
        <v>0</v>
      </c>
      <c r="H801" s="149"/>
      <c r="I801" s="106" t="s">
        <v>164</v>
      </c>
      <c r="J801" s="106" t="str">
        <f>VLOOKUP(I801,Presupuesto!$B$11:$C$565,2,0)</f>
        <v>AGUINALDO Y DECIMO CUARTO MES</v>
      </c>
      <c r="K801" s="88" t="str">
        <f t="shared" si="26"/>
        <v>Posgrado</v>
      </c>
      <c r="L801" s="88" t="s">
        <v>721</v>
      </c>
    </row>
    <row r="802" spans="3:12" ht="15.75" thickBot="1" x14ac:dyDescent="0.3">
      <c r="C802" s="156" t="s">
        <v>1350</v>
      </c>
      <c r="D802" s="148"/>
      <c r="E802" s="140">
        <v>0</v>
      </c>
      <c r="F802" s="107">
        <f>IF(E800&lt;6,"",((E800-6)/12)*(G800/E800))</f>
        <v>0</v>
      </c>
      <c r="G802" s="87">
        <f>F802</f>
        <v>0</v>
      </c>
      <c r="H802" s="149"/>
      <c r="I802" s="91" t="s">
        <v>165</v>
      </c>
      <c r="J802" s="91" t="str">
        <f>VLOOKUP(I802,Presupuesto!$B$11:$C$565,2,0)</f>
        <v>DECIMOCUARTO MES</v>
      </c>
      <c r="K802" s="88" t="str">
        <f t="shared" si="26"/>
        <v>Posgrado</v>
      </c>
      <c r="L802" s="88" t="s">
        <v>721</v>
      </c>
    </row>
    <row r="803" spans="3:12" ht="15.75" thickBot="1" x14ac:dyDescent="0.3">
      <c r="C803" s="125" t="s">
        <v>86</v>
      </c>
      <c r="D803" s="170"/>
      <c r="E803" s="138">
        <v>12</v>
      </c>
      <c r="F803" s="206">
        <f>HLOOKUP($C803,$BZ$2:$CM$3,2,0)</f>
        <v>35733.589999999997</v>
      </c>
      <c r="G803" s="103">
        <f>D803*E803*F803</f>
        <v>0</v>
      </c>
      <c r="H803" s="150"/>
      <c r="I803" s="104" t="s">
        <v>151</v>
      </c>
      <c r="J803" s="104" t="str">
        <f>VLOOKUP(I803,Presupuesto!$B$11:$C$565,2,0)</f>
        <v>SUELDOS Y SALARIOS PERMANENTES</v>
      </c>
      <c r="K803" s="88" t="str">
        <f t="shared" si="26"/>
        <v>Posgrado</v>
      </c>
      <c r="L803" s="88" t="s">
        <v>721</v>
      </c>
    </row>
    <row r="804" spans="3:12" x14ac:dyDescent="0.25">
      <c r="C804" s="155" t="s">
        <v>1349</v>
      </c>
      <c r="D804" s="148"/>
      <c r="E804" s="140">
        <v>0</v>
      </c>
      <c r="F804" s="90">
        <f>IF(E803=0,"",(G803/E803)/12*E803)</f>
        <v>0</v>
      </c>
      <c r="G804" s="87">
        <f>F804</f>
        <v>0</v>
      </c>
      <c r="H804" s="149"/>
      <c r="I804" s="106" t="s">
        <v>164</v>
      </c>
      <c r="J804" s="106" t="str">
        <f>VLOOKUP(I804,Presupuesto!$B$11:$C$565,2,0)</f>
        <v>AGUINALDO Y DECIMO CUARTO MES</v>
      </c>
      <c r="K804" s="88" t="str">
        <f t="shared" si="26"/>
        <v>Posgrado</v>
      </c>
      <c r="L804" s="88" t="s">
        <v>721</v>
      </c>
    </row>
    <row r="805" spans="3:12" ht="15.75" thickBot="1" x14ac:dyDescent="0.3">
      <c r="C805" s="156" t="s">
        <v>1350</v>
      </c>
      <c r="D805" s="148"/>
      <c r="E805" s="140">
        <v>0</v>
      </c>
      <c r="F805" s="107">
        <f>IF(E803&lt;6,"",((E803-6)/12)*(G803/E803))</f>
        <v>0</v>
      </c>
      <c r="G805" s="87">
        <f>F805</f>
        <v>0</v>
      </c>
      <c r="H805" s="149"/>
      <c r="I805" s="91" t="s">
        <v>165</v>
      </c>
      <c r="J805" s="91" t="str">
        <f>VLOOKUP(I805,Presupuesto!$B$11:$C$565,2,0)</f>
        <v>DECIMOCUARTO MES</v>
      </c>
      <c r="K805" s="88" t="str">
        <f t="shared" si="26"/>
        <v>Posgrado</v>
      </c>
      <c r="L805" s="88" t="s">
        <v>721</v>
      </c>
    </row>
    <row r="806" spans="3:12" ht="15.75" thickBot="1" x14ac:dyDescent="0.3">
      <c r="C806" s="125" t="s">
        <v>87</v>
      </c>
      <c r="D806" s="170"/>
      <c r="E806" s="138">
        <v>12</v>
      </c>
      <c r="F806" s="206">
        <f>HLOOKUP($C806,$BZ$2:$CM$3,2,0)</f>
        <v>31763.19</v>
      </c>
      <c r="G806" s="103">
        <f>D806*E806*F806</f>
        <v>0</v>
      </c>
      <c r="H806" s="150"/>
      <c r="I806" s="104" t="s">
        <v>151</v>
      </c>
      <c r="J806" s="104" t="str">
        <f>VLOOKUP(I806,Presupuesto!$B$11:$C$565,2,0)</f>
        <v>SUELDOS Y SALARIOS PERMANENTES</v>
      </c>
      <c r="K806" s="88" t="str">
        <f t="shared" si="26"/>
        <v>Posgrado</v>
      </c>
      <c r="L806" s="88" t="s">
        <v>721</v>
      </c>
    </row>
    <row r="807" spans="3:12" x14ac:dyDescent="0.25">
      <c r="C807" s="155" t="s">
        <v>1349</v>
      </c>
      <c r="D807" s="148"/>
      <c r="E807" s="140">
        <v>0</v>
      </c>
      <c r="F807" s="90">
        <f>IF(E806=0,"",(G806/E806)/12*E806)</f>
        <v>0</v>
      </c>
      <c r="G807" s="87">
        <f>F807</f>
        <v>0</v>
      </c>
      <c r="H807" s="149"/>
      <c r="I807" s="106" t="s">
        <v>164</v>
      </c>
      <c r="J807" s="106" t="str">
        <f>VLOOKUP(I807,Presupuesto!$B$11:$C$565,2,0)</f>
        <v>AGUINALDO Y DECIMO CUARTO MES</v>
      </c>
      <c r="K807" s="88" t="str">
        <f t="shared" si="26"/>
        <v>Posgrado</v>
      </c>
      <c r="L807" s="88" t="s">
        <v>721</v>
      </c>
    </row>
    <row r="808" spans="3:12" ht="15.75" thickBot="1" x14ac:dyDescent="0.3">
      <c r="C808" s="156" t="s">
        <v>1350</v>
      </c>
      <c r="D808" s="148"/>
      <c r="E808" s="140">
        <v>0</v>
      </c>
      <c r="F808" s="107">
        <f>IF(E806&lt;6,"",((E806-6)/12)*(G806/E806))</f>
        <v>0</v>
      </c>
      <c r="G808" s="87">
        <f>F808</f>
        <v>0</v>
      </c>
      <c r="H808" s="149"/>
      <c r="I808" s="91" t="s">
        <v>165</v>
      </c>
      <c r="J808" s="91" t="str">
        <f>VLOOKUP(I808,Presupuesto!$B$11:$C$565,2,0)</f>
        <v>DECIMOCUARTO MES</v>
      </c>
      <c r="K808" s="88" t="str">
        <f t="shared" si="26"/>
        <v>Posgrado</v>
      </c>
      <c r="L808" s="88" t="s">
        <v>721</v>
      </c>
    </row>
    <row r="809" spans="3:12" ht="15.75" thickBot="1" x14ac:dyDescent="0.3">
      <c r="C809" s="125" t="s">
        <v>88</v>
      </c>
      <c r="D809" s="170"/>
      <c r="E809" s="138">
        <v>12</v>
      </c>
      <c r="F809" s="206">
        <f>HLOOKUP($C809,$BZ$2:$CM$3,2,0)</f>
        <v>29777.99</v>
      </c>
      <c r="G809" s="103">
        <f>D809*E809*F809</f>
        <v>0</v>
      </c>
      <c r="H809" s="150"/>
      <c r="I809" s="104" t="s">
        <v>151</v>
      </c>
      <c r="J809" s="104" t="str">
        <f>VLOOKUP(I809,Presupuesto!$B$11:$C$565,2,0)</f>
        <v>SUELDOS Y SALARIOS PERMANENTES</v>
      </c>
      <c r="K809" s="88" t="str">
        <f t="shared" si="26"/>
        <v>Posgrado</v>
      </c>
      <c r="L809" s="88" t="s">
        <v>721</v>
      </c>
    </row>
    <row r="810" spans="3:12" x14ac:dyDescent="0.25">
      <c r="C810" s="155" t="s">
        <v>1349</v>
      </c>
      <c r="D810" s="148"/>
      <c r="E810" s="140">
        <v>0</v>
      </c>
      <c r="F810" s="90">
        <f>IF(E809=0,"",(G809/E809)/12*E809)</f>
        <v>0</v>
      </c>
      <c r="G810" s="87">
        <f>F810</f>
        <v>0</v>
      </c>
      <c r="H810" s="149"/>
      <c r="I810" s="106" t="s">
        <v>164</v>
      </c>
      <c r="J810" s="106" t="str">
        <f>VLOOKUP(I810,Presupuesto!$B$11:$C$565,2,0)</f>
        <v>AGUINALDO Y DECIMO CUARTO MES</v>
      </c>
      <c r="K810" s="88" t="str">
        <f t="shared" si="26"/>
        <v>Posgrado</v>
      </c>
      <c r="L810" s="88" t="s">
        <v>721</v>
      </c>
    </row>
    <row r="811" spans="3:12" ht="15.75" thickBot="1" x14ac:dyDescent="0.3">
      <c r="C811" s="156" t="s">
        <v>1350</v>
      </c>
      <c r="D811" s="148"/>
      <c r="E811" s="140">
        <v>0</v>
      </c>
      <c r="F811" s="107">
        <f>IF(E809&lt;6,"",((E809-6)/12)*(G809/E809))</f>
        <v>0</v>
      </c>
      <c r="G811" s="87">
        <f>F811</f>
        <v>0</v>
      </c>
      <c r="H811" s="149"/>
      <c r="I811" s="91" t="s">
        <v>165</v>
      </c>
      <c r="J811" s="91" t="str">
        <f>VLOOKUP(I811,Presupuesto!$B$11:$C$565,2,0)</f>
        <v>DECIMOCUARTO MES</v>
      </c>
      <c r="K811" s="88" t="str">
        <f t="shared" si="26"/>
        <v>Posgrado</v>
      </c>
      <c r="L811" s="88" t="s">
        <v>721</v>
      </c>
    </row>
    <row r="812" spans="3:12" ht="15.75" thickBot="1" x14ac:dyDescent="0.3">
      <c r="C812" s="125" t="s">
        <v>89</v>
      </c>
      <c r="D812" s="170"/>
      <c r="E812" s="138">
        <v>12</v>
      </c>
      <c r="F812" s="206">
        <f>HLOOKUP($C812,$BZ$2:$CM$3,2,0)</f>
        <v>27792.79</v>
      </c>
      <c r="G812" s="103">
        <f>D812*E812*F812</f>
        <v>0</v>
      </c>
      <c r="H812" s="150"/>
      <c r="I812" s="104" t="s">
        <v>151</v>
      </c>
      <c r="J812" s="104" t="str">
        <f>VLOOKUP(I812,Presupuesto!$B$11:$C$565,2,0)</f>
        <v>SUELDOS Y SALARIOS PERMANENTES</v>
      </c>
      <c r="K812" s="88" t="str">
        <f t="shared" si="26"/>
        <v>Posgrado</v>
      </c>
      <c r="L812" s="88" t="s">
        <v>721</v>
      </c>
    </row>
    <row r="813" spans="3:12" x14ac:dyDescent="0.25">
      <c r="C813" s="155" t="s">
        <v>1349</v>
      </c>
      <c r="D813" s="148"/>
      <c r="E813" s="140">
        <v>0</v>
      </c>
      <c r="F813" s="90">
        <f>IF(E812=0,"",(G812/E812)/12*E812)</f>
        <v>0</v>
      </c>
      <c r="G813" s="87">
        <f>F813</f>
        <v>0</v>
      </c>
      <c r="H813" s="149"/>
      <c r="I813" s="106" t="s">
        <v>164</v>
      </c>
      <c r="J813" s="106" t="str">
        <f>VLOOKUP(I813,Presupuesto!$B$11:$C$565,2,0)</f>
        <v>AGUINALDO Y DECIMO CUARTO MES</v>
      </c>
      <c r="K813" s="88" t="str">
        <f t="shared" si="26"/>
        <v>Posgrado</v>
      </c>
      <c r="L813" s="88" t="s">
        <v>721</v>
      </c>
    </row>
    <row r="814" spans="3:12" ht="15.75" thickBot="1" x14ac:dyDescent="0.3">
      <c r="C814" s="156" t="s">
        <v>1350</v>
      </c>
      <c r="D814" s="148"/>
      <c r="E814" s="140">
        <v>0</v>
      </c>
      <c r="F814" s="107">
        <f>IF(E812&lt;6,"",((E812-6)/12)*(G812/E812))</f>
        <v>0</v>
      </c>
      <c r="G814" s="87">
        <f>F814</f>
        <v>0</v>
      </c>
      <c r="H814" s="149"/>
      <c r="I814" s="91" t="s">
        <v>165</v>
      </c>
      <c r="J814" s="91" t="str">
        <f>VLOOKUP(I814,Presupuesto!$B$11:$C$565,2,0)</f>
        <v>DECIMOCUARTO MES</v>
      </c>
      <c r="K814" s="88" t="str">
        <f t="shared" si="26"/>
        <v>Posgrado</v>
      </c>
      <c r="L814" s="88" t="s">
        <v>721</v>
      </c>
    </row>
    <row r="815" spans="3:12" ht="15.75" thickBot="1" x14ac:dyDescent="0.3">
      <c r="C815" s="125" t="s">
        <v>90</v>
      </c>
      <c r="D815" s="170"/>
      <c r="E815" s="138">
        <v>12</v>
      </c>
      <c r="F815" s="206">
        <f>HLOOKUP($C815,$BZ$2:$CM$3,2,0)</f>
        <v>18859.39</v>
      </c>
      <c r="G815" s="103">
        <f>D815*E815*F815</f>
        <v>0</v>
      </c>
      <c r="H815" s="150"/>
      <c r="I815" s="104" t="s">
        <v>151</v>
      </c>
      <c r="J815" s="104" t="str">
        <f>VLOOKUP(I815,Presupuesto!$B$11:$C$565,2,0)</f>
        <v>SUELDOS Y SALARIOS PERMANENTES</v>
      </c>
      <c r="K815" s="88" t="str">
        <f t="shared" si="26"/>
        <v>Posgrado</v>
      </c>
      <c r="L815" s="88" t="s">
        <v>721</v>
      </c>
    </row>
    <row r="816" spans="3:12" x14ac:dyDescent="0.25">
      <c r="C816" s="155" t="s">
        <v>1349</v>
      </c>
      <c r="D816" s="148"/>
      <c r="E816" s="140">
        <v>0</v>
      </c>
      <c r="F816" s="90">
        <f>IF(E815=0,"",(G815/E815)/12*E815)</f>
        <v>0</v>
      </c>
      <c r="G816" s="87">
        <f>F816</f>
        <v>0</v>
      </c>
      <c r="H816" s="149"/>
      <c r="I816" s="106" t="s">
        <v>164</v>
      </c>
      <c r="J816" s="106" t="str">
        <f>VLOOKUP(I816,Presupuesto!$B$11:$C$565,2,0)</f>
        <v>AGUINALDO Y DECIMO CUARTO MES</v>
      </c>
      <c r="K816" s="88" t="str">
        <f t="shared" si="26"/>
        <v>Posgrado</v>
      </c>
      <c r="L816" s="88" t="s">
        <v>721</v>
      </c>
    </row>
    <row r="817" spans="3:12" ht="15.75" thickBot="1" x14ac:dyDescent="0.3">
      <c r="C817" s="156" t="s">
        <v>1350</v>
      </c>
      <c r="D817" s="148"/>
      <c r="E817" s="140">
        <v>0</v>
      </c>
      <c r="F817" s="107">
        <f>IF(E815&lt;6,"",((E815-6)/12)*(G815/E815))</f>
        <v>0</v>
      </c>
      <c r="G817" s="87">
        <f>F817</f>
        <v>0</v>
      </c>
      <c r="H817" s="149"/>
      <c r="I817" s="91" t="s">
        <v>165</v>
      </c>
      <c r="J817" s="91" t="str">
        <f>VLOOKUP(I817,Presupuesto!$B$11:$C$565,2,0)</f>
        <v>DECIMOCUARTO MES</v>
      </c>
      <c r="K817" s="88" t="str">
        <f t="shared" si="26"/>
        <v>Posgrado</v>
      </c>
      <c r="L817" s="88" t="s">
        <v>721</v>
      </c>
    </row>
    <row r="818" spans="3:12" ht="15.75" thickBot="1" x14ac:dyDescent="0.3">
      <c r="C818" s="125" t="s">
        <v>91</v>
      </c>
      <c r="D818" s="170"/>
      <c r="E818" s="138">
        <v>12</v>
      </c>
      <c r="F818" s="206">
        <f>HLOOKUP($C818,$BZ$2:$CM$3,2,0)</f>
        <v>17866.8</v>
      </c>
      <c r="G818" s="103">
        <f>D818*E818*F818</f>
        <v>0</v>
      </c>
      <c r="H818" s="150"/>
      <c r="I818" s="104" t="s">
        <v>151</v>
      </c>
      <c r="J818" s="104" t="str">
        <f>VLOOKUP(I818,Presupuesto!$B$11:$C$565,2,0)</f>
        <v>SUELDOS Y SALARIOS PERMANENTES</v>
      </c>
      <c r="K818" s="88" t="str">
        <f t="shared" si="26"/>
        <v>Posgrado</v>
      </c>
      <c r="L818" s="88" t="s">
        <v>721</v>
      </c>
    </row>
    <row r="819" spans="3:12" x14ac:dyDescent="0.25">
      <c r="C819" s="155" t="s">
        <v>1349</v>
      </c>
      <c r="D819" s="148"/>
      <c r="E819" s="140">
        <v>0</v>
      </c>
      <c r="F819" s="90">
        <f>IF(E818=0,"",(G818/E818)/12*E818)</f>
        <v>0</v>
      </c>
      <c r="G819" s="87">
        <f>F819</f>
        <v>0</v>
      </c>
      <c r="H819" s="149"/>
      <c r="I819" s="106" t="s">
        <v>164</v>
      </c>
      <c r="J819" s="106" t="str">
        <f>VLOOKUP(I819,Presupuesto!$B$11:$C$565,2,0)</f>
        <v>AGUINALDO Y DECIMO CUARTO MES</v>
      </c>
      <c r="K819" s="88" t="str">
        <f t="shared" si="26"/>
        <v>Posgrado</v>
      </c>
      <c r="L819" s="88" t="s">
        <v>721</v>
      </c>
    </row>
    <row r="820" spans="3:12" ht="15.75" thickBot="1" x14ac:dyDescent="0.3">
      <c r="C820" s="156" t="s">
        <v>1350</v>
      </c>
      <c r="D820" s="148"/>
      <c r="E820" s="140">
        <v>0</v>
      </c>
      <c r="F820" s="107">
        <f>IF(E818&lt;6,"",((E818-6)/12)*(G818/E818))</f>
        <v>0</v>
      </c>
      <c r="G820" s="87">
        <f>F820</f>
        <v>0</v>
      </c>
      <c r="H820" s="149"/>
      <c r="I820" s="91" t="s">
        <v>165</v>
      </c>
      <c r="J820" s="91" t="str">
        <f>VLOOKUP(I820,Presupuesto!$B$11:$C$565,2,0)</f>
        <v>DECIMOCUARTO MES</v>
      </c>
      <c r="K820" s="88" t="str">
        <f t="shared" si="26"/>
        <v>Posgrado</v>
      </c>
      <c r="L820" s="88" t="s">
        <v>721</v>
      </c>
    </row>
    <row r="821" spans="3:12" ht="15.75" thickBot="1" x14ac:dyDescent="0.3">
      <c r="C821" s="125" t="s">
        <v>92</v>
      </c>
      <c r="D821" s="170"/>
      <c r="E821" s="138">
        <v>12</v>
      </c>
      <c r="F821" s="206">
        <f>HLOOKUP($C821,$BZ$2:$CM$3,2,0)</f>
        <v>13896.4</v>
      </c>
      <c r="G821" s="103">
        <f>D821*E821*F821</f>
        <v>0</v>
      </c>
      <c r="H821" s="150"/>
      <c r="I821" s="104" t="s">
        <v>151</v>
      </c>
      <c r="J821" s="104" t="str">
        <f>VLOOKUP(I821,Presupuesto!$B$11:$C$565,2,0)</f>
        <v>SUELDOS Y SALARIOS PERMANENTES</v>
      </c>
      <c r="K821" s="88" t="str">
        <f t="shared" si="26"/>
        <v>Posgrado</v>
      </c>
      <c r="L821" s="88" t="s">
        <v>721</v>
      </c>
    </row>
    <row r="822" spans="3:12" x14ac:dyDescent="0.25">
      <c r="C822" s="155" t="s">
        <v>1349</v>
      </c>
      <c r="D822" s="148"/>
      <c r="E822" s="140">
        <v>0</v>
      </c>
      <c r="F822" s="90">
        <f>IF(E821=0,"",(G821/E821)/12*E821)</f>
        <v>0</v>
      </c>
      <c r="G822" s="87">
        <f>F822</f>
        <v>0</v>
      </c>
      <c r="H822" s="149"/>
      <c r="I822" s="106" t="s">
        <v>164</v>
      </c>
      <c r="J822" s="106" t="str">
        <f>VLOOKUP(I822,Presupuesto!$B$11:$C$565,2,0)</f>
        <v>AGUINALDO Y DECIMO CUARTO MES</v>
      </c>
      <c r="K822" s="88" t="str">
        <f t="shared" si="26"/>
        <v>Posgrado</v>
      </c>
      <c r="L822" s="88" t="s">
        <v>721</v>
      </c>
    </row>
    <row r="823" spans="3:12" ht="15.75" thickBot="1" x14ac:dyDescent="0.3">
      <c r="C823" s="156" t="s">
        <v>1350</v>
      </c>
      <c r="D823" s="148"/>
      <c r="E823" s="140">
        <v>0</v>
      </c>
      <c r="F823" s="107">
        <f>IF(E821&lt;6,"",((E821-6)/12)*(G821/E821))</f>
        <v>0</v>
      </c>
      <c r="G823" s="87">
        <f>F823</f>
        <v>0</v>
      </c>
      <c r="H823" s="149"/>
      <c r="I823" s="91" t="s">
        <v>165</v>
      </c>
      <c r="J823" s="91" t="str">
        <f>VLOOKUP(I823,Presupuesto!$B$11:$C$565,2,0)</f>
        <v>DECIMOCUARTO MES</v>
      </c>
      <c r="K823" s="88" t="str">
        <f t="shared" si="26"/>
        <v>Posgrado</v>
      </c>
      <c r="L823" s="88" t="s">
        <v>721</v>
      </c>
    </row>
    <row r="824" spans="3:12" ht="15.75" thickBot="1" x14ac:dyDescent="0.3">
      <c r="C824" s="125" t="s">
        <v>93</v>
      </c>
      <c r="D824" s="170"/>
      <c r="E824" s="138">
        <v>12</v>
      </c>
      <c r="F824" s="206">
        <f>HLOOKUP($C824,$BZ$2:$CM$3,2,0)</f>
        <v>15004.09</v>
      </c>
      <c r="G824" s="103">
        <f>D824*E824*F824</f>
        <v>0</v>
      </c>
      <c r="H824" s="150"/>
      <c r="I824" s="104" t="s">
        <v>151</v>
      </c>
      <c r="J824" s="104" t="str">
        <f>VLOOKUP(I824,Presupuesto!$B$11:$C$565,2,0)</f>
        <v>SUELDOS Y SALARIOS PERMANENTES</v>
      </c>
      <c r="K824" s="88" t="str">
        <f t="shared" si="26"/>
        <v>Posgrado</v>
      </c>
      <c r="L824" s="88" t="s">
        <v>721</v>
      </c>
    </row>
    <row r="825" spans="3:12" x14ac:dyDescent="0.25">
      <c r="C825" s="155" t="s">
        <v>1349</v>
      </c>
      <c r="D825" s="148"/>
      <c r="E825" s="140">
        <v>0</v>
      </c>
      <c r="F825" s="90">
        <f>IF(E824=0,"",(G824/E824)/12*E824)</f>
        <v>0</v>
      </c>
      <c r="G825" s="87">
        <f>F825</f>
        <v>0</v>
      </c>
      <c r="H825" s="149"/>
      <c r="I825" s="106" t="s">
        <v>164</v>
      </c>
      <c r="J825" s="106" t="str">
        <f>VLOOKUP(I825,Presupuesto!$B$11:$C$565,2,0)</f>
        <v>AGUINALDO Y DECIMO CUARTO MES</v>
      </c>
      <c r="K825" s="88" t="str">
        <f t="shared" si="26"/>
        <v>Posgrado</v>
      </c>
      <c r="L825" s="88" t="s">
        <v>721</v>
      </c>
    </row>
    <row r="826" spans="3:12" ht="15.75" thickBot="1" x14ac:dyDescent="0.3">
      <c r="C826" s="156" t="s">
        <v>1350</v>
      </c>
      <c r="D826" s="148"/>
      <c r="E826" s="140">
        <v>0</v>
      </c>
      <c r="F826" s="107">
        <f>IF(E824&lt;6,"",((E824-6)/12)*(G824/E824))</f>
        <v>0</v>
      </c>
      <c r="G826" s="87">
        <f>F826</f>
        <v>0</v>
      </c>
      <c r="H826" s="149"/>
      <c r="I826" s="91" t="s">
        <v>165</v>
      </c>
      <c r="J826" s="91" t="str">
        <f>VLOOKUP(I826,Presupuesto!$B$11:$C$565,2,0)</f>
        <v>DECIMOCUARTO MES</v>
      </c>
      <c r="K826" s="88" t="str">
        <f t="shared" si="26"/>
        <v>Posgrado</v>
      </c>
      <c r="L826" s="88" t="s">
        <v>721</v>
      </c>
    </row>
    <row r="827" spans="3:12" ht="15.75" thickBot="1" x14ac:dyDescent="0.3">
      <c r="C827" s="125" t="s">
        <v>94</v>
      </c>
      <c r="D827" s="170"/>
      <c r="E827" s="138">
        <v>12</v>
      </c>
      <c r="F827" s="206">
        <f>HLOOKUP($C827,$BZ$2:$CM$3,2,0)</f>
        <v>13238.9</v>
      </c>
      <c r="G827" s="103">
        <f>D827*E827*F827</f>
        <v>0</v>
      </c>
      <c r="H827" s="150"/>
      <c r="I827" s="104" t="s">
        <v>151</v>
      </c>
      <c r="J827" s="104" t="str">
        <f>VLOOKUP(I827,Presupuesto!$B$11:$C$565,2,0)</f>
        <v>SUELDOS Y SALARIOS PERMANENTES</v>
      </c>
      <c r="K827" s="88" t="str">
        <f t="shared" si="26"/>
        <v>Posgrado</v>
      </c>
      <c r="L827" s="88" t="s">
        <v>721</v>
      </c>
    </row>
    <row r="828" spans="3:12" x14ac:dyDescent="0.25">
      <c r="C828" s="155" t="s">
        <v>1349</v>
      </c>
      <c r="D828" s="148"/>
      <c r="E828" s="140">
        <v>0</v>
      </c>
      <c r="F828" s="90">
        <f>IF(E827=0,"",(G827/E827)/12*E827)</f>
        <v>0</v>
      </c>
      <c r="G828" s="87">
        <f>F828</f>
        <v>0</v>
      </c>
      <c r="H828" s="149"/>
      <c r="I828" s="106" t="s">
        <v>164</v>
      </c>
      <c r="J828" s="106" t="str">
        <f>VLOOKUP(I828,Presupuesto!$B$11:$C$565,2,0)</f>
        <v>AGUINALDO Y DECIMO CUARTO MES</v>
      </c>
      <c r="K828" s="88" t="str">
        <f t="shared" si="26"/>
        <v>Posgrado</v>
      </c>
      <c r="L828" s="88" t="s">
        <v>721</v>
      </c>
    </row>
    <row r="829" spans="3:12" ht="15.75" thickBot="1" x14ac:dyDescent="0.3">
      <c r="C829" s="156" t="s">
        <v>1350</v>
      </c>
      <c r="D829" s="148"/>
      <c r="E829" s="140">
        <v>0</v>
      </c>
      <c r="F829" s="107">
        <f>IF(E827&lt;6,"",((E827-6)/12)*(G827/E827))</f>
        <v>0</v>
      </c>
      <c r="G829" s="87">
        <f>F829</f>
        <v>0</v>
      </c>
      <c r="H829" s="149"/>
      <c r="I829" s="91" t="s">
        <v>165</v>
      </c>
      <c r="J829" s="91" t="str">
        <f>VLOOKUP(I829,Presupuesto!$B$11:$C$565,2,0)</f>
        <v>DECIMOCUARTO MES</v>
      </c>
      <c r="K829" s="88" t="str">
        <f t="shared" si="26"/>
        <v>Posgrado</v>
      </c>
      <c r="L829" s="88" t="s">
        <v>721</v>
      </c>
    </row>
    <row r="830" spans="3:12" ht="15.75" thickBot="1" x14ac:dyDescent="0.3">
      <c r="C830" s="125" t="s">
        <v>95</v>
      </c>
      <c r="D830" s="170"/>
      <c r="E830" s="138">
        <v>12</v>
      </c>
      <c r="F830" s="206">
        <f>HLOOKUP($C830,$BZ$2:$CM$3,2,0)</f>
        <v>12356.31</v>
      </c>
      <c r="G830" s="103">
        <f>D830*E830*F830</f>
        <v>0</v>
      </c>
      <c r="H830" s="150"/>
      <c r="I830" s="104" t="s">
        <v>151</v>
      </c>
      <c r="J830" s="104" t="str">
        <f>VLOOKUP(I830,Presupuesto!$B$11:$C$565,2,0)</f>
        <v>SUELDOS Y SALARIOS PERMANENTES</v>
      </c>
      <c r="K830" s="88" t="str">
        <f t="shared" ref="K830:K847" si="27">$K$797</f>
        <v>Posgrado</v>
      </c>
      <c r="L830" s="88" t="s">
        <v>721</v>
      </c>
    </row>
    <row r="831" spans="3:12" x14ac:dyDescent="0.25">
      <c r="C831" s="155" t="s">
        <v>1349</v>
      </c>
      <c r="D831" s="148"/>
      <c r="E831" s="140">
        <v>0</v>
      </c>
      <c r="F831" s="90">
        <f>IF(E830=0,"",(G830/E830)/12*E830)</f>
        <v>0</v>
      </c>
      <c r="G831" s="87">
        <f>F831</f>
        <v>0</v>
      </c>
      <c r="H831" s="149"/>
      <c r="I831" s="106" t="s">
        <v>164</v>
      </c>
      <c r="J831" s="106" t="str">
        <f>VLOOKUP(I831,Presupuesto!$B$11:$C$565,2,0)</f>
        <v>AGUINALDO Y DECIMO CUARTO MES</v>
      </c>
      <c r="K831" s="88" t="str">
        <f t="shared" si="27"/>
        <v>Posgrado</v>
      </c>
      <c r="L831" s="88" t="s">
        <v>721</v>
      </c>
    </row>
    <row r="832" spans="3:12" ht="15.75" thickBot="1" x14ac:dyDescent="0.3">
      <c r="C832" s="156" t="s">
        <v>1350</v>
      </c>
      <c r="D832" s="148"/>
      <c r="E832" s="140">
        <v>0</v>
      </c>
      <c r="F832" s="107">
        <f>IF(E830&lt;6,"",((E830-6)/12)*(G830/E830))</f>
        <v>0</v>
      </c>
      <c r="G832" s="87">
        <f>F832</f>
        <v>0</v>
      </c>
      <c r="H832" s="149"/>
      <c r="I832" s="91" t="s">
        <v>165</v>
      </c>
      <c r="J832" s="91" t="str">
        <f>VLOOKUP(I832,Presupuesto!$B$11:$C$565,2,0)</f>
        <v>DECIMOCUARTO MES</v>
      </c>
      <c r="K832" s="88" t="str">
        <f t="shared" si="27"/>
        <v>Posgrado</v>
      </c>
      <c r="L832" s="88" t="s">
        <v>721</v>
      </c>
    </row>
    <row r="833" spans="3:12" ht="15.75" thickBot="1" x14ac:dyDescent="0.3">
      <c r="C833" s="125" t="s">
        <v>96</v>
      </c>
      <c r="D833" s="170"/>
      <c r="E833" s="138">
        <v>12</v>
      </c>
      <c r="F833" s="206">
        <f>HLOOKUP($C833,$BZ$2:$CM$3,2,0)</f>
        <v>463.22</v>
      </c>
      <c r="G833" s="103">
        <f>D833*E833*F833</f>
        <v>0</v>
      </c>
      <c r="H833" s="150"/>
      <c r="I833" s="104" t="s">
        <v>151</v>
      </c>
      <c r="J833" s="104" t="str">
        <f>VLOOKUP(I833,Presupuesto!$B$11:$C$565,2,0)</f>
        <v>SUELDOS Y SALARIOS PERMANENTES</v>
      </c>
      <c r="K833" s="88" t="str">
        <f t="shared" si="27"/>
        <v>Posgrado</v>
      </c>
      <c r="L833" s="88" t="s">
        <v>721</v>
      </c>
    </row>
    <row r="834" spans="3:12" x14ac:dyDescent="0.25">
      <c r="C834" s="155" t="s">
        <v>1349</v>
      </c>
      <c r="D834" s="148"/>
      <c r="E834" s="140">
        <v>0</v>
      </c>
      <c r="F834" s="90">
        <f>IF(E833=0,"",(G833/E833)/12*E833)</f>
        <v>0</v>
      </c>
      <c r="G834" s="87">
        <f>F834</f>
        <v>0</v>
      </c>
      <c r="H834" s="149"/>
      <c r="I834" s="106" t="s">
        <v>164</v>
      </c>
      <c r="J834" s="106" t="str">
        <f>VLOOKUP(I834,Presupuesto!$B$11:$C$565,2,0)</f>
        <v>AGUINALDO Y DECIMO CUARTO MES</v>
      </c>
      <c r="K834" s="88" t="str">
        <f t="shared" si="27"/>
        <v>Posgrado</v>
      </c>
      <c r="L834" s="88" t="s">
        <v>721</v>
      </c>
    </row>
    <row r="835" spans="3:12" ht="15.75" thickBot="1" x14ac:dyDescent="0.3">
      <c r="C835" s="156" t="s">
        <v>1350</v>
      </c>
      <c r="D835" s="148"/>
      <c r="E835" s="140">
        <v>0</v>
      </c>
      <c r="F835" s="107">
        <f>IF(E833&lt;6,"",((E833-6)/12)*(G833/E833))</f>
        <v>0</v>
      </c>
      <c r="G835" s="87">
        <f>F835</f>
        <v>0</v>
      </c>
      <c r="H835" s="149"/>
      <c r="I835" s="91" t="s">
        <v>165</v>
      </c>
      <c r="J835" s="91" t="str">
        <f>VLOOKUP(I835,Presupuesto!$B$11:$C$565,2,0)</f>
        <v>DECIMOCUARTO MES</v>
      </c>
      <c r="K835" s="88" t="str">
        <f t="shared" si="27"/>
        <v>Posgrado</v>
      </c>
      <c r="L835" s="88" t="s">
        <v>721</v>
      </c>
    </row>
    <row r="836" spans="3:12" ht="15.75" thickBot="1" x14ac:dyDescent="0.3">
      <c r="C836" s="125" t="s">
        <v>97</v>
      </c>
      <c r="D836" s="170"/>
      <c r="E836" s="138">
        <v>12</v>
      </c>
      <c r="F836" s="206">
        <f>HLOOKUP($C836,$BZ$2:$CM$3,2,0)</f>
        <v>2007.3</v>
      </c>
      <c r="G836" s="103">
        <f>D836*E836*F836</f>
        <v>0</v>
      </c>
      <c r="H836" s="150"/>
      <c r="I836" s="104" t="s">
        <v>151</v>
      </c>
      <c r="J836" s="104" t="str">
        <f>VLOOKUP(I836,Presupuesto!$B$11:$C$565,2,0)</f>
        <v>SUELDOS Y SALARIOS PERMANENTES</v>
      </c>
      <c r="K836" s="88" t="str">
        <f t="shared" si="27"/>
        <v>Posgrado</v>
      </c>
      <c r="L836" s="88" t="s">
        <v>721</v>
      </c>
    </row>
    <row r="837" spans="3:12" x14ac:dyDescent="0.25">
      <c r="C837" s="155" t="s">
        <v>1349</v>
      </c>
      <c r="D837" s="148"/>
      <c r="E837" s="140">
        <v>0</v>
      </c>
      <c r="F837" s="90">
        <f>IF(E836=0,"",(G836/E836)/12*E836)</f>
        <v>0</v>
      </c>
      <c r="G837" s="87">
        <f>F837</f>
        <v>0</v>
      </c>
      <c r="H837" s="149"/>
      <c r="I837" s="106" t="s">
        <v>164</v>
      </c>
      <c r="J837" s="106" t="str">
        <f>VLOOKUP(I837,Presupuesto!$B$11:$C$565,2,0)</f>
        <v>AGUINALDO Y DECIMO CUARTO MES</v>
      </c>
      <c r="K837" s="88" t="str">
        <f t="shared" si="27"/>
        <v>Posgrado</v>
      </c>
      <c r="L837" s="88" t="s">
        <v>721</v>
      </c>
    </row>
    <row r="838" spans="3:12" ht="15.75" thickBot="1" x14ac:dyDescent="0.3">
      <c r="C838" s="156" t="s">
        <v>1350</v>
      </c>
      <c r="D838" s="148"/>
      <c r="E838" s="140">
        <v>0</v>
      </c>
      <c r="F838" s="107">
        <f>IF(E836&lt;6,"",((E836-6)/12)*(G836/E836))</f>
        <v>0</v>
      </c>
      <c r="G838" s="87">
        <f>F838</f>
        <v>0</v>
      </c>
      <c r="H838" s="149"/>
      <c r="I838" s="91" t="s">
        <v>165</v>
      </c>
      <c r="J838" s="91" t="str">
        <f>VLOOKUP(I838,Presupuesto!$B$11:$C$565,2,0)</f>
        <v>DECIMOCUARTO MES</v>
      </c>
      <c r="K838" s="88" t="str">
        <f t="shared" si="27"/>
        <v>Posgrado</v>
      </c>
      <c r="L838" s="88" t="s">
        <v>721</v>
      </c>
    </row>
    <row r="839" spans="3:12" ht="15.75" thickBot="1" x14ac:dyDescent="0.3">
      <c r="C839" s="128" t="s">
        <v>101</v>
      </c>
      <c r="D839" s="170"/>
      <c r="E839" s="138">
        <v>12</v>
      </c>
      <c r="F839" s="127">
        <v>30000</v>
      </c>
      <c r="G839" s="103">
        <f>D839*E839*F839</f>
        <v>0</v>
      </c>
      <c r="H839" s="150"/>
      <c r="I839" s="104" t="s">
        <v>200</v>
      </c>
      <c r="J839" s="104" t="str">
        <f>VLOOKUP(I839,Presupuesto!$B$11:$C$565,2,0)</f>
        <v>CONTRATOS ESPECIALES</v>
      </c>
      <c r="K839" s="88" t="str">
        <f t="shared" si="27"/>
        <v>Posgrado</v>
      </c>
      <c r="L839" s="88" t="s">
        <v>721</v>
      </c>
    </row>
    <row r="840" spans="3:12" x14ac:dyDescent="0.25">
      <c r="C840" s="155" t="s">
        <v>1349</v>
      </c>
      <c r="D840" s="148"/>
      <c r="E840" s="140">
        <v>0</v>
      </c>
      <c r="F840" s="107">
        <f>IF(E839=0,"",(G839/E839)/12*E839)</f>
        <v>0</v>
      </c>
      <c r="G840" s="87">
        <f>F840</f>
        <v>0</v>
      </c>
      <c r="H840" s="149"/>
      <c r="I840" s="91" t="s">
        <v>200</v>
      </c>
      <c r="J840" s="91" t="str">
        <f>VLOOKUP(I840,Presupuesto!$B$11:$C$565,2,0)</f>
        <v>CONTRATOS ESPECIALES</v>
      </c>
      <c r="K840" s="88" t="str">
        <f t="shared" si="27"/>
        <v>Posgrado</v>
      </c>
      <c r="L840" s="88" t="s">
        <v>719</v>
      </c>
    </row>
    <row r="841" spans="3:12" ht="15.75" thickBot="1" x14ac:dyDescent="0.3">
      <c r="C841" s="156" t="s">
        <v>1350</v>
      </c>
      <c r="D841" s="148"/>
      <c r="E841" s="140">
        <v>0</v>
      </c>
      <c r="F841" s="90">
        <f>IF(E839&lt;6,"",((E839-6)/12)*(G839/E839))</f>
        <v>0</v>
      </c>
      <c r="G841" s="87">
        <f>F841</f>
        <v>0</v>
      </c>
      <c r="H841" s="149"/>
      <c r="I841" s="91" t="s">
        <v>200</v>
      </c>
      <c r="J841" s="91" t="str">
        <f>VLOOKUP(I841,Presupuesto!$B$11:$C$565,2,0)</f>
        <v>CONTRATOS ESPECIALES</v>
      </c>
      <c r="K841" s="88" t="str">
        <f t="shared" si="27"/>
        <v>Posgrado</v>
      </c>
      <c r="L841" s="88" t="s">
        <v>727</v>
      </c>
    </row>
    <row r="842" spans="3:12" ht="15.75" thickBot="1" x14ac:dyDescent="0.3">
      <c r="C842" s="128" t="s">
        <v>102</v>
      </c>
      <c r="D842" s="170"/>
      <c r="E842" s="138">
        <v>12</v>
      </c>
      <c r="F842" s="108">
        <v>30000</v>
      </c>
      <c r="G842" s="103">
        <f>D842*E842*F842</f>
        <v>0</v>
      </c>
      <c r="H842" s="150"/>
      <c r="I842" s="104" t="s">
        <v>298</v>
      </c>
      <c r="J842" s="104" t="str">
        <f>VLOOKUP(I842,Presupuesto!$B$11:$C$565,2,0)</f>
        <v>OTROS SERVICIOS TECNICOS Y PROFESIONALES</v>
      </c>
      <c r="K842" s="88" t="str">
        <f t="shared" si="27"/>
        <v>Posgrado</v>
      </c>
      <c r="L842" s="88" t="s">
        <v>719</v>
      </c>
    </row>
    <row r="843" spans="3:12" x14ac:dyDescent="0.25">
      <c r="C843" s="155" t="s">
        <v>1349</v>
      </c>
      <c r="D843" s="148"/>
      <c r="E843" s="140">
        <v>0</v>
      </c>
      <c r="F843" s="90">
        <v>0</v>
      </c>
      <c r="G843" s="87">
        <f>F843</f>
        <v>0</v>
      </c>
      <c r="H843" s="149"/>
      <c r="I843" s="91" t="s">
        <v>298</v>
      </c>
      <c r="J843" s="91" t="str">
        <f>VLOOKUP(I843,Presupuesto!$B$11:$C$565,2,0)</f>
        <v>OTROS SERVICIOS TECNICOS Y PROFESIONALES</v>
      </c>
      <c r="K843" s="88" t="str">
        <f t="shared" si="27"/>
        <v>Posgrado</v>
      </c>
      <c r="L843" s="88" t="s">
        <v>719</v>
      </c>
    </row>
    <row r="844" spans="3:12" ht="15.75" thickBot="1" x14ac:dyDescent="0.3">
      <c r="C844" s="156" t="s">
        <v>1350</v>
      </c>
      <c r="D844" s="148"/>
      <c r="E844" s="140">
        <v>0</v>
      </c>
      <c r="F844" s="90">
        <v>0</v>
      </c>
      <c r="G844" s="87">
        <f>F844</f>
        <v>0</v>
      </c>
      <c r="H844" s="149"/>
      <c r="I844" s="91" t="s">
        <v>298</v>
      </c>
      <c r="J844" s="91" t="str">
        <f>VLOOKUP(I844,Presupuesto!$B$11:$C$565,2,0)</f>
        <v>OTROS SERVICIOS TECNICOS Y PROFESIONALES</v>
      </c>
      <c r="K844" s="88" t="str">
        <f t="shared" si="27"/>
        <v>Posgrado</v>
      </c>
      <c r="L844" s="88" t="s">
        <v>719</v>
      </c>
    </row>
    <row r="845" spans="3:12" ht="15.75" thickBot="1" x14ac:dyDescent="0.3">
      <c r="C845" s="128" t="s">
        <v>103</v>
      </c>
      <c r="D845" s="170"/>
      <c r="E845" s="138">
        <v>12</v>
      </c>
      <c r="F845" s="108">
        <v>30000</v>
      </c>
      <c r="G845" s="103">
        <f>D845*E845*F845</f>
        <v>0</v>
      </c>
      <c r="H845" s="150"/>
      <c r="I845" s="104" t="s">
        <v>151</v>
      </c>
      <c r="J845" s="104" t="str">
        <f>VLOOKUP(I845,Presupuesto!$B$11:$C$565,2,0)</f>
        <v>SUELDOS Y SALARIOS PERMANENTES</v>
      </c>
      <c r="K845" s="88" t="str">
        <f t="shared" si="27"/>
        <v>Posgrado</v>
      </c>
      <c r="L845" s="88" t="s">
        <v>719</v>
      </c>
    </row>
    <row r="846" spans="3:12" x14ac:dyDescent="0.25">
      <c r="C846" s="155" t="s">
        <v>1349</v>
      </c>
      <c r="D846" s="153"/>
      <c r="E846" s="119">
        <v>0</v>
      </c>
      <c r="F846" s="109">
        <f>IF(E845=0,"",(G845/E845)/12*E845)</f>
        <v>0</v>
      </c>
      <c r="G846" s="110">
        <f>F846</f>
        <v>0</v>
      </c>
      <c r="H846" s="149"/>
      <c r="I846" s="91" t="s">
        <v>164</v>
      </c>
      <c r="J846" s="91" t="str">
        <f>VLOOKUP(I846,Presupuesto!$B$11:$C$565,2,0)</f>
        <v>AGUINALDO Y DECIMO CUARTO MES</v>
      </c>
      <c r="K846" s="88" t="str">
        <f t="shared" si="27"/>
        <v>Posgrado</v>
      </c>
      <c r="L846" s="88" t="s">
        <v>719</v>
      </c>
    </row>
    <row r="847" spans="3:12" ht="15.75" thickBot="1" x14ac:dyDescent="0.3">
      <c r="C847" s="157" t="s">
        <v>1350</v>
      </c>
      <c r="D847" s="147"/>
      <c r="E847" s="120">
        <v>0</v>
      </c>
      <c r="F847" s="95">
        <f>IF(E845&lt;6,"",((E845-6)/12)*(G845/E845))</f>
        <v>0</v>
      </c>
      <c r="G847" s="95">
        <f>F847</f>
        <v>0</v>
      </c>
      <c r="H847" s="147"/>
      <c r="I847" s="96" t="s">
        <v>165</v>
      </c>
      <c r="J847" s="113" t="str">
        <f>VLOOKUP(I847,Presupuesto!$B$11:$C$565,2,0)</f>
        <v>DECIMOCUARTO MES</v>
      </c>
      <c r="K847" s="96" t="str">
        <f t="shared" si="27"/>
        <v>Posgrado</v>
      </c>
      <c r="L847" s="113" t="s">
        <v>719</v>
      </c>
    </row>
    <row r="849" spans="3:12" ht="15.75" thickBot="1" x14ac:dyDescent="0.3">
      <c r="C849" s="254"/>
      <c r="D849" s="243"/>
      <c r="E849" s="254"/>
      <c r="F849" s="254"/>
      <c r="G849" s="254"/>
      <c r="H849" s="243"/>
      <c r="I849" s="254"/>
      <c r="J849" s="254"/>
      <c r="K849" s="254"/>
      <c r="L849" s="254"/>
    </row>
    <row r="850" spans="3:12" ht="15.75" thickBot="1" x14ac:dyDescent="0.3">
      <c r="C850" s="67" t="s">
        <v>1308</v>
      </c>
      <c r="D850" s="30">
        <f>SUM(G857:G907)</f>
        <v>0</v>
      </c>
      <c r="E850" s="84"/>
      <c r="F850" s="84"/>
      <c r="G850" s="84"/>
      <c r="H850" s="69"/>
      <c r="I850" s="69"/>
      <c r="J850" s="69"/>
      <c r="K850" s="254"/>
      <c r="L850" s="254"/>
    </row>
    <row r="851" spans="3:12" x14ac:dyDescent="0.25">
      <c r="C851" s="254"/>
      <c r="D851" s="31"/>
      <c r="E851" s="84"/>
      <c r="F851" s="84"/>
      <c r="G851" s="84"/>
      <c r="H851" s="69"/>
      <c r="I851" s="69"/>
      <c r="J851" s="69"/>
      <c r="K851" s="254"/>
      <c r="L851" s="254"/>
    </row>
    <row r="852" spans="3:12" x14ac:dyDescent="0.25">
      <c r="C852" s="254"/>
      <c r="D852" s="31"/>
      <c r="E852" s="84"/>
      <c r="F852" s="84"/>
      <c r="G852" s="84"/>
      <c r="H852" s="69"/>
      <c r="I852" s="69"/>
      <c r="J852" s="69"/>
      <c r="K852" s="254"/>
      <c r="L852" s="254"/>
    </row>
    <row r="853" spans="3:12" ht="15.75" x14ac:dyDescent="0.25">
      <c r="C853" s="172" t="s">
        <v>1309</v>
      </c>
      <c r="D853" s="230"/>
      <c r="E853" s="84"/>
      <c r="F853" s="84"/>
      <c r="G853" s="84"/>
      <c r="H853" s="69"/>
      <c r="I853" s="69"/>
      <c r="J853" s="69"/>
      <c r="K853" s="254"/>
      <c r="L853" s="254"/>
    </row>
    <row r="854" spans="3:12" ht="18.75" x14ac:dyDescent="0.25">
      <c r="C854" s="173"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84"/>
      <c r="F854" s="84"/>
      <c r="G854" s="84"/>
      <c r="H854" s="69"/>
      <c r="I854" s="69"/>
      <c r="J854" s="69"/>
      <c r="K854" s="139"/>
      <c r="L854" s="254"/>
    </row>
    <row r="855" spans="3:12" ht="15.75" thickBot="1" x14ac:dyDescent="0.3">
      <c r="C855" s="161"/>
      <c r="D855" s="31"/>
      <c r="E855" s="84"/>
      <c r="F855" s="84"/>
      <c r="G855" s="84"/>
      <c r="H855" s="69"/>
      <c r="I855" s="69"/>
      <c r="J855" s="69"/>
      <c r="K855" s="139"/>
      <c r="L855" s="254"/>
    </row>
    <row r="856" spans="3:12" ht="30.75" thickBot="1" x14ac:dyDescent="0.3">
      <c r="C856" s="122" t="s">
        <v>1311</v>
      </c>
      <c r="D856" s="126" t="s">
        <v>99</v>
      </c>
      <c r="E856" s="154" t="s">
        <v>1348</v>
      </c>
      <c r="F856" s="126" t="s">
        <v>1313</v>
      </c>
      <c r="G856" s="123" t="s">
        <v>1314</v>
      </c>
      <c r="H856" s="121" t="s">
        <v>1315</v>
      </c>
      <c r="I856" s="124" t="s">
        <v>1316</v>
      </c>
      <c r="J856" s="124" t="s">
        <v>711</v>
      </c>
      <c r="K856" s="124" t="s">
        <v>1317</v>
      </c>
      <c r="L856" s="124" t="s">
        <v>1318</v>
      </c>
    </row>
    <row r="857" spans="3:12" ht="15.75" thickBot="1" x14ac:dyDescent="0.3">
      <c r="C857" s="125" t="s">
        <v>84</v>
      </c>
      <c r="D857" s="170"/>
      <c r="E857" s="138">
        <v>12</v>
      </c>
      <c r="F857" s="206">
        <f>HLOOKUP($C857,$BZ$2:$CM$3,2,0)</f>
        <v>43674.39</v>
      </c>
      <c r="G857" s="103">
        <f>D857*E857*F857</f>
        <v>0</v>
      </c>
      <c r="H857" s="150"/>
      <c r="I857" s="104" t="s">
        <v>151</v>
      </c>
      <c r="J857" s="104" t="str">
        <f>VLOOKUP(I857,Presupuesto!$B$11:$C$565,2,0)</f>
        <v>SUELDOS Y SALARIOS PERMANENTES</v>
      </c>
      <c r="K857" s="181" t="s">
        <v>72</v>
      </c>
      <c r="L857" s="88" t="s">
        <v>719</v>
      </c>
    </row>
    <row r="858" spans="3:12" x14ac:dyDescent="0.25">
      <c r="C858" s="155" t="s">
        <v>1349</v>
      </c>
      <c r="D858" s="148"/>
      <c r="E858" s="140">
        <v>0</v>
      </c>
      <c r="F858" s="90">
        <f>IF(E857=0,"",(G857/E857)/12*E857)</f>
        <v>0</v>
      </c>
      <c r="G858" s="87">
        <f>F858</f>
        <v>0</v>
      </c>
      <c r="H858" s="149"/>
      <c r="I858" s="106" t="s">
        <v>164</v>
      </c>
      <c r="J858" s="106" t="str">
        <f>VLOOKUP(I858,Presupuesto!$B$11:$C$565,2,0)</f>
        <v>AGUINALDO Y DECIMO CUARTO MES</v>
      </c>
      <c r="K858" s="88" t="str">
        <f t="shared" ref="K858:K889" si="28">$K$857</f>
        <v>Posgrado</v>
      </c>
      <c r="L858" s="88" t="s">
        <v>720</v>
      </c>
    </row>
    <row r="859" spans="3:12" ht="15.75" thickBot="1" x14ac:dyDescent="0.3">
      <c r="C859" s="156" t="s">
        <v>1350</v>
      </c>
      <c r="D859" s="148"/>
      <c r="E859" s="140">
        <v>0</v>
      </c>
      <c r="F859" s="107">
        <f>IF(E857&lt;6,"",((E857-6)/12)*(G857/E857))</f>
        <v>0</v>
      </c>
      <c r="G859" s="87">
        <f>F859</f>
        <v>0</v>
      </c>
      <c r="H859" s="149"/>
      <c r="I859" s="91" t="s">
        <v>165</v>
      </c>
      <c r="J859" s="91" t="str">
        <f>VLOOKUP(I859,Presupuesto!$B$11:$C$565,2,0)</f>
        <v>DECIMOCUARTO MES</v>
      </c>
      <c r="K859" s="88" t="str">
        <f t="shared" si="28"/>
        <v>Posgrado</v>
      </c>
      <c r="L859" s="88" t="s">
        <v>721</v>
      </c>
    </row>
    <row r="860" spans="3:12" ht="15.75" thickBot="1" x14ac:dyDescent="0.3">
      <c r="C860" s="125" t="s">
        <v>85</v>
      </c>
      <c r="D860" s="170"/>
      <c r="E860" s="138">
        <v>12</v>
      </c>
      <c r="F860" s="206">
        <f>HLOOKUP($C860,$BZ$2:$CM$3,2,0)</f>
        <v>39703.99</v>
      </c>
      <c r="G860" s="103">
        <f>D860*E860*F860</f>
        <v>0</v>
      </c>
      <c r="H860" s="150"/>
      <c r="I860" s="104" t="s">
        <v>151</v>
      </c>
      <c r="J860" s="104" t="str">
        <f>VLOOKUP(I860,Presupuesto!$B$11:$C$565,2,0)</f>
        <v>SUELDOS Y SALARIOS PERMANENTES</v>
      </c>
      <c r="K860" s="88" t="str">
        <f t="shared" si="28"/>
        <v>Posgrado</v>
      </c>
      <c r="L860" s="88" t="s">
        <v>721</v>
      </c>
    </row>
    <row r="861" spans="3:12" x14ac:dyDescent="0.25">
      <c r="C861" s="155" t="s">
        <v>1349</v>
      </c>
      <c r="D861" s="148"/>
      <c r="E861" s="140">
        <v>0</v>
      </c>
      <c r="F861" s="90">
        <f>IF(E860=0,"",(G860/E860)/12*E860)</f>
        <v>0</v>
      </c>
      <c r="G861" s="87">
        <f>F861</f>
        <v>0</v>
      </c>
      <c r="H861" s="149"/>
      <c r="I861" s="106" t="s">
        <v>164</v>
      </c>
      <c r="J861" s="106" t="str">
        <f>VLOOKUP(I861,Presupuesto!$B$11:$C$565,2,0)</f>
        <v>AGUINALDO Y DECIMO CUARTO MES</v>
      </c>
      <c r="K861" s="88" t="str">
        <f t="shared" si="28"/>
        <v>Posgrado</v>
      </c>
      <c r="L861" s="88" t="s">
        <v>721</v>
      </c>
    </row>
    <row r="862" spans="3:12" ht="15.75" thickBot="1" x14ac:dyDescent="0.3">
      <c r="C862" s="156" t="s">
        <v>1350</v>
      </c>
      <c r="D862" s="148"/>
      <c r="E862" s="140">
        <v>0</v>
      </c>
      <c r="F862" s="107">
        <f>IF(E860&lt;6,"",((E860-6)/12)*(G860/E860))</f>
        <v>0</v>
      </c>
      <c r="G862" s="87">
        <f>F862</f>
        <v>0</v>
      </c>
      <c r="H862" s="149"/>
      <c r="I862" s="91" t="s">
        <v>165</v>
      </c>
      <c r="J862" s="91" t="str">
        <f>VLOOKUP(I862,Presupuesto!$B$11:$C$565,2,0)</f>
        <v>DECIMOCUARTO MES</v>
      </c>
      <c r="K862" s="88" t="str">
        <f t="shared" si="28"/>
        <v>Posgrado</v>
      </c>
      <c r="L862" s="88" t="s">
        <v>721</v>
      </c>
    </row>
    <row r="863" spans="3:12" ht="15.75" thickBot="1" x14ac:dyDescent="0.3">
      <c r="C863" s="125" t="s">
        <v>86</v>
      </c>
      <c r="D863" s="170"/>
      <c r="E863" s="138">
        <v>12</v>
      </c>
      <c r="F863" s="206">
        <f>HLOOKUP($C863,$BZ$2:$CM$3,2,0)</f>
        <v>35733.589999999997</v>
      </c>
      <c r="G863" s="103">
        <f>D863*E863*F863</f>
        <v>0</v>
      </c>
      <c r="H863" s="150"/>
      <c r="I863" s="104" t="s">
        <v>151</v>
      </c>
      <c r="J863" s="104" t="str">
        <f>VLOOKUP(I863,Presupuesto!$B$11:$C$565,2,0)</f>
        <v>SUELDOS Y SALARIOS PERMANENTES</v>
      </c>
      <c r="K863" s="88" t="str">
        <f t="shared" si="28"/>
        <v>Posgrado</v>
      </c>
      <c r="L863" s="88" t="s">
        <v>721</v>
      </c>
    </row>
    <row r="864" spans="3:12" x14ac:dyDescent="0.25">
      <c r="C864" s="155" t="s">
        <v>1349</v>
      </c>
      <c r="D864" s="148"/>
      <c r="E864" s="140">
        <v>0</v>
      </c>
      <c r="F864" s="90">
        <f>IF(E863=0,"",(G863/E863)/12*E863)</f>
        <v>0</v>
      </c>
      <c r="G864" s="87">
        <f>F864</f>
        <v>0</v>
      </c>
      <c r="H864" s="149"/>
      <c r="I864" s="106" t="s">
        <v>164</v>
      </c>
      <c r="J864" s="106" t="str">
        <f>VLOOKUP(I864,Presupuesto!$B$11:$C$565,2,0)</f>
        <v>AGUINALDO Y DECIMO CUARTO MES</v>
      </c>
      <c r="K864" s="88" t="str">
        <f t="shared" si="28"/>
        <v>Posgrado</v>
      </c>
      <c r="L864" s="88" t="s">
        <v>721</v>
      </c>
    </row>
    <row r="865" spans="3:12" ht="15.75" thickBot="1" x14ac:dyDescent="0.3">
      <c r="C865" s="156" t="s">
        <v>1350</v>
      </c>
      <c r="D865" s="148"/>
      <c r="E865" s="140">
        <v>0</v>
      </c>
      <c r="F865" s="107">
        <f>IF(E863&lt;6,"",((E863-6)/12)*(G863/E863))</f>
        <v>0</v>
      </c>
      <c r="G865" s="87">
        <f>F865</f>
        <v>0</v>
      </c>
      <c r="H865" s="149"/>
      <c r="I865" s="91" t="s">
        <v>165</v>
      </c>
      <c r="J865" s="91" t="str">
        <f>VLOOKUP(I865,Presupuesto!$B$11:$C$565,2,0)</f>
        <v>DECIMOCUARTO MES</v>
      </c>
      <c r="K865" s="88" t="str">
        <f t="shared" si="28"/>
        <v>Posgrado</v>
      </c>
      <c r="L865" s="88" t="s">
        <v>721</v>
      </c>
    </row>
    <row r="866" spans="3:12" ht="15.75" thickBot="1" x14ac:dyDescent="0.3">
      <c r="C866" s="125" t="s">
        <v>87</v>
      </c>
      <c r="D866" s="170"/>
      <c r="E866" s="138">
        <v>12</v>
      </c>
      <c r="F866" s="206">
        <f>HLOOKUP($C866,$BZ$2:$CM$3,2,0)</f>
        <v>31763.19</v>
      </c>
      <c r="G866" s="103">
        <f>D866*E866*F866</f>
        <v>0</v>
      </c>
      <c r="H866" s="150"/>
      <c r="I866" s="104" t="s">
        <v>151</v>
      </c>
      <c r="J866" s="104" t="str">
        <f>VLOOKUP(I866,Presupuesto!$B$11:$C$565,2,0)</f>
        <v>SUELDOS Y SALARIOS PERMANENTES</v>
      </c>
      <c r="K866" s="88" t="str">
        <f t="shared" si="28"/>
        <v>Posgrado</v>
      </c>
      <c r="L866" s="88" t="s">
        <v>721</v>
      </c>
    </row>
    <row r="867" spans="3:12" x14ac:dyDescent="0.25">
      <c r="C867" s="155" t="s">
        <v>1349</v>
      </c>
      <c r="D867" s="148"/>
      <c r="E867" s="140">
        <v>0</v>
      </c>
      <c r="F867" s="90">
        <f>IF(E866=0,"",(G866/E866)/12*E866)</f>
        <v>0</v>
      </c>
      <c r="G867" s="87">
        <f>F867</f>
        <v>0</v>
      </c>
      <c r="H867" s="149"/>
      <c r="I867" s="106" t="s">
        <v>164</v>
      </c>
      <c r="J867" s="106" t="str">
        <f>VLOOKUP(I867,Presupuesto!$B$11:$C$565,2,0)</f>
        <v>AGUINALDO Y DECIMO CUARTO MES</v>
      </c>
      <c r="K867" s="88" t="str">
        <f t="shared" si="28"/>
        <v>Posgrado</v>
      </c>
      <c r="L867" s="88" t="s">
        <v>721</v>
      </c>
    </row>
    <row r="868" spans="3:12" ht="15.75" thickBot="1" x14ac:dyDescent="0.3">
      <c r="C868" s="156" t="s">
        <v>1350</v>
      </c>
      <c r="D868" s="148"/>
      <c r="E868" s="140">
        <v>0</v>
      </c>
      <c r="F868" s="107">
        <f>IF(E866&lt;6,"",((E866-6)/12)*(G866/E866))</f>
        <v>0</v>
      </c>
      <c r="G868" s="87">
        <f>F868</f>
        <v>0</v>
      </c>
      <c r="H868" s="149"/>
      <c r="I868" s="91" t="s">
        <v>165</v>
      </c>
      <c r="J868" s="91" t="str">
        <f>VLOOKUP(I868,Presupuesto!$B$11:$C$565,2,0)</f>
        <v>DECIMOCUARTO MES</v>
      </c>
      <c r="K868" s="88" t="str">
        <f t="shared" si="28"/>
        <v>Posgrado</v>
      </c>
      <c r="L868" s="88" t="s">
        <v>721</v>
      </c>
    </row>
    <row r="869" spans="3:12" ht="15.75" thickBot="1" x14ac:dyDescent="0.3">
      <c r="C869" s="125" t="s">
        <v>88</v>
      </c>
      <c r="D869" s="170"/>
      <c r="E869" s="138">
        <v>12</v>
      </c>
      <c r="F869" s="206">
        <f>HLOOKUP($C869,$BZ$2:$CM$3,2,0)</f>
        <v>29777.99</v>
      </c>
      <c r="G869" s="103">
        <f>D869*E869*F869</f>
        <v>0</v>
      </c>
      <c r="H869" s="150"/>
      <c r="I869" s="104" t="s">
        <v>151</v>
      </c>
      <c r="J869" s="104" t="str">
        <f>VLOOKUP(I869,Presupuesto!$B$11:$C$565,2,0)</f>
        <v>SUELDOS Y SALARIOS PERMANENTES</v>
      </c>
      <c r="K869" s="88" t="str">
        <f t="shared" si="28"/>
        <v>Posgrado</v>
      </c>
      <c r="L869" s="88" t="s">
        <v>721</v>
      </c>
    </row>
    <row r="870" spans="3:12" x14ac:dyDescent="0.25">
      <c r="C870" s="155" t="s">
        <v>1349</v>
      </c>
      <c r="D870" s="148"/>
      <c r="E870" s="140">
        <v>0</v>
      </c>
      <c r="F870" s="90">
        <f>IF(E869=0,"",(G869/E869)/12*E869)</f>
        <v>0</v>
      </c>
      <c r="G870" s="87">
        <f>F870</f>
        <v>0</v>
      </c>
      <c r="H870" s="149"/>
      <c r="I870" s="106" t="s">
        <v>164</v>
      </c>
      <c r="J870" s="106" t="str">
        <f>VLOOKUP(I870,Presupuesto!$B$11:$C$565,2,0)</f>
        <v>AGUINALDO Y DECIMO CUARTO MES</v>
      </c>
      <c r="K870" s="88" t="str">
        <f t="shared" si="28"/>
        <v>Posgrado</v>
      </c>
      <c r="L870" s="88" t="s">
        <v>721</v>
      </c>
    </row>
    <row r="871" spans="3:12" ht="15.75" thickBot="1" x14ac:dyDescent="0.3">
      <c r="C871" s="156" t="s">
        <v>1350</v>
      </c>
      <c r="D871" s="148"/>
      <c r="E871" s="140">
        <v>0</v>
      </c>
      <c r="F871" s="107">
        <f>IF(E869&lt;6,"",((E869-6)/12)*(G869/E869))</f>
        <v>0</v>
      </c>
      <c r="G871" s="87">
        <f>F871</f>
        <v>0</v>
      </c>
      <c r="H871" s="149"/>
      <c r="I871" s="91" t="s">
        <v>165</v>
      </c>
      <c r="J871" s="91" t="str">
        <f>VLOOKUP(I871,Presupuesto!$B$11:$C$565,2,0)</f>
        <v>DECIMOCUARTO MES</v>
      </c>
      <c r="K871" s="88" t="str">
        <f t="shared" si="28"/>
        <v>Posgrado</v>
      </c>
      <c r="L871" s="88" t="s">
        <v>721</v>
      </c>
    </row>
    <row r="872" spans="3:12" ht="15.75" thickBot="1" x14ac:dyDescent="0.3">
      <c r="C872" s="125" t="s">
        <v>89</v>
      </c>
      <c r="D872" s="170"/>
      <c r="E872" s="138">
        <v>12</v>
      </c>
      <c r="F872" s="206">
        <f>HLOOKUP($C872,$BZ$2:$CM$3,2,0)</f>
        <v>27792.79</v>
      </c>
      <c r="G872" s="103">
        <f>D872*E872*F872</f>
        <v>0</v>
      </c>
      <c r="H872" s="150"/>
      <c r="I872" s="104" t="s">
        <v>151</v>
      </c>
      <c r="J872" s="104" t="str">
        <f>VLOOKUP(I872,Presupuesto!$B$11:$C$565,2,0)</f>
        <v>SUELDOS Y SALARIOS PERMANENTES</v>
      </c>
      <c r="K872" s="88" t="str">
        <f t="shared" si="28"/>
        <v>Posgrado</v>
      </c>
      <c r="L872" s="88" t="s">
        <v>721</v>
      </c>
    </row>
    <row r="873" spans="3:12" x14ac:dyDescent="0.25">
      <c r="C873" s="155" t="s">
        <v>1349</v>
      </c>
      <c r="D873" s="148"/>
      <c r="E873" s="140">
        <v>0</v>
      </c>
      <c r="F873" s="90">
        <f>IF(E872=0,"",(G872/E872)/12*E872)</f>
        <v>0</v>
      </c>
      <c r="G873" s="87">
        <f>F873</f>
        <v>0</v>
      </c>
      <c r="H873" s="149"/>
      <c r="I873" s="106" t="s">
        <v>164</v>
      </c>
      <c r="J873" s="106" t="str">
        <f>VLOOKUP(I873,Presupuesto!$B$11:$C$565,2,0)</f>
        <v>AGUINALDO Y DECIMO CUARTO MES</v>
      </c>
      <c r="K873" s="88" t="str">
        <f t="shared" si="28"/>
        <v>Posgrado</v>
      </c>
      <c r="L873" s="88" t="s">
        <v>721</v>
      </c>
    </row>
    <row r="874" spans="3:12" ht="15.75" thickBot="1" x14ac:dyDescent="0.3">
      <c r="C874" s="156" t="s">
        <v>1350</v>
      </c>
      <c r="D874" s="148"/>
      <c r="E874" s="140">
        <v>0</v>
      </c>
      <c r="F874" s="107">
        <f>IF(E872&lt;6,"",((E872-6)/12)*(G872/E872))</f>
        <v>0</v>
      </c>
      <c r="G874" s="87">
        <f>F874</f>
        <v>0</v>
      </c>
      <c r="H874" s="149"/>
      <c r="I874" s="91" t="s">
        <v>165</v>
      </c>
      <c r="J874" s="91" t="str">
        <f>VLOOKUP(I874,Presupuesto!$B$11:$C$565,2,0)</f>
        <v>DECIMOCUARTO MES</v>
      </c>
      <c r="K874" s="88" t="str">
        <f t="shared" si="28"/>
        <v>Posgrado</v>
      </c>
      <c r="L874" s="88" t="s">
        <v>721</v>
      </c>
    </row>
    <row r="875" spans="3:12" ht="15.75" thickBot="1" x14ac:dyDescent="0.3">
      <c r="C875" s="125" t="s">
        <v>90</v>
      </c>
      <c r="D875" s="170"/>
      <c r="E875" s="138">
        <v>12</v>
      </c>
      <c r="F875" s="206">
        <f>HLOOKUP($C875,$BZ$2:$CM$3,2,0)</f>
        <v>18859.39</v>
      </c>
      <c r="G875" s="103">
        <f>D875*E875*F875</f>
        <v>0</v>
      </c>
      <c r="H875" s="150"/>
      <c r="I875" s="104" t="s">
        <v>151</v>
      </c>
      <c r="J875" s="104" t="str">
        <f>VLOOKUP(I875,Presupuesto!$B$11:$C$565,2,0)</f>
        <v>SUELDOS Y SALARIOS PERMANENTES</v>
      </c>
      <c r="K875" s="88" t="str">
        <f t="shared" si="28"/>
        <v>Posgrado</v>
      </c>
      <c r="L875" s="88" t="s">
        <v>721</v>
      </c>
    </row>
    <row r="876" spans="3:12" x14ac:dyDescent="0.25">
      <c r="C876" s="155" t="s">
        <v>1349</v>
      </c>
      <c r="D876" s="148"/>
      <c r="E876" s="140">
        <v>0</v>
      </c>
      <c r="F876" s="90">
        <f>IF(E875=0,"",(G875/E875)/12*E875)</f>
        <v>0</v>
      </c>
      <c r="G876" s="87">
        <f>F876</f>
        <v>0</v>
      </c>
      <c r="H876" s="149"/>
      <c r="I876" s="106" t="s">
        <v>164</v>
      </c>
      <c r="J876" s="106" t="str">
        <f>VLOOKUP(I876,Presupuesto!$B$11:$C$565,2,0)</f>
        <v>AGUINALDO Y DECIMO CUARTO MES</v>
      </c>
      <c r="K876" s="88" t="str">
        <f t="shared" si="28"/>
        <v>Posgrado</v>
      </c>
      <c r="L876" s="88" t="s">
        <v>721</v>
      </c>
    </row>
    <row r="877" spans="3:12" ht="15.75" thickBot="1" x14ac:dyDescent="0.3">
      <c r="C877" s="156" t="s">
        <v>1350</v>
      </c>
      <c r="D877" s="148"/>
      <c r="E877" s="140">
        <v>0</v>
      </c>
      <c r="F877" s="107">
        <f>IF(E875&lt;6,"",((E875-6)/12)*(G875/E875))</f>
        <v>0</v>
      </c>
      <c r="G877" s="87">
        <f>F877</f>
        <v>0</v>
      </c>
      <c r="H877" s="149"/>
      <c r="I877" s="91" t="s">
        <v>165</v>
      </c>
      <c r="J877" s="91" t="str">
        <f>VLOOKUP(I877,Presupuesto!$B$11:$C$565,2,0)</f>
        <v>DECIMOCUARTO MES</v>
      </c>
      <c r="K877" s="88" t="str">
        <f t="shared" si="28"/>
        <v>Posgrado</v>
      </c>
      <c r="L877" s="88" t="s">
        <v>721</v>
      </c>
    </row>
    <row r="878" spans="3:12" ht="15.75" thickBot="1" x14ac:dyDescent="0.3">
      <c r="C878" s="125" t="s">
        <v>91</v>
      </c>
      <c r="D878" s="170"/>
      <c r="E878" s="138">
        <v>12</v>
      </c>
      <c r="F878" s="206">
        <f>HLOOKUP($C878,$BZ$2:$CM$3,2,0)</f>
        <v>17866.8</v>
      </c>
      <c r="G878" s="103">
        <f>D878*E878*F878</f>
        <v>0</v>
      </c>
      <c r="H878" s="150"/>
      <c r="I878" s="104" t="s">
        <v>151</v>
      </c>
      <c r="J878" s="104" t="str">
        <f>VLOOKUP(I878,Presupuesto!$B$11:$C$565,2,0)</f>
        <v>SUELDOS Y SALARIOS PERMANENTES</v>
      </c>
      <c r="K878" s="88" t="str">
        <f t="shared" si="28"/>
        <v>Posgrado</v>
      </c>
      <c r="L878" s="88" t="s">
        <v>721</v>
      </c>
    </row>
    <row r="879" spans="3:12" x14ac:dyDescent="0.25">
      <c r="C879" s="155" t="s">
        <v>1349</v>
      </c>
      <c r="D879" s="148"/>
      <c r="E879" s="140">
        <v>0</v>
      </c>
      <c r="F879" s="90">
        <f>IF(E878=0,"",(G878/E878)/12*E878)</f>
        <v>0</v>
      </c>
      <c r="G879" s="87">
        <f>F879</f>
        <v>0</v>
      </c>
      <c r="H879" s="149"/>
      <c r="I879" s="106" t="s">
        <v>164</v>
      </c>
      <c r="J879" s="106" t="str">
        <f>VLOOKUP(I879,Presupuesto!$B$11:$C$565,2,0)</f>
        <v>AGUINALDO Y DECIMO CUARTO MES</v>
      </c>
      <c r="K879" s="88" t="str">
        <f t="shared" si="28"/>
        <v>Posgrado</v>
      </c>
      <c r="L879" s="88" t="s">
        <v>721</v>
      </c>
    </row>
    <row r="880" spans="3:12" ht="15.75" thickBot="1" x14ac:dyDescent="0.3">
      <c r="C880" s="156" t="s">
        <v>1350</v>
      </c>
      <c r="D880" s="148"/>
      <c r="E880" s="140">
        <v>0</v>
      </c>
      <c r="F880" s="107">
        <f>IF(E878&lt;6,"",((E878-6)/12)*(G878/E878))</f>
        <v>0</v>
      </c>
      <c r="G880" s="87">
        <f>F880</f>
        <v>0</v>
      </c>
      <c r="H880" s="149"/>
      <c r="I880" s="91" t="s">
        <v>165</v>
      </c>
      <c r="J880" s="91" t="str">
        <f>VLOOKUP(I880,Presupuesto!$B$11:$C$565,2,0)</f>
        <v>DECIMOCUARTO MES</v>
      </c>
      <c r="K880" s="88" t="str">
        <f t="shared" si="28"/>
        <v>Posgrado</v>
      </c>
      <c r="L880" s="88" t="s">
        <v>721</v>
      </c>
    </row>
    <row r="881" spans="3:12" ht="15.75" thickBot="1" x14ac:dyDescent="0.3">
      <c r="C881" s="125" t="s">
        <v>92</v>
      </c>
      <c r="D881" s="170"/>
      <c r="E881" s="138">
        <v>12</v>
      </c>
      <c r="F881" s="206">
        <f>HLOOKUP($C881,$BZ$2:$CM$3,2,0)</f>
        <v>13896.4</v>
      </c>
      <c r="G881" s="103">
        <f>D881*E881*F881</f>
        <v>0</v>
      </c>
      <c r="H881" s="150"/>
      <c r="I881" s="104" t="s">
        <v>151</v>
      </c>
      <c r="J881" s="104" t="str">
        <f>VLOOKUP(I881,Presupuesto!$B$11:$C$565,2,0)</f>
        <v>SUELDOS Y SALARIOS PERMANENTES</v>
      </c>
      <c r="K881" s="88" t="str">
        <f t="shared" si="28"/>
        <v>Posgrado</v>
      </c>
      <c r="L881" s="88" t="s">
        <v>721</v>
      </c>
    </row>
    <row r="882" spans="3:12" x14ac:dyDescent="0.25">
      <c r="C882" s="155" t="s">
        <v>1349</v>
      </c>
      <c r="D882" s="148"/>
      <c r="E882" s="140">
        <v>0</v>
      </c>
      <c r="F882" s="90">
        <f>IF(E881=0,"",(G881/E881)/12*E881)</f>
        <v>0</v>
      </c>
      <c r="G882" s="87">
        <f>F882</f>
        <v>0</v>
      </c>
      <c r="H882" s="149"/>
      <c r="I882" s="106" t="s">
        <v>164</v>
      </c>
      <c r="J882" s="106" t="str">
        <f>VLOOKUP(I882,Presupuesto!$B$11:$C$565,2,0)</f>
        <v>AGUINALDO Y DECIMO CUARTO MES</v>
      </c>
      <c r="K882" s="88" t="str">
        <f t="shared" si="28"/>
        <v>Posgrado</v>
      </c>
      <c r="L882" s="88" t="s">
        <v>721</v>
      </c>
    </row>
    <row r="883" spans="3:12" ht="15.75" thickBot="1" x14ac:dyDescent="0.3">
      <c r="C883" s="156" t="s">
        <v>1350</v>
      </c>
      <c r="D883" s="148"/>
      <c r="E883" s="140">
        <v>0</v>
      </c>
      <c r="F883" s="107">
        <f>IF(E881&lt;6,"",((E881-6)/12)*(G881/E881))</f>
        <v>0</v>
      </c>
      <c r="G883" s="87">
        <f>F883</f>
        <v>0</v>
      </c>
      <c r="H883" s="149"/>
      <c r="I883" s="91" t="s">
        <v>165</v>
      </c>
      <c r="J883" s="91" t="str">
        <f>VLOOKUP(I883,Presupuesto!$B$11:$C$565,2,0)</f>
        <v>DECIMOCUARTO MES</v>
      </c>
      <c r="K883" s="88" t="str">
        <f t="shared" si="28"/>
        <v>Posgrado</v>
      </c>
      <c r="L883" s="88" t="s">
        <v>721</v>
      </c>
    </row>
    <row r="884" spans="3:12" ht="15.75" thickBot="1" x14ac:dyDescent="0.3">
      <c r="C884" s="125" t="s">
        <v>93</v>
      </c>
      <c r="D884" s="170"/>
      <c r="E884" s="138">
        <v>12</v>
      </c>
      <c r="F884" s="206">
        <f>HLOOKUP($C884,$BZ$2:$CM$3,2,0)</f>
        <v>15004.09</v>
      </c>
      <c r="G884" s="103">
        <f>D884*E884*F884</f>
        <v>0</v>
      </c>
      <c r="H884" s="150"/>
      <c r="I884" s="104" t="s">
        <v>151</v>
      </c>
      <c r="J884" s="104" t="str">
        <f>VLOOKUP(I884,Presupuesto!$B$11:$C$565,2,0)</f>
        <v>SUELDOS Y SALARIOS PERMANENTES</v>
      </c>
      <c r="K884" s="88" t="str">
        <f t="shared" si="28"/>
        <v>Posgrado</v>
      </c>
      <c r="L884" s="88" t="s">
        <v>721</v>
      </c>
    </row>
    <row r="885" spans="3:12" x14ac:dyDescent="0.25">
      <c r="C885" s="155" t="s">
        <v>1349</v>
      </c>
      <c r="D885" s="148"/>
      <c r="E885" s="140">
        <v>0</v>
      </c>
      <c r="F885" s="90">
        <f>IF(E884=0,"",(G884/E884)/12*E884)</f>
        <v>0</v>
      </c>
      <c r="G885" s="87">
        <f>F885</f>
        <v>0</v>
      </c>
      <c r="H885" s="149"/>
      <c r="I885" s="106" t="s">
        <v>164</v>
      </c>
      <c r="J885" s="106" t="str">
        <f>VLOOKUP(I885,Presupuesto!$B$11:$C$565,2,0)</f>
        <v>AGUINALDO Y DECIMO CUARTO MES</v>
      </c>
      <c r="K885" s="88" t="str">
        <f t="shared" si="28"/>
        <v>Posgrado</v>
      </c>
      <c r="L885" s="88" t="s">
        <v>721</v>
      </c>
    </row>
    <row r="886" spans="3:12" ht="15.75" thickBot="1" x14ac:dyDescent="0.3">
      <c r="C886" s="156" t="s">
        <v>1350</v>
      </c>
      <c r="D886" s="148"/>
      <c r="E886" s="140">
        <v>0</v>
      </c>
      <c r="F886" s="107">
        <f>IF(E884&lt;6,"",((E884-6)/12)*(G884/E884))</f>
        <v>0</v>
      </c>
      <c r="G886" s="87">
        <f>F886</f>
        <v>0</v>
      </c>
      <c r="H886" s="149"/>
      <c r="I886" s="91" t="s">
        <v>165</v>
      </c>
      <c r="J886" s="91" t="str">
        <f>VLOOKUP(I886,Presupuesto!$B$11:$C$565,2,0)</f>
        <v>DECIMOCUARTO MES</v>
      </c>
      <c r="K886" s="88" t="str">
        <f t="shared" si="28"/>
        <v>Posgrado</v>
      </c>
      <c r="L886" s="88" t="s">
        <v>721</v>
      </c>
    </row>
    <row r="887" spans="3:12" ht="15.75" thickBot="1" x14ac:dyDescent="0.3">
      <c r="C887" s="125" t="s">
        <v>94</v>
      </c>
      <c r="D887" s="170"/>
      <c r="E887" s="138">
        <v>12</v>
      </c>
      <c r="F887" s="206">
        <f>HLOOKUP($C887,$BZ$2:$CM$3,2,0)</f>
        <v>13238.9</v>
      </c>
      <c r="G887" s="103">
        <f>D887*E887*F887</f>
        <v>0</v>
      </c>
      <c r="H887" s="150"/>
      <c r="I887" s="104" t="s">
        <v>151</v>
      </c>
      <c r="J887" s="104" t="str">
        <f>VLOOKUP(I887,Presupuesto!$B$11:$C$565,2,0)</f>
        <v>SUELDOS Y SALARIOS PERMANENTES</v>
      </c>
      <c r="K887" s="88" t="str">
        <f t="shared" si="28"/>
        <v>Posgrado</v>
      </c>
      <c r="L887" s="88" t="s">
        <v>721</v>
      </c>
    </row>
    <row r="888" spans="3:12" x14ac:dyDescent="0.25">
      <c r="C888" s="155" t="s">
        <v>1349</v>
      </c>
      <c r="D888" s="148"/>
      <c r="E888" s="140">
        <v>0</v>
      </c>
      <c r="F888" s="90">
        <f>IF(E887=0,"",(G887/E887)/12*E887)</f>
        <v>0</v>
      </c>
      <c r="G888" s="87">
        <f>F888</f>
        <v>0</v>
      </c>
      <c r="H888" s="149"/>
      <c r="I888" s="106" t="s">
        <v>164</v>
      </c>
      <c r="J888" s="106" t="str">
        <f>VLOOKUP(I888,Presupuesto!$B$11:$C$565,2,0)</f>
        <v>AGUINALDO Y DECIMO CUARTO MES</v>
      </c>
      <c r="K888" s="88" t="str">
        <f t="shared" si="28"/>
        <v>Posgrado</v>
      </c>
      <c r="L888" s="88" t="s">
        <v>721</v>
      </c>
    </row>
    <row r="889" spans="3:12" ht="15.75" thickBot="1" x14ac:dyDescent="0.3">
      <c r="C889" s="156" t="s">
        <v>1350</v>
      </c>
      <c r="D889" s="148"/>
      <c r="E889" s="140">
        <v>0</v>
      </c>
      <c r="F889" s="107">
        <f>IF(E887&lt;6,"",((E887-6)/12)*(G887/E887))</f>
        <v>0</v>
      </c>
      <c r="G889" s="87">
        <f>F889</f>
        <v>0</v>
      </c>
      <c r="H889" s="149"/>
      <c r="I889" s="91" t="s">
        <v>165</v>
      </c>
      <c r="J889" s="91" t="str">
        <f>VLOOKUP(I889,Presupuesto!$B$11:$C$565,2,0)</f>
        <v>DECIMOCUARTO MES</v>
      </c>
      <c r="K889" s="88" t="str">
        <f t="shared" si="28"/>
        <v>Posgrado</v>
      </c>
      <c r="L889" s="88" t="s">
        <v>721</v>
      </c>
    </row>
    <row r="890" spans="3:12" ht="15.75" thickBot="1" x14ac:dyDescent="0.3">
      <c r="C890" s="125" t="s">
        <v>95</v>
      </c>
      <c r="D890" s="170"/>
      <c r="E890" s="138">
        <v>12</v>
      </c>
      <c r="F890" s="206">
        <f>HLOOKUP($C890,$BZ$2:$CM$3,2,0)</f>
        <v>12356.31</v>
      </c>
      <c r="G890" s="103">
        <f>D890*E890*F890</f>
        <v>0</v>
      </c>
      <c r="H890" s="150"/>
      <c r="I890" s="104" t="s">
        <v>151</v>
      </c>
      <c r="J890" s="104" t="str">
        <f>VLOOKUP(I890,Presupuesto!$B$11:$C$565,2,0)</f>
        <v>SUELDOS Y SALARIOS PERMANENTES</v>
      </c>
      <c r="K890" s="88" t="str">
        <f t="shared" ref="K890:K907" si="29">$K$857</f>
        <v>Posgrado</v>
      </c>
      <c r="L890" s="88" t="s">
        <v>721</v>
      </c>
    </row>
    <row r="891" spans="3:12" x14ac:dyDescent="0.25">
      <c r="C891" s="155" t="s">
        <v>1349</v>
      </c>
      <c r="D891" s="148"/>
      <c r="E891" s="140">
        <v>0</v>
      </c>
      <c r="F891" s="90">
        <f>IF(E890=0,"",(G890/E890)/12*E890)</f>
        <v>0</v>
      </c>
      <c r="G891" s="87">
        <f>F891</f>
        <v>0</v>
      </c>
      <c r="H891" s="149"/>
      <c r="I891" s="106" t="s">
        <v>164</v>
      </c>
      <c r="J891" s="106" t="str">
        <f>VLOOKUP(I891,Presupuesto!$B$11:$C$565,2,0)</f>
        <v>AGUINALDO Y DECIMO CUARTO MES</v>
      </c>
      <c r="K891" s="88" t="str">
        <f t="shared" si="29"/>
        <v>Posgrado</v>
      </c>
      <c r="L891" s="88" t="s">
        <v>721</v>
      </c>
    </row>
    <row r="892" spans="3:12" ht="15.75" thickBot="1" x14ac:dyDescent="0.3">
      <c r="C892" s="156" t="s">
        <v>1350</v>
      </c>
      <c r="D892" s="148"/>
      <c r="E892" s="140">
        <v>0</v>
      </c>
      <c r="F892" s="107">
        <f>IF(E890&lt;6,"",((E890-6)/12)*(G890/E890))</f>
        <v>0</v>
      </c>
      <c r="G892" s="87">
        <f>F892</f>
        <v>0</v>
      </c>
      <c r="H892" s="149"/>
      <c r="I892" s="91" t="s">
        <v>165</v>
      </c>
      <c r="J892" s="91" t="str">
        <f>VLOOKUP(I892,Presupuesto!$B$11:$C$565,2,0)</f>
        <v>DECIMOCUARTO MES</v>
      </c>
      <c r="K892" s="88" t="str">
        <f t="shared" si="29"/>
        <v>Posgrado</v>
      </c>
      <c r="L892" s="88" t="s">
        <v>721</v>
      </c>
    </row>
    <row r="893" spans="3:12" ht="15.75" thickBot="1" x14ac:dyDescent="0.3">
      <c r="C893" s="125" t="s">
        <v>96</v>
      </c>
      <c r="D893" s="170"/>
      <c r="E893" s="138">
        <v>12</v>
      </c>
      <c r="F893" s="206">
        <f>HLOOKUP($C893,$BZ$2:$CM$3,2,0)</f>
        <v>463.22</v>
      </c>
      <c r="G893" s="103">
        <f>D893*E893*F893</f>
        <v>0</v>
      </c>
      <c r="H893" s="150"/>
      <c r="I893" s="104" t="s">
        <v>151</v>
      </c>
      <c r="J893" s="104" t="str">
        <f>VLOOKUP(I893,Presupuesto!$B$11:$C$565,2,0)</f>
        <v>SUELDOS Y SALARIOS PERMANENTES</v>
      </c>
      <c r="K893" s="88" t="str">
        <f t="shared" si="29"/>
        <v>Posgrado</v>
      </c>
      <c r="L893" s="88" t="s">
        <v>721</v>
      </c>
    </row>
    <row r="894" spans="3:12" x14ac:dyDescent="0.25">
      <c r="C894" s="155" t="s">
        <v>1349</v>
      </c>
      <c r="D894" s="148"/>
      <c r="E894" s="140">
        <v>0</v>
      </c>
      <c r="F894" s="90">
        <f>IF(E893=0,"",(G893/E893)/12*E893)</f>
        <v>0</v>
      </c>
      <c r="G894" s="87">
        <f>F894</f>
        <v>0</v>
      </c>
      <c r="H894" s="149"/>
      <c r="I894" s="106" t="s">
        <v>164</v>
      </c>
      <c r="J894" s="106" t="str">
        <f>VLOOKUP(I894,Presupuesto!$B$11:$C$565,2,0)</f>
        <v>AGUINALDO Y DECIMO CUARTO MES</v>
      </c>
      <c r="K894" s="88" t="str">
        <f t="shared" si="29"/>
        <v>Posgrado</v>
      </c>
      <c r="L894" s="88" t="s">
        <v>721</v>
      </c>
    </row>
    <row r="895" spans="3:12" ht="15.75" thickBot="1" x14ac:dyDescent="0.3">
      <c r="C895" s="156" t="s">
        <v>1350</v>
      </c>
      <c r="D895" s="148"/>
      <c r="E895" s="140">
        <v>0</v>
      </c>
      <c r="F895" s="107">
        <f>IF(E893&lt;6,"",((E893-6)/12)*(G893/E893))</f>
        <v>0</v>
      </c>
      <c r="G895" s="87">
        <f>F895</f>
        <v>0</v>
      </c>
      <c r="H895" s="149"/>
      <c r="I895" s="91" t="s">
        <v>165</v>
      </c>
      <c r="J895" s="91" t="str">
        <f>VLOOKUP(I895,Presupuesto!$B$11:$C$565,2,0)</f>
        <v>DECIMOCUARTO MES</v>
      </c>
      <c r="K895" s="88" t="str">
        <f t="shared" si="29"/>
        <v>Posgrado</v>
      </c>
      <c r="L895" s="88" t="s">
        <v>721</v>
      </c>
    </row>
    <row r="896" spans="3:12" ht="15.75" thickBot="1" x14ac:dyDescent="0.3">
      <c r="C896" s="125" t="s">
        <v>97</v>
      </c>
      <c r="D896" s="170"/>
      <c r="E896" s="138">
        <v>12</v>
      </c>
      <c r="F896" s="206">
        <f>HLOOKUP($C896,$BZ$2:$CM$3,2,0)</f>
        <v>2007.3</v>
      </c>
      <c r="G896" s="103">
        <f>D896*E896*F896</f>
        <v>0</v>
      </c>
      <c r="H896" s="150"/>
      <c r="I896" s="104" t="s">
        <v>151</v>
      </c>
      <c r="J896" s="104" t="str">
        <f>VLOOKUP(I896,Presupuesto!$B$11:$C$565,2,0)</f>
        <v>SUELDOS Y SALARIOS PERMANENTES</v>
      </c>
      <c r="K896" s="88" t="str">
        <f t="shared" si="29"/>
        <v>Posgrado</v>
      </c>
      <c r="L896" s="88" t="s">
        <v>721</v>
      </c>
    </row>
    <row r="897" spans="3:12" x14ac:dyDescent="0.25">
      <c r="C897" s="155" t="s">
        <v>1349</v>
      </c>
      <c r="D897" s="148"/>
      <c r="E897" s="140">
        <v>0</v>
      </c>
      <c r="F897" s="90">
        <f>IF(E896=0,"",(G896/E896)/12*E896)</f>
        <v>0</v>
      </c>
      <c r="G897" s="87">
        <f>F897</f>
        <v>0</v>
      </c>
      <c r="H897" s="149"/>
      <c r="I897" s="106" t="s">
        <v>164</v>
      </c>
      <c r="J897" s="106" t="str">
        <f>VLOOKUP(I897,Presupuesto!$B$11:$C$565,2,0)</f>
        <v>AGUINALDO Y DECIMO CUARTO MES</v>
      </c>
      <c r="K897" s="88" t="str">
        <f t="shared" si="29"/>
        <v>Posgrado</v>
      </c>
      <c r="L897" s="88" t="s">
        <v>721</v>
      </c>
    </row>
    <row r="898" spans="3:12" ht="15.75" thickBot="1" x14ac:dyDescent="0.3">
      <c r="C898" s="156" t="s">
        <v>1350</v>
      </c>
      <c r="D898" s="148"/>
      <c r="E898" s="140">
        <v>0</v>
      </c>
      <c r="F898" s="107">
        <f>IF(E896&lt;6,"",((E896-6)/12)*(G896/E896))</f>
        <v>0</v>
      </c>
      <c r="G898" s="87">
        <f>F898</f>
        <v>0</v>
      </c>
      <c r="H898" s="149"/>
      <c r="I898" s="91" t="s">
        <v>165</v>
      </c>
      <c r="J898" s="91" t="str">
        <f>VLOOKUP(I898,Presupuesto!$B$11:$C$565,2,0)</f>
        <v>DECIMOCUARTO MES</v>
      </c>
      <c r="K898" s="88" t="str">
        <f t="shared" si="29"/>
        <v>Posgrado</v>
      </c>
      <c r="L898" s="88" t="s">
        <v>721</v>
      </c>
    </row>
    <row r="899" spans="3:12" ht="15.75" thickBot="1" x14ac:dyDescent="0.3">
      <c r="C899" s="128" t="s">
        <v>101</v>
      </c>
      <c r="D899" s="170"/>
      <c r="E899" s="138">
        <v>12</v>
      </c>
      <c r="F899" s="127">
        <v>30000</v>
      </c>
      <c r="G899" s="103">
        <f>D899*E899*F899</f>
        <v>0</v>
      </c>
      <c r="H899" s="150"/>
      <c r="I899" s="104" t="s">
        <v>200</v>
      </c>
      <c r="J899" s="104" t="str">
        <f>VLOOKUP(I899,Presupuesto!$B$11:$C$565,2,0)</f>
        <v>CONTRATOS ESPECIALES</v>
      </c>
      <c r="K899" s="88" t="str">
        <f t="shared" si="29"/>
        <v>Posgrado</v>
      </c>
      <c r="L899" s="88" t="s">
        <v>721</v>
      </c>
    </row>
    <row r="900" spans="3:12" x14ac:dyDescent="0.25">
      <c r="C900" s="155" t="s">
        <v>1349</v>
      </c>
      <c r="D900" s="148"/>
      <c r="E900" s="140">
        <v>0</v>
      </c>
      <c r="F900" s="107">
        <f>IF(E899=0,"",(G899/E899)/12*E899)</f>
        <v>0</v>
      </c>
      <c r="G900" s="87">
        <f>F900</f>
        <v>0</v>
      </c>
      <c r="H900" s="149"/>
      <c r="I900" s="91" t="s">
        <v>200</v>
      </c>
      <c r="J900" s="91" t="str">
        <f>VLOOKUP(I900,Presupuesto!$B$11:$C$565,2,0)</f>
        <v>CONTRATOS ESPECIALES</v>
      </c>
      <c r="K900" s="88" t="str">
        <f t="shared" si="29"/>
        <v>Posgrado</v>
      </c>
      <c r="L900" s="88" t="s">
        <v>719</v>
      </c>
    </row>
    <row r="901" spans="3:12" ht="15.75" thickBot="1" x14ac:dyDescent="0.3">
      <c r="C901" s="156" t="s">
        <v>1350</v>
      </c>
      <c r="D901" s="148"/>
      <c r="E901" s="140">
        <v>0</v>
      </c>
      <c r="F901" s="90">
        <f>IF(E899&lt;6,"",((E899-6)/12)*(G899/E899))</f>
        <v>0</v>
      </c>
      <c r="G901" s="87">
        <f>F901</f>
        <v>0</v>
      </c>
      <c r="H901" s="149"/>
      <c r="I901" s="91" t="s">
        <v>200</v>
      </c>
      <c r="J901" s="91" t="str">
        <f>VLOOKUP(I901,Presupuesto!$B$11:$C$565,2,0)</f>
        <v>CONTRATOS ESPECIALES</v>
      </c>
      <c r="K901" s="88" t="str">
        <f t="shared" si="29"/>
        <v>Posgrado</v>
      </c>
      <c r="L901" s="88" t="s">
        <v>727</v>
      </c>
    </row>
    <row r="902" spans="3:12" ht="15.75" thickBot="1" x14ac:dyDescent="0.3">
      <c r="C902" s="128" t="s">
        <v>102</v>
      </c>
      <c r="D902" s="170"/>
      <c r="E902" s="138">
        <v>12</v>
      </c>
      <c r="F902" s="108">
        <v>30000</v>
      </c>
      <c r="G902" s="103">
        <f>D902*E902*F902</f>
        <v>0</v>
      </c>
      <c r="H902" s="150"/>
      <c r="I902" s="104" t="s">
        <v>298</v>
      </c>
      <c r="J902" s="104" t="str">
        <f>VLOOKUP(I902,Presupuesto!$B$11:$C$565,2,0)</f>
        <v>OTROS SERVICIOS TECNICOS Y PROFESIONALES</v>
      </c>
      <c r="K902" s="88" t="str">
        <f t="shared" si="29"/>
        <v>Posgrado</v>
      </c>
      <c r="L902" s="88" t="s">
        <v>719</v>
      </c>
    </row>
    <row r="903" spans="3:12" x14ac:dyDescent="0.25">
      <c r="C903" s="155" t="s">
        <v>1349</v>
      </c>
      <c r="D903" s="148"/>
      <c r="E903" s="140">
        <v>0</v>
      </c>
      <c r="F903" s="90">
        <v>0</v>
      </c>
      <c r="G903" s="87">
        <f>F903</f>
        <v>0</v>
      </c>
      <c r="H903" s="149"/>
      <c r="I903" s="91" t="s">
        <v>298</v>
      </c>
      <c r="J903" s="91" t="str">
        <f>VLOOKUP(I903,Presupuesto!$B$11:$C$565,2,0)</f>
        <v>OTROS SERVICIOS TECNICOS Y PROFESIONALES</v>
      </c>
      <c r="K903" s="88" t="str">
        <f t="shared" si="29"/>
        <v>Posgrado</v>
      </c>
      <c r="L903" s="88" t="s">
        <v>719</v>
      </c>
    </row>
    <row r="904" spans="3:12" ht="15.75" thickBot="1" x14ac:dyDescent="0.3">
      <c r="C904" s="156" t="s">
        <v>1350</v>
      </c>
      <c r="D904" s="148"/>
      <c r="E904" s="140">
        <v>0</v>
      </c>
      <c r="F904" s="90">
        <v>0</v>
      </c>
      <c r="G904" s="87">
        <f>F904</f>
        <v>0</v>
      </c>
      <c r="H904" s="149"/>
      <c r="I904" s="91" t="s">
        <v>298</v>
      </c>
      <c r="J904" s="91" t="str">
        <f>VLOOKUP(I904,Presupuesto!$B$11:$C$565,2,0)</f>
        <v>OTROS SERVICIOS TECNICOS Y PROFESIONALES</v>
      </c>
      <c r="K904" s="88" t="str">
        <f t="shared" si="29"/>
        <v>Posgrado</v>
      </c>
      <c r="L904" s="88" t="s">
        <v>719</v>
      </c>
    </row>
    <row r="905" spans="3:12" ht="15.75" thickBot="1" x14ac:dyDescent="0.3">
      <c r="C905" s="128" t="s">
        <v>103</v>
      </c>
      <c r="D905" s="170"/>
      <c r="E905" s="138">
        <v>12</v>
      </c>
      <c r="F905" s="108">
        <v>30000</v>
      </c>
      <c r="G905" s="103">
        <f>D905*E905*F905</f>
        <v>0</v>
      </c>
      <c r="H905" s="150"/>
      <c r="I905" s="104" t="s">
        <v>151</v>
      </c>
      <c r="J905" s="104" t="str">
        <f>VLOOKUP(I905,Presupuesto!$B$11:$C$565,2,0)</f>
        <v>SUELDOS Y SALARIOS PERMANENTES</v>
      </c>
      <c r="K905" s="88" t="str">
        <f t="shared" si="29"/>
        <v>Posgrado</v>
      </c>
      <c r="L905" s="88" t="s">
        <v>719</v>
      </c>
    </row>
    <row r="906" spans="3:12" x14ac:dyDescent="0.25">
      <c r="C906" s="155" t="s">
        <v>1349</v>
      </c>
      <c r="D906" s="153"/>
      <c r="E906" s="119">
        <v>0</v>
      </c>
      <c r="F906" s="109">
        <f>IF(E905=0,"",(G905/E905)/12*E905)</f>
        <v>0</v>
      </c>
      <c r="G906" s="110">
        <f>F906</f>
        <v>0</v>
      </c>
      <c r="H906" s="149"/>
      <c r="I906" s="91" t="s">
        <v>164</v>
      </c>
      <c r="J906" s="91" t="str">
        <f>VLOOKUP(I906,Presupuesto!$B$11:$C$565,2,0)</f>
        <v>AGUINALDO Y DECIMO CUARTO MES</v>
      </c>
      <c r="K906" s="88" t="str">
        <f t="shared" si="29"/>
        <v>Posgrado</v>
      </c>
      <c r="L906" s="88" t="s">
        <v>719</v>
      </c>
    </row>
    <row r="907" spans="3:12" ht="15.75" thickBot="1" x14ac:dyDescent="0.3">
      <c r="C907" s="157" t="s">
        <v>1350</v>
      </c>
      <c r="D907" s="147"/>
      <c r="E907" s="120">
        <v>0</v>
      </c>
      <c r="F907" s="95">
        <f>IF(E905&lt;6,"",((E905-6)/12)*(G905/E905))</f>
        <v>0</v>
      </c>
      <c r="G907" s="95">
        <f>F907</f>
        <v>0</v>
      </c>
      <c r="H907" s="147"/>
      <c r="I907" s="96" t="s">
        <v>165</v>
      </c>
      <c r="J907" s="113" t="str">
        <f>VLOOKUP(I907,Presupuesto!$B$11:$C$565,2,0)</f>
        <v>DECIMOCUARTO MES</v>
      </c>
      <c r="K907" s="96" t="str">
        <f t="shared" si="29"/>
        <v>Posgrado</v>
      </c>
      <c r="L907" s="113" t="s">
        <v>719</v>
      </c>
    </row>
    <row r="909" spans="3:12" ht="15.75" thickBot="1" x14ac:dyDescent="0.3">
      <c r="C909" s="254"/>
      <c r="D909" s="243"/>
      <c r="E909" s="254"/>
      <c r="F909" s="254"/>
      <c r="G909" s="254"/>
      <c r="H909" s="243"/>
      <c r="I909" s="254"/>
      <c r="J909" s="254"/>
      <c r="K909" s="254"/>
      <c r="L909" s="254"/>
    </row>
    <row r="910" spans="3:12" ht="15.75" thickBot="1" x14ac:dyDescent="0.3">
      <c r="C910" s="67" t="s">
        <v>1308</v>
      </c>
      <c r="D910" s="30">
        <f>SUM(G917:G967)</f>
        <v>0</v>
      </c>
      <c r="E910" s="84"/>
      <c r="F910" s="84"/>
      <c r="G910" s="84"/>
      <c r="H910" s="69"/>
      <c r="I910" s="69"/>
      <c r="J910" s="69"/>
      <c r="K910" s="254"/>
      <c r="L910" s="254"/>
    </row>
    <row r="911" spans="3:12" x14ac:dyDescent="0.25">
      <c r="C911" s="254"/>
      <c r="D911" s="31"/>
      <c r="E911" s="84"/>
      <c r="F911" s="84"/>
      <c r="G911" s="84"/>
      <c r="H911" s="69"/>
      <c r="I911" s="69"/>
      <c r="J911" s="69"/>
      <c r="K911" s="254"/>
      <c r="L911" s="254"/>
    </row>
    <row r="912" spans="3:12" x14ac:dyDescent="0.25">
      <c r="C912" s="254"/>
      <c r="D912" s="31"/>
      <c r="E912" s="84"/>
      <c r="F912" s="84"/>
      <c r="G912" s="84"/>
      <c r="H912" s="69"/>
      <c r="I912" s="69"/>
      <c r="J912" s="69"/>
      <c r="K912" s="254"/>
      <c r="L912" s="254"/>
    </row>
    <row r="913" spans="3:12" ht="15.75" x14ac:dyDescent="0.25">
      <c r="C913" s="172" t="s">
        <v>1309</v>
      </c>
      <c r="D913" s="230"/>
      <c r="E913" s="84"/>
      <c r="F913" s="84"/>
      <c r="G913" s="84"/>
      <c r="H913" s="69"/>
      <c r="I913" s="69"/>
      <c r="J913" s="69"/>
      <c r="K913" s="254"/>
      <c r="L913" s="254"/>
    </row>
    <row r="914" spans="3:12" ht="18.75" x14ac:dyDescent="0.25">
      <c r="C914" s="173"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84"/>
      <c r="F914" s="84"/>
      <c r="G914" s="84"/>
      <c r="H914" s="69"/>
      <c r="I914" s="69"/>
      <c r="J914" s="69"/>
      <c r="K914" s="254"/>
      <c r="L914" s="254"/>
    </row>
    <row r="915" spans="3:12" ht="15.75" thickBot="1" x14ac:dyDescent="0.3">
      <c r="C915" s="161"/>
      <c r="D915" s="31"/>
      <c r="E915" s="84"/>
      <c r="F915" s="84"/>
      <c r="G915" s="84"/>
      <c r="H915" s="69"/>
      <c r="I915" s="69"/>
      <c r="J915" s="69"/>
      <c r="K915" s="139"/>
      <c r="L915" s="254"/>
    </row>
    <row r="916" spans="3:12" ht="30.75" thickBot="1" x14ac:dyDescent="0.3">
      <c r="C916" s="122" t="s">
        <v>1311</v>
      </c>
      <c r="D916" s="126" t="s">
        <v>99</v>
      </c>
      <c r="E916" s="154" t="s">
        <v>1348</v>
      </c>
      <c r="F916" s="126" t="s">
        <v>1313</v>
      </c>
      <c r="G916" s="123" t="s">
        <v>1314</v>
      </c>
      <c r="H916" s="121" t="s">
        <v>1315</v>
      </c>
      <c r="I916" s="124" t="s">
        <v>1316</v>
      </c>
      <c r="J916" s="124" t="s">
        <v>711</v>
      </c>
      <c r="K916" s="124" t="s">
        <v>1317</v>
      </c>
      <c r="L916" s="124" t="s">
        <v>1318</v>
      </c>
    </row>
    <row r="917" spans="3:12" ht="15.75" thickBot="1" x14ac:dyDescent="0.3">
      <c r="C917" s="125" t="s">
        <v>84</v>
      </c>
      <c r="D917" s="170"/>
      <c r="E917" s="138">
        <v>12</v>
      </c>
      <c r="F917" s="206">
        <f>HLOOKUP($C917,$BZ$2:$CM$3,2,0)</f>
        <v>43674.39</v>
      </c>
      <c r="G917" s="103">
        <f>D917*E917*F917</f>
        <v>0</v>
      </c>
      <c r="H917" s="150"/>
      <c r="I917" s="104" t="s">
        <v>151</v>
      </c>
      <c r="J917" s="104" t="str">
        <f>VLOOKUP(I917,Presupuesto!$B$11:$C$565,2,0)</f>
        <v>SUELDOS Y SALARIOS PERMANENTES</v>
      </c>
      <c r="K917" s="181" t="s">
        <v>81</v>
      </c>
      <c r="L917" s="88" t="s">
        <v>719</v>
      </c>
    </row>
    <row r="918" spans="3:12" x14ac:dyDescent="0.25">
      <c r="C918" s="155" t="s">
        <v>1349</v>
      </c>
      <c r="D918" s="148"/>
      <c r="E918" s="140">
        <v>0</v>
      </c>
      <c r="F918" s="90">
        <f>IF(E917=0,"",(G917/E917)/12*E917)</f>
        <v>0</v>
      </c>
      <c r="G918" s="87">
        <f>F918</f>
        <v>0</v>
      </c>
      <c r="H918" s="149"/>
      <c r="I918" s="106" t="s">
        <v>164</v>
      </c>
      <c r="J918" s="106" t="str">
        <f>VLOOKUP(I918,Presupuesto!$B$11:$C$565,2,0)</f>
        <v>AGUINALDO Y DECIMO CUARTO MES</v>
      </c>
      <c r="K918" s="88" t="str">
        <f t="shared" ref="K918:K949" si="30">$K$917</f>
        <v>Desarrollo del Sistema de Educación Superior</v>
      </c>
      <c r="L918" s="88" t="s">
        <v>720</v>
      </c>
    </row>
    <row r="919" spans="3:12" ht="15.75" thickBot="1" x14ac:dyDescent="0.3">
      <c r="C919" s="156" t="s">
        <v>1350</v>
      </c>
      <c r="D919" s="148"/>
      <c r="E919" s="140">
        <v>0</v>
      </c>
      <c r="F919" s="107">
        <f>IF(E917&lt;6,"",((E917-6)/12)*(G917/E917))</f>
        <v>0</v>
      </c>
      <c r="G919" s="87">
        <f>F919</f>
        <v>0</v>
      </c>
      <c r="H919" s="149"/>
      <c r="I919" s="91" t="s">
        <v>165</v>
      </c>
      <c r="J919" s="91" t="str">
        <f>VLOOKUP(I919,Presupuesto!$B$11:$C$565,2,0)</f>
        <v>DECIMOCUARTO MES</v>
      </c>
      <c r="K919" s="88" t="str">
        <f t="shared" si="30"/>
        <v>Desarrollo del Sistema de Educación Superior</v>
      </c>
      <c r="L919" s="88" t="s">
        <v>721</v>
      </c>
    </row>
    <row r="920" spans="3:12" ht="15.75" thickBot="1" x14ac:dyDescent="0.3">
      <c r="C920" s="125" t="s">
        <v>85</v>
      </c>
      <c r="D920" s="170"/>
      <c r="E920" s="138">
        <v>12</v>
      </c>
      <c r="F920" s="206">
        <f>HLOOKUP($C920,$BZ$2:$CM$3,2,0)</f>
        <v>39703.99</v>
      </c>
      <c r="G920" s="103">
        <f>D920*E920*F920</f>
        <v>0</v>
      </c>
      <c r="H920" s="150"/>
      <c r="I920" s="104" t="s">
        <v>151</v>
      </c>
      <c r="J920" s="104" t="str">
        <f>VLOOKUP(I920,Presupuesto!$B$11:$C$565,2,0)</f>
        <v>SUELDOS Y SALARIOS PERMANENTES</v>
      </c>
      <c r="K920" s="88" t="str">
        <f t="shared" si="30"/>
        <v>Desarrollo del Sistema de Educación Superior</v>
      </c>
      <c r="L920" s="88" t="s">
        <v>721</v>
      </c>
    </row>
    <row r="921" spans="3:12" x14ac:dyDescent="0.25">
      <c r="C921" s="155" t="s">
        <v>1349</v>
      </c>
      <c r="D921" s="148"/>
      <c r="E921" s="140">
        <v>0</v>
      </c>
      <c r="F921" s="90">
        <f>IF(E920=0,"",(G920/E920)/12*E920)</f>
        <v>0</v>
      </c>
      <c r="G921" s="87">
        <f>F921</f>
        <v>0</v>
      </c>
      <c r="H921" s="149"/>
      <c r="I921" s="106" t="s">
        <v>164</v>
      </c>
      <c r="J921" s="106" t="str">
        <f>VLOOKUP(I921,Presupuesto!$B$11:$C$565,2,0)</f>
        <v>AGUINALDO Y DECIMO CUARTO MES</v>
      </c>
      <c r="K921" s="88" t="str">
        <f t="shared" si="30"/>
        <v>Desarrollo del Sistema de Educación Superior</v>
      </c>
      <c r="L921" s="88" t="s">
        <v>721</v>
      </c>
    </row>
    <row r="922" spans="3:12" ht="15.75" thickBot="1" x14ac:dyDescent="0.3">
      <c r="C922" s="156" t="s">
        <v>1350</v>
      </c>
      <c r="D922" s="148"/>
      <c r="E922" s="140">
        <v>0</v>
      </c>
      <c r="F922" s="107">
        <f>IF(E920&lt;6,"",((E920-6)/12)*(G920/E920))</f>
        <v>0</v>
      </c>
      <c r="G922" s="87">
        <f>F922</f>
        <v>0</v>
      </c>
      <c r="H922" s="149"/>
      <c r="I922" s="91" t="s">
        <v>165</v>
      </c>
      <c r="J922" s="91" t="str">
        <f>VLOOKUP(I922,Presupuesto!$B$11:$C$565,2,0)</f>
        <v>DECIMOCUARTO MES</v>
      </c>
      <c r="K922" s="88" t="str">
        <f t="shared" si="30"/>
        <v>Desarrollo del Sistema de Educación Superior</v>
      </c>
      <c r="L922" s="88" t="s">
        <v>721</v>
      </c>
    </row>
    <row r="923" spans="3:12" ht="15.75" thickBot="1" x14ac:dyDescent="0.3">
      <c r="C923" s="125" t="s">
        <v>86</v>
      </c>
      <c r="D923" s="170"/>
      <c r="E923" s="138">
        <v>12</v>
      </c>
      <c r="F923" s="206">
        <f>HLOOKUP($C923,$BZ$2:$CM$3,2,0)</f>
        <v>35733.589999999997</v>
      </c>
      <c r="G923" s="103">
        <f>D923*E923*F923</f>
        <v>0</v>
      </c>
      <c r="H923" s="150"/>
      <c r="I923" s="104" t="s">
        <v>151</v>
      </c>
      <c r="J923" s="104" t="str">
        <f>VLOOKUP(I923,Presupuesto!$B$11:$C$565,2,0)</f>
        <v>SUELDOS Y SALARIOS PERMANENTES</v>
      </c>
      <c r="K923" s="88" t="str">
        <f t="shared" si="30"/>
        <v>Desarrollo del Sistema de Educación Superior</v>
      </c>
      <c r="L923" s="88" t="s">
        <v>721</v>
      </c>
    </row>
    <row r="924" spans="3:12" x14ac:dyDescent="0.25">
      <c r="C924" s="155" t="s">
        <v>1349</v>
      </c>
      <c r="D924" s="148"/>
      <c r="E924" s="140">
        <v>0</v>
      </c>
      <c r="F924" s="90">
        <f>IF(E923=0,"",(G923/E923)/12*E923)</f>
        <v>0</v>
      </c>
      <c r="G924" s="87">
        <f>F924</f>
        <v>0</v>
      </c>
      <c r="H924" s="149"/>
      <c r="I924" s="106" t="s">
        <v>164</v>
      </c>
      <c r="J924" s="106" t="str">
        <f>VLOOKUP(I924,Presupuesto!$B$11:$C$565,2,0)</f>
        <v>AGUINALDO Y DECIMO CUARTO MES</v>
      </c>
      <c r="K924" s="88" t="str">
        <f t="shared" si="30"/>
        <v>Desarrollo del Sistema de Educación Superior</v>
      </c>
      <c r="L924" s="88" t="s">
        <v>721</v>
      </c>
    </row>
    <row r="925" spans="3:12" ht="15.75" thickBot="1" x14ac:dyDescent="0.3">
      <c r="C925" s="156" t="s">
        <v>1350</v>
      </c>
      <c r="D925" s="148"/>
      <c r="E925" s="140">
        <v>0</v>
      </c>
      <c r="F925" s="107">
        <f>IF(E923&lt;6,"",((E923-6)/12)*(G923/E923))</f>
        <v>0</v>
      </c>
      <c r="G925" s="87">
        <f>F925</f>
        <v>0</v>
      </c>
      <c r="H925" s="149"/>
      <c r="I925" s="91" t="s">
        <v>165</v>
      </c>
      <c r="J925" s="91" t="str">
        <f>VLOOKUP(I925,Presupuesto!$B$11:$C$565,2,0)</f>
        <v>DECIMOCUARTO MES</v>
      </c>
      <c r="K925" s="88" t="str">
        <f t="shared" si="30"/>
        <v>Desarrollo del Sistema de Educación Superior</v>
      </c>
      <c r="L925" s="88" t="s">
        <v>721</v>
      </c>
    </row>
    <row r="926" spans="3:12" ht="15.75" thickBot="1" x14ac:dyDescent="0.3">
      <c r="C926" s="125" t="s">
        <v>87</v>
      </c>
      <c r="D926" s="170"/>
      <c r="E926" s="138">
        <v>12</v>
      </c>
      <c r="F926" s="206">
        <f>HLOOKUP($C926,$BZ$2:$CM$3,2,0)</f>
        <v>31763.19</v>
      </c>
      <c r="G926" s="103">
        <f>D926*E926*F926</f>
        <v>0</v>
      </c>
      <c r="H926" s="150"/>
      <c r="I926" s="104" t="s">
        <v>151</v>
      </c>
      <c r="J926" s="104" t="str">
        <f>VLOOKUP(I926,Presupuesto!$B$11:$C$565,2,0)</f>
        <v>SUELDOS Y SALARIOS PERMANENTES</v>
      </c>
      <c r="K926" s="88" t="str">
        <f t="shared" si="30"/>
        <v>Desarrollo del Sistema de Educación Superior</v>
      </c>
      <c r="L926" s="88" t="s">
        <v>721</v>
      </c>
    </row>
    <row r="927" spans="3:12" x14ac:dyDescent="0.25">
      <c r="C927" s="155" t="s">
        <v>1349</v>
      </c>
      <c r="D927" s="148"/>
      <c r="E927" s="140">
        <v>0</v>
      </c>
      <c r="F927" s="90">
        <f>IF(E926=0,"",(G926/E926)/12*E926)</f>
        <v>0</v>
      </c>
      <c r="G927" s="87">
        <f>F927</f>
        <v>0</v>
      </c>
      <c r="H927" s="149"/>
      <c r="I927" s="106" t="s">
        <v>164</v>
      </c>
      <c r="J927" s="106" t="str">
        <f>VLOOKUP(I927,Presupuesto!$B$11:$C$565,2,0)</f>
        <v>AGUINALDO Y DECIMO CUARTO MES</v>
      </c>
      <c r="K927" s="88" t="str">
        <f t="shared" si="30"/>
        <v>Desarrollo del Sistema de Educación Superior</v>
      </c>
      <c r="L927" s="88" t="s">
        <v>721</v>
      </c>
    </row>
    <row r="928" spans="3:12" ht="15.75" thickBot="1" x14ac:dyDescent="0.3">
      <c r="C928" s="156" t="s">
        <v>1350</v>
      </c>
      <c r="D928" s="148"/>
      <c r="E928" s="140">
        <v>0</v>
      </c>
      <c r="F928" s="107">
        <f>IF(E926&lt;6,"",((E926-6)/12)*(G926/E926))</f>
        <v>0</v>
      </c>
      <c r="G928" s="87">
        <f>F928</f>
        <v>0</v>
      </c>
      <c r="H928" s="149"/>
      <c r="I928" s="91" t="s">
        <v>165</v>
      </c>
      <c r="J928" s="91" t="str">
        <f>VLOOKUP(I928,Presupuesto!$B$11:$C$565,2,0)</f>
        <v>DECIMOCUARTO MES</v>
      </c>
      <c r="K928" s="88" t="str">
        <f t="shared" si="30"/>
        <v>Desarrollo del Sistema de Educación Superior</v>
      </c>
      <c r="L928" s="88" t="s">
        <v>721</v>
      </c>
    </row>
    <row r="929" spans="3:12" ht="15.75" thickBot="1" x14ac:dyDescent="0.3">
      <c r="C929" s="125" t="s">
        <v>88</v>
      </c>
      <c r="D929" s="170"/>
      <c r="E929" s="138">
        <v>12</v>
      </c>
      <c r="F929" s="206">
        <f>HLOOKUP($C929,$BZ$2:$CM$3,2,0)</f>
        <v>29777.99</v>
      </c>
      <c r="G929" s="103">
        <f>D929*E929*F929</f>
        <v>0</v>
      </c>
      <c r="H929" s="150"/>
      <c r="I929" s="104" t="s">
        <v>151</v>
      </c>
      <c r="J929" s="104" t="str">
        <f>VLOOKUP(I929,Presupuesto!$B$11:$C$565,2,0)</f>
        <v>SUELDOS Y SALARIOS PERMANENTES</v>
      </c>
      <c r="K929" s="88" t="str">
        <f t="shared" si="30"/>
        <v>Desarrollo del Sistema de Educación Superior</v>
      </c>
      <c r="L929" s="88" t="s">
        <v>721</v>
      </c>
    </row>
    <row r="930" spans="3:12" x14ac:dyDescent="0.25">
      <c r="C930" s="155" t="s">
        <v>1349</v>
      </c>
      <c r="D930" s="148"/>
      <c r="E930" s="140">
        <v>0</v>
      </c>
      <c r="F930" s="90">
        <f>IF(E929=0,"",(G929/E929)/12*E929)</f>
        <v>0</v>
      </c>
      <c r="G930" s="87">
        <f>F930</f>
        <v>0</v>
      </c>
      <c r="H930" s="149"/>
      <c r="I930" s="106" t="s">
        <v>164</v>
      </c>
      <c r="J930" s="106" t="str">
        <f>VLOOKUP(I930,Presupuesto!$B$11:$C$565,2,0)</f>
        <v>AGUINALDO Y DECIMO CUARTO MES</v>
      </c>
      <c r="K930" s="88" t="str">
        <f t="shared" si="30"/>
        <v>Desarrollo del Sistema de Educación Superior</v>
      </c>
      <c r="L930" s="88" t="s">
        <v>721</v>
      </c>
    </row>
    <row r="931" spans="3:12" ht="15.75" thickBot="1" x14ac:dyDescent="0.3">
      <c r="C931" s="156" t="s">
        <v>1350</v>
      </c>
      <c r="D931" s="148"/>
      <c r="E931" s="140">
        <v>0</v>
      </c>
      <c r="F931" s="107">
        <f>IF(E929&lt;6,"",((E929-6)/12)*(G929/E929))</f>
        <v>0</v>
      </c>
      <c r="G931" s="87">
        <f>F931</f>
        <v>0</v>
      </c>
      <c r="H931" s="149"/>
      <c r="I931" s="91" t="s">
        <v>165</v>
      </c>
      <c r="J931" s="91" t="str">
        <f>VLOOKUP(I931,Presupuesto!$B$11:$C$565,2,0)</f>
        <v>DECIMOCUARTO MES</v>
      </c>
      <c r="K931" s="88" t="str">
        <f t="shared" si="30"/>
        <v>Desarrollo del Sistema de Educación Superior</v>
      </c>
      <c r="L931" s="88" t="s">
        <v>721</v>
      </c>
    </row>
    <row r="932" spans="3:12" ht="15.75" thickBot="1" x14ac:dyDescent="0.3">
      <c r="C932" s="125" t="s">
        <v>89</v>
      </c>
      <c r="D932" s="170"/>
      <c r="E932" s="138">
        <v>12</v>
      </c>
      <c r="F932" s="206">
        <f>HLOOKUP($C932,$BZ$2:$CM$3,2,0)</f>
        <v>27792.79</v>
      </c>
      <c r="G932" s="103">
        <f>D932*E932*F932</f>
        <v>0</v>
      </c>
      <c r="H932" s="150"/>
      <c r="I932" s="104" t="s">
        <v>151</v>
      </c>
      <c r="J932" s="104" t="str">
        <f>VLOOKUP(I932,Presupuesto!$B$11:$C$565,2,0)</f>
        <v>SUELDOS Y SALARIOS PERMANENTES</v>
      </c>
      <c r="K932" s="88" t="str">
        <f t="shared" si="30"/>
        <v>Desarrollo del Sistema de Educación Superior</v>
      </c>
      <c r="L932" s="88" t="s">
        <v>721</v>
      </c>
    </row>
    <row r="933" spans="3:12" x14ac:dyDescent="0.25">
      <c r="C933" s="155" t="s">
        <v>1349</v>
      </c>
      <c r="D933" s="148"/>
      <c r="E933" s="140">
        <v>0</v>
      </c>
      <c r="F933" s="90">
        <f>IF(E932=0,"",(G932/E932)/12*E932)</f>
        <v>0</v>
      </c>
      <c r="G933" s="87">
        <f>F933</f>
        <v>0</v>
      </c>
      <c r="H933" s="149"/>
      <c r="I933" s="106" t="s">
        <v>164</v>
      </c>
      <c r="J933" s="106" t="str">
        <f>VLOOKUP(I933,Presupuesto!$B$11:$C$565,2,0)</f>
        <v>AGUINALDO Y DECIMO CUARTO MES</v>
      </c>
      <c r="K933" s="88" t="str">
        <f t="shared" si="30"/>
        <v>Desarrollo del Sistema de Educación Superior</v>
      </c>
      <c r="L933" s="88" t="s">
        <v>721</v>
      </c>
    </row>
    <row r="934" spans="3:12" ht="15.75" thickBot="1" x14ac:dyDescent="0.3">
      <c r="C934" s="156" t="s">
        <v>1350</v>
      </c>
      <c r="D934" s="148"/>
      <c r="E934" s="140">
        <v>0</v>
      </c>
      <c r="F934" s="107">
        <f>IF(E932&lt;6,"",((E932-6)/12)*(G932/E932))</f>
        <v>0</v>
      </c>
      <c r="G934" s="87">
        <f>F934</f>
        <v>0</v>
      </c>
      <c r="H934" s="149"/>
      <c r="I934" s="91" t="s">
        <v>165</v>
      </c>
      <c r="J934" s="91" t="str">
        <f>VLOOKUP(I934,Presupuesto!$B$11:$C$565,2,0)</f>
        <v>DECIMOCUARTO MES</v>
      </c>
      <c r="K934" s="88" t="str">
        <f t="shared" si="30"/>
        <v>Desarrollo del Sistema de Educación Superior</v>
      </c>
      <c r="L934" s="88" t="s">
        <v>721</v>
      </c>
    </row>
    <row r="935" spans="3:12" ht="15.75" thickBot="1" x14ac:dyDescent="0.3">
      <c r="C935" s="125" t="s">
        <v>90</v>
      </c>
      <c r="D935" s="170"/>
      <c r="E935" s="138">
        <v>12</v>
      </c>
      <c r="F935" s="206">
        <f>HLOOKUP($C935,$BZ$2:$CM$3,2,0)</f>
        <v>18859.39</v>
      </c>
      <c r="G935" s="103">
        <f>D935*E935*F935</f>
        <v>0</v>
      </c>
      <c r="H935" s="150"/>
      <c r="I935" s="104" t="s">
        <v>151</v>
      </c>
      <c r="J935" s="104" t="str">
        <f>VLOOKUP(I935,Presupuesto!$B$11:$C$565,2,0)</f>
        <v>SUELDOS Y SALARIOS PERMANENTES</v>
      </c>
      <c r="K935" s="88" t="str">
        <f t="shared" si="30"/>
        <v>Desarrollo del Sistema de Educación Superior</v>
      </c>
      <c r="L935" s="88" t="s">
        <v>721</v>
      </c>
    </row>
    <row r="936" spans="3:12" x14ac:dyDescent="0.25">
      <c r="C936" s="155" t="s">
        <v>1349</v>
      </c>
      <c r="D936" s="148"/>
      <c r="E936" s="140">
        <v>0</v>
      </c>
      <c r="F936" s="90">
        <f>IF(E935=0,"",(G935/E935)/12*E935)</f>
        <v>0</v>
      </c>
      <c r="G936" s="87">
        <f>F936</f>
        <v>0</v>
      </c>
      <c r="H936" s="149"/>
      <c r="I936" s="106" t="s">
        <v>164</v>
      </c>
      <c r="J936" s="106" t="str">
        <f>VLOOKUP(I936,Presupuesto!$B$11:$C$565,2,0)</f>
        <v>AGUINALDO Y DECIMO CUARTO MES</v>
      </c>
      <c r="K936" s="88" t="str">
        <f t="shared" si="30"/>
        <v>Desarrollo del Sistema de Educación Superior</v>
      </c>
      <c r="L936" s="88" t="s">
        <v>721</v>
      </c>
    </row>
    <row r="937" spans="3:12" ht="15.75" thickBot="1" x14ac:dyDescent="0.3">
      <c r="C937" s="156" t="s">
        <v>1350</v>
      </c>
      <c r="D937" s="148"/>
      <c r="E937" s="140">
        <v>0</v>
      </c>
      <c r="F937" s="107">
        <f>IF(E935&lt;6,"",((E935-6)/12)*(G935/E935))</f>
        <v>0</v>
      </c>
      <c r="G937" s="87">
        <f>F937</f>
        <v>0</v>
      </c>
      <c r="H937" s="149"/>
      <c r="I937" s="91" t="s">
        <v>165</v>
      </c>
      <c r="J937" s="91" t="str">
        <f>VLOOKUP(I937,Presupuesto!$B$11:$C$565,2,0)</f>
        <v>DECIMOCUARTO MES</v>
      </c>
      <c r="K937" s="88" t="str">
        <f t="shared" si="30"/>
        <v>Desarrollo del Sistema de Educación Superior</v>
      </c>
      <c r="L937" s="88" t="s">
        <v>721</v>
      </c>
    </row>
    <row r="938" spans="3:12" ht="15.75" thickBot="1" x14ac:dyDescent="0.3">
      <c r="C938" s="125" t="s">
        <v>91</v>
      </c>
      <c r="D938" s="170"/>
      <c r="E938" s="138">
        <v>12</v>
      </c>
      <c r="F938" s="206">
        <f>HLOOKUP($C938,$BZ$2:$CM$3,2,0)</f>
        <v>17866.8</v>
      </c>
      <c r="G938" s="103">
        <f>D938*E938*F938</f>
        <v>0</v>
      </c>
      <c r="H938" s="150"/>
      <c r="I938" s="104" t="s">
        <v>151</v>
      </c>
      <c r="J938" s="104" t="str">
        <f>VLOOKUP(I938,Presupuesto!$B$11:$C$565,2,0)</f>
        <v>SUELDOS Y SALARIOS PERMANENTES</v>
      </c>
      <c r="K938" s="88" t="str">
        <f t="shared" si="30"/>
        <v>Desarrollo del Sistema de Educación Superior</v>
      </c>
      <c r="L938" s="88" t="s">
        <v>721</v>
      </c>
    </row>
    <row r="939" spans="3:12" x14ac:dyDescent="0.25">
      <c r="C939" s="155" t="s">
        <v>1349</v>
      </c>
      <c r="D939" s="148"/>
      <c r="E939" s="140">
        <v>0</v>
      </c>
      <c r="F939" s="90">
        <f>IF(E938=0,"",(G938/E938)/12*E938)</f>
        <v>0</v>
      </c>
      <c r="G939" s="87">
        <f>F939</f>
        <v>0</v>
      </c>
      <c r="H939" s="149"/>
      <c r="I939" s="106" t="s">
        <v>164</v>
      </c>
      <c r="J939" s="106" t="str">
        <f>VLOOKUP(I939,Presupuesto!$B$11:$C$565,2,0)</f>
        <v>AGUINALDO Y DECIMO CUARTO MES</v>
      </c>
      <c r="K939" s="88" t="str">
        <f t="shared" si="30"/>
        <v>Desarrollo del Sistema de Educación Superior</v>
      </c>
      <c r="L939" s="88" t="s">
        <v>721</v>
      </c>
    </row>
    <row r="940" spans="3:12" ht="15.75" thickBot="1" x14ac:dyDescent="0.3">
      <c r="C940" s="156" t="s">
        <v>1350</v>
      </c>
      <c r="D940" s="148"/>
      <c r="E940" s="140">
        <v>0</v>
      </c>
      <c r="F940" s="107">
        <f>IF(E938&lt;6,"",((E938-6)/12)*(G938/E938))</f>
        <v>0</v>
      </c>
      <c r="G940" s="87">
        <f>F940</f>
        <v>0</v>
      </c>
      <c r="H940" s="149"/>
      <c r="I940" s="91" t="s">
        <v>165</v>
      </c>
      <c r="J940" s="91" t="str">
        <f>VLOOKUP(I940,Presupuesto!$B$11:$C$565,2,0)</f>
        <v>DECIMOCUARTO MES</v>
      </c>
      <c r="K940" s="88" t="str">
        <f t="shared" si="30"/>
        <v>Desarrollo del Sistema de Educación Superior</v>
      </c>
      <c r="L940" s="88" t="s">
        <v>721</v>
      </c>
    </row>
    <row r="941" spans="3:12" ht="15.75" thickBot="1" x14ac:dyDescent="0.3">
      <c r="C941" s="125" t="s">
        <v>92</v>
      </c>
      <c r="D941" s="170"/>
      <c r="E941" s="138">
        <v>12</v>
      </c>
      <c r="F941" s="206">
        <f>HLOOKUP($C941,$BZ$2:$CM$3,2,0)</f>
        <v>13896.4</v>
      </c>
      <c r="G941" s="103">
        <f>D941*E941*F941</f>
        <v>0</v>
      </c>
      <c r="H941" s="150"/>
      <c r="I941" s="104" t="s">
        <v>151</v>
      </c>
      <c r="J941" s="104" t="str">
        <f>VLOOKUP(I941,Presupuesto!$B$11:$C$565,2,0)</f>
        <v>SUELDOS Y SALARIOS PERMANENTES</v>
      </c>
      <c r="K941" s="88" t="str">
        <f t="shared" si="30"/>
        <v>Desarrollo del Sistema de Educación Superior</v>
      </c>
      <c r="L941" s="88" t="s">
        <v>721</v>
      </c>
    </row>
    <row r="942" spans="3:12" x14ac:dyDescent="0.25">
      <c r="C942" s="155" t="s">
        <v>1349</v>
      </c>
      <c r="D942" s="148"/>
      <c r="E942" s="140">
        <v>0</v>
      </c>
      <c r="F942" s="90">
        <f>IF(E941=0,"",(G941/E941)/12*E941)</f>
        <v>0</v>
      </c>
      <c r="G942" s="87">
        <f>F942</f>
        <v>0</v>
      </c>
      <c r="H942" s="149"/>
      <c r="I942" s="106" t="s">
        <v>164</v>
      </c>
      <c r="J942" s="106" t="str">
        <f>VLOOKUP(I942,Presupuesto!$B$11:$C$565,2,0)</f>
        <v>AGUINALDO Y DECIMO CUARTO MES</v>
      </c>
      <c r="K942" s="88" t="str">
        <f t="shared" si="30"/>
        <v>Desarrollo del Sistema de Educación Superior</v>
      </c>
      <c r="L942" s="88" t="s">
        <v>721</v>
      </c>
    </row>
    <row r="943" spans="3:12" ht="15.75" thickBot="1" x14ac:dyDescent="0.3">
      <c r="C943" s="156" t="s">
        <v>1350</v>
      </c>
      <c r="D943" s="148"/>
      <c r="E943" s="140">
        <v>0</v>
      </c>
      <c r="F943" s="107">
        <f>IF(E941&lt;6,"",((E941-6)/12)*(G941/E941))</f>
        <v>0</v>
      </c>
      <c r="G943" s="87">
        <f>F943</f>
        <v>0</v>
      </c>
      <c r="H943" s="149"/>
      <c r="I943" s="91" t="s">
        <v>165</v>
      </c>
      <c r="J943" s="91" t="str">
        <f>VLOOKUP(I943,Presupuesto!$B$11:$C$565,2,0)</f>
        <v>DECIMOCUARTO MES</v>
      </c>
      <c r="K943" s="88" t="str">
        <f t="shared" si="30"/>
        <v>Desarrollo del Sistema de Educación Superior</v>
      </c>
      <c r="L943" s="88" t="s">
        <v>721</v>
      </c>
    </row>
    <row r="944" spans="3:12" ht="15.75" thickBot="1" x14ac:dyDescent="0.3">
      <c r="C944" s="125" t="s">
        <v>93</v>
      </c>
      <c r="D944" s="170"/>
      <c r="E944" s="138">
        <v>12</v>
      </c>
      <c r="F944" s="206">
        <f>HLOOKUP($C944,$BZ$2:$CM$3,2,0)</f>
        <v>15004.09</v>
      </c>
      <c r="G944" s="103">
        <f>D944*E944*F944</f>
        <v>0</v>
      </c>
      <c r="H944" s="150"/>
      <c r="I944" s="104" t="s">
        <v>151</v>
      </c>
      <c r="J944" s="104" t="str">
        <f>VLOOKUP(I944,Presupuesto!$B$11:$C$565,2,0)</f>
        <v>SUELDOS Y SALARIOS PERMANENTES</v>
      </c>
      <c r="K944" s="88" t="str">
        <f t="shared" si="30"/>
        <v>Desarrollo del Sistema de Educación Superior</v>
      </c>
      <c r="L944" s="88" t="s">
        <v>721</v>
      </c>
    </row>
    <row r="945" spans="3:12" x14ac:dyDescent="0.25">
      <c r="C945" s="155" t="s">
        <v>1349</v>
      </c>
      <c r="D945" s="148"/>
      <c r="E945" s="140">
        <v>0</v>
      </c>
      <c r="F945" s="90">
        <f>IF(E944=0,"",(G944/E944)/12*E944)</f>
        <v>0</v>
      </c>
      <c r="G945" s="87">
        <f>F945</f>
        <v>0</v>
      </c>
      <c r="H945" s="149"/>
      <c r="I945" s="106" t="s">
        <v>164</v>
      </c>
      <c r="J945" s="106" t="str">
        <f>VLOOKUP(I945,Presupuesto!$B$11:$C$565,2,0)</f>
        <v>AGUINALDO Y DECIMO CUARTO MES</v>
      </c>
      <c r="K945" s="88" t="str">
        <f t="shared" si="30"/>
        <v>Desarrollo del Sistema de Educación Superior</v>
      </c>
      <c r="L945" s="88" t="s">
        <v>721</v>
      </c>
    </row>
    <row r="946" spans="3:12" ht="15.75" thickBot="1" x14ac:dyDescent="0.3">
      <c r="C946" s="156" t="s">
        <v>1350</v>
      </c>
      <c r="D946" s="148"/>
      <c r="E946" s="140">
        <v>0</v>
      </c>
      <c r="F946" s="107">
        <f>IF(E944&lt;6,"",((E944-6)/12)*(G944/E944))</f>
        <v>0</v>
      </c>
      <c r="G946" s="87">
        <f>F946</f>
        <v>0</v>
      </c>
      <c r="H946" s="149"/>
      <c r="I946" s="91" t="s">
        <v>165</v>
      </c>
      <c r="J946" s="91" t="str">
        <f>VLOOKUP(I946,Presupuesto!$B$11:$C$565,2,0)</f>
        <v>DECIMOCUARTO MES</v>
      </c>
      <c r="K946" s="88" t="str">
        <f t="shared" si="30"/>
        <v>Desarrollo del Sistema de Educación Superior</v>
      </c>
      <c r="L946" s="88" t="s">
        <v>721</v>
      </c>
    </row>
    <row r="947" spans="3:12" ht="15.75" thickBot="1" x14ac:dyDescent="0.3">
      <c r="C947" s="125" t="s">
        <v>94</v>
      </c>
      <c r="D947" s="170"/>
      <c r="E947" s="138">
        <v>12</v>
      </c>
      <c r="F947" s="206">
        <f>HLOOKUP($C947,$BZ$2:$CM$3,2,0)</f>
        <v>13238.9</v>
      </c>
      <c r="G947" s="103">
        <f>D947*E947*F947</f>
        <v>0</v>
      </c>
      <c r="H947" s="150"/>
      <c r="I947" s="104" t="s">
        <v>151</v>
      </c>
      <c r="J947" s="104" t="str">
        <f>VLOOKUP(I947,Presupuesto!$B$11:$C$565,2,0)</f>
        <v>SUELDOS Y SALARIOS PERMANENTES</v>
      </c>
      <c r="K947" s="88" t="str">
        <f t="shared" si="30"/>
        <v>Desarrollo del Sistema de Educación Superior</v>
      </c>
      <c r="L947" s="88" t="s">
        <v>721</v>
      </c>
    </row>
    <row r="948" spans="3:12" x14ac:dyDescent="0.25">
      <c r="C948" s="155" t="s">
        <v>1349</v>
      </c>
      <c r="D948" s="148"/>
      <c r="E948" s="140">
        <v>0</v>
      </c>
      <c r="F948" s="90">
        <f>IF(E947=0,"",(G947/E947)/12*E947)</f>
        <v>0</v>
      </c>
      <c r="G948" s="87">
        <f>F948</f>
        <v>0</v>
      </c>
      <c r="H948" s="149"/>
      <c r="I948" s="106" t="s">
        <v>164</v>
      </c>
      <c r="J948" s="106" t="str">
        <f>VLOOKUP(I948,Presupuesto!$B$11:$C$565,2,0)</f>
        <v>AGUINALDO Y DECIMO CUARTO MES</v>
      </c>
      <c r="K948" s="88" t="str">
        <f t="shared" si="30"/>
        <v>Desarrollo del Sistema de Educación Superior</v>
      </c>
      <c r="L948" s="88" t="s">
        <v>721</v>
      </c>
    </row>
    <row r="949" spans="3:12" ht="15.75" thickBot="1" x14ac:dyDescent="0.3">
      <c r="C949" s="156" t="s">
        <v>1350</v>
      </c>
      <c r="D949" s="148"/>
      <c r="E949" s="140">
        <v>0</v>
      </c>
      <c r="F949" s="107">
        <f>IF(E947&lt;6,"",((E947-6)/12)*(G947/E947))</f>
        <v>0</v>
      </c>
      <c r="G949" s="87">
        <f>F949</f>
        <v>0</v>
      </c>
      <c r="H949" s="149"/>
      <c r="I949" s="91" t="s">
        <v>165</v>
      </c>
      <c r="J949" s="91" t="str">
        <f>VLOOKUP(I949,Presupuesto!$B$11:$C$565,2,0)</f>
        <v>DECIMOCUARTO MES</v>
      </c>
      <c r="K949" s="88" t="str">
        <f t="shared" si="30"/>
        <v>Desarrollo del Sistema de Educación Superior</v>
      </c>
      <c r="L949" s="88" t="s">
        <v>721</v>
      </c>
    </row>
    <row r="950" spans="3:12" ht="15.75" thickBot="1" x14ac:dyDescent="0.3">
      <c r="C950" s="125" t="s">
        <v>95</v>
      </c>
      <c r="D950" s="170"/>
      <c r="E950" s="138">
        <v>12</v>
      </c>
      <c r="F950" s="206">
        <f>HLOOKUP($C950,$BZ$2:$CM$3,2,0)</f>
        <v>12356.31</v>
      </c>
      <c r="G950" s="103">
        <f>D950*E950*F950</f>
        <v>0</v>
      </c>
      <c r="H950" s="150"/>
      <c r="I950" s="104" t="s">
        <v>151</v>
      </c>
      <c r="J950" s="104" t="str">
        <f>VLOOKUP(I950,Presupuesto!$B$11:$C$565,2,0)</f>
        <v>SUELDOS Y SALARIOS PERMANENTES</v>
      </c>
      <c r="K950" s="88" t="str">
        <f t="shared" ref="K950:K967" si="31">$K$917</f>
        <v>Desarrollo del Sistema de Educación Superior</v>
      </c>
      <c r="L950" s="88" t="s">
        <v>721</v>
      </c>
    </row>
    <row r="951" spans="3:12" x14ac:dyDescent="0.25">
      <c r="C951" s="155" t="s">
        <v>1349</v>
      </c>
      <c r="D951" s="148"/>
      <c r="E951" s="140">
        <v>0</v>
      </c>
      <c r="F951" s="90">
        <f>IF(E950=0,"",(G950/E950)/12*E950)</f>
        <v>0</v>
      </c>
      <c r="G951" s="87">
        <f>F951</f>
        <v>0</v>
      </c>
      <c r="H951" s="149"/>
      <c r="I951" s="106" t="s">
        <v>164</v>
      </c>
      <c r="J951" s="106" t="str">
        <f>VLOOKUP(I951,Presupuesto!$B$11:$C$565,2,0)</f>
        <v>AGUINALDO Y DECIMO CUARTO MES</v>
      </c>
      <c r="K951" s="88" t="str">
        <f t="shared" si="31"/>
        <v>Desarrollo del Sistema de Educación Superior</v>
      </c>
      <c r="L951" s="88" t="s">
        <v>721</v>
      </c>
    </row>
    <row r="952" spans="3:12" ht="15.75" thickBot="1" x14ac:dyDescent="0.3">
      <c r="C952" s="156" t="s">
        <v>1350</v>
      </c>
      <c r="D952" s="148"/>
      <c r="E952" s="140">
        <v>0</v>
      </c>
      <c r="F952" s="107">
        <f>IF(E950&lt;6,"",((E950-6)/12)*(G950/E950))</f>
        <v>0</v>
      </c>
      <c r="G952" s="87">
        <f>F952</f>
        <v>0</v>
      </c>
      <c r="H952" s="149"/>
      <c r="I952" s="91" t="s">
        <v>165</v>
      </c>
      <c r="J952" s="91" t="str">
        <f>VLOOKUP(I952,Presupuesto!$B$11:$C$565,2,0)</f>
        <v>DECIMOCUARTO MES</v>
      </c>
      <c r="K952" s="88" t="str">
        <f t="shared" si="31"/>
        <v>Desarrollo del Sistema de Educación Superior</v>
      </c>
      <c r="L952" s="88" t="s">
        <v>721</v>
      </c>
    </row>
    <row r="953" spans="3:12" ht="15.75" thickBot="1" x14ac:dyDescent="0.3">
      <c r="C953" s="125" t="s">
        <v>96</v>
      </c>
      <c r="D953" s="170"/>
      <c r="E953" s="138">
        <v>12</v>
      </c>
      <c r="F953" s="206">
        <f>HLOOKUP($C953,$BZ$2:$CM$3,2,0)</f>
        <v>463.22</v>
      </c>
      <c r="G953" s="103">
        <f>D953*E953*F953</f>
        <v>0</v>
      </c>
      <c r="H953" s="150"/>
      <c r="I953" s="104" t="s">
        <v>151</v>
      </c>
      <c r="J953" s="104" t="str">
        <f>VLOOKUP(I953,Presupuesto!$B$11:$C$565,2,0)</f>
        <v>SUELDOS Y SALARIOS PERMANENTES</v>
      </c>
      <c r="K953" s="88" t="str">
        <f t="shared" si="31"/>
        <v>Desarrollo del Sistema de Educación Superior</v>
      </c>
      <c r="L953" s="88" t="s">
        <v>721</v>
      </c>
    </row>
    <row r="954" spans="3:12" x14ac:dyDescent="0.25">
      <c r="C954" s="155" t="s">
        <v>1349</v>
      </c>
      <c r="D954" s="148"/>
      <c r="E954" s="140">
        <v>0</v>
      </c>
      <c r="F954" s="90">
        <f>IF(E953=0,"",(G953/E953)/12*E953)</f>
        <v>0</v>
      </c>
      <c r="G954" s="87">
        <f>F954</f>
        <v>0</v>
      </c>
      <c r="H954" s="149"/>
      <c r="I954" s="106" t="s">
        <v>164</v>
      </c>
      <c r="J954" s="106" t="str">
        <f>VLOOKUP(I954,Presupuesto!$B$11:$C$565,2,0)</f>
        <v>AGUINALDO Y DECIMO CUARTO MES</v>
      </c>
      <c r="K954" s="88" t="str">
        <f t="shared" si="31"/>
        <v>Desarrollo del Sistema de Educación Superior</v>
      </c>
      <c r="L954" s="88" t="s">
        <v>721</v>
      </c>
    </row>
    <row r="955" spans="3:12" ht="15.75" thickBot="1" x14ac:dyDescent="0.3">
      <c r="C955" s="156" t="s">
        <v>1350</v>
      </c>
      <c r="D955" s="148"/>
      <c r="E955" s="140">
        <v>0</v>
      </c>
      <c r="F955" s="107">
        <f>IF(E953&lt;6,"",((E953-6)/12)*(G953/E953))</f>
        <v>0</v>
      </c>
      <c r="G955" s="87">
        <f>F955</f>
        <v>0</v>
      </c>
      <c r="H955" s="149"/>
      <c r="I955" s="91" t="s">
        <v>165</v>
      </c>
      <c r="J955" s="91" t="str">
        <f>VLOOKUP(I955,Presupuesto!$B$11:$C$565,2,0)</f>
        <v>DECIMOCUARTO MES</v>
      </c>
      <c r="K955" s="88" t="str">
        <f t="shared" si="31"/>
        <v>Desarrollo del Sistema de Educación Superior</v>
      </c>
      <c r="L955" s="88" t="s">
        <v>721</v>
      </c>
    </row>
    <row r="956" spans="3:12" ht="15.75" thickBot="1" x14ac:dyDescent="0.3">
      <c r="C956" s="125" t="s">
        <v>97</v>
      </c>
      <c r="D956" s="170"/>
      <c r="E956" s="138">
        <v>12</v>
      </c>
      <c r="F956" s="206">
        <f>HLOOKUP($C956,$BZ$2:$CM$3,2,0)</f>
        <v>2007.3</v>
      </c>
      <c r="G956" s="103">
        <f>D956*E956*F956</f>
        <v>0</v>
      </c>
      <c r="H956" s="150"/>
      <c r="I956" s="104" t="s">
        <v>151</v>
      </c>
      <c r="J956" s="104" t="str">
        <f>VLOOKUP(I956,Presupuesto!$B$11:$C$565,2,0)</f>
        <v>SUELDOS Y SALARIOS PERMANENTES</v>
      </c>
      <c r="K956" s="88" t="str">
        <f t="shared" si="31"/>
        <v>Desarrollo del Sistema de Educación Superior</v>
      </c>
      <c r="L956" s="88" t="s">
        <v>721</v>
      </c>
    </row>
    <row r="957" spans="3:12" x14ac:dyDescent="0.25">
      <c r="C957" s="155" t="s">
        <v>1349</v>
      </c>
      <c r="D957" s="148"/>
      <c r="E957" s="140">
        <v>0</v>
      </c>
      <c r="F957" s="90">
        <f>IF(E956=0,"",(G956/E956)/12*E956)</f>
        <v>0</v>
      </c>
      <c r="G957" s="87">
        <f>F957</f>
        <v>0</v>
      </c>
      <c r="H957" s="149"/>
      <c r="I957" s="106" t="s">
        <v>164</v>
      </c>
      <c r="J957" s="106" t="str">
        <f>VLOOKUP(I957,Presupuesto!$B$11:$C$565,2,0)</f>
        <v>AGUINALDO Y DECIMO CUARTO MES</v>
      </c>
      <c r="K957" s="88" t="str">
        <f t="shared" si="31"/>
        <v>Desarrollo del Sistema de Educación Superior</v>
      </c>
      <c r="L957" s="88" t="s">
        <v>721</v>
      </c>
    </row>
    <row r="958" spans="3:12" ht="15.75" thickBot="1" x14ac:dyDescent="0.3">
      <c r="C958" s="156" t="s">
        <v>1350</v>
      </c>
      <c r="D958" s="148"/>
      <c r="E958" s="140">
        <v>0</v>
      </c>
      <c r="F958" s="107">
        <f>IF(E956&lt;6,"",((E956-6)/12)*(G956/E956))</f>
        <v>0</v>
      </c>
      <c r="G958" s="87">
        <f>F958</f>
        <v>0</v>
      </c>
      <c r="H958" s="149"/>
      <c r="I958" s="91" t="s">
        <v>165</v>
      </c>
      <c r="J958" s="91" t="str">
        <f>VLOOKUP(I958,Presupuesto!$B$11:$C$565,2,0)</f>
        <v>DECIMOCUARTO MES</v>
      </c>
      <c r="K958" s="88" t="str">
        <f t="shared" si="31"/>
        <v>Desarrollo del Sistema de Educación Superior</v>
      </c>
      <c r="L958" s="88" t="s">
        <v>721</v>
      </c>
    </row>
    <row r="959" spans="3:12" ht="15.75" thickBot="1" x14ac:dyDescent="0.3">
      <c r="C959" s="128" t="s">
        <v>101</v>
      </c>
      <c r="D959" s="170"/>
      <c r="E959" s="138">
        <v>12</v>
      </c>
      <c r="F959" s="127">
        <v>30000</v>
      </c>
      <c r="G959" s="103">
        <f>D959*E959*F959</f>
        <v>0</v>
      </c>
      <c r="H959" s="150"/>
      <c r="I959" s="104" t="s">
        <v>200</v>
      </c>
      <c r="J959" s="104" t="str">
        <f>VLOOKUP(I959,Presupuesto!$B$11:$C$565,2,0)</f>
        <v>CONTRATOS ESPECIALES</v>
      </c>
      <c r="K959" s="88" t="str">
        <f t="shared" si="31"/>
        <v>Desarrollo del Sistema de Educación Superior</v>
      </c>
      <c r="L959" s="88" t="s">
        <v>721</v>
      </c>
    </row>
    <row r="960" spans="3:12" x14ac:dyDescent="0.25">
      <c r="C960" s="155" t="s">
        <v>1349</v>
      </c>
      <c r="D960" s="148"/>
      <c r="E960" s="140">
        <v>0</v>
      </c>
      <c r="F960" s="107">
        <f>IF(E959=0,"",(G959/E959)/12*E959)</f>
        <v>0</v>
      </c>
      <c r="G960" s="87">
        <f>F960</f>
        <v>0</v>
      </c>
      <c r="H960" s="149"/>
      <c r="I960" s="91" t="s">
        <v>200</v>
      </c>
      <c r="J960" s="91" t="str">
        <f>VLOOKUP(I960,Presupuesto!$B$11:$C$565,2,0)</f>
        <v>CONTRATOS ESPECIALES</v>
      </c>
      <c r="K960" s="88" t="str">
        <f t="shared" si="31"/>
        <v>Desarrollo del Sistema de Educación Superior</v>
      </c>
      <c r="L960" s="88" t="s">
        <v>719</v>
      </c>
    </row>
    <row r="961" spans="3:12" ht="15.75" thickBot="1" x14ac:dyDescent="0.3">
      <c r="C961" s="156" t="s">
        <v>1350</v>
      </c>
      <c r="D961" s="148"/>
      <c r="E961" s="140">
        <v>0</v>
      </c>
      <c r="F961" s="90">
        <f>IF(E959&lt;6,"",((E959-6)/12)*(G959/E959))</f>
        <v>0</v>
      </c>
      <c r="G961" s="87">
        <f>F961</f>
        <v>0</v>
      </c>
      <c r="H961" s="149"/>
      <c r="I961" s="91" t="s">
        <v>200</v>
      </c>
      <c r="J961" s="91" t="str">
        <f>VLOOKUP(I961,Presupuesto!$B$11:$C$565,2,0)</f>
        <v>CONTRATOS ESPECIALES</v>
      </c>
      <c r="K961" s="88" t="str">
        <f t="shared" si="31"/>
        <v>Desarrollo del Sistema de Educación Superior</v>
      </c>
      <c r="L961" s="88" t="s">
        <v>727</v>
      </c>
    </row>
    <row r="962" spans="3:12" ht="15.75" thickBot="1" x14ac:dyDescent="0.3">
      <c r="C962" s="128" t="s">
        <v>102</v>
      </c>
      <c r="D962" s="170"/>
      <c r="E962" s="138">
        <v>12</v>
      </c>
      <c r="F962" s="108">
        <v>30000</v>
      </c>
      <c r="G962" s="103">
        <f>D962*E962*F962</f>
        <v>0</v>
      </c>
      <c r="H962" s="150"/>
      <c r="I962" s="104" t="s">
        <v>298</v>
      </c>
      <c r="J962" s="104" t="str">
        <f>VLOOKUP(I962,Presupuesto!$B$11:$C$565,2,0)</f>
        <v>OTROS SERVICIOS TECNICOS Y PROFESIONALES</v>
      </c>
      <c r="K962" s="88" t="str">
        <f t="shared" si="31"/>
        <v>Desarrollo del Sistema de Educación Superior</v>
      </c>
      <c r="L962" s="88" t="s">
        <v>719</v>
      </c>
    </row>
    <row r="963" spans="3:12" x14ac:dyDescent="0.25">
      <c r="C963" s="155" t="s">
        <v>1349</v>
      </c>
      <c r="D963" s="148"/>
      <c r="E963" s="140">
        <v>0</v>
      </c>
      <c r="F963" s="90">
        <v>0</v>
      </c>
      <c r="G963" s="87">
        <f>F963</f>
        <v>0</v>
      </c>
      <c r="H963" s="149"/>
      <c r="I963" s="91" t="s">
        <v>298</v>
      </c>
      <c r="J963" s="91" t="str">
        <f>VLOOKUP(I963,Presupuesto!$B$11:$C$565,2,0)</f>
        <v>OTROS SERVICIOS TECNICOS Y PROFESIONALES</v>
      </c>
      <c r="K963" s="88" t="str">
        <f t="shared" si="31"/>
        <v>Desarrollo del Sistema de Educación Superior</v>
      </c>
      <c r="L963" s="88" t="s">
        <v>719</v>
      </c>
    </row>
    <row r="964" spans="3:12" ht="15.75" thickBot="1" x14ac:dyDescent="0.3">
      <c r="C964" s="156" t="s">
        <v>1350</v>
      </c>
      <c r="D964" s="148"/>
      <c r="E964" s="140">
        <v>0</v>
      </c>
      <c r="F964" s="90">
        <v>0</v>
      </c>
      <c r="G964" s="87">
        <f>F964</f>
        <v>0</v>
      </c>
      <c r="H964" s="149"/>
      <c r="I964" s="91" t="s">
        <v>298</v>
      </c>
      <c r="J964" s="91" t="str">
        <f>VLOOKUP(I964,Presupuesto!$B$11:$C$565,2,0)</f>
        <v>OTROS SERVICIOS TECNICOS Y PROFESIONALES</v>
      </c>
      <c r="K964" s="88" t="str">
        <f t="shared" si="31"/>
        <v>Desarrollo del Sistema de Educación Superior</v>
      </c>
      <c r="L964" s="88" t="s">
        <v>719</v>
      </c>
    </row>
    <row r="965" spans="3:12" ht="15.75" thickBot="1" x14ac:dyDescent="0.3">
      <c r="C965" s="128" t="s">
        <v>103</v>
      </c>
      <c r="D965" s="170"/>
      <c r="E965" s="138">
        <v>12</v>
      </c>
      <c r="F965" s="108">
        <v>30000</v>
      </c>
      <c r="G965" s="103">
        <f>D965*E965*F965</f>
        <v>0</v>
      </c>
      <c r="H965" s="150"/>
      <c r="I965" s="104" t="s">
        <v>151</v>
      </c>
      <c r="J965" s="104" t="str">
        <f>VLOOKUP(I965,Presupuesto!$B$11:$C$565,2,0)</f>
        <v>SUELDOS Y SALARIOS PERMANENTES</v>
      </c>
      <c r="K965" s="88" t="str">
        <f t="shared" si="31"/>
        <v>Desarrollo del Sistema de Educación Superior</v>
      </c>
      <c r="L965" s="88" t="s">
        <v>719</v>
      </c>
    </row>
    <row r="966" spans="3:12" x14ac:dyDescent="0.25">
      <c r="C966" s="155" t="s">
        <v>1349</v>
      </c>
      <c r="D966" s="153"/>
      <c r="E966" s="119">
        <v>0</v>
      </c>
      <c r="F966" s="109">
        <f>IF(E965=0,"",(G965/E965)/12*E965)</f>
        <v>0</v>
      </c>
      <c r="G966" s="110">
        <f>F966</f>
        <v>0</v>
      </c>
      <c r="H966" s="149"/>
      <c r="I966" s="91" t="s">
        <v>164</v>
      </c>
      <c r="J966" s="91" t="str">
        <f>VLOOKUP(I966,Presupuesto!$B$11:$C$565,2,0)</f>
        <v>AGUINALDO Y DECIMO CUARTO MES</v>
      </c>
      <c r="K966" s="88" t="str">
        <f t="shared" si="31"/>
        <v>Desarrollo del Sistema de Educación Superior</v>
      </c>
      <c r="L966" s="88" t="s">
        <v>719</v>
      </c>
    </row>
    <row r="967" spans="3:12" ht="15.75" thickBot="1" x14ac:dyDescent="0.3">
      <c r="C967" s="157" t="s">
        <v>1350</v>
      </c>
      <c r="D967" s="147"/>
      <c r="E967" s="120">
        <v>0</v>
      </c>
      <c r="F967" s="95">
        <f>IF(E965&lt;6,"",((E965-6)/12)*(G965/E965))</f>
        <v>0</v>
      </c>
      <c r="G967" s="95">
        <f>F967</f>
        <v>0</v>
      </c>
      <c r="H967" s="147"/>
      <c r="I967" s="96" t="s">
        <v>165</v>
      </c>
      <c r="J967" s="113" t="str">
        <f>VLOOKUP(I967,Presupuesto!$B$11:$C$565,2,0)</f>
        <v>DECIMOCUARTO MES</v>
      </c>
      <c r="K967" s="96" t="str">
        <f t="shared" si="31"/>
        <v>Desarrollo del Sistema de Educación Superior</v>
      </c>
      <c r="L967" s="113" t="s">
        <v>719</v>
      </c>
    </row>
  </sheetData>
  <autoFilter ref="G8:J729">
    <filterColumn colId="0">
      <filters blank="1">
        <filter val="1,111,712"/>
        <filter val="10,000"/>
        <filter val="13,340,539"/>
        <filter val="17,000"/>
        <filter val="2,472,300"/>
        <filter val="2,669,709"/>
        <filter val="20,000"/>
        <filter val="222,342"/>
        <filter val="240,000"/>
        <filter val="285,869"/>
        <filter val="4,944,600"/>
        <filter val="444,685"/>
        <filter val="5,336,216"/>
        <filter val="5,339,418"/>
        <filter val="555,856"/>
        <filter val="571,737"/>
        <filter val="59,335,200"/>
        <filter val="6,860,849"/>
        <filter val="64,073,016"/>
        <filter val="816,000"/>
        <filter val="Costo Total"/>
      </filters>
    </filterColumn>
  </autoFilter>
  <conditionalFormatting sqref="E56">
    <cfRule type="cellIs" dxfId="19" priority="17" operator="greaterThan">
      <formula>12</formula>
    </cfRule>
  </conditionalFormatting>
  <conditionalFormatting sqref="E956">
    <cfRule type="cellIs" dxfId="18" priority="1" operator="greaterThan">
      <formula>12</formula>
    </cfRule>
  </conditionalFormatting>
  <conditionalFormatting sqref="E116">
    <cfRule type="cellIs" dxfId="17" priority="15" operator="greaterThan">
      <formula>12</formula>
    </cfRule>
  </conditionalFormatting>
  <conditionalFormatting sqref="E176">
    <cfRule type="cellIs" dxfId="16" priority="14" operator="greaterThan">
      <formula>12</formula>
    </cfRule>
  </conditionalFormatting>
  <conditionalFormatting sqref="E236">
    <cfRule type="cellIs" dxfId="15" priority="13" operator="greaterThan">
      <formula>12</formula>
    </cfRule>
  </conditionalFormatting>
  <conditionalFormatting sqref="E296">
    <cfRule type="cellIs" dxfId="14" priority="12" operator="greaterThan">
      <formula>12</formula>
    </cfRule>
  </conditionalFormatting>
  <conditionalFormatting sqref="E356">
    <cfRule type="cellIs" dxfId="13" priority="11" operator="greaterThan">
      <formula>12</formula>
    </cfRule>
  </conditionalFormatting>
  <conditionalFormatting sqref="E416">
    <cfRule type="cellIs" dxfId="12" priority="10" operator="greaterThan">
      <formula>12</formula>
    </cfRule>
  </conditionalFormatting>
  <conditionalFormatting sqref="E476">
    <cfRule type="cellIs" dxfId="11" priority="9" operator="greaterThan">
      <formula>12</formula>
    </cfRule>
  </conditionalFormatting>
  <conditionalFormatting sqref="E536">
    <cfRule type="cellIs" dxfId="10" priority="8" operator="greaterThan">
      <formula>12</formula>
    </cfRule>
  </conditionalFormatting>
  <conditionalFormatting sqref="E596">
    <cfRule type="cellIs" dxfId="9" priority="7" operator="greaterThan">
      <formula>12</formula>
    </cfRule>
  </conditionalFormatting>
  <conditionalFormatting sqref="E656">
    <cfRule type="cellIs" dxfId="8" priority="6" operator="greaterThan">
      <formula>12</formula>
    </cfRule>
  </conditionalFormatting>
  <conditionalFormatting sqref="E716">
    <cfRule type="cellIs" dxfId="7" priority="5" operator="greaterThan">
      <formula>12</formula>
    </cfRule>
  </conditionalFormatting>
  <conditionalFormatting sqref="E776">
    <cfRule type="cellIs" dxfId="6" priority="4" operator="greaterThan">
      <formula>12</formula>
    </cfRule>
  </conditionalFormatting>
  <conditionalFormatting sqref="E836">
    <cfRule type="cellIs" dxfId="5" priority="3" operator="greaterThan">
      <formula>12</formula>
    </cfRule>
  </conditionalFormatting>
  <conditionalFormatting sqref="E896">
    <cfRule type="cellIs" dxfId="4"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145" zoomScale="84" zoomScaleNormal="84" zoomScalePageLayoutView="84" workbookViewId="0">
      <selection activeCell="G163" sqref="G163"/>
    </sheetView>
  </sheetViews>
  <sheetFormatPr baseColWidth="10" defaultColWidth="11.42578125" defaultRowHeight="15" x14ac:dyDescent="0.25"/>
  <cols>
    <col min="1" max="1" width="1.85546875" style="78" customWidth="1"/>
    <col min="2" max="2" width="6.7109375" style="78" customWidth="1"/>
    <col min="3" max="3" width="41.7109375" style="78" customWidth="1"/>
    <col min="4" max="4" width="26.42578125" style="78" bestFit="1" customWidth="1"/>
    <col min="5" max="6" width="13.85546875" style="78" customWidth="1"/>
    <col min="7" max="7" width="27.140625" style="70" customWidth="1"/>
    <col min="8" max="8" width="12.7109375" style="78" bestFit="1" customWidth="1"/>
    <col min="9" max="9" width="35.42578125" style="78" bestFit="1" customWidth="1"/>
    <col min="10" max="10" width="22.28515625" style="78" bestFit="1" customWidth="1"/>
    <col min="11" max="11" width="13.42578125" style="78" bestFit="1" customWidth="1"/>
    <col min="12" max="16384" width="11.42578125" style="78"/>
  </cols>
  <sheetData>
    <row r="1" spans="1:555" ht="25.9" hidden="1" x14ac:dyDescent="0.3">
      <c r="A1" s="257" t="s">
        <v>148</v>
      </c>
      <c r="B1" s="405" t="s">
        <v>149</v>
      </c>
      <c r="C1" s="406" t="s">
        <v>150</v>
      </c>
      <c r="D1" s="406" t="s">
        <v>151</v>
      </c>
      <c r="E1" s="406" t="s">
        <v>152</v>
      </c>
      <c r="F1" s="406" t="s">
        <v>153</v>
      </c>
      <c r="G1" s="406" t="s">
        <v>154</v>
      </c>
      <c r="H1" s="406" t="s">
        <v>155</v>
      </c>
      <c r="I1" s="406" t="s">
        <v>156</v>
      </c>
      <c r="J1" s="406" t="s">
        <v>157</v>
      </c>
      <c r="K1" s="406" t="s">
        <v>158</v>
      </c>
      <c r="L1" s="406" t="s">
        <v>159</v>
      </c>
      <c r="M1" s="406" t="s">
        <v>160</v>
      </c>
      <c r="N1" s="406" t="s">
        <v>161</v>
      </c>
      <c r="O1" s="406" t="s">
        <v>162</v>
      </c>
      <c r="P1" s="406" t="s">
        <v>163</v>
      </c>
      <c r="Q1" s="406" t="s">
        <v>164</v>
      </c>
      <c r="R1" s="406" t="s">
        <v>165</v>
      </c>
      <c r="S1" s="406" t="s">
        <v>166</v>
      </c>
      <c r="T1" s="406" t="s">
        <v>167</v>
      </c>
      <c r="U1" s="406" t="s">
        <v>168</v>
      </c>
      <c r="V1" s="406" t="s">
        <v>169</v>
      </c>
      <c r="W1" s="406" t="s">
        <v>170</v>
      </c>
      <c r="X1" s="406" t="s">
        <v>171</v>
      </c>
      <c r="Y1" s="406" t="s">
        <v>172</v>
      </c>
      <c r="Z1" s="406" t="s">
        <v>173</v>
      </c>
      <c r="AA1" s="406" t="s">
        <v>174</v>
      </c>
      <c r="AB1" s="406" t="s">
        <v>175</v>
      </c>
      <c r="AC1" s="406" t="s">
        <v>176</v>
      </c>
      <c r="AD1" s="406" t="s">
        <v>177</v>
      </c>
      <c r="AE1" s="406" t="s">
        <v>178</v>
      </c>
      <c r="AF1" s="406" t="s">
        <v>179</v>
      </c>
      <c r="AG1" s="406" t="s">
        <v>180</v>
      </c>
      <c r="AH1" s="406" t="s">
        <v>181</v>
      </c>
      <c r="AI1" s="406" t="s">
        <v>182</v>
      </c>
      <c r="AJ1" s="405" t="s">
        <v>183</v>
      </c>
      <c r="AK1" s="406" t="s">
        <v>184</v>
      </c>
      <c r="AL1" s="406" t="s">
        <v>185</v>
      </c>
      <c r="AM1" s="406" t="s">
        <v>186</v>
      </c>
      <c r="AN1" s="406" t="s">
        <v>187</v>
      </c>
      <c r="AO1" s="406" t="s">
        <v>188</v>
      </c>
      <c r="AP1" s="406" t="s">
        <v>189</v>
      </c>
      <c r="AQ1" s="406" t="s">
        <v>190</v>
      </c>
      <c r="AR1" s="406" t="s">
        <v>191</v>
      </c>
      <c r="AS1" s="406" t="s">
        <v>192</v>
      </c>
      <c r="AT1" s="406" t="s">
        <v>193</v>
      </c>
      <c r="AU1" s="406" t="s">
        <v>194</v>
      </c>
      <c r="AV1" s="406" t="s">
        <v>195</v>
      </c>
      <c r="AW1" s="406" t="s">
        <v>196</v>
      </c>
      <c r="AX1" s="406" t="s">
        <v>197</v>
      </c>
      <c r="AY1" s="406" t="s">
        <v>198</v>
      </c>
      <c r="AZ1" s="406" t="s">
        <v>199</v>
      </c>
      <c r="BA1" s="406" t="s">
        <v>200</v>
      </c>
      <c r="BB1" s="406" t="s">
        <v>201</v>
      </c>
      <c r="BC1" s="406" t="s">
        <v>202</v>
      </c>
      <c r="BD1" s="406" t="s">
        <v>203</v>
      </c>
      <c r="BE1" s="406" t="s">
        <v>204</v>
      </c>
      <c r="BF1" s="406" t="s">
        <v>205</v>
      </c>
      <c r="BG1" s="406" t="s">
        <v>206</v>
      </c>
      <c r="BH1" s="406" t="s">
        <v>207</v>
      </c>
      <c r="BI1" s="406" t="s">
        <v>208</v>
      </c>
      <c r="BJ1" s="406" t="s">
        <v>209</v>
      </c>
      <c r="BK1" s="406" t="s">
        <v>210</v>
      </c>
      <c r="BL1" s="406" t="s">
        <v>211</v>
      </c>
      <c r="BM1" s="406" t="s">
        <v>212</v>
      </c>
      <c r="BN1" s="406" t="s">
        <v>213</v>
      </c>
      <c r="BO1" s="406" t="s">
        <v>214</v>
      </c>
      <c r="BP1" s="406" t="s">
        <v>215</v>
      </c>
      <c r="BQ1" s="406" t="s">
        <v>216</v>
      </c>
      <c r="BR1" s="406" t="s">
        <v>217</v>
      </c>
      <c r="BS1" s="406" t="s">
        <v>218</v>
      </c>
      <c r="BT1" s="405" t="s">
        <v>219</v>
      </c>
      <c r="BU1" s="406" t="s">
        <v>220</v>
      </c>
      <c r="BV1" s="406" t="s">
        <v>221</v>
      </c>
      <c r="BW1" s="406" t="s">
        <v>222</v>
      </c>
      <c r="BX1" s="406" t="s">
        <v>223</v>
      </c>
      <c r="BY1" s="406" t="s">
        <v>224</v>
      </c>
      <c r="BZ1" s="405" t="s">
        <v>225</v>
      </c>
      <c r="CA1" s="406" t="s">
        <v>226</v>
      </c>
      <c r="CB1" s="406" t="s">
        <v>227</v>
      </c>
      <c r="CC1" s="406" t="s">
        <v>228</v>
      </c>
      <c r="CD1" s="406" t="s">
        <v>229</v>
      </c>
      <c r="CE1" s="406" t="s">
        <v>230</v>
      </c>
      <c r="CF1" s="406" t="s">
        <v>231</v>
      </c>
      <c r="CG1" s="405" t="s">
        <v>232</v>
      </c>
      <c r="CH1" s="406" t="s">
        <v>233</v>
      </c>
      <c r="CI1" s="406" t="s">
        <v>234</v>
      </c>
      <c r="CJ1" s="406" t="s">
        <v>235</v>
      </c>
      <c r="CK1" s="406" t="s">
        <v>236</v>
      </c>
      <c r="CL1" s="406" t="s">
        <v>237</v>
      </c>
      <c r="CM1" s="406" t="s">
        <v>238</v>
      </c>
      <c r="CN1" s="406" t="s">
        <v>239</v>
      </c>
      <c r="CO1" s="406" t="s">
        <v>240</v>
      </c>
      <c r="CP1" s="406" t="s">
        <v>241</v>
      </c>
      <c r="CQ1" s="407" t="s">
        <v>242</v>
      </c>
      <c r="CR1" s="405" t="s">
        <v>243</v>
      </c>
      <c r="CS1" s="406" t="s">
        <v>244</v>
      </c>
      <c r="CT1" s="406" t="s">
        <v>245</v>
      </c>
      <c r="CU1" s="406" t="s">
        <v>246</v>
      </c>
      <c r="CV1" s="406" t="s">
        <v>247</v>
      </c>
      <c r="CW1" s="406" t="s">
        <v>248</v>
      </c>
      <c r="CX1" s="406" t="s">
        <v>249</v>
      </c>
      <c r="CY1" s="406" t="s">
        <v>250</v>
      </c>
      <c r="CZ1" s="406" t="s">
        <v>251</v>
      </c>
      <c r="DA1" s="406" t="s">
        <v>252</v>
      </c>
      <c r="DB1" s="406" t="s">
        <v>253</v>
      </c>
      <c r="DC1" s="405" t="s">
        <v>254</v>
      </c>
      <c r="DD1" s="406" t="s">
        <v>255</v>
      </c>
      <c r="DE1" s="406" t="s">
        <v>256</v>
      </c>
      <c r="DF1" s="406" t="s">
        <v>257</v>
      </c>
      <c r="DG1" s="406" t="s">
        <v>258</v>
      </c>
      <c r="DH1" s="406" t="s">
        <v>259</v>
      </c>
      <c r="DI1" s="406" t="s">
        <v>260</v>
      </c>
      <c r="DJ1" s="406" t="s">
        <v>261</v>
      </c>
      <c r="DK1" s="406" t="s">
        <v>262</v>
      </c>
      <c r="DL1" s="406" t="s">
        <v>263</v>
      </c>
      <c r="DM1" s="406" t="s">
        <v>264</v>
      </c>
      <c r="DN1" s="406" t="s">
        <v>265</v>
      </c>
      <c r="DO1" s="406" t="s">
        <v>266</v>
      </c>
      <c r="DP1" s="406" t="s">
        <v>267</v>
      </c>
      <c r="DQ1" s="406" t="s">
        <v>268</v>
      </c>
      <c r="DR1" s="405" t="s">
        <v>269</v>
      </c>
      <c r="DS1" s="406" t="s">
        <v>270</v>
      </c>
      <c r="DT1" s="406" t="s">
        <v>271</v>
      </c>
      <c r="DU1" s="406" t="s">
        <v>272</v>
      </c>
      <c r="DV1" s="406" t="s">
        <v>273</v>
      </c>
      <c r="DW1" s="406" t="s">
        <v>274</v>
      </c>
      <c r="DX1" s="406" t="s">
        <v>275</v>
      </c>
      <c r="DY1" s="406" t="s">
        <v>276</v>
      </c>
      <c r="DZ1" s="406" t="s">
        <v>277</v>
      </c>
      <c r="EA1" s="406" t="s">
        <v>278</v>
      </c>
      <c r="EB1" s="406" t="s">
        <v>279</v>
      </c>
      <c r="EC1" s="406" t="s">
        <v>280</v>
      </c>
      <c r="ED1" s="406" t="s">
        <v>281</v>
      </c>
      <c r="EE1" s="406" t="s">
        <v>282</v>
      </c>
      <c r="EF1" s="406" t="s">
        <v>283</v>
      </c>
      <c r="EG1" s="406" t="s">
        <v>284</v>
      </c>
      <c r="EH1" s="405" t="s">
        <v>285</v>
      </c>
      <c r="EI1" s="406" t="s">
        <v>286</v>
      </c>
      <c r="EJ1" s="406" t="s">
        <v>287</v>
      </c>
      <c r="EK1" s="406" t="s">
        <v>288</v>
      </c>
      <c r="EL1" s="406" t="s">
        <v>289</v>
      </c>
      <c r="EM1" s="406" t="s">
        <v>290</v>
      </c>
      <c r="EN1" s="406" t="s">
        <v>291</v>
      </c>
      <c r="EO1" s="406" t="s">
        <v>292</v>
      </c>
      <c r="EP1" s="406" t="s">
        <v>293</v>
      </c>
      <c r="EQ1" s="406" t="s">
        <v>294</v>
      </c>
      <c r="ER1" s="406" t="s">
        <v>295</v>
      </c>
      <c r="ES1" s="406" t="s">
        <v>296</v>
      </c>
      <c r="ET1" s="406" t="s">
        <v>297</v>
      </c>
      <c r="EU1" s="406" t="s">
        <v>298</v>
      </c>
      <c r="EV1" s="406" t="s">
        <v>299</v>
      </c>
      <c r="EW1" s="405" t="s">
        <v>300</v>
      </c>
      <c r="EX1" s="406" t="s">
        <v>301</v>
      </c>
      <c r="EY1" s="406" t="s">
        <v>302</v>
      </c>
      <c r="EZ1" s="406" t="s">
        <v>303</v>
      </c>
      <c r="FA1" s="406" t="s">
        <v>304</v>
      </c>
      <c r="FB1" s="406" t="s">
        <v>305</v>
      </c>
      <c r="FC1" s="406" t="s">
        <v>306</v>
      </c>
      <c r="FD1" s="406" t="s">
        <v>307</v>
      </c>
      <c r="FE1" s="406" t="s">
        <v>308</v>
      </c>
      <c r="FF1" s="406" t="s">
        <v>309</v>
      </c>
      <c r="FG1" s="406" t="s">
        <v>310</v>
      </c>
      <c r="FH1" s="406" t="s">
        <v>311</v>
      </c>
      <c r="FI1" s="406" t="s">
        <v>312</v>
      </c>
      <c r="FJ1" s="406" t="s">
        <v>313</v>
      </c>
      <c r="FK1" s="406" t="s">
        <v>314</v>
      </c>
      <c r="FL1" s="406" t="s">
        <v>315</v>
      </c>
      <c r="FM1" s="406" t="s">
        <v>316</v>
      </c>
      <c r="FN1" s="406" t="s">
        <v>317</v>
      </c>
      <c r="FO1" s="406" t="s">
        <v>318</v>
      </c>
      <c r="FP1" s="406" t="s">
        <v>319</v>
      </c>
      <c r="FQ1" s="406" t="s">
        <v>320</v>
      </c>
      <c r="FR1" s="406" t="s">
        <v>321</v>
      </c>
      <c r="FS1" s="406" t="s">
        <v>322</v>
      </c>
      <c r="FT1" s="406" t="s">
        <v>323</v>
      </c>
      <c r="FU1" s="406" t="s">
        <v>324</v>
      </c>
      <c r="FV1" s="406" t="s">
        <v>325</v>
      </c>
      <c r="FW1" s="405" t="s">
        <v>326</v>
      </c>
      <c r="FX1" s="405" t="s">
        <v>327</v>
      </c>
      <c r="FY1" s="406" t="s">
        <v>328</v>
      </c>
      <c r="FZ1" s="406" t="s">
        <v>329</v>
      </c>
      <c r="GA1" s="406" t="s">
        <v>330</v>
      </c>
      <c r="GB1" s="406" t="s">
        <v>331</v>
      </c>
      <c r="GC1" s="406" t="s">
        <v>332</v>
      </c>
      <c r="GD1" s="406" t="s">
        <v>333</v>
      </c>
      <c r="GE1" s="406" t="s">
        <v>334</v>
      </c>
      <c r="GF1" s="405" t="s">
        <v>335</v>
      </c>
      <c r="GG1" s="406" t="s">
        <v>336</v>
      </c>
      <c r="GH1" s="406" t="s">
        <v>337</v>
      </c>
      <c r="GI1" s="406" t="s">
        <v>338</v>
      </c>
      <c r="GJ1" s="406" t="s">
        <v>339</v>
      </c>
      <c r="GK1" s="406" t="s">
        <v>340</v>
      </c>
      <c r="GL1" s="406" t="s">
        <v>341</v>
      </c>
      <c r="GM1" s="406" t="s">
        <v>342</v>
      </c>
      <c r="GN1" s="405" t="s">
        <v>343</v>
      </c>
      <c r="GO1" s="406" t="s">
        <v>344</v>
      </c>
      <c r="GP1" s="406" t="s">
        <v>345</v>
      </c>
      <c r="GQ1" s="406" t="s">
        <v>346</v>
      </c>
      <c r="GR1" s="406" t="s">
        <v>347</v>
      </c>
      <c r="GS1" s="406" t="s">
        <v>348</v>
      </c>
      <c r="GT1" s="406" t="s">
        <v>349</v>
      </c>
      <c r="GU1" s="405" t="s">
        <v>350</v>
      </c>
      <c r="GV1" s="406" t="s">
        <v>351</v>
      </c>
      <c r="GW1" s="406" t="s">
        <v>352</v>
      </c>
      <c r="GX1" s="406" t="s">
        <v>353</v>
      </c>
      <c r="GY1" s="406" t="s">
        <v>354</v>
      </c>
      <c r="GZ1" s="406" t="s">
        <v>355</v>
      </c>
      <c r="HA1" s="406" t="s">
        <v>356</v>
      </c>
      <c r="HB1" s="406" t="s">
        <v>357</v>
      </c>
      <c r="HC1" s="407" t="s">
        <v>358</v>
      </c>
      <c r="HD1" s="405" t="s">
        <v>359</v>
      </c>
      <c r="HE1" s="406" t="s">
        <v>360</v>
      </c>
      <c r="HF1" s="406" t="s">
        <v>361</v>
      </c>
      <c r="HG1" s="406" t="s">
        <v>362</v>
      </c>
      <c r="HH1" s="406" t="s">
        <v>363</v>
      </c>
      <c r="HI1" s="406" t="s">
        <v>364</v>
      </c>
      <c r="HJ1" s="406" t="s">
        <v>365</v>
      </c>
      <c r="HK1" s="406" t="s">
        <v>366</v>
      </c>
      <c r="HL1" s="406" t="s">
        <v>367</v>
      </c>
      <c r="HM1" s="406" t="s">
        <v>368</v>
      </c>
      <c r="HN1" s="406" t="s">
        <v>369</v>
      </c>
      <c r="HO1" s="406" t="s">
        <v>370</v>
      </c>
      <c r="HP1" s="405" t="s">
        <v>371</v>
      </c>
      <c r="HQ1" s="406" t="s">
        <v>372</v>
      </c>
      <c r="HR1" s="406" t="s">
        <v>373</v>
      </c>
      <c r="HS1" s="406" t="s">
        <v>374</v>
      </c>
      <c r="HT1" s="406" t="s">
        <v>375</v>
      </c>
      <c r="HU1" s="406" t="s">
        <v>376</v>
      </c>
      <c r="HV1" s="406" t="s">
        <v>377</v>
      </c>
      <c r="HW1" s="406" t="s">
        <v>378</v>
      </c>
      <c r="HX1" s="405" t="s">
        <v>379</v>
      </c>
      <c r="HY1" s="406" t="s">
        <v>380</v>
      </c>
      <c r="HZ1" s="406" t="s">
        <v>381</v>
      </c>
      <c r="IA1" s="406" t="s">
        <v>382</v>
      </c>
      <c r="IB1" s="406" t="s">
        <v>383</v>
      </c>
      <c r="IC1" s="406" t="s">
        <v>384</v>
      </c>
      <c r="ID1" s="406" t="s">
        <v>385</v>
      </c>
      <c r="IE1" s="406" t="s">
        <v>386</v>
      </c>
      <c r="IF1" s="406" t="s">
        <v>387</v>
      </c>
      <c r="IG1" s="406" t="s">
        <v>388</v>
      </c>
      <c r="IH1" s="406" t="s">
        <v>389</v>
      </c>
      <c r="II1" s="406" t="s">
        <v>390</v>
      </c>
      <c r="IJ1" s="406" t="s">
        <v>391</v>
      </c>
      <c r="IK1" s="406" t="s">
        <v>392</v>
      </c>
      <c r="IL1" s="406" t="s">
        <v>393</v>
      </c>
      <c r="IM1" s="406" t="s">
        <v>394</v>
      </c>
      <c r="IN1" s="406" t="s">
        <v>395</v>
      </c>
      <c r="IO1" s="405" t="s">
        <v>396</v>
      </c>
      <c r="IP1" s="406" t="s">
        <v>397</v>
      </c>
      <c r="IQ1" s="406" t="s">
        <v>398</v>
      </c>
      <c r="IR1" s="406" t="s">
        <v>399</v>
      </c>
      <c r="IS1" s="406" t="s">
        <v>400</v>
      </c>
      <c r="IT1" s="406" t="s">
        <v>401</v>
      </c>
      <c r="IU1" s="406" t="s">
        <v>402</v>
      </c>
      <c r="IV1" s="405" t="s">
        <v>403</v>
      </c>
      <c r="IW1" s="406" t="s">
        <v>404</v>
      </c>
      <c r="IX1" s="406" t="s">
        <v>405</v>
      </c>
      <c r="IY1" s="406" t="s">
        <v>406</v>
      </c>
      <c r="IZ1" s="406" t="s">
        <v>407</v>
      </c>
      <c r="JA1" s="406" t="s">
        <v>408</v>
      </c>
      <c r="JB1" s="406" t="s">
        <v>409</v>
      </c>
      <c r="JC1" s="406" t="s">
        <v>410</v>
      </c>
      <c r="JD1" s="406" t="s">
        <v>411</v>
      </c>
      <c r="JE1" s="406" t="s">
        <v>412</v>
      </c>
      <c r="JF1" s="406" t="s">
        <v>413</v>
      </c>
      <c r="JG1" s="406" t="s">
        <v>414</v>
      </c>
      <c r="JH1" s="406" t="s">
        <v>415</v>
      </c>
      <c r="JI1" s="406" t="s">
        <v>416</v>
      </c>
      <c r="JJ1" s="406" t="s">
        <v>417</v>
      </c>
      <c r="JK1" s="406" t="s">
        <v>418</v>
      </c>
      <c r="JL1" s="406" t="s">
        <v>419</v>
      </c>
      <c r="JM1" s="406" t="s">
        <v>420</v>
      </c>
      <c r="JN1" s="406" t="s">
        <v>421</v>
      </c>
      <c r="JO1" s="406" t="s">
        <v>422</v>
      </c>
      <c r="JP1" s="406" t="s">
        <v>423</v>
      </c>
      <c r="JQ1" s="406" t="s">
        <v>424</v>
      </c>
      <c r="JR1" s="406" t="s">
        <v>425</v>
      </c>
      <c r="JS1" s="406" t="s">
        <v>426</v>
      </c>
      <c r="JT1" s="406" t="s">
        <v>427</v>
      </c>
      <c r="JU1" s="406" t="s">
        <v>428</v>
      </c>
      <c r="JV1" s="406" t="s">
        <v>429</v>
      </c>
      <c r="JW1" s="406" t="s">
        <v>430</v>
      </c>
      <c r="JX1" s="406" t="s">
        <v>431</v>
      </c>
      <c r="JY1" s="406" t="s">
        <v>432</v>
      </c>
      <c r="JZ1" s="406" t="s">
        <v>433</v>
      </c>
      <c r="KA1" s="406" t="s">
        <v>434</v>
      </c>
      <c r="KB1" s="406" t="s">
        <v>435</v>
      </c>
      <c r="KC1" s="406" t="s">
        <v>436</v>
      </c>
      <c r="KD1" s="406" t="s">
        <v>437</v>
      </c>
      <c r="KE1" s="406" t="s">
        <v>438</v>
      </c>
      <c r="KF1" s="406" t="s">
        <v>439</v>
      </c>
      <c r="KG1" s="406" t="s">
        <v>440</v>
      </c>
      <c r="KH1" s="406" t="s">
        <v>441</v>
      </c>
      <c r="KI1" s="406" t="s">
        <v>442</v>
      </c>
      <c r="KJ1" s="406" t="s">
        <v>443</v>
      </c>
      <c r="KK1" s="406" t="s">
        <v>444</v>
      </c>
      <c r="KL1" s="406" t="s">
        <v>445</v>
      </c>
      <c r="KM1" s="406" t="s">
        <v>446</v>
      </c>
      <c r="KN1" s="406" t="s">
        <v>447</v>
      </c>
      <c r="KO1" s="405" t="s">
        <v>448</v>
      </c>
      <c r="KP1" s="406" t="s">
        <v>449</v>
      </c>
      <c r="KQ1" s="406" t="s">
        <v>450</v>
      </c>
      <c r="KR1" s="406" t="s">
        <v>451</v>
      </c>
      <c r="KS1" s="406" t="s">
        <v>452</v>
      </c>
      <c r="KT1" s="406" t="s">
        <v>453</v>
      </c>
      <c r="KU1" s="406" t="s">
        <v>454</v>
      </c>
      <c r="KV1" s="406" t="s">
        <v>455</v>
      </c>
      <c r="KW1" s="406" t="s">
        <v>456</v>
      </c>
      <c r="KX1" s="406" t="s">
        <v>457</v>
      </c>
      <c r="KY1" s="406" t="s">
        <v>458</v>
      </c>
      <c r="KZ1" s="406" t="s">
        <v>459</v>
      </c>
      <c r="LA1" s="406" t="s">
        <v>460</v>
      </c>
      <c r="LB1" s="406" t="s">
        <v>461</v>
      </c>
      <c r="LC1" s="406" t="s">
        <v>462</v>
      </c>
      <c r="LD1" s="407" t="s">
        <v>463</v>
      </c>
      <c r="LE1" s="405" t="s">
        <v>464</v>
      </c>
      <c r="LF1" s="406" t="s">
        <v>465</v>
      </c>
      <c r="LG1" s="406" t="s">
        <v>520</v>
      </c>
      <c r="LH1" s="406" t="s">
        <v>521</v>
      </c>
      <c r="LI1" s="406" t="s">
        <v>522</v>
      </c>
      <c r="LJ1" s="406" t="s">
        <v>523</v>
      </c>
      <c r="LK1" s="406" t="s">
        <v>524</v>
      </c>
      <c r="LL1" s="406" t="s">
        <v>525</v>
      </c>
      <c r="LM1" s="406" t="s">
        <v>526</v>
      </c>
      <c r="LN1" s="406" t="s">
        <v>527</v>
      </c>
      <c r="LO1" s="406" t="s">
        <v>528</v>
      </c>
      <c r="LP1" s="406" t="s">
        <v>466</v>
      </c>
      <c r="LQ1" s="406" t="s">
        <v>529</v>
      </c>
      <c r="LR1" s="406" t="s">
        <v>530</v>
      </c>
      <c r="LS1" s="406" t="s">
        <v>531</v>
      </c>
      <c r="LT1" s="406" t="s">
        <v>532</v>
      </c>
      <c r="LU1" s="406" t="s">
        <v>533</v>
      </c>
      <c r="LV1" s="405" t="s">
        <v>467</v>
      </c>
      <c r="LW1" s="406" t="s">
        <v>468</v>
      </c>
      <c r="LX1" s="406" t="s">
        <v>469</v>
      </c>
      <c r="LY1" s="406" t="s">
        <v>470</v>
      </c>
      <c r="LZ1" s="406" t="s">
        <v>471</v>
      </c>
      <c r="MA1" s="406" t="s">
        <v>472</v>
      </c>
      <c r="MB1" s="406" t="s">
        <v>473</v>
      </c>
      <c r="MC1" s="406" t="s">
        <v>474</v>
      </c>
      <c r="MD1" s="406" t="s">
        <v>475</v>
      </c>
      <c r="ME1" s="406" t="s">
        <v>476</v>
      </c>
      <c r="MF1" s="406" t="s">
        <v>477</v>
      </c>
      <c r="MG1" s="406" t="s">
        <v>478</v>
      </c>
      <c r="MH1" s="406" t="s">
        <v>479</v>
      </c>
      <c r="MI1" s="406" t="s">
        <v>480</v>
      </c>
      <c r="MJ1" s="406" t="s">
        <v>481</v>
      </c>
      <c r="MK1" s="406" t="s">
        <v>482</v>
      </c>
      <c r="ML1" s="406" t="s">
        <v>483</v>
      </c>
      <c r="MM1" s="406" t="s">
        <v>484</v>
      </c>
      <c r="MN1" s="406" t="s">
        <v>485</v>
      </c>
      <c r="MO1" s="406" t="s">
        <v>486</v>
      </c>
      <c r="MP1" s="406" t="s">
        <v>487</v>
      </c>
      <c r="MQ1" s="406" t="s">
        <v>488</v>
      </c>
      <c r="MR1" s="406" t="s">
        <v>489</v>
      </c>
      <c r="MS1" s="406" t="s">
        <v>490</v>
      </c>
      <c r="MT1" s="406" t="s">
        <v>491</v>
      </c>
      <c r="MU1" s="406" t="s">
        <v>492</v>
      </c>
      <c r="MV1" s="406" t="s">
        <v>493</v>
      </c>
      <c r="MW1" s="406" t="s">
        <v>494</v>
      </c>
      <c r="MX1" s="406" t="s">
        <v>495</v>
      </c>
      <c r="MY1" s="406" t="s">
        <v>496</v>
      </c>
      <c r="MZ1" s="406" t="s">
        <v>497</v>
      </c>
      <c r="NA1" s="406" t="s">
        <v>498</v>
      </c>
      <c r="NB1" s="406" t="s">
        <v>499</v>
      </c>
      <c r="NC1" s="406" t="s">
        <v>500</v>
      </c>
      <c r="ND1" s="406" t="s">
        <v>501</v>
      </c>
      <c r="NE1" s="406" t="s">
        <v>502</v>
      </c>
      <c r="NF1" s="406" t="s">
        <v>503</v>
      </c>
      <c r="NG1" s="406" t="s">
        <v>504</v>
      </c>
      <c r="NH1" s="405" t="s">
        <v>505</v>
      </c>
      <c r="NI1" s="406" t="s">
        <v>506</v>
      </c>
      <c r="NJ1" s="406" t="s">
        <v>507</v>
      </c>
      <c r="NK1" s="406" t="s">
        <v>508</v>
      </c>
      <c r="NL1" s="406" t="s">
        <v>509</v>
      </c>
      <c r="NM1" s="406" t="s">
        <v>510</v>
      </c>
      <c r="NN1" s="405" t="s">
        <v>511</v>
      </c>
      <c r="NO1" s="406" t="s">
        <v>512</v>
      </c>
      <c r="NP1" s="406" t="s">
        <v>513</v>
      </c>
      <c r="NQ1" s="406" t="s">
        <v>514</v>
      </c>
      <c r="NR1" s="406" t="s">
        <v>515</v>
      </c>
      <c r="NS1" s="406" t="s">
        <v>516</v>
      </c>
      <c r="NT1" s="406" t="s">
        <v>517</v>
      </c>
      <c r="NU1" s="406" t="s">
        <v>518</v>
      </c>
      <c r="NV1" s="407" t="s">
        <v>534</v>
      </c>
      <c r="NW1" s="405" t="s">
        <v>535</v>
      </c>
      <c r="NX1" s="406" t="s">
        <v>536</v>
      </c>
      <c r="NY1" s="406" t="s">
        <v>537</v>
      </c>
      <c r="NZ1" s="406" t="s">
        <v>538</v>
      </c>
      <c r="OA1" s="406" t="s">
        <v>539</v>
      </c>
      <c r="OB1" s="406" t="s">
        <v>540</v>
      </c>
      <c r="OC1" s="406" t="s">
        <v>541</v>
      </c>
      <c r="OD1" s="406" t="s">
        <v>542</v>
      </c>
      <c r="OE1" s="406" t="s">
        <v>543</v>
      </c>
      <c r="OF1" s="406" t="s">
        <v>544</v>
      </c>
      <c r="OG1" s="406" t="s">
        <v>545</v>
      </c>
      <c r="OH1" s="406" t="s">
        <v>546</v>
      </c>
      <c r="OI1" s="406" t="s">
        <v>547</v>
      </c>
      <c r="OJ1" s="406" t="s">
        <v>548</v>
      </c>
      <c r="OK1" s="406" t="s">
        <v>549</v>
      </c>
      <c r="OL1" s="406" t="s">
        <v>550</v>
      </c>
      <c r="OM1" s="406" t="s">
        <v>551</v>
      </c>
      <c r="ON1" s="406" t="s">
        <v>552</v>
      </c>
      <c r="OO1" s="406" t="s">
        <v>553</v>
      </c>
      <c r="OP1" s="406" t="s">
        <v>554</v>
      </c>
      <c r="OQ1" s="406" t="s">
        <v>555</v>
      </c>
      <c r="OR1" s="406" t="s">
        <v>556</v>
      </c>
      <c r="OS1" s="406" t="s">
        <v>557</v>
      </c>
      <c r="OT1" s="406" t="s">
        <v>558</v>
      </c>
      <c r="OU1" s="406" t="s">
        <v>559</v>
      </c>
      <c r="OV1" s="406" t="s">
        <v>560</v>
      </c>
      <c r="OW1" s="406" t="s">
        <v>561</v>
      </c>
      <c r="OX1" s="406" t="s">
        <v>562</v>
      </c>
      <c r="OY1" s="406" t="s">
        <v>563</v>
      </c>
      <c r="OZ1" s="406" t="s">
        <v>564</v>
      </c>
      <c r="PA1" s="406" t="s">
        <v>565</v>
      </c>
      <c r="PB1" s="406" t="s">
        <v>566</v>
      </c>
      <c r="PC1" s="406" t="s">
        <v>567</v>
      </c>
      <c r="PD1" s="406" t="s">
        <v>568</v>
      </c>
      <c r="PE1" s="406" t="s">
        <v>569</v>
      </c>
      <c r="PF1" s="406" t="s">
        <v>570</v>
      </c>
      <c r="PG1" s="406" t="s">
        <v>571</v>
      </c>
      <c r="PH1" s="406" t="s">
        <v>572</v>
      </c>
      <c r="PI1" s="406" t="s">
        <v>573</v>
      </c>
      <c r="PJ1" s="406" t="s">
        <v>574</v>
      </c>
      <c r="PK1" s="406" t="s">
        <v>575</v>
      </c>
      <c r="PL1" s="406" t="s">
        <v>576</v>
      </c>
      <c r="PM1" s="406" t="s">
        <v>577</v>
      </c>
      <c r="PN1" s="406" t="s">
        <v>578</v>
      </c>
      <c r="PO1" s="406" t="s">
        <v>579</v>
      </c>
      <c r="PP1" s="406" t="s">
        <v>580</v>
      </c>
      <c r="PQ1" s="406" t="s">
        <v>581</v>
      </c>
      <c r="PR1" s="406" t="s">
        <v>582</v>
      </c>
      <c r="PS1" s="406" t="s">
        <v>583</v>
      </c>
      <c r="PT1" s="406" t="s">
        <v>584</v>
      </c>
      <c r="PU1" s="406" t="s">
        <v>585</v>
      </c>
      <c r="PV1" s="406" t="s">
        <v>586</v>
      </c>
      <c r="PW1" s="406" t="s">
        <v>587</v>
      </c>
      <c r="PX1" s="406" t="s">
        <v>588</v>
      </c>
      <c r="PY1" s="406" t="s">
        <v>589</v>
      </c>
      <c r="PZ1" s="406" t="s">
        <v>590</v>
      </c>
      <c r="QA1" s="406" t="s">
        <v>591</v>
      </c>
      <c r="QB1" s="406" t="s">
        <v>592</v>
      </c>
      <c r="QC1" s="406" t="s">
        <v>593</v>
      </c>
      <c r="QD1" s="406" t="s">
        <v>594</v>
      </c>
      <c r="QE1" s="406" t="s">
        <v>595</v>
      </c>
      <c r="QF1" s="405" t="s">
        <v>596</v>
      </c>
      <c r="QG1" s="406" t="s">
        <v>597</v>
      </c>
      <c r="QH1" s="406" t="s">
        <v>598</v>
      </c>
      <c r="QI1" s="406" t="s">
        <v>599</v>
      </c>
      <c r="QJ1" s="406" t="s">
        <v>600</v>
      </c>
      <c r="QK1" s="406" t="s">
        <v>601</v>
      </c>
      <c r="QL1" s="406" t="s">
        <v>602</v>
      </c>
      <c r="QM1" s="406" t="s">
        <v>603</v>
      </c>
      <c r="QN1" s="405" t="s">
        <v>604</v>
      </c>
      <c r="QO1" s="406" t="s">
        <v>605</v>
      </c>
      <c r="QP1" s="406" t="s">
        <v>606</v>
      </c>
      <c r="QQ1" s="406" t="s">
        <v>621</v>
      </c>
      <c r="QR1" s="406" t="s">
        <v>622</v>
      </c>
      <c r="QS1" s="406" t="s">
        <v>623</v>
      </c>
      <c r="QT1" s="406" t="s">
        <v>624</v>
      </c>
      <c r="QU1" s="406" t="s">
        <v>625</v>
      </c>
      <c r="QV1" s="406" t="s">
        <v>626</v>
      </c>
      <c r="QW1" s="406" t="s">
        <v>627</v>
      </c>
      <c r="QX1" s="406" t="s">
        <v>628</v>
      </c>
      <c r="QY1" s="406" t="s">
        <v>629</v>
      </c>
      <c r="QZ1" s="406" t="s">
        <v>630</v>
      </c>
      <c r="RA1" s="406" t="s">
        <v>631</v>
      </c>
      <c r="RB1" s="406" t="s">
        <v>632</v>
      </c>
      <c r="RC1" s="406" t="s">
        <v>633</v>
      </c>
      <c r="RD1" s="406" t="s">
        <v>634</v>
      </c>
      <c r="RE1" s="406" t="s">
        <v>635</v>
      </c>
      <c r="RF1" s="405" t="s">
        <v>607</v>
      </c>
      <c r="RG1" s="406" t="s">
        <v>608</v>
      </c>
      <c r="RH1" s="406" t="s">
        <v>609</v>
      </c>
      <c r="RI1" s="406" t="s">
        <v>610</v>
      </c>
      <c r="RJ1" s="405" t="s">
        <v>611</v>
      </c>
      <c r="RK1" s="406" t="s">
        <v>612</v>
      </c>
      <c r="RL1" s="406" t="s">
        <v>613</v>
      </c>
      <c r="RM1" s="406" t="s">
        <v>614</v>
      </c>
      <c r="RN1" s="406" t="s">
        <v>615</v>
      </c>
      <c r="RO1" s="406" t="s">
        <v>616</v>
      </c>
      <c r="RP1" s="406" t="s">
        <v>617</v>
      </c>
      <c r="RQ1" s="406" t="s">
        <v>618</v>
      </c>
      <c r="RR1" s="406" t="s">
        <v>619</v>
      </c>
      <c r="RS1" s="406" t="s">
        <v>620</v>
      </c>
      <c r="RT1" s="407" t="s">
        <v>636</v>
      </c>
      <c r="RU1" s="405" t="s">
        <v>637</v>
      </c>
      <c r="RV1" s="406" t="s">
        <v>638</v>
      </c>
      <c r="RW1" s="406" t="s">
        <v>639</v>
      </c>
      <c r="RX1" s="406" t="s">
        <v>640</v>
      </c>
      <c r="RY1" s="406" t="s">
        <v>641</v>
      </c>
      <c r="RZ1" s="406" t="s">
        <v>642</v>
      </c>
      <c r="SA1" s="406" t="s">
        <v>643</v>
      </c>
      <c r="SB1" s="406" t="s">
        <v>644</v>
      </c>
      <c r="SC1" s="406" t="s">
        <v>645</v>
      </c>
      <c r="SD1" s="405" t="s">
        <v>646</v>
      </c>
      <c r="SE1" s="406" t="s">
        <v>647</v>
      </c>
      <c r="SF1" s="406" t="s">
        <v>648</v>
      </c>
      <c r="SG1" s="406" t="s">
        <v>649</v>
      </c>
      <c r="SH1" s="406" t="s">
        <v>650</v>
      </c>
      <c r="SI1" s="406" t="s">
        <v>651</v>
      </c>
      <c r="SJ1" s="406" t="s">
        <v>652</v>
      </c>
      <c r="SK1" s="406" t="s">
        <v>653</v>
      </c>
      <c r="SL1" s="406" t="s">
        <v>654</v>
      </c>
      <c r="SM1" s="406" t="s">
        <v>655</v>
      </c>
      <c r="SN1" s="406" t="s">
        <v>656</v>
      </c>
      <c r="SO1" s="406" t="s">
        <v>657</v>
      </c>
      <c r="SP1" s="406" t="s">
        <v>658</v>
      </c>
      <c r="SQ1" s="406" t="s">
        <v>659</v>
      </c>
      <c r="SR1" s="406" t="s">
        <v>660</v>
      </c>
      <c r="SS1" s="406" t="s">
        <v>661</v>
      </c>
      <c r="ST1" s="406" t="s">
        <v>662</v>
      </c>
      <c r="SU1" s="407" t="s">
        <v>663</v>
      </c>
      <c r="SV1" s="405" t="s">
        <v>664</v>
      </c>
      <c r="SW1" s="406" t="s">
        <v>665</v>
      </c>
      <c r="SX1" s="406" t="s">
        <v>666</v>
      </c>
      <c r="SY1" s="406" t="s">
        <v>667</v>
      </c>
      <c r="SZ1" s="406" t="s">
        <v>668</v>
      </c>
      <c r="TA1" s="406" t="s">
        <v>669</v>
      </c>
      <c r="TB1" s="406" t="s">
        <v>670</v>
      </c>
      <c r="TC1" s="406" t="s">
        <v>671</v>
      </c>
      <c r="TD1" s="406" t="s">
        <v>672</v>
      </c>
      <c r="TE1" s="406" t="s">
        <v>673</v>
      </c>
      <c r="TF1" s="406" t="s">
        <v>674</v>
      </c>
      <c r="TG1" s="406" t="s">
        <v>675</v>
      </c>
      <c r="TH1" s="406" t="s">
        <v>676</v>
      </c>
      <c r="TI1" s="406" t="s">
        <v>677</v>
      </c>
      <c r="TJ1" s="405" t="s">
        <v>678</v>
      </c>
      <c r="TK1" s="406" t="s">
        <v>679</v>
      </c>
      <c r="TL1" s="406" t="s">
        <v>680</v>
      </c>
      <c r="TM1" s="406" t="s">
        <v>681</v>
      </c>
      <c r="TN1" s="406" t="s">
        <v>682</v>
      </c>
      <c r="TO1" s="406" t="s">
        <v>683</v>
      </c>
      <c r="TP1" s="406" t="s">
        <v>684</v>
      </c>
      <c r="TQ1" s="406" t="s">
        <v>685</v>
      </c>
      <c r="TR1" s="406" t="s">
        <v>686</v>
      </c>
      <c r="TS1" s="406" t="s">
        <v>687</v>
      </c>
      <c r="TT1" s="406" t="s">
        <v>688</v>
      </c>
      <c r="TU1" s="406" t="s">
        <v>689</v>
      </c>
      <c r="TV1" s="406" t="s">
        <v>690</v>
      </c>
      <c r="TW1" s="406" t="s">
        <v>691</v>
      </c>
      <c r="TX1" s="406" t="s">
        <v>692</v>
      </c>
      <c r="TY1" s="406" t="s">
        <v>693</v>
      </c>
      <c r="TZ1" s="406" t="s">
        <v>694</v>
      </c>
      <c r="UA1" s="406" t="s">
        <v>695</v>
      </c>
      <c r="UB1" s="406" t="s">
        <v>696</v>
      </c>
      <c r="UC1" s="407" t="s">
        <v>697</v>
      </c>
      <c r="UD1" s="406" t="s">
        <v>698</v>
      </c>
      <c r="UE1" s="406" t="s">
        <v>699</v>
      </c>
      <c r="UF1" s="406" t="s">
        <v>700</v>
      </c>
      <c r="UG1" s="406" t="s">
        <v>701</v>
      </c>
      <c r="UH1" s="406" t="s">
        <v>702</v>
      </c>
      <c r="UI1" s="408"/>
    </row>
    <row r="2" spans="1:555" s="111" customFormat="1" ht="14.45" hidden="1" x14ac:dyDescent="0.3">
      <c r="A2" s="255" t="s">
        <v>49</v>
      </c>
      <c r="B2" s="255" t="s">
        <v>51</v>
      </c>
      <c r="C2" s="255" t="s">
        <v>53</v>
      </c>
      <c r="D2" s="255" t="s">
        <v>57</v>
      </c>
      <c r="E2" s="255" t="s">
        <v>60</v>
      </c>
      <c r="F2" s="255" t="s">
        <v>63</v>
      </c>
      <c r="G2" s="256" t="s">
        <v>66</v>
      </c>
      <c r="H2" s="255" t="s">
        <v>718</v>
      </c>
      <c r="I2" s="255" t="s">
        <v>69</v>
      </c>
      <c r="J2" s="255" t="s">
        <v>72</v>
      </c>
      <c r="K2" s="255" t="s">
        <v>74</v>
      </c>
      <c r="L2" s="255" t="s">
        <v>75</v>
      </c>
      <c r="M2" s="255" t="s">
        <v>78</v>
      </c>
      <c r="N2" s="255" t="s">
        <v>79</v>
      </c>
      <c r="O2" s="255" t="s">
        <v>80</v>
      </c>
      <c r="P2" s="255" t="s">
        <v>81</v>
      </c>
      <c r="Q2" s="255" t="s">
        <v>82</v>
      </c>
      <c r="R2" s="250" t="str">
        <f>+Presupuesto!D11</f>
        <v>Recurrente</v>
      </c>
      <c r="S2" s="250" t="str">
        <f>+Presupuesto!E11</f>
        <v>Programa / Proyecto 2017</v>
      </c>
      <c r="T2" s="255"/>
      <c r="U2" s="255" t="s">
        <v>719</v>
      </c>
      <c r="V2" s="255" t="s">
        <v>720</v>
      </c>
      <c r="W2" s="255" t="s">
        <v>721</v>
      </c>
      <c r="X2" s="255" t="s">
        <v>723</v>
      </c>
      <c r="Y2" s="255" t="s">
        <v>724</v>
      </c>
      <c r="Z2" s="255" t="s">
        <v>725</v>
      </c>
      <c r="AA2" s="255" t="s">
        <v>727</v>
      </c>
      <c r="AB2" s="255" t="s">
        <v>728</v>
      </c>
      <c r="AC2" s="255" t="s">
        <v>729</v>
      </c>
      <c r="AD2" s="255" t="s">
        <v>731</v>
      </c>
      <c r="AE2" s="255" t="s">
        <v>732</v>
      </c>
      <c r="AF2" s="255" t="s">
        <v>733</v>
      </c>
      <c r="AG2" s="255"/>
      <c r="AH2" s="176" t="s">
        <v>1265</v>
      </c>
      <c r="AI2" s="176" t="s">
        <v>1266</v>
      </c>
      <c r="AJ2" s="176" t="s">
        <v>1267</v>
      </c>
      <c r="AK2" s="176" t="s">
        <v>1268</v>
      </c>
      <c r="AL2" s="176" t="s">
        <v>1269</v>
      </c>
      <c r="AM2" s="176" t="s">
        <v>1270</v>
      </c>
      <c r="AN2" s="176" t="s">
        <v>1271</v>
      </c>
      <c r="AO2" s="176" t="s">
        <v>1272</v>
      </c>
      <c r="AP2" s="176" t="s">
        <v>1273</v>
      </c>
      <c r="AQ2" s="176" t="s">
        <v>1274</v>
      </c>
      <c r="AR2" s="176" t="s">
        <v>1275</v>
      </c>
      <c r="AS2" s="176" t="s">
        <v>1276</v>
      </c>
      <c r="AT2" s="176" t="s">
        <v>1277</v>
      </c>
      <c r="AU2" s="176" t="s">
        <v>1278</v>
      </c>
      <c r="AV2" s="176" t="s">
        <v>1279</v>
      </c>
      <c r="AW2" s="176" t="s">
        <v>1280</v>
      </c>
      <c r="AX2" s="176" t="s">
        <v>1281</v>
      </c>
      <c r="AY2" s="176" t="s">
        <v>1282</v>
      </c>
      <c r="AZ2" s="176" t="s">
        <v>1283</v>
      </c>
      <c r="BA2" s="176" t="s">
        <v>1284</v>
      </c>
      <c r="BB2" s="176" t="s">
        <v>1285</v>
      </c>
      <c r="BC2" s="176" t="s">
        <v>1286</v>
      </c>
      <c r="BD2" s="176" t="s">
        <v>1287</v>
      </c>
      <c r="BE2" s="176" t="s">
        <v>1288</v>
      </c>
      <c r="BF2" s="176" t="s">
        <v>1289</v>
      </c>
      <c r="BG2" s="176" t="s">
        <v>1290</v>
      </c>
      <c r="BH2" s="176" t="s">
        <v>1291</v>
      </c>
      <c r="BI2" s="176" t="s">
        <v>1292</v>
      </c>
      <c r="BJ2" s="176" t="s">
        <v>1293</v>
      </c>
      <c r="BK2" s="176" t="s">
        <v>1294</v>
      </c>
      <c r="BL2" s="176" t="s">
        <v>1295</v>
      </c>
      <c r="BM2" s="176" t="s">
        <v>1296</v>
      </c>
      <c r="BN2" s="176" t="s">
        <v>1297</v>
      </c>
      <c r="BO2" s="176" t="s">
        <v>1298</v>
      </c>
      <c r="BP2" s="176" t="s">
        <v>1299</v>
      </c>
      <c r="BQ2" s="176" t="s">
        <v>1300</v>
      </c>
      <c r="BR2" s="176" t="s">
        <v>1301</v>
      </c>
      <c r="BS2" s="176" t="s">
        <v>1302</v>
      </c>
      <c r="BT2" s="176" t="s">
        <v>1303</v>
      </c>
      <c r="BU2" s="176" t="s">
        <v>1304</v>
      </c>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c r="FX2" s="255"/>
      <c r="FY2" s="255"/>
      <c r="FZ2" s="255"/>
      <c r="GA2" s="255"/>
      <c r="GB2" s="255"/>
      <c r="GC2" s="255"/>
      <c r="GD2" s="255"/>
      <c r="GE2" s="255"/>
      <c r="GF2" s="255"/>
      <c r="GG2" s="255"/>
      <c r="GH2" s="255"/>
      <c r="GI2" s="255"/>
      <c r="GJ2" s="255"/>
      <c r="GK2" s="255"/>
      <c r="GL2" s="255"/>
      <c r="GM2" s="255"/>
      <c r="GN2" s="255"/>
      <c r="GO2" s="255"/>
      <c r="GP2" s="255"/>
      <c r="GQ2" s="255"/>
      <c r="GR2" s="255"/>
      <c r="GS2" s="255"/>
      <c r="GT2" s="255"/>
      <c r="GU2" s="255"/>
      <c r="GV2" s="255"/>
      <c r="GW2" s="255"/>
      <c r="GX2" s="255"/>
      <c r="GY2" s="255"/>
      <c r="GZ2" s="255"/>
      <c r="HA2" s="255"/>
      <c r="HB2" s="255"/>
      <c r="HC2" s="255"/>
      <c r="HD2" s="255"/>
      <c r="HE2" s="255"/>
      <c r="HF2" s="255"/>
      <c r="HG2" s="255"/>
      <c r="HH2" s="255"/>
      <c r="HI2" s="255"/>
      <c r="HJ2" s="255"/>
      <c r="HK2" s="255"/>
      <c r="HL2" s="255"/>
      <c r="HM2" s="255"/>
      <c r="HN2" s="255"/>
      <c r="HO2" s="255"/>
      <c r="HP2" s="255"/>
      <c r="HQ2" s="255"/>
      <c r="HR2" s="255"/>
      <c r="HS2" s="255"/>
      <c r="HT2" s="255"/>
      <c r="HU2" s="255"/>
      <c r="HV2" s="255"/>
      <c r="HW2" s="255"/>
      <c r="HX2" s="255"/>
      <c r="HY2" s="255"/>
      <c r="HZ2" s="255"/>
      <c r="IA2" s="255"/>
      <c r="IB2" s="255"/>
      <c r="IC2" s="255"/>
      <c r="ID2" s="255"/>
      <c r="IE2" s="255"/>
      <c r="IF2" s="255"/>
      <c r="IG2" s="255"/>
      <c r="IH2" s="255"/>
      <c r="II2" s="255"/>
      <c r="IJ2" s="255"/>
      <c r="IK2" s="255"/>
      <c r="IL2" s="255"/>
      <c r="IM2" s="255"/>
      <c r="IN2" s="255"/>
      <c r="IO2" s="255"/>
      <c r="IP2" s="255"/>
      <c r="IQ2" s="255"/>
      <c r="IR2" s="255"/>
      <c r="IS2" s="255"/>
      <c r="IT2" s="255"/>
      <c r="IU2" s="255"/>
      <c r="IV2" s="255"/>
      <c r="IW2" s="255"/>
      <c r="IX2" s="255"/>
      <c r="IY2" s="255"/>
      <c r="IZ2" s="255"/>
      <c r="JA2" s="255"/>
      <c r="JB2" s="255"/>
      <c r="JC2" s="255"/>
      <c r="JD2" s="255"/>
      <c r="JE2" s="255"/>
      <c r="JF2" s="255"/>
      <c r="JG2" s="255"/>
      <c r="JH2" s="255"/>
      <c r="JI2" s="255"/>
      <c r="JJ2" s="255"/>
      <c r="JK2" s="255"/>
      <c r="JL2" s="255"/>
      <c r="JM2" s="255"/>
      <c r="JN2" s="255"/>
      <c r="JO2" s="255"/>
      <c r="JP2" s="255"/>
      <c r="JQ2" s="255"/>
      <c r="JR2" s="255"/>
      <c r="JS2" s="255"/>
      <c r="JT2" s="255"/>
      <c r="JU2" s="255"/>
      <c r="JV2" s="255"/>
      <c r="JW2" s="255"/>
      <c r="JX2" s="255"/>
      <c r="JY2" s="255"/>
      <c r="JZ2" s="255"/>
      <c r="KA2" s="255"/>
      <c r="KB2" s="255"/>
      <c r="KC2" s="255"/>
      <c r="KD2" s="255"/>
      <c r="KE2" s="255"/>
      <c r="KF2" s="255"/>
      <c r="KG2" s="255"/>
      <c r="KH2" s="255"/>
      <c r="KI2" s="255"/>
      <c r="KJ2" s="255"/>
      <c r="KK2" s="255"/>
      <c r="KL2" s="255"/>
      <c r="KM2" s="255"/>
      <c r="KN2" s="255"/>
      <c r="KO2" s="255"/>
      <c r="KP2" s="255"/>
      <c r="KQ2" s="255"/>
      <c r="KR2" s="255"/>
      <c r="KS2" s="255"/>
      <c r="KT2" s="255"/>
      <c r="KU2" s="255"/>
      <c r="KV2" s="255"/>
      <c r="KW2" s="255"/>
      <c r="KX2" s="255"/>
      <c r="KY2" s="255"/>
      <c r="KZ2" s="255"/>
      <c r="LA2" s="255"/>
      <c r="LB2" s="255"/>
      <c r="LC2" s="255"/>
      <c r="LD2" s="255"/>
      <c r="LE2" s="255"/>
      <c r="LF2" s="255"/>
      <c r="LG2" s="255"/>
      <c r="LH2" s="255"/>
      <c r="LI2" s="255"/>
      <c r="LJ2" s="255"/>
      <c r="LK2" s="255"/>
      <c r="LL2" s="255"/>
      <c r="LM2" s="255"/>
      <c r="LN2" s="255"/>
      <c r="LO2" s="255"/>
      <c r="LP2" s="255"/>
      <c r="LQ2" s="255"/>
      <c r="LR2" s="255"/>
      <c r="LS2" s="255"/>
      <c r="LT2" s="255"/>
      <c r="LU2" s="255"/>
      <c r="LV2" s="255"/>
      <c r="LW2" s="255"/>
      <c r="LX2" s="255"/>
      <c r="LY2" s="255"/>
      <c r="LZ2" s="255"/>
      <c r="MA2" s="255"/>
      <c r="MB2" s="255"/>
      <c r="MC2" s="255"/>
      <c r="MD2" s="255"/>
      <c r="ME2" s="255"/>
      <c r="MF2" s="255"/>
      <c r="MG2" s="255"/>
      <c r="MH2" s="255"/>
      <c r="MI2" s="255"/>
      <c r="MJ2" s="255"/>
      <c r="MK2" s="255"/>
      <c r="ML2" s="255"/>
      <c r="MM2" s="255"/>
      <c r="MN2" s="255"/>
      <c r="MO2" s="255"/>
      <c r="MP2" s="255"/>
      <c r="MQ2" s="255"/>
      <c r="MR2" s="255"/>
      <c r="MS2" s="255"/>
      <c r="MT2" s="255"/>
      <c r="MU2" s="255"/>
      <c r="MV2" s="255"/>
      <c r="MW2" s="255"/>
      <c r="MX2" s="255"/>
      <c r="MY2" s="255"/>
      <c r="MZ2" s="255"/>
      <c r="NA2" s="255"/>
      <c r="NB2" s="255"/>
      <c r="NC2" s="255"/>
      <c r="ND2" s="255"/>
      <c r="NE2" s="255"/>
      <c r="NF2" s="255"/>
      <c r="NG2" s="255"/>
      <c r="NH2" s="255"/>
      <c r="NI2" s="255"/>
      <c r="NJ2" s="255"/>
      <c r="NK2" s="255"/>
      <c r="NL2" s="255"/>
      <c r="NM2" s="255"/>
      <c r="NN2" s="255"/>
      <c r="NO2" s="255"/>
      <c r="NP2" s="255"/>
      <c r="NQ2" s="255"/>
      <c r="NR2" s="255"/>
      <c r="NS2" s="255"/>
      <c r="NT2" s="255"/>
      <c r="NU2" s="255"/>
      <c r="NV2" s="255"/>
      <c r="NW2" s="255"/>
      <c r="NX2" s="255"/>
      <c r="NY2" s="255"/>
      <c r="NZ2" s="255"/>
      <c r="OA2" s="255"/>
      <c r="OB2" s="255"/>
      <c r="OC2" s="255"/>
      <c r="OD2" s="255"/>
      <c r="OE2" s="255"/>
      <c r="OF2" s="255"/>
      <c r="OG2" s="255"/>
      <c r="OH2" s="255"/>
      <c r="OI2" s="255"/>
      <c r="OJ2" s="255"/>
      <c r="OK2" s="255"/>
      <c r="OL2" s="255"/>
      <c r="OM2" s="255"/>
      <c r="ON2" s="255"/>
      <c r="OO2" s="255"/>
      <c r="OP2" s="255"/>
      <c r="OQ2" s="255"/>
      <c r="OR2" s="255"/>
      <c r="OS2" s="255"/>
      <c r="OT2" s="255"/>
      <c r="OU2" s="255"/>
      <c r="OV2" s="255"/>
      <c r="OW2" s="255"/>
      <c r="OX2" s="255"/>
      <c r="OY2" s="255"/>
      <c r="OZ2" s="255"/>
      <c r="PA2" s="255"/>
      <c r="PB2" s="255"/>
      <c r="PC2" s="255"/>
      <c r="PD2" s="255"/>
      <c r="PE2" s="255"/>
      <c r="PF2" s="255"/>
      <c r="PG2" s="255"/>
      <c r="PH2" s="255"/>
      <c r="PI2" s="255"/>
      <c r="PJ2" s="255"/>
      <c r="PK2" s="255"/>
      <c r="PL2" s="255"/>
      <c r="PM2" s="255"/>
      <c r="PN2" s="255"/>
      <c r="PO2" s="255"/>
      <c r="PP2" s="255"/>
      <c r="PQ2" s="255"/>
      <c r="PR2" s="255"/>
      <c r="PS2" s="255"/>
      <c r="PT2" s="255"/>
      <c r="PU2" s="255"/>
      <c r="PV2" s="255"/>
      <c r="PW2" s="255"/>
      <c r="PX2" s="255"/>
      <c r="PY2" s="255"/>
      <c r="PZ2" s="255"/>
      <c r="QA2" s="255"/>
      <c r="QB2" s="255"/>
      <c r="QC2" s="255"/>
      <c r="QD2" s="255"/>
      <c r="QE2" s="255"/>
      <c r="QF2" s="255"/>
      <c r="QG2" s="255"/>
      <c r="QH2" s="255"/>
      <c r="QI2" s="255"/>
      <c r="QJ2" s="255"/>
      <c r="QK2" s="255"/>
      <c r="QL2" s="255"/>
      <c r="QM2" s="255"/>
      <c r="QN2" s="255"/>
      <c r="QO2" s="255"/>
      <c r="QP2" s="255"/>
      <c r="QQ2" s="255"/>
      <c r="QR2" s="255"/>
      <c r="QS2" s="255"/>
      <c r="QT2" s="255"/>
      <c r="QU2" s="255"/>
      <c r="QV2" s="255"/>
      <c r="QW2" s="255"/>
      <c r="QX2" s="255"/>
      <c r="QY2" s="255"/>
      <c r="QZ2" s="255"/>
      <c r="RA2" s="255"/>
      <c r="RB2" s="255"/>
      <c r="RC2" s="255"/>
      <c r="RD2" s="255"/>
      <c r="RE2" s="255"/>
      <c r="RF2" s="255"/>
      <c r="RG2" s="255"/>
      <c r="RH2" s="255"/>
      <c r="RI2" s="255"/>
      <c r="RJ2" s="255"/>
      <c r="RK2" s="255"/>
      <c r="RL2" s="255"/>
      <c r="RM2" s="255"/>
      <c r="RN2" s="255"/>
      <c r="RO2" s="255"/>
      <c r="RP2" s="255"/>
      <c r="RQ2" s="255"/>
      <c r="RR2" s="255"/>
      <c r="RS2" s="255"/>
      <c r="RT2" s="255"/>
      <c r="RU2" s="255"/>
      <c r="RV2" s="255"/>
      <c r="RW2" s="255"/>
      <c r="RX2" s="255"/>
      <c r="RY2" s="255"/>
      <c r="RZ2" s="255"/>
      <c r="SA2" s="255"/>
      <c r="SB2" s="255"/>
      <c r="SC2" s="255"/>
      <c r="SD2" s="255"/>
      <c r="SE2" s="255"/>
      <c r="SF2" s="255"/>
      <c r="SG2" s="255"/>
      <c r="SH2" s="255"/>
      <c r="SI2" s="255"/>
      <c r="SJ2" s="255"/>
      <c r="SK2" s="255"/>
      <c r="SL2" s="255"/>
      <c r="SM2" s="255"/>
      <c r="SN2" s="255"/>
      <c r="SO2" s="255"/>
      <c r="SP2" s="255"/>
      <c r="SQ2" s="255"/>
      <c r="SR2" s="255"/>
      <c r="SS2" s="255"/>
      <c r="ST2" s="255"/>
      <c r="SU2" s="255"/>
      <c r="SV2" s="255"/>
      <c r="SW2" s="255"/>
      <c r="SX2" s="255"/>
      <c r="SY2" s="255"/>
      <c r="SZ2" s="255"/>
      <c r="TA2" s="255"/>
      <c r="TB2" s="255"/>
      <c r="TC2" s="255"/>
      <c r="TD2" s="255"/>
      <c r="TE2" s="255"/>
      <c r="TF2" s="255"/>
      <c r="TG2" s="255"/>
      <c r="TH2" s="255"/>
      <c r="TI2" s="255"/>
      <c r="TJ2" s="255"/>
      <c r="TK2" s="255"/>
      <c r="TL2" s="255"/>
      <c r="TM2" s="255"/>
      <c r="TN2" s="255"/>
      <c r="TO2" s="255"/>
      <c r="TP2" s="255"/>
      <c r="TQ2" s="255"/>
      <c r="TR2" s="255"/>
      <c r="TS2" s="255"/>
      <c r="TT2" s="255"/>
      <c r="TU2" s="255"/>
      <c r="TV2" s="255"/>
      <c r="TW2" s="255"/>
      <c r="TX2" s="255"/>
      <c r="TY2" s="255"/>
      <c r="TZ2" s="255"/>
      <c r="UA2" s="255"/>
      <c r="UB2" s="255"/>
      <c r="UC2" s="255"/>
      <c r="UD2" s="255"/>
      <c r="UE2" s="255"/>
      <c r="UF2" s="255"/>
      <c r="UG2" s="255"/>
      <c r="UH2" s="255"/>
      <c r="UI2" s="255"/>
    </row>
    <row r="3" spans="1:555" ht="14.45" hidden="1" x14ac:dyDescent="0.3">
      <c r="A3" s="254"/>
      <c r="B3" s="254"/>
      <c r="C3" s="254"/>
      <c r="D3" s="254"/>
      <c r="E3" s="254"/>
      <c r="F3" s="254"/>
      <c r="G3" s="243"/>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177">
        <v>2500</v>
      </c>
      <c r="AI3" s="177">
        <v>1900</v>
      </c>
      <c r="AJ3" s="177">
        <v>1650</v>
      </c>
      <c r="AK3" s="177">
        <v>1580</v>
      </c>
      <c r="AL3" s="177">
        <v>2250</v>
      </c>
      <c r="AM3" s="177">
        <v>1650</v>
      </c>
      <c r="AN3" s="177">
        <v>1400</v>
      </c>
      <c r="AO3" s="178">
        <v>1340</v>
      </c>
      <c r="AP3" s="178">
        <v>2000</v>
      </c>
      <c r="AQ3" s="178">
        <v>1400</v>
      </c>
      <c r="AR3" s="178">
        <v>1150</v>
      </c>
      <c r="AS3" s="178">
        <v>1100</v>
      </c>
      <c r="AT3" s="178">
        <v>1750</v>
      </c>
      <c r="AU3" s="178">
        <v>1150</v>
      </c>
      <c r="AV3" s="178">
        <v>900</v>
      </c>
      <c r="AW3" s="178">
        <v>860</v>
      </c>
      <c r="AX3" s="178">
        <v>1200</v>
      </c>
      <c r="AY3" s="255">
        <v>900</v>
      </c>
      <c r="AZ3" s="255">
        <v>650</v>
      </c>
      <c r="BA3" s="255">
        <v>620</v>
      </c>
      <c r="BB3" s="177">
        <f>+'Cuadro Resumen'!C213</f>
        <v>5759.1495000000004</v>
      </c>
      <c r="BC3" s="177">
        <f>+'Cuadro Resumen'!D213</f>
        <v>5307.4515000000001</v>
      </c>
      <c r="BD3" s="177">
        <f>+'Cuadro Resumen'!E213</f>
        <v>6775.47</v>
      </c>
      <c r="BE3" s="177">
        <f>+'Cuadro Resumen'!F213</f>
        <v>6323.7719999999999</v>
      </c>
      <c r="BF3" s="177">
        <f>+'Cuadro Resumen'!C214</f>
        <v>5081.6025</v>
      </c>
      <c r="BG3" s="177">
        <f>+'Cuadro Resumen'!D214</f>
        <v>4629.9045000000006</v>
      </c>
      <c r="BH3" s="177">
        <f>+'Cuadro Resumen'!E214</f>
        <v>6097.9230000000007</v>
      </c>
      <c r="BI3" s="177">
        <f>+'Cuadro Resumen'!F214</f>
        <v>5646.2250000000004</v>
      </c>
      <c r="BJ3" s="178">
        <f>+'Cuadro Resumen'!C215</f>
        <v>4404.0555000000004</v>
      </c>
      <c r="BK3" s="178">
        <f>+'Cuadro Resumen'!D215</f>
        <v>4065.2820000000002</v>
      </c>
      <c r="BL3" s="178">
        <f>+'Cuadro Resumen'!E215</f>
        <v>5420.3760000000002</v>
      </c>
      <c r="BM3" s="178">
        <f>+'Cuadro Resumen'!F215</f>
        <v>4968.6779999999999</v>
      </c>
      <c r="BN3" s="178">
        <f>+'Cuadro Resumen'!C216</f>
        <v>3726.5085000000004</v>
      </c>
      <c r="BO3" s="178">
        <f>+'Cuadro Resumen'!D216</f>
        <v>3387.7350000000001</v>
      </c>
      <c r="BP3" s="178">
        <f>+'Cuadro Resumen'!E216</f>
        <v>4742.8290000000006</v>
      </c>
      <c r="BQ3" s="178">
        <f>+'Cuadro Resumen'!F216</f>
        <v>4404.0555000000004</v>
      </c>
      <c r="BR3" s="178">
        <f>+'Cuadro Resumen'!C217</f>
        <v>3274.8105</v>
      </c>
      <c r="BS3" s="178">
        <f>+'Cuadro Resumen'!D217</f>
        <v>3048.9615000000003</v>
      </c>
      <c r="BT3" s="178">
        <f>+'Cuadro Resumen'!E217</f>
        <v>4178.2065000000002</v>
      </c>
      <c r="BU3" s="178">
        <f>+'Cuadro Resumen'!F217</f>
        <v>3839.433</v>
      </c>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254"/>
      <c r="IA3" s="254"/>
      <c r="IB3" s="254"/>
      <c r="IC3" s="254"/>
      <c r="ID3" s="254"/>
      <c r="IE3" s="254"/>
      <c r="IF3" s="254"/>
      <c r="IG3" s="254"/>
      <c r="IH3" s="254"/>
      <c r="II3" s="254"/>
      <c r="IJ3" s="254"/>
      <c r="IK3" s="254"/>
      <c r="IL3" s="254"/>
      <c r="IM3" s="254"/>
      <c r="IN3" s="254"/>
      <c r="IO3" s="254"/>
      <c r="IP3" s="254"/>
      <c r="IQ3" s="254"/>
      <c r="IR3" s="254"/>
      <c r="IS3" s="254"/>
      <c r="IT3" s="254"/>
      <c r="IU3" s="254"/>
      <c r="IV3" s="254"/>
      <c r="IW3" s="254"/>
      <c r="IX3" s="254"/>
      <c r="IY3" s="254"/>
      <c r="IZ3" s="254"/>
      <c r="JA3" s="254"/>
      <c r="JB3" s="254"/>
      <c r="JC3" s="254"/>
      <c r="JD3" s="254"/>
      <c r="JE3" s="254"/>
      <c r="JF3" s="254"/>
      <c r="JG3" s="254"/>
      <c r="JH3" s="254"/>
      <c r="JI3" s="254"/>
      <c r="JJ3" s="254"/>
      <c r="JK3" s="254"/>
      <c r="JL3" s="254"/>
      <c r="JM3" s="254"/>
      <c r="JN3" s="254"/>
      <c r="JO3" s="254"/>
      <c r="JP3" s="254"/>
      <c r="JQ3" s="254"/>
      <c r="JR3" s="254"/>
      <c r="JS3" s="254"/>
      <c r="JT3" s="254"/>
      <c r="JU3" s="254"/>
      <c r="JV3" s="254"/>
      <c r="JW3" s="254"/>
      <c r="JX3" s="254"/>
      <c r="JY3" s="254"/>
      <c r="JZ3" s="254"/>
      <c r="KA3" s="254"/>
      <c r="KB3" s="254"/>
      <c r="KC3" s="254"/>
      <c r="KD3" s="254"/>
      <c r="KE3" s="254"/>
      <c r="KF3" s="254"/>
      <c r="KG3" s="254"/>
      <c r="KH3" s="254"/>
      <c r="KI3" s="254"/>
      <c r="KJ3" s="254"/>
      <c r="KK3" s="254"/>
      <c r="KL3" s="254"/>
      <c r="KM3" s="254"/>
      <c r="KN3" s="254"/>
      <c r="KO3" s="254"/>
      <c r="KP3" s="254"/>
      <c r="KQ3" s="254"/>
      <c r="KR3" s="254"/>
      <c r="KS3" s="254"/>
      <c r="KT3" s="254"/>
      <c r="KU3" s="254"/>
      <c r="KV3" s="254"/>
      <c r="KW3" s="254"/>
      <c r="KX3" s="254"/>
      <c r="KY3" s="254"/>
      <c r="KZ3" s="254"/>
      <c r="LA3" s="254"/>
      <c r="LB3" s="254"/>
      <c r="LC3" s="254"/>
      <c r="LD3" s="254"/>
      <c r="LE3" s="254"/>
      <c r="LF3" s="254"/>
      <c r="LG3" s="254"/>
      <c r="LH3" s="254"/>
      <c r="LI3" s="254"/>
      <c r="LJ3" s="254"/>
      <c r="LK3" s="254"/>
      <c r="LL3" s="254"/>
      <c r="LM3" s="254"/>
      <c r="LN3" s="254"/>
      <c r="LO3" s="254"/>
      <c r="LP3" s="254"/>
      <c r="LQ3" s="254"/>
      <c r="LR3" s="254"/>
      <c r="LS3" s="254"/>
      <c r="LT3" s="254"/>
      <c r="LU3" s="254"/>
      <c r="LV3" s="254"/>
      <c r="LW3" s="254"/>
      <c r="LX3" s="254"/>
      <c r="LY3" s="254"/>
      <c r="LZ3" s="254"/>
      <c r="MA3" s="254"/>
      <c r="MB3" s="254"/>
      <c r="MC3" s="254"/>
      <c r="MD3" s="254"/>
      <c r="ME3" s="254"/>
      <c r="MF3" s="254"/>
      <c r="MG3" s="254"/>
      <c r="MH3" s="254"/>
      <c r="MI3" s="254"/>
      <c r="MJ3" s="254"/>
      <c r="MK3" s="254"/>
      <c r="ML3" s="254"/>
      <c r="MM3" s="254"/>
      <c r="MN3" s="254"/>
      <c r="MO3" s="254"/>
      <c r="MP3" s="254"/>
      <c r="MQ3" s="254"/>
      <c r="MR3" s="254"/>
      <c r="MS3" s="254"/>
      <c r="MT3" s="254"/>
      <c r="MU3" s="254"/>
      <c r="MV3" s="254"/>
      <c r="MW3" s="254"/>
      <c r="MX3" s="254"/>
      <c r="MY3" s="254"/>
      <c r="MZ3" s="254"/>
      <c r="NA3" s="254"/>
      <c r="NB3" s="254"/>
      <c r="NC3" s="254"/>
      <c r="ND3" s="254"/>
      <c r="NE3" s="254"/>
      <c r="NF3" s="254"/>
      <c r="NG3" s="254"/>
      <c r="NH3" s="254"/>
      <c r="NI3" s="254"/>
      <c r="NJ3" s="254"/>
      <c r="NK3" s="254"/>
      <c r="NL3" s="254"/>
      <c r="NM3" s="254"/>
      <c r="NN3" s="254"/>
      <c r="NO3" s="254"/>
      <c r="NP3" s="254"/>
      <c r="NQ3" s="254"/>
      <c r="NR3" s="254"/>
      <c r="NS3" s="254"/>
      <c r="NT3" s="254"/>
      <c r="NU3" s="254"/>
      <c r="NV3" s="254"/>
      <c r="NW3" s="254"/>
      <c r="NX3" s="254"/>
      <c r="NY3" s="254"/>
      <c r="NZ3" s="254"/>
      <c r="OA3" s="254"/>
      <c r="OB3" s="254"/>
      <c r="OC3" s="254"/>
      <c r="OD3" s="254"/>
      <c r="OE3" s="254"/>
      <c r="OF3" s="254"/>
      <c r="OG3" s="254"/>
      <c r="OH3" s="254"/>
      <c r="OI3" s="254"/>
      <c r="OJ3" s="254"/>
      <c r="OK3" s="254"/>
      <c r="OL3" s="254"/>
      <c r="OM3" s="254"/>
      <c r="ON3" s="254"/>
      <c r="OO3" s="254"/>
      <c r="OP3" s="254"/>
      <c r="OQ3" s="254"/>
      <c r="OR3" s="254"/>
      <c r="OS3" s="254"/>
      <c r="OT3" s="254"/>
      <c r="OU3" s="254"/>
      <c r="OV3" s="254"/>
      <c r="OW3" s="254"/>
      <c r="OX3" s="254"/>
      <c r="OY3" s="254"/>
      <c r="OZ3" s="254"/>
      <c r="PA3" s="254"/>
      <c r="PB3" s="254"/>
      <c r="PC3" s="254"/>
      <c r="PD3" s="254"/>
      <c r="PE3" s="254"/>
      <c r="PF3" s="254"/>
      <c r="PG3" s="254"/>
      <c r="PH3" s="254"/>
      <c r="PI3" s="254"/>
      <c r="PJ3" s="254"/>
      <c r="PK3" s="254"/>
      <c r="PL3" s="254"/>
      <c r="PM3" s="254"/>
      <c r="PN3" s="254"/>
      <c r="PO3" s="254"/>
      <c r="PP3" s="254"/>
      <c r="PQ3" s="254"/>
      <c r="PR3" s="254"/>
      <c r="PS3" s="254"/>
      <c r="PT3" s="254"/>
      <c r="PU3" s="254"/>
      <c r="PV3" s="254"/>
      <c r="PW3" s="254"/>
      <c r="PX3" s="254"/>
      <c r="PY3" s="254"/>
      <c r="PZ3" s="254"/>
      <c r="QA3" s="254"/>
      <c r="QB3" s="254"/>
      <c r="QC3" s="254"/>
      <c r="QD3" s="254"/>
      <c r="QE3" s="254"/>
      <c r="QF3" s="254"/>
      <c r="QG3" s="254"/>
      <c r="QH3" s="254"/>
      <c r="QI3" s="254"/>
      <c r="QJ3" s="254"/>
      <c r="QK3" s="254"/>
      <c r="QL3" s="254"/>
      <c r="QM3" s="254"/>
      <c r="QN3" s="254"/>
      <c r="QO3" s="254"/>
      <c r="QP3" s="254"/>
      <c r="QQ3" s="254"/>
      <c r="QR3" s="254"/>
      <c r="QS3" s="254"/>
      <c r="QT3" s="254"/>
      <c r="QU3" s="254"/>
      <c r="QV3" s="254"/>
      <c r="QW3" s="254"/>
      <c r="QX3" s="254"/>
      <c r="QY3" s="254"/>
      <c r="QZ3" s="254"/>
      <c r="RA3" s="254"/>
      <c r="RB3" s="254"/>
      <c r="RC3" s="254"/>
      <c r="RD3" s="254"/>
      <c r="RE3" s="254"/>
      <c r="RF3" s="254"/>
      <c r="RG3" s="254"/>
      <c r="RH3" s="254"/>
      <c r="RI3" s="254"/>
      <c r="RJ3" s="254"/>
      <c r="RK3" s="254"/>
      <c r="RL3" s="254"/>
      <c r="RM3" s="254"/>
      <c r="RN3" s="254"/>
      <c r="RO3" s="254"/>
      <c r="RP3" s="254"/>
      <c r="RQ3" s="254"/>
      <c r="RR3" s="254"/>
      <c r="RS3" s="254"/>
      <c r="RT3" s="254"/>
      <c r="RU3" s="254"/>
      <c r="RV3" s="254"/>
      <c r="RW3" s="254"/>
      <c r="RX3" s="254"/>
      <c r="RY3" s="254"/>
      <c r="RZ3" s="254"/>
      <c r="SA3" s="254"/>
      <c r="SB3" s="254"/>
      <c r="SC3" s="254"/>
      <c r="SD3" s="254"/>
      <c r="SE3" s="254"/>
      <c r="SF3" s="254"/>
      <c r="SG3" s="254"/>
      <c r="SH3" s="254"/>
      <c r="SI3" s="254"/>
      <c r="SJ3" s="254"/>
      <c r="SK3" s="254"/>
      <c r="SL3" s="254"/>
      <c r="SM3" s="254"/>
      <c r="SN3" s="254"/>
      <c r="SO3" s="254"/>
      <c r="SP3" s="254"/>
      <c r="SQ3" s="254"/>
      <c r="SR3" s="254"/>
      <c r="SS3" s="254"/>
      <c r="ST3" s="254"/>
      <c r="SU3" s="254"/>
      <c r="SV3" s="254"/>
      <c r="SW3" s="254"/>
      <c r="SX3" s="254"/>
      <c r="SY3" s="254"/>
      <c r="SZ3" s="254"/>
      <c r="TA3" s="254"/>
      <c r="TB3" s="254"/>
      <c r="TC3" s="254"/>
      <c r="TD3" s="254"/>
      <c r="TE3" s="254"/>
      <c r="TF3" s="254"/>
      <c r="TG3" s="254"/>
      <c r="TH3" s="254"/>
      <c r="TI3" s="254"/>
      <c r="TJ3" s="254"/>
      <c r="TK3" s="254"/>
      <c r="TL3" s="254"/>
      <c r="TM3" s="254"/>
      <c r="TN3" s="254"/>
      <c r="TO3" s="254"/>
      <c r="TP3" s="254"/>
      <c r="TQ3" s="254"/>
      <c r="TR3" s="254"/>
      <c r="TS3" s="254"/>
      <c r="TT3" s="254"/>
      <c r="TU3" s="254"/>
      <c r="TV3" s="254"/>
      <c r="TW3" s="254"/>
      <c r="TX3" s="254"/>
      <c r="TY3" s="254"/>
      <c r="TZ3" s="254"/>
      <c r="UA3" s="254"/>
      <c r="UB3" s="254"/>
      <c r="UC3" s="254"/>
      <c r="UD3" s="254"/>
      <c r="UE3" s="254"/>
      <c r="UF3" s="254"/>
      <c r="UG3" s="254"/>
      <c r="UH3" s="254"/>
      <c r="UI3" s="254"/>
    </row>
    <row r="5" spans="1:555" ht="51.6" x14ac:dyDescent="0.3">
      <c r="A5" s="254"/>
      <c r="B5" s="254"/>
      <c r="C5" s="79" t="s">
        <v>1353</v>
      </c>
      <c r="D5" s="249">
        <f>SUMIF($C:$C,$C$10,D:D)</f>
        <v>438000</v>
      </c>
      <c r="E5" s="254"/>
      <c r="F5" s="254"/>
      <c r="G5" s="243"/>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c r="DM5" s="254"/>
      <c r="DN5" s="254"/>
      <c r="DO5" s="254"/>
      <c r="DP5" s="254"/>
      <c r="DQ5" s="254"/>
      <c r="DR5" s="254"/>
      <c r="DS5" s="254"/>
      <c r="DT5" s="254"/>
      <c r="DU5" s="254"/>
      <c r="DV5" s="254"/>
      <c r="DW5" s="254"/>
      <c r="DX5" s="254"/>
      <c r="DY5" s="254"/>
      <c r="DZ5" s="254"/>
      <c r="EA5" s="254"/>
      <c r="EB5" s="254"/>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G5" s="254"/>
      <c r="FH5" s="254"/>
      <c r="FI5" s="254"/>
      <c r="FJ5" s="254"/>
      <c r="FK5" s="254"/>
      <c r="FL5" s="254"/>
      <c r="FM5" s="254"/>
      <c r="FN5" s="254"/>
      <c r="FO5" s="254"/>
      <c r="FP5" s="254"/>
      <c r="FQ5" s="254"/>
      <c r="FR5" s="254"/>
      <c r="FS5" s="254"/>
      <c r="FT5" s="254"/>
      <c r="FU5" s="254"/>
      <c r="FV5" s="254"/>
      <c r="FW5" s="254"/>
      <c r="FX5" s="254"/>
      <c r="FY5" s="254"/>
      <c r="FZ5" s="254"/>
      <c r="GA5" s="254"/>
      <c r="GB5" s="254"/>
      <c r="GC5" s="254"/>
      <c r="GD5" s="254"/>
      <c r="GE5" s="254"/>
      <c r="GF5" s="254"/>
      <c r="GG5" s="254"/>
      <c r="GH5" s="254"/>
      <c r="GI5" s="254"/>
      <c r="GJ5" s="254"/>
      <c r="GK5" s="254"/>
      <c r="GL5" s="254"/>
      <c r="GM5" s="254"/>
      <c r="GN5" s="254"/>
      <c r="GO5" s="254"/>
      <c r="GP5" s="254"/>
      <c r="GQ5" s="254"/>
      <c r="GR5" s="254"/>
      <c r="GS5" s="254"/>
      <c r="GT5" s="254"/>
      <c r="GU5" s="254"/>
      <c r="GV5" s="254"/>
      <c r="GW5" s="254"/>
      <c r="GX5" s="254"/>
      <c r="GY5" s="254"/>
      <c r="GZ5" s="254"/>
      <c r="HA5" s="254"/>
      <c r="HB5" s="254"/>
      <c r="HC5" s="254"/>
      <c r="HD5" s="254"/>
      <c r="HE5" s="254"/>
      <c r="HF5" s="254"/>
      <c r="HG5" s="254"/>
      <c r="HH5" s="254"/>
      <c r="HI5" s="254"/>
      <c r="HJ5" s="254"/>
      <c r="HK5" s="254"/>
      <c r="HL5" s="254"/>
      <c r="HM5" s="254"/>
      <c r="HN5" s="254"/>
      <c r="HO5" s="254"/>
      <c r="HP5" s="254"/>
      <c r="HQ5" s="254"/>
      <c r="HR5" s="254"/>
      <c r="HS5" s="254"/>
      <c r="HT5" s="254"/>
      <c r="HU5" s="254"/>
      <c r="HV5" s="254"/>
      <c r="HW5" s="254"/>
      <c r="HX5" s="254"/>
      <c r="HY5" s="254"/>
      <c r="HZ5" s="254"/>
      <c r="IA5" s="254"/>
      <c r="IB5" s="254"/>
      <c r="IC5" s="254"/>
      <c r="ID5" s="254"/>
      <c r="IE5" s="254"/>
      <c r="IF5" s="254"/>
      <c r="IG5" s="254"/>
      <c r="IH5" s="254"/>
      <c r="II5" s="254"/>
      <c r="IJ5" s="254"/>
      <c r="IK5" s="254"/>
      <c r="IL5" s="254"/>
      <c r="IM5" s="254"/>
      <c r="IN5" s="254"/>
      <c r="IO5" s="254"/>
      <c r="IP5" s="254"/>
      <c r="IQ5" s="254"/>
      <c r="IR5" s="254"/>
      <c r="IS5" s="254"/>
      <c r="IT5" s="254"/>
      <c r="IU5" s="254"/>
      <c r="IV5" s="254"/>
      <c r="IW5" s="254"/>
      <c r="IX5" s="254"/>
      <c r="IY5" s="254"/>
      <c r="IZ5" s="254"/>
      <c r="JA5" s="254"/>
      <c r="JB5" s="254"/>
      <c r="JC5" s="254"/>
      <c r="JD5" s="254"/>
      <c r="JE5" s="254"/>
      <c r="JF5" s="254"/>
      <c r="JG5" s="254"/>
      <c r="JH5" s="254"/>
      <c r="JI5" s="254"/>
      <c r="JJ5" s="254"/>
      <c r="JK5" s="254"/>
      <c r="JL5" s="254"/>
      <c r="JM5" s="254"/>
      <c r="JN5" s="254"/>
      <c r="JO5" s="254"/>
      <c r="JP5" s="254"/>
      <c r="JQ5" s="254"/>
      <c r="JR5" s="254"/>
      <c r="JS5" s="254"/>
      <c r="JT5" s="254"/>
      <c r="JU5" s="254"/>
      <c r="JV5" s="254"/>
      <c r="JW5" s="254"/>
      <c r="JX5" s="254"/>
      <c r="JY5" s="254"/>
      <c r="JZ5" s="254"/>
      <c r="KA5" s="254"/>
      <c r="KB5" s="254"/>
      <c r="KC5" s="254"/>
      <c r="KD5" s="254"/>
      <c r="KE5" s="254"/>
      <c r="KF5" s="254"/>
      <c r="KG5" s="254"/>
      <c r="KH5" s="254"/>
      <c r="KI5" s="254"/>
      <c r="KJ5" s="254"/>
      <c r="KK5" s="254"/>
      <c r="KL5" s="254"/>
      <c r="KM5" s="254"/>
      <c r="KN5" s="254"/>
      <c r="KO5" s="254"/>
      <c r="KP5" s="254"/>
      <c r="KQ5" s="254"/>
      <c r="KR5" s="254"/>
      <c r="KS5" s="254"/>
      <c r="KT5" s="254"/>
      <c r="KU5" s="254"/>
      <c r="KV5" s="254"/>
      <c r="KW5" s="254"/>
      <c r="KX5" s="254"/>
      <c r="KY5" s="254"/>
      <c r="KZ5" s="254"/>
      <c r="LA5" s="254"/>
      <c r="LB5" s="254"/>
      <c r="LC5" s="254"/>
      <c r="LD5" s="254"/>
      <c r="LE5" s="254"/>
      <c r="LF5" s="254"/>
      <c r="LG5" s="254"/>
      <c r="LH5" s="254"/>
      <c r="LI5" s="254"/>
      <c r="LJ5" s="254"/>
      <c r="LK5" s="254"/>
      <c r="LL5" s="254"/>
      <c r="LM5" s="254"/>
      <c r="LN5" s="254"/>
      <c r="LO5" s="254"/>
      <c r="LP5" s="254"/>
      <c r="LQ5" s="254"/>
      <c r="LR5" s="254"/>
      <c r="LS5" s="254"/>
      <c r="LT5" s="254"/>
      <c r="LU5" s="254"/>
      <c r="LV5" s="254"/>
      <c r="LW5" s="254"/>
      <c r="LX5" s="254"/>
      <c r="LY5" s="254"/>
      <c r="LZ5" s="254"/>
      <c r="MA5" s="254"/>
      <c r="MB5" s="254"/>
      <c r="MC5" s="254"/>
      <c r="MD5" s="254"/>
      <c r="ME5" s="254"/>
      <c r="MF5" s="254"/>
      <c r="MG5" s="254"/>
      <c r="MH5" s="254"/>
      <c r="MI5" s="254"/>
      <c r="MJ5" s="254"/>
      <c r="MK5" s="254"/>
      <c r="ML5" s="254"/>
      <c r="MM5" s="254"/>
      <c r="MN5" s="254"/>
      <c r="MO5" s="254"/>
      <c r="MP5" s="254"/>
      <c r="MQ5" s="254"/>
      <c r="MR5" s="254"/>
      <c r="MS5" s="254"/>
      <c r="MT5" s="254"/>
      <c r="MU5" s="254"/>
      <c r="MV5" s="254"/>
      <c r="MW5" s="254"/>
      <c r="MX5" s="254"/>
      <c r="MY5" s="254"/>
      <c r="MZ5" s="254"/>
      <c r="NA5" s="254"/>
      <c r="NB5" s="254"/>
      <c r="NC5" s="254"/>
      <c r="ND5" s="254"/>
      <c r="NE5" s="254"/>
      <c r="NF5" s="254"/>
      <c r="NG5" s="254"/>
      <c r="NH5" s="254"/>
      <c r="NI5" s="254"/>
      <c r="NJ5" s="254"/>
      <c r="NK5" s="254"/>
      <c r="NL5" s="254"/>
      <c r="NM5" s="254"/>
      <c r="NN5" s="254"/>
      <c r="NO5" s="254"/>
      <c r="NP5" s="254"/>
      <c r="NQ5" s="254"/>
      <c r="NR5" s="254"/>
      <c r="NS5" s="254"/>
      <c r="NT5" s="254"/>
      <c r="NU5" s="254"/>
      <c r="NV5" s="254"/>
      <c r="NW5" s="254"/>
      <c r="NX5" s="254"/>
      <c r="NY5" s="254"/>
      <c r="NZ5" s="254"/>
      <c r="OA5" s="254"/>
      <c r="OB5" s="254"/>
      <c r="OC5" s="254"/>
      <c r="OD5" s="254"/>
      <c r="OE5" s="254"/>
      <c r="OF5" s="254"/>
      <c r="OG5" s="254"/>
      <c r="OH5" s="254"/>
      <c r="OI5" s="254"/>
      <c r="OJ5" s="254"/>
      <c r="OK5" s="254"/>
      <c r="OL5" s="254"/>
      <c r="OM5" s="254"/>
      <c r="ON5" s="254"/>
      <c r="OO5" s="254"/>
      <c r="OP5" s="254"/>
      <c r="OQ5" s="254"/>
      <c r="OR5" s="254"/>
      <c r="OS5" s="254"/>
      <c r="OT5" s="254"/>
      <c r="OU5" s="254"/>
      <c r="OV5" s="254"/>
      <c r="OW5" s="254"/>
      <c r="OX5" s="254"/>
      <c r="OY5" s="254"/>
      <c r="OZ5" s="254"/>
      <c r="PA5" s="254"/>
      <c r="PB5" s="254"/>
      <c r="PC5" s="254"/>
      <c r="PD5" s="254"/>
      <c r="PE5" s="254"/>
      <c r="PF5" s="254"/>
      <c r="PG5" s="254"/>
      <c r="PH5" s="254"/>
      <c r="PI5" s="254"/>
      <c r="PJ5" s="254"/>
      <c r="PK5" s="254"/>
      <c r="PL5" s="254"/>
      <c r="PM5" s="254"/>
      <c r="PN5" s="254"/>
      <c r="PO5" s="254"/>
      <c r="PP5" s="254"/>
      <c r="PQ5" s="254"/>
      <c r="PR5" s="254"/>
      <c r="PS5" s="254"/>
      <c r="PT5" s="254"/>
      <c r="PU5" s="254"/>
      <c r="PV5" s="254"/>
      <c r="PW5" s="254"/>
      <c r="PX5" s="254"/>
      <c r="PY5" s="254"/>
      <c r="PZ5" s="254"/>
      <c r="QA5" s="254"/>
      <c r="QB5" s="254"/>
      <c r="QC5" s="254"/>
      <c r="QD5" s="254"/>
      <c r="QE5" s="254"/>
      <c r="QF5" s="254"/>
      <c r="QG5" s="254"/>
      <c r="QH5" s="254"/>
      <c r="QI5" s="254"/>
      <c r="QJ5" s="254"/>
      <c r="QK5" s="254"/>
      <c r="QL5" s="254"/>
      <c r="QM5" s="254"/>
      <c r="QN5" s="254"/>
      <c r="QO5" s="254"/>
      <c r="QP5" s="254"/>
      <c r="QQ5" s="254"/>
      <c r="QR5" s="254"/>
      <c r="QS5" s="254"/>
      <c r="QT5" s="254"/>
      <c r="QU5" s="254"/>
      <c r="QV5" s="254"/>
      <c r="QW5" s="254"/>
      <c r="QX5" s="254"/>
      <c r="QY5" s="254"/>
      <c r="QZ5" s="254"/>
      <c r="RA5" s="254"/>
      <c r="RB5" s="254"/>
      <c r="RC5" s="254"/>
      <c r="RD5" s="254"/>
      <c r="RE5" s="254"/>
      <c r="RF5" s="254"/>
      <c r="RG5" s="254"/>
      <c r="RH5" s="254"/>
      <c r="RI5" s="254"/>
      <c r="RJ5" s="254"/>
      <c r="RK5" s="254"/>
      <c r="RL5" s="254"/>
      <c r="RM5" s="254"/>
      <c r="RN5" s="254"/>
      <c r="RO5" s="254"/>
      <c r="RP5" s="254"/>
      <c r="RQ5" s="254"/>
      <c r="RR5" s="254"/>
      <c r="RS5" s="254"/>
      <c r="RT5" s="254"/>
      <c r="RU5" s="254"/>
      <c r="RV5" s="254"/>
      <c r="RW5" s="254"/>
      <c r="RX5" s="254"/>
      <c r="RY5" s="254"/>
      <c r="RZ5" s="254"/>
      <c r="SA5" s="254"/>
      <c r="SB5" s="254"/>
      <c r="SC5" s="254"/>
      <c r="SD5" s="254"/>
      <c r="SE5" s="254"/>
      <c r="SF5" s="254"/>
      <c r="SG5" s="254"/>
      <c r="SH5" s="254"/>
      <c r="SI5" s="254"/>
      <c r="SJ5" s="254"/>
      <c r="SK5" s="254"/>
      <c r="SL5" s="254"/>
      <c r="SM5" s="254"/>
      <c r="SN5" s="254"/>
      <c r="SO5" s="254"/>
      <c r="SP5" s="254"/>
      <c r="SQ5" s="254"/>
      <c r="SR5" s="254"/>
      <c r="SS5" s="254"/>
      <c r="ST5" s="254"/>
      <c r="SU5" s="254"/>
      <c r="SV5" s="254"/>
      <c r="SW5" s="254"/>
      <c r="SX5" s="254"/>
      <c r="SY5" s="254"/>
      <c r="SZ5" s="254"/>
      <c r="TA5" s="254"/>
      <c r="TB5" s="254"/>
      <c r="TC5" s="254"/>
      <c r="TD5" s="254"/>
      <c r="TE5" s="254"/>
      <c r="TF5" s="254"/>
      <c r="TG5" s="254"/>
      <c r="TH5" s="254"/>
      <c r="TI5" s="254"/>
      <c r="TJ5" s="254"/>
      <c r="TK5" s="254"/>
      <c r="TL5" s="254"/>
      <c r="TM5" s="254"/>
      <c r="TN5" s="254"/>
      <c r="TO5" s="254"/>
      <c r="TP5" s="254"/>
      <c r="TQ5" s="254"/>
      <c r="TR5" s="254"/>
      <c r="TS5" s="254"/>
      <c r="TT5" s="254"/>
      <c r="TU5" s="254"/>
      <c r="TV5" s="254"/>
      <c r="TW5" s="254"/>
      <c r="TX5" s="254"/>
      <c r="TY5" s="254"/>
      <c r="TZ5" s="254"/>
      <c r="UA5" s="254"/>
      <c r="UB5" s="254"/>
      <c r="UC5" s="254"/>
      <c r="UD5" s="254"/>
      <c r="UE5" s="254"/>
      <c r="UF5" s="254"/>
      <c r="UG5" s="254"/>
      <c r="UH5" s="254"/>
      <c r="UI5" s="254"/>
    </row>
    <row r="8" spans="1:555" ht="14.45" x14ac:dyDescent="0.3">
      <c r="A8" s="254"/>
      <c r="B8" s="254"/>
      <c r="C8" s="68" t="s">
        <v>1354</v>
      </c>
      <c r="D8" s="68"/>
      <c r="E8" s="68"/>
      <c r="F8" s="68"/>
      <c r="G8" s="72"/>
      <c r="H8" s="68"/>
      <c r="I8" s="68"/>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c r="DM8" s="254"/>
      <c r="DN8" s="254"/>
      <c r="DO8" s="254"/>
      <c r="DP8" s="254"/>
      <c r="DQ8" s="254"/>
      <c r="DR8" s="254"/>
      <c r="DS8" s="254"/>
      <c r="DT8" s="254"/>
      <c r="DU8" s="254"/>
      <c r="DV8" s="254"/>
      <c r="DW8" s="254"/>
      <c r="DX8" s="254"/>
      <c r="DY8" s="254"/>
      <c r="DZ8" s="254"/>
      <c r="EA8" s="254"/>
      <c r="EB8" s="254"/>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G8" s="254"/>
      <c r="FH8" s="254"/>
      <c r="FI8" s="254"/>
      <c r="FJ8" s="254"/>
      <c r="FK8" s="254"/>
      <c r="FL8" s="254"/>
      <c r="FM8" s="254"/>
      <c r="FN8" s="254"/>
      <c r="FO8" s="254"/>
      <c r="FP8" s="254"/>
      <c r="FQ8" s="254"/>
      <c r="FR8" s="254"/>
      <c r="FS8" s="254"/>
      <c r="FT8" s="254"/>
      <c r="FU8" s="254"/>
      <c r="FV8" s="254"/>
      <c r="FW8" s="254"/>
      <c r="FX8" s="254"/>
      <c r="FY8" s="254"/>
      <c r="FZ8" s="254"/>
      <c r="GA8" s="254"/>
      <c r="GB8" s="254"/>
      <c r="GC8" s="254"/>
      <c r="GD8" s="254"/>
      <c r="GE8" s="254"/>
      <c r="GF8" s="254"/>
      <c r="GG8" s="254"/>
      <c r="GH8" s="254"/>
      <c r="GI8" s="254"/>
      <c r="GJ8" s="254"/>
      <c r="GK8" s="254"/>
      <c r="GL8" s="254"/>
      <c r="GM8" s="254"/>
      <c r="GN8" s="254"/>
      <c r="GO8" s="254"/>
      <c r="GP8" s="254"/>
      <c r="GQ8" s="254"/>
      <c r="GR8" s="254"/>
      <c r="GS8" s="254"/>
      <c r="GT8" s="254"/>
      <c r="GU8" s="254"/>
      <c r="GV8" s="254"/>
      <c r="GW8" s="254"/>
      <c r="GX8" s="254"/>
      <c r="GY8" s="254"/>
      <c r="GZ8" s="254"/>
      <c r="HA8" s="254"/>
      <c r="HB8" s="254"/>
      <c r="HC8" s="254"/>
      <c r="HD8" s="254"/>
      <c r="HE8" s="254"/>
      <c r="HF8" s="254"/>
      <c r="HG8" s="254"/>
      <c r="HH8" s="254"/>
      <c r="HI8" s="254"/>
      <c r="HJ8" s="254"/>
      <c r="HK8" s="254"/>
      <c r="HL8" s="254"/>
      <c r="HM8" s="254"/>
      <c r="HN8" s="254"/>
      <c r="HO8" s="254"/>
      <c r="HP8" s="254"/>
      <c r="HQ8" s="254"/>
      <c r="HR8" s="254"/>
      <c r="HS8" s="254"/>
      <c r="HT8" s="254"/>
      <c r="HU8" s="254"/>
      <c r="HV8" s="254"/>
      <c r="HW8" s="254"/>
      <c r="HX8" s="254"/>
      <c r="HY8" s="254"/>
      <c r="HZ8" s="254"/>
      <c r="IA8" s="254"/>
      <c r="IB8" s="254"/>
      <c r="IC8" s="254"/>
      <c r="ID8" s="254"/>
      <c r="IE8" s="254"/>
      <c r="IF8" s="254"/>
      <c r="IG8" s="254"/>
      <c r="IH8" s="254"/>
      <c r="II8" s="254"/>
      <c r="IJ8" s="254"/>
      <c r="IK8" s="254"/>
      <c r="IL8" s="254"/>
      <c r="IM8" s="254"/>
      <c r="IN8" s="254"/>
      <c r="IO8" s="254"/>
      <c r="IP8" s="254"/>
      <c r="IQ8" s="254"/>
      <c r="IR8" s="254"/>
      <c r="IS8" s="254"/>
      <c r="IT8" s="254"/>
      <c r="IU8" s="254"/>
      <c r="IV8" s="254"/>
      <c r="IW8" s="254"/>
      <c r="IX8" s="254"/>
      <c r="IY8" s="254"/>
      <c r="IZ8" s="254"/>
      <c r="JA8" s="254"/>
      <c r="JB8" s="254"/>
      <c r="JC8" s="254"/>
      <c r="JD8" s="254"/>
      <c r="JE8" s="254"/>
      <c r="JF8" s="254"/>
      <c r="JG8" s="254"/>
      <c r="JH8" s="254"/>
      <c r="JI8" s="254"/>
      <c r="JJ8" s="254"/>
      <c r="JK8" s="254"/>
      <c r="JL8" s="254"/>
      <c r="JM8" s="254"/>
      <c r="JN8" s="254"/>
      <c r="JO8" s="254"/>
      <c r="JP8" s="254"/>
      <c r="JQ8" s="254"/>
      <c r="JR8" s="254"/>
      <c r="JS8" s="254"/>
      <c r="JT8" s="254"/>
      <c r="JU8" s="254"/>
      <c r="JV8" s="254"/>
      <c r="JW8" s="254"/>
      <c r="JX8" s="254"/>
      <c r="JY8" s="254"/>
      <c r="JZ8" s="254"/>
      <c r="KA8" s="254"/>
      <c r="KB8" s="254"/>
      <c r="KC8" s="254"/>
      <c r="KD8" s="254"/>
      <c r="KE8" s="254"/>
      <c r="KF8" s="254"/>
      <c r="KG8" s="254"/>
      <c r="KH8" s="254"/>
      <c r="KI8" s="254"/>
      <c r="KJ8" s="254"/>
      <c r="KK8" s="254"/>
      <c r="KL8" s="254"/>
      <c r="KM8" s="254"/>
      <c r="KN8" s="254"/>
      <c r="KO8" s="254"/>
      <c r="KP8" s="254"/>
      <c r="KQ8" s="254"/>
      <c r="KR8" s="254"/>
      <c r="KS8" s="254"/>
      <c r="KT8" s="254"/>
      <c r="KU8" s="254"/>
      <c r="KV8" s="254"/>
      <c r="KW8" s="254"/>
      <c r="KX8" s="254"/>
      <c r="KY8" s="254"/>
      <c r="KZ8" s="254"/>
      <c r="LA8" s="254"/>
      <c r="LB8" s="254"/>
      <c r="LC8" s="254"/>
      <c r="LD8" s="254"/>
      <c r="LE8" s="254"/>
      <c r="LF8" s="254"/>
      <c r="LG8" s="254"/>
      <c r="LH8" s="254"/>
      <c r="LI8" s="254"/>
      <c r="LJ8" s="254"/>
      <c r="LK8" s="254"/>
      <c r="LL8" s="254"/>
      <c r="LM8" s="254"/>
      <c r="LN8" s="254"/>
      <c r="LO8" s="254"/>
      <c r="LP8" s="254"/>
      <c r="LQ8" s="254"/>
      <c r="LR8" s="254"/>
      <c r="LS8" s="254"/>
      <c r="LT8" s="254"/>
      <c r="LU8" s="254"/>
      <c r="LV8" s="254"/>
      <c r="LW8" s="254"/>
      <c r="LX8" s="254"/>
      <c r="LY8" s="254"/>
      <c r="LZ8" s="254"/>
      <c r="MA8" s="254"/>
      <c r="MB8" s="254"/>
      <c r="MC8" s="254"/>
      <c r="MD8" s="254"/>
      <c r="ME8" s="254"/>
      <c r="MF8" s="254"/>
      <c r="MG8" s="254"/>
      <c r="MH8" s="254"/>
      <c r="MI8" s="254"/>
      <c r="MJ8" s="254"/>
      <c r="MK8" s="254"/>
      <c r="ML8" s="254"/>
      <c r="MM8" s="254"/>
      <c r="MN8" s="254"/>
      <c r="MO8" s="254"/>
      <c r="MP8" s="254"/>
      <c r="MQ8" s="254"/>
      <c r="MR8" s="254"/>
      <c r="MS8" s="254"/>
      <c r="MT8" s="254"/>
      <c r="MU8" s="254"/>
      <c r="MV8" s="254"/>
      <c r="MW8" s="254"/>
      <c r="MX8" s="254"/>
      <c r="MY8" s="254"/>
      <c r="MZ8" s="254"/>
      <c r="NA8" s="254"/>
      <c r="NB8" s="254"/>
      <c r="NC8" s="254"/>
      <c r="ND8" s="254"/>
      <c r="NE8" s="254"/>
      <c r="NF8" s="254"/>
      <c r="NG8" s="254"/>
      <c r="NH8" s="254"/>
      <c r="NI8" s="254"/>
      <c r="NJ8" s="254"/>
      <c r="NK8" s="254"/>
      <c r="NL8" s="254"/>
      <c r="NM8" s="254"/>
      <c r="NN8" s="254"/>
      <c r="NO8" s="254"/>
      <c r="NP8" s="254"/>
      <c r="NQ8" s="254"/>
      <c r="NR8" s="254"/>
      <c r="NS8" s="254"/>
      <c r="NT8" s="254"/>
      <c r="NU8" s="254"/>
      <c r="NV8" s="254"/>
      <c r="NW8" s="254"/>
      <c r="NX8" s="254"/>
      <c r="NY8" s="254"/>
      <c r="NZ8" s="254"/>
      <c r="OA8" s="254"/>
      <c r="OB8" s="254"/>
      <c r="OC8" s="254"/>
      <c r="OD8" s="254"/>
      <c r="OE8" s="254"/>
      <c r="OF8" s="254"/>
      <c r="OG8" s="254"/>
      <c r="OH8" s="254"/>
      <c r="OI8" s="254"/>
      <c r="OJ8" s="254"/>
      <c r="OK8" s="254"/>
      <c r="OL8" s="254"/>
      <c r="OM8" s="254"/>
      <c r="ON8" s="254"/>
      <c r="OO8" s="254"/>
      <c r="OP8" s="254"/>
      <c r="OQ8" s="254"/>
      <c r="OR8" s="254"/>
      <c r="OS8" s="254"/>
      <c r="OT8" s="254"/>
      <c r="OU8" s="254"/>
      <c r="OV8" s="254"/>
      <c r="OW8" s="254"/>
      <c r="OX8" s="254"/>
      <c r="OY8" s="254"/>
      <c r="OZ8" s="254"/>
      <c r="PA8" s="254"/>
      <c r="PB8" s="254"/>
      <c r="PC8" s="254"/>
      <c r="PD8" s="254"/>
      <c r="PE8" s="254"/>
      <c r="PF8" s="254"/>
      <c r="PG8" s="254"/>
      <c r="PH8" s="254"/>
      <c r="PI8" s="254"/>
      <c r="PJ8" s="254"/>
      <c r="PK8" s="254"/>
      <c r="PL8" s="254"/>
      <c r="PM8" s="254"/>
      <c r="PN8" s="254"/>
      <c r="PO8" s="254"/>
      <c r="PP8" s="254"/>
      <c r="PQ8" s="254"/>
      <c r="PR8" s="254"/>
      <c r="PS8" s="254"/>
      <c r="PT8" s="254"/>
      <c r="PU8" s="254"/>
      <c r="PV8" s="254"/>
      <c r="PW8" s="254"/>
      <c r="PX8" s="254"/>
      <c r="PY8" s="254"/>
      <c r="PZ8" s="254"/>
      <c r="QA8" s="254"/>
      <c r="QB8" s="254"/>
      <c r="QC8" s="254"/>
      <c r="QD8" s="254"/>
      <c r="QE8" s="254"/>
      <c r="QF8" s="254"/>
      <c r="QG8" s="254"/>
      <c r="QH8" s="254"/>
      <c r="QI8" s="254"/>
      <c r="QJ8" s="254"/>
      <c r="QK8" s="254"/>
      <c r="QL8" s="254"/>
      <c r="QM8" s="254"/>
      <c r="QN8" s="254"/>
      <c r="QO8" s="254"/>
      <c r="QP8" s="254"/>
      <c r="QQ8" s="254"/>
      <c r="QR8" s="254"/>
      <c r="QS8" s="254"/>
      <c r="QT8" s="254"/>
      <c r="QU8" s="254"/>
      <c r="QV8" s="254"/>
      <c r="QW8" s="254"/>
      <c r="QX8" s="254"/>
      <c r="QY8" s="254"/>
      <c r="QZ8" s="254"/>
      <c r="RA8" s="254"/>
      <c r="RB8" s="254"/>
      <c r="RC8" s="254"/>
      <c r="RD8" s="254"/>
      <c r="RE8" s="254"/>
      <c r="RF8" s="254"/>
      <c r="RG8" s="254"/>
      <c r="RH8" s="254"/>
      <c r="RI8" s="254"/>
      <c r="RJ8" s="254"/>
      <c r="RK8" s="254"/>
      <c r="RL8" s="254"/>
      <c r="RM8" s="254"/>
      <c r="RN8" s="254"/>
      <c r="RO8" s="254"/>
      <c r="RP8" s="254"/>
      <c r="RQ8" s="254"/>
      <c r="RR8" s="254"/>
      <c r="RS8" s="254"/>
      <c r="RT8" s="254"/>
      <c r="RU8" s="254"/>
      <c r="RV8" s="254"/>
      <c r="RW8" s="254"/>
      <c r="RX8" s="254"/>
      <c r="RY8" s="254"/>
      <c r="RZ8" s="254"/>
      <c r="SA8" s="254"/>
      <c r="SB8" s="254"/>
      <c r="SC8" s="254"/>
      <c r="SD8" s="254"/>
      <c r="SE8" s="254"/>
      <c r="SF8" s="254"/>
      <c r="SG8" s="254"/>
      <c r="SH8" s="254"/>
      <c r="SI8" s="254"/>
      <c r="SJ8" s="254"/>
      <c r="SK8" s="254"/>
      <c r="SL8" s="254"/>
      <c r="SM8" s="254"/>
      <c r="SN8" s="254"/>
      <c r="SO8" s="254"/>
      <c r="SP8" s="254"/>
      <c r="SQ8" s="254"/>
      <c r="SR8" s="254"/>
      <c r="SS8" s="254"/>
      <c r="ST8" s="254"/>
      <c r="SU8" s="254"/>
      <c r="SV8" s="254"/>
      <c r="SW8" s="254"/>
      <c r="SX8" s="254"/>
      <c r="SY8" s="254"/>
      <c r="SZ8" s="254"/>
      <c r="TA8" s="254"/>
      <c r="TB8" s="254"/>
      <c r="TC8" s="254"/>
      <c r="TD8" s="254"/>
      <c r="TE8" s="254"/>
      <c r="TF8" s="254"/>
      <c r="TG8" s="254"/>
      <c r="TH8" s="254"/>
      <c r="TI8" s="254"/>
      <c r="TJ8" s="254"/>
      <c r="TK8" s="254"/>
      <c r="TL8" s="254"/>
      <c r="TM8" s="254"/>
      <c r="TN8" s="254"/>
      <c r="TO8" s="254"/>
      <c r="TP8" s="254"/>
      <c r="TQ8" s="254"/>
      <c r="TR8" s="254"/>
      <c r="TS8" s="254"/>
      <c r="TT8" s="254"/>
      <c r="TU8" s="254"/>
      <c r="TV8" s="254"/>
      <c r="TW8" s="254"/>
      <c r="TX8" s="254"/>
      <c r="TY8" s="254"/>
      <c r="TZ8" s="254"/>
      <c r="UA8" s="254"/>
      <c r="UB8" s="254"/>
      <c r="UC8" s="254"/>
      <c r="UD8" s="254"/>
      <c r="UE8" s="254"/>
      <c r="UF8" s="254"/>
      <c r="UG8" s="254"/>
      <c r="UH8" s="254"/>
      <c r="UI8" s="254"/>
    </row>
    <row r="9" spans="1:555" thickBot="1" x14ac:dyDescent="0.35">
      <c r="A9" s="254"/>
      <c r="B9" s="254"/>
      <c r="C9" s="68"/>
      <c r="D9" s="68"/>
      <c r="E9" s="68"/>
      <c r="F9" s="68"/>
      <c r="G9" s="72"/>
      <c r="H9" s="68"/>
      <c r="I9" s="68"/>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c r="DM9" s="254"/>
      <c r="DN9" s="254"/>
      <c r="DO9" s="254"/>
      <c r="DP9" s="254"/>
      <c r="DQ9" s="254"/>
      <c r="DR9" s="254"/>
      <c r="DS9" s="254"/>
      <c r="DT9" s="254"/>
      <c r="DU9" s="254"/>
      <c r="DV9" s="254"/>
      <c r="DW9" s="254"/>
      <c r="DX9" s="254"/>
      <c r="DY9" s="254"/>
      <c r="DZ9" s="254"/>
      <c r="EA9" s="254"/>
      <c r="EB9" s="254"/>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G9" s="254"/>
      <c r="FH9" s="254"/>
      <c r="FI9" s="254"/>
      <c r="FJ9" s="254"/>
      <c r="FK9" s="254"/>
      <c r="FL9" s="254"/>
      <c r="FM9" s="254"/>
      <c r="FN9" s="254"/>
      <c r="FO9" s="254"/>
      <c r="FP9" s="254"/>
      <c r="FQ9" s="254"/>
      <c r="FR9" s="254"/>
      <c r="FS9" s="254"/>
      <c r="FT9" s="254"/>
      <c r="FU9" s="254"/>
      <c r="FV9" s="254"/>
      <c r="FW9" s="254"/>
      <c r="FX9" s="254"/>
      <c r="FY9" s="254"/>
      <c r="FZ9" s="254"/>
      <c r="GA9" s="254"/>
      <c r="GB9" s="254"/>
      <c r="GC9" s="254"/>
      <c r="GD9" s="254"/>
      <c r="GE9" s="254"/>
      <c r="GF9" s="254"/>
      <c r="GG9" s="254"/>
      <c r="GH9" s="254"/>
      <c r="GI9" s="254"/>
      <c r="GJ9" s="254"/>
      <c r="GK9" s="254"/>
      <c r="GL9" s="254"/>
      <c r="GM9" s="254"/>
      <c r="GN9" s="254"/>
      <c r="GO9" s="254"/>
      <c r="GP9" s="254"/>
      <c r="GQ9" s="254"/>
      <c r="GR9" s="254"/>
      <c r="GS9" s="254"/>
      <c r="GT9" s="254"/>
      <c r="GU9" s="254"/>
      <c r="GV9" s="254"/>
      <c r="GW9" s="254"/>
      <c r="GX9" s="254"/>
      <c r="GY9" s="254"/>
      <c r="GZ9" s="254"/>
      <c r="HA9" s="254"/>
      <c r="HB9" s="254"/>
      <c r="HC9" s="254"/>
      <c r="HD9" s="254"/>
      <c r="HE9" s="254"/>
      <c r="HF9" s="254"/>
      <c r="HG9" s="254"/>
      <c r="HH9" s="254"/>
      <c r="HI9" s="254"/>
      <c r="HJ9" s="254"/>
      <c r="HK9" s="254"/>
      <c r="HL9" s="254"/>
      <c r="HM9" s="254"/>
      <c r="HN9" s="254"/>
      <c r="HO9" s="254"/>
      <c r="HP9" s="254"/>
      <c r="HQ9" s="254"/>
      <c r="HR9" s="254"/>
      <c r="HS9" s="254"/>
      <c r="HT9" s="254"/>
      <c r="HU9" s="254"/>
      <c r="HV9" s="254"/>
      <c r="HW9" s="254"/>
      <c r="HX9" s="254"/>
      <c r="HY9" s="254"/>
      <c r="HZ9" s="254"/>
      <c r="IA9" s="254"/>
      <c r="IB9" s="254"/>
      <c r="IC9" s="254"/>
      <c r="ID9" s="254"/>
      <c r="IE9" s="254"/>
      <c r="IF9" s="254"/>
      <c r="IG9" s="254"/>
      <c r="IH9" s="254"/>
      <c r="II9" s="254"/>
      <c r="IJ9" s="254"/>
      <c r="IK9" s="254"/>
      <c r="IL9" s="254"/>
      <c r="IM9" s="254"/>
      <c r="IN9" s="254"/>
      <c r="IO9" s="254"/>
      <c r="IP9" s="254"/>
      <c r="IQ9" s="254"/>
      <c r="IR9" s="254"/>
      <c r="IS9" s="254"/>
      <c r="IT9" s="254"/>
      <c r="IU9" s="254"/>
      <c r="IV9" s="254"/>
      <c r="IW9" s="254"/>
      <c r="IX9" s="254"/>
      <c r="IY9" s="254"/>
      <c r="IZ9" s="254"/>
      <c r="JA9" s="254"/>
      <c r="JB9" s="254"/>
      <c r="JC9" s="254"/>
      <c r="JD9" s="254"/>
      <c r="JE9" s="254"/>
      <c r="JF9" s="254"/>
      <c r="JG9" s="254"/>
      <c r="JH9" s="254"/>
      <c r="JI9" s="254"/>
      <c r="JJ9" s="254"/>
      <c r="JK9" s="254"/>
      <c r="JL9" s="254"/>
      <c r="JM9" s="254"/>
      <c r="JN9" s="254"/>
      <c r="JO9" s="254"/>
      <c r="JP9" s="254"/>
      <c r="JQ9" s="254"/>
      <c r="JR9" s="254"/>
      <c r="JS9" s="254"/>
      <c r="JT9" s="254"/>
      <c r="JU9" s="254"/>
      <c r="JV9" s="254"/>
      <c r="JW9" s="254"/>
      <c r="JX9" s="254"/>
      <c r="JY9" s="254"/>
      <c r="JZ9" s="254"/>
      <c r="KA9" s="254"/>
      <c r="KB9" s="254"/>
      <c r="KC9" s="254"/>
      <c r="KD9" s="254"/>
      <c r="KE9" s="254"/>
      <c r="KF9" s="254"/>
      <c r="KG9" s="254"/>
      <c r="KH9" s="254"/>
      <c r="KI9" s="254"/>
      <c r="KJ9" s="254"/>
      <c r="KK9" s="254"/>
      <c r="KL9" s="254"/>
      <c r="KM9" s="254"/>
      <c r="KN9" s="254"/>
      <c r="KO9" s="254"/>
      <c r="KP9" s="254"/>
      <c r="KQ9" s="254"/>
      <c r="KR9" s="254"/>
      <c r="KS9" s="254"/>
      <c r="KT9" s="254"/>
      <c r="KU9" s="254"/>
      <c r="KV9" s="254"/>
      <c r="KW9" s="254"/>
      <c r="KX9" s="254"/>
      <c r="KY9" s="254"/>
      <c r="KZ9" s="254"/>
      <c r="LA9" s="254"/>
      <c r="LB9" s="254"/>
      <c r="LC9" s="254"/>
      <c r="LD9" s="254"/>
      <c r="LE9" s="254"/>
      <c r="LF9" s="254"/>
      <c r="LG9" s="254"/>
      <c r="LH9" s="254"/>
      <c r="LI9" s="254"/>
      <c r="LJ9" s="254"/>
      <c r="LK9" s="254"/>
      <c r="LL9" s="254"/>
      <c r="LM9" s="254"/>
      <c r="LN9" s="254"/>
      <c r="LO9" s="254"/>
      <c r="LP9" s="254"/>
      <c r="LQ9" s="254"/>
      <c r="LR9" s="254"/>
      <c r="LS9" s="254"/>
      <c r="LT9" s="254"/>
      <c r="LU9" s="254"/>
      <c r="LV9" s="254"/>
      <c r="LW9" s="254"/>
      <c r="LX9" s="254"/>
      <c r="LY9" s="254"/>
      <c r="LZ9" s="254"/>
      <c r="MA9" s="254"/>
      <c r="MB9" s="254"/>
      <c r="MC9" s="254"/>
      <c r="MD9" s="254"/>
      <c r="ME9" s="254"/>
      <c r="MF9" s="254"/>
      <c r="MG9" s="254"/>
      <c r="MH9" s="254"/>
      <c r="MI9" s="254"/>
      <c r="MJ9" s="254"/>
      <c r="MK9" s="254"/>
      <c r="ML9" s="254"/>
      <c r="MM9" s="254"/>
      <c r="MN9" s="254"/>
      <c r="MO9" s="254"/>
      <c r="MP9" s="254"/>
      <c r="MQ9" s="254"/>
      <c r="MR9" s="254"/>
      <c r="MS9" s="254"/>
      <c r="MT9" s="254"/>
      <c r="MU9" s="254"/>
      <c r="MV9" s="254"/>
      <c r="MW9" s="254"/>
      <c r="MX9" s="254"/>
      <c r="MY9" s="254"/>
      <c r="MZ9" s="254"/>
      <c r="NA9" s="254"/>
      <c r="NB9" s="254"/>
      <c r="NC9" s="254"/>
      <c r="ND9" s="254"/>
      <c r="NE9" s="254"/>
      <c r="NF9" s="254"/>
      <c r="NG9" s="254"/>
      <c r="NH9" s="254"/>
      <c r="NI9" s="254"/>
      <c r="NJ9" s="254"/>
      <c r="NK9" s="254"/>
      <c r="NL9" s="254"/>
      <c r="NM9" s="254"/>
      <c r="NN9" s="254"/>
      <c r="NO9" s="254"/>
      <c r="NP9" s="254"/>
      <c r="NQ9" s="254"/>
      <c r="NR9" s="254"/>
      <c r="NS9" s="254"/>
      <c r="NT9" s="254"/>
      <c r="NU9" s="254"/>
      <c r="NV9" s="254"/>
      <c r="NW9" s="254"/>
      <c r="NX9" s="254"/>
      <c r="NY9" s="254"/>
      <c r="NZ9" s="254"/>
      <c r="OA9" s="254"/>
      <c r="OB9" s="254"/>
      <c r="OC9" s="254"/>
      <c r="OD9" s="254"/>
      <c r="OE9" s="254"/>
      <c r="OF9" s="254"/>
      <c r="OG9" s="254"/>
      <c r="OH9" s="254"/>
      <c r="OI9" s="254"/>
      <c r="OJ9" s="254"/>
      <c r="OK9" s="254"/>
      <c r="OL9" s="254"/>
      <c r="OM9" s="254"/>
      <c r="ON9" s="254"/>
      <c r="OO9" s="254"/>
      <c r="OP9" s="254"/>
      <c r="OQ9" s="254"/>
      <c r="OR9" s="254"/>
      <c r="OS9" s="254"/>
      <c r="OT9" s="254"/>
      <c r="OU9" s="254"/>
      <c r="OV9" s="254"/>
      <c r="OW9" s="254"/>
      <c r="OX9" s="254"/>
      <c r="OY9" s="254"/>
      <c r="OZ9" s="254"/>
      <c r="PA9" s="254"/>
      <c r="PB9" s="254"/>
      <c r="PC9" s="254"/>
      <c r="PD9" s="254"/>
      <c r="PE9" s="254"/>
      <c r="PF9" s="254"/>
      <c r="PG9" s="254"/>
      <c r="PH9" s="254"/>
      <c r="PI9" s="254"/>
      <c r="PJ9" s="254"/>
      <c r="PK9" s="254"/>
      <c r="PL9" s="254"/>
      <c r="PM9" s="254"/>
      <c r="PN9" s="254"/>
      <c r="PO9" s="254"/>
      <c r="PP9" s="254"/>
      <c r="PQ9" s="254"/>
      <c r="PR9" s="254"/>
      <c r="PS9" s="254"/>
      <c r="PT9" s="254"/>
      <c r="PU9" s="254"/>
      <c r="PV9" s="254"/>
      <c r="PW9" s="254"/>
      <c r="PX9" s="254"/>
      <c r="PY9" s="254"/>
      <c r="PZ9" s="254"/>
      <c r="QA9" s="254"/>
      <c r="QB9" s="254"/>
      <c r="QC9" s="254"/>
      <c r="QD9" s="254"/>
      <c r="QE9" s="254"/>
      <c r="QF9" s="254"/>
      <c r="QG9" s="254"/>
      <c r="QH9" s="254"/>
      <c r="QI9" s="254"/>
      <c r="QJ9" s="254"/>
      <c r="QK9" s="254"/>
      <c r="QL9" s="254"/>
      <c r="QM9" s="254"/>
      <c r="QN9" s="254"/>
      <c r="QO9" s="254"/>
      <c r="QP9" s="254"/>
      <c r="QQ9" s="254"/>
      <c r="QR9" s="254"/>
      <c r="QS9" s="254"/>
      <c r="QT9" s="254"/>
      <c r="QU9" s="254"/>
      <c r="QV9" s="254"/>
      <c r="QW9" s="254"/>
      <c r="QX9" s="254"/>
      <c r="QY9" s="254"/>
      <c r="QZ9" s="254"/>
      <c r="RA9" s="254"/>
      <c r="RB9" s="254"/>
      <c r="RC9" s="254"/>
      <c r="RD9" s="254"/>
      <c r="RE9" s="254"/>
      <c r="RF9" s="254"/>
      <c r="RG9" s="254"/>
      <c r="RH9" s="254"/>
      <c r="RI9" s="254"/>
      <c r="RJ9" s="254"/>
      <c r="RK9" s="254"/>
      <c r="RL9" s="254"/>
      <c r="RM9" s="254"/>
      <c r="RN9" s="254"/>
      <c r="RO9" s="254"/>
      <c r="RP9" s="254"/>
      <c r="RQ9" s="254"/>
      <c r="RR9" s="254"/>
      <c r="RS9" s="254"/>
      <c r="RT9" s="254"/>
      <c r="RU9" s="254"/>
      <c r="RV9" s="254"/>
      <c r="RW9" s="254"/>
      <c r="RX9" s="254"/>
      <c r="RY9" s="254"/>
      <c r="RZ9" s="254"/>
      <c r="SA9" s="254"/>
      <c r="SB9" s="254"/>
      <c r="SC9" s="254"/>
      <c r="SD9" s="254"/>
      <c r="SE9" s="254"/>
      <c r="SF9" s="254"/>
      <c r="SG9" s="254"/>
      <c r="SH9" s="254"/>
      <c r="SI9" s="254"/>
      <c r="SJ9" s="254"/>
      <c r="SK9" s="254"/>
      <c r="SL9" s="254"/>
      <c r="SM9" s="254"/>
      <c r="SN9" s="254"/>
      <c r="SO9" s="254"/>
      <c r="SP9" s="254"/>
      <c r="SQ9" s="254"/>
      <c r="SR9" s="254"/>
      <c r="SS9" s="254"/>
      <c r="ST9" s="254"/>
      <c r="SU9" s="254"/>
      <c r="SV9" s="254"/>
      <c r="SW9" s="254"/>
      <c r="SX9" s="254"/>
      <c r="SY9" s="254"/>
      <c r="SZ9" s="254"/>
      <c r="TA9" s="254"/>
      <c r="TB9" s="254"/>
      <c r="TC9" s="254"/>
      <c r="TD9" s="254"/>
      <c r="TE9" s="254"/>
      <c r="TF9" s="254"/>
      <c r="TG9" s="254"/>
      <c r="TH9" s="254"/>
      <c r="TI9" s="254"/>
      <c r="TJ9" s="254"/>
      <c r="TK9" s="254"/>
      <c r="TL9" s="254"/>
      <c r="TM9" s="254"/>
      <c r="TN9" s="254"/>
      <c r="TO9" s="254"/>
      <c r="TP9" s="254"/>
      <c r="TQ9" s="254"/>
      <c r="TR9" s="254"/>
      <c r="TS9" s="254"/>
      <c r="TT9" s="254"/>
      <c r="TU9" s="254"/>
      <c r="TV9" s="254"/>
      <c r="TW9" s="254"/>
      <c r="TX9" s="254"/>
      <c r="TY9" s="254"/>
      <c r="TZ9" s="254"/>
      <c r="UA9" s="254"/>
      <c r="UB9" s="254"/>
      <c r="UC9" s="254"/>
      <c r="UD9" s="254"/>
      <c r="UE9" s="254"/>
      <c r="UF9" s="254"/>
      <c r="UG9" s="254"/>
      <c r="UH9" s="254"/>
      <c r="UI9" s="254"/>
    </row>
    <row r="10" spans="1:555" thickBot="1" x14ac:dyDescent="0.35">
      <c r="A10" s="254"/>
      <c r="B10" s="254"/>
      <c r="C10" s="29" t="s">
        <v>1308</v>
      </c>
      <c r="D10" s="30">
        <f>SUM(F17:F26)</f>
        <v>93000</v>
      </c>
      <c r="E10" s="161"/>
      <c r="F10" s="161"/>
      <c r="G10" s="72"/>
      <c r="H10" s="161"/>
      <c r="I10" s="161"/>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c r="DQ10" s="254"/>
      <c r="DR10" s="254"/>
      <c r="DS10" s="254"/>
      <c r="DT10" s="254"/>
      <c r="DU10" s="254"/>
      <c r="DV10" s="254"/>
      <c r="DW10" s="254"/>
      <c r="DX10" s="254"/>
      <c r="DY10" s="254"/>
      <c r="DZ10" s="254"/>
      <c r="EA10" s="254"/>
      <c r="EB10" s="254"/>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G10" s="254"/>
      <c r="FH10" s="254"/>
      <c r="FI10" s="254"/>
      <c r="FJ10" s="254"/>
      <c r="FK10" s="254"/>
      <c r="FL10" s="254"/>
      <c r="FM10" s="254"/>
      <c r="FN10" s="254"/>
      <c r="FO10" s="254"/>
      <c r="FP10" s="254"/>
      <c r="FQ10" s="254"/>
      <c r="FR10" s="254"/>
      <c r="FS10" s="254"/>
      <c r="FT10" s="254"/>
      <c r="FU10" s="254"/>
      <c r="FV10" s="254"/>
      <c r="FW10" s="254"/>
      <c r="FX10" s="254"/>
      <c r="FY10" s="254"/>
      <c r="FZ10" s="254"/>
      <c r="GA10" s="254"/>
      <c r="GB10" s="254"/>
      <c r="GC10" s="254"/>
      <c r="GD10" s="254"/>
      <c r="GE10" s="254"/>
      <c r="GF10" s="254"/>
      <c r="GG10" s="254"/>
      <c r="GH10" s="254"/>
      <c r="GI10" s="254"/>
      <c r="GJ10" s="254"/>
      <c r="GK10" s="254"/>
      <c r="GL10" s="254"/>
      <c r="GM10" s="254"/>
      <c r="GN10" s="254"/>
      <c r="GO10" s="254"/>
      <c r="GP10" s="254"/>
      <c r="GQ10" s="254"/>
      <c r="GR10" s="254"/>
      <c r="GS10" s="254"/>
      <c r="GT10" s="254"/>
      <c r="GU10" s="254"/>
      <c r="GV10" s="254"/>
      <c r="GW10" s="254"/>
      <c r="GX10" s="254"/>
      <c r="GY10" s="254"/>
      <c r="GZ10" s="254"/>
      <c r="HA10" s="254"/>
      <c r="HB10" s="254"/>
      <c r="HC10" s="254"/>
      <c r="HD10" s="254"/>
      <c r="HE10" s="254"/>
      <c r="HF10" s="254"/>
      <c r="HG10" s="254"/>
      <c r="HH10" s="254"/>
      <c r="HI10" s="254"/>
      <c r="HJ10" s="254"/>
      <c r="HK10" s="254"/>
      <c r="HL10" s="254"/>
      <c r="HM10" s="254"/>
      <c r="HN10" s="254"/>
      <c r="HO10" s="254"/>
      <c r="HP10" s="254"/>
      <c r="HQ10" s="254"/>
      <c r="HR10" s="254"/>
      <c r="HS10" s="254"/>
      <c r="HT10" s="254"/>
      <c r="HU10" s="254"/>
      <c r="HV10" s="254"/>
      <c r="HW10" s="254"/>
      <c r="HX10" s="254"/>
      <c r="HY10" s="254"/>
      <c r="HZ10" s="254"/>
      <c r="IA10" s="254"/>
      <c r="IB10" s="254"/>
      <c r="IC10" s="254"/>
      <c r="ID10" s="254"/>
      <c r="IE10" s="254"/>
      <c r="IF10" s="254"/>
      <c r="IG10" s="254"/>
      <c r="IH10" s="254"/>
      <c r="II10" s="254"/>
      <c r="IJ10" s="254"/>
      <c r="IK10" s="254"/>
      <c r="IL10" s="254"/>
      <c r="IM10" s="254"/>
      <c r="IN10" s="254"/>
      <c r="IO10" s="254"/>
      <c r="IP10" s="254"/>
      <c r="IQ10" s="254"/>
      <c r="IR10" s="254"/>
      <c r="IS10" s="254"/>
      <c r="IT10" s="254"/>
      <c r="IU10" s="254"/>
      <c r="IV10" s="254"/>
      <c r="IW10" s="254"/>
      <c r="IX10" s="254"/>
      <c r="IY10" s="254"/>
      <c r="IZ10" s="254"/>
      <c r="JA10" s="254"/>
      <c r="JB10" s="254"/>
      <c r="JC10" s="254"/>
      <c r="JD10" s="254"/>
      <c r="JE10" s="254"/>
      <c r="JF10" s="254"/>
      <c r="JG10" s="254"/>
      <c r="JH10" s="254"/>
      <c r="JI10" s="254"/>
      <c r="JJ10" s="254"/>
      <c r="JK10" s="254"/>
      <c r="JL10" s="254"/>
      <c r="JM10" s="254"/>
      <c r="JN10" s="254"/>
      <c r="JO10" s="254"/>
      <c r="JP10" s="254"/>
      <c r="JQ10" s="254"/>
      <c r="JR10" s="254"/>
      <c r="JS10" s="254"/>
      <c r="JT10" s="254"/>
      <c r="JU10" s="254"/>
      <c r="JV10" s="254"/>
      <c r="JW10" s="254"/>
      <c r="JX10" s="254"/>
      <c r="JY10" s="254"/>
      <c r="JZ10" s="254"/>
      <c r="KA10" s="254"/>
      <c r="KB10" s="254"/>
      <c r="KC10" s="254"/>
      <c r="KD10" s="254"/>
      <c r="KE10" s="254"/>
      <c r="KF10" s="254"/>
      <c r="KG10" s="254"/>
      <c r="KH10" s="254"/>
      <c r="KI10" s="254"/>
      <c r="KJ10" s="254"/>
      <c r="KK10" s="254"/>
      <c r="KL10" s="254"/>
      <c r="KM10" s="254"/>
      <c r="KN10" s="254"/>
      <c r="KO10" s="254"/>
      <c r="KP10" s="254"/>
      <c r="KQ10" s="254"/>
      <c r="KR10" s="254"/>
      <c r="KS10" s="254"/>
      <c r="KT10" s="254"/>
      <c r="KU10" s="254"/>
      <c r="KV10" s="254"/>
      <c r="KW10" s="254"/>
      <c r="KX10" s="254"/>
      <c r="KY10" s="254"/>
      <c r="KZ10" s="254"/>
      <c r="LA10" s="254"/>
      <c r="LB10" s="254"/>
      <c r="LC10" s="254"/>
      <c r="LD10" s="254"/>
      <c r="LE10" s="254"/>
      <c r="LF10" s="254"/>
      <c r="LG10" s="254"/>
      <c r="LH10" s="254"/>
      <c r="LI10" s="254"/>
      <c r="LJ10" s="254"/>
      <c r="LK10" s="254"/>
      <c r="LL10" s="254"/>
      <c r="LM10" s="254"/>
      <c r="LN10" s="254"/>
      <c r="LO10" s="254"/>
      <c r="LP10" s="254"/>
      <c r="LQ10" s="254"/>
      <c r="LR10" s="254"/>
      <c r="LS10" s="254"/>
      <c r="LT10" s="254"/>
      <c r="LU10" s="254"/>
      <c r="LV10" s="254"/>
      <c r="LW10" s="254"/>
      <c r="LX10" s="254"/>
      <c r="LY10" s="254"/>
      <c r="LZ10" s="254"/>
      <c r="MA10" s="254"/>
      <c r="MB10" s="254"/>
      <c r="MC10" s="254"/>
      <c r="MD10" s="254"/>
      <c r="ME10" s="254"/>
      <c r="MF10" s="254"/>
      <c r="MG10" s="254"/>
      <c r="MH10" s="254"/>
      <c r="MI10" s="254"/>
      <c r="MJ10" s="254"/>
      <c r="MK10" s="254"/>
      <c r="ML10" s="254"/>
      <c r="MM10" s="254"/>
      <c r="MN10" s="254"/>
      <c r="MO10" s="254"/>
      <c r="MP10" s="254"/>
      <c r="MQ10" s="254"/>
      <c r="MR10" s="254"/>
      <c r="MS10" s="254"/>
      <c r="MT10" s="254"/>
      <c r="MU10" s="254"/>
      <c r="MV10" s="254"/>
      <c r="MW10" s="254"/>
      <c r="MX10" s="254"/>
      <c r="MY10" s="254"/>
      <c r="MZ10" s="254"/>
      <c r="NA10" s="254"/>
      <c r="NB10" s="254"/>
      <c r="NC10" s="254"/>
      <c r="ND10" s="254"/>
      <c r="NE10" s="254"/>
      <c r="NF10" s="254"/>
      <c r="NG10" s="254"/>
      <c r="NH10" s="254"/>
      <c r="NI10" s="254"/>
      <c r="NJ10" s="254"/>
      <c r="NK10" s="254"/>
      <c r="NL10" s="254"/>
      <c r="NM10" s="254"/>
      <c r="NN10" s="254"/>
      <c r="NO10" s="254"/>
      <c r="NP10" s="254"/>
      <c r="NQ10" s="254"/>
      <c r="NR10" s="254"/>
      <c r="NS10" s="254"/>
      <c r="NT10" s="254"/>
      <c r="NU10" s="254"/>
      <c r="NV10" s="254"/>
      <c r="NW10" s="254"/>
      <c r="NX10" s="254"/>
      <c r="NY10" s="254"/>
      <c r="NZ10" s="254"/>
      <c r="OA10" s="254"/>
      <c r="OB10" s="254"/>
      <c r="OC10" s="254"/>
      <c r="OD10" s="254"/>
      <c r="OE10" s="254"/>
      <c r="OF10" s="254"/>
      <c r="OG10" s="254"/>
      <c r="OH10" s="254"/>
      <c r="OI10" s="254"/>
      <c r="OJ10" s="254"/>
      <c r="OK10" s="254"/>
      <c r="OL10" s="254"/>
      <c r="OM10" s="254"/>
      <c r="ON10" s="254"/>
      <c r="OO10" s="254"/>
      <c r="OP10" s="254"/>
      <c r="OQ10" s="254"/>
      <c r="OR10" s="254"/>
      <c r="OS10" s="254"/>
      <c r="OT10" s="254"/>
      <c r="OU10" s="254"/>
      <c r="OV10" s="254"/>
      <c r="OW10" s="254"/>
      <c r="OX10" s="254"/>
      <c r="OY10" s="254"/>
      <c r="OZ10" s="254"/>
      <c r="PA10" s="254"/>
      <c r="PB10" s="254"/>
      <c r="PC10" s="254"/>
      <c r="PD10" s="254"/>
      <c r="PE10" s="254"/>
      <c r="PF10" s="254"/>
      <c r="PG10" s="254"/>
      <c r="PH10" s="254"/>
      <c r="PI10" s="254"/>
      <c r="PJ10" s="254"/>
      <c r="PK10" s="254"/>
      <c r="PL10" s="254"/>
      <c r="PM10" s="254"/>
      <c r="PN10" s="254"/>
      <c r="PO10" s="254"/>
      <c r="PP10" s="254"/>
      <c r="PQ10" s="254"/>
      <c r="PR10" s="254"/>
      <c r="PS10" s="254"/>
      <c r="PT10" s="254"/>
      <c r="PU10" s="254"/>
      <c r="PV10" s="254"/>
      <c r="PW10" s="254"/>
      <c r="PX10" s="254"/>
      <c r="PY10" s="254"/>
      <c r="PZ10" s="254"/>
      <c r="QA10" s="254"/>
      <c r="QB10" s="254"/>
      <c r="QC10" s="254"/>
      <c r="QD10" s="254"/>
      <c r="QE10" s="254"/>
      <c r="QF10" s="254"/>
      <c r="QG10" s="254"/>
      <c r="QH10" s="254"/>
      <c r="QI10" s="254"/>
      <c r="QJ10" s="254"/>
      <c r="QK10" s="254"/>
      <c r="QL10" s="254"/>
      <c r="QM10" s="254"/>
      <c r="QN10" s="254"/>
      <c r="QO10" s="254"/>
      <c r="QP10" s="254"/>
      <c r="QQ10" s="254"/>
      <c r="QR10" s="254"/>
      <c r="QS10" s="254"/>
      <c r="QT10" s="254"/>
      <c r="QU10" s="254"/>
      <c r="QV10" s="254"/>
      <c r="QW10" s="254"/>
      <c r="QX10" s="254"/>
      <c r="QY10" s="254"/>
      <c r="QZ10" s="254"/>
      <c r="RA10" s="254"/>
      <c r="RB10" s="254"/>
      <c r="RC10" s="254"/>
      <c r="RD10" s="254"/>
      <c r="RE10" s="254"/>
      <c r="RF10" s="254"/>
      <c r="RG10" s="254"/>
      <c r="RH10" s="254"/>
      <c r="RI10" s="254"/>
      <c r="RJ10" s="254"/>
      <c r="RK10" s="254"/>
      <c r="RL10" s="254"/>
      <c r="RM10" s="254"/>
      <c r="RN10" s="254"/>
      <c r="RO10" s="254"/>
      <c r="RP10" s="254"/>
      <c r="RQ10" s="254"/>
      <c r="RR10" s="254"/>
      <c r="RS10" s="254"/>
      <c r="RT10" s="254"/>
      <c r="RU10" s="254"/>
      <c r="RV10" s="254"/>
      <c r="RW10" s="254"/>
      <c r="RX10" s="254"/>
      <c r="RY10" s="254"/>
      <c r="RZ10" s="254"/>
      <c r="SA10" s="254"/>
      <c r="SB10" s="254"/>
      <c r="SC10" s="254"/>
      <c r="SD10" s="254"/>
      <c r="SE10" s="254"/>
      <c r="SF10" s="254"/>
      <c r="SG10" s="254"/>
      <c r="SH10" s="254"/>
      <c r="SI10" s="254"/>
      <c r="SJ10" s="254"/>
      <c r="SK10" s="254"/>
      <c r="SL10" s="254"/>
      <c r="SM10" s="254"/>
      <c r="SN10" s="254"/>
      <c r="SO10" s="254"/>
      <c r="SP10" s="254"/>
      <c r="SQ10" s="254"/>
      <c r="SR10" s="254"/>
      <c r="SS10" s="254"/>
      <c r="ST10" s="254"/>
      <c r="SU10" s="254"/>
      <c r="SV10" s="254"/>
      <c r="SW10" s="254"/>
      <c r="SX10" s="254"/>
      <c r="SY10" s="254"/>
      <c r="SZ10" s="254"/>
      <c r="TA10" s="254"/>
      <c r="TB10" s="254"/>
      <c r="TC10" s="254"/>
      <c r="TD10" s="254"/>
      <c r="TE10" s="254"/>
      <c r="TF10" s="254"/>
      <c r="TG10" s="254"/>
      <c r="TH10" s="254"/>
      <c r="TI10" s="254"/>
      <c r="TJ10" s="254"/>
      <c r="TK10" s="254"/>
      <c r="TL10" s="254"/>
      <c r="TM10" s="254"/>
      <c r="TN10" s="254"/>
      <c r="TO10" s="254"/>
      <c r="TP10" s="254"/>
      <c r="TQ10" s="254"/>
      <c r="TR10" s="254"/>
      <c r="TS10" s="254"/>
      <c r="TT10" s="254"/>
      <c r="TU10" s="254"/>
      <c r="TV10" s="254"/>
      <c r="TW10" s="254"/>
      <c r="TX10" s="254"/>
      <c r="TY10" s="254"/>
      <c r="TZ10" s="254"/>
      <c r="UA10" s="254"/>
      <c r="UB10" s="254"/>
      <c r="UC10" s="254"/>
      <c r="UD10" s="254"/>
      <c r="UE10" s="254"/>
      <c r="UF10" s="254"/>
      <c r="UG10" s="254"/>
      <c r="UH10" s="254"/>
      <c r="UI10" s="254"/>
    </row>
    <row r="11" spans="1:555" ht="14.45" x14ac:dyDescent="0.3">
      <c r="A11" s="254"/>
      <c r="B11" s="84"/>
      <c r="C11" s="68"/>
      <c r="D11" s="31"/>
      <c r="E11" s="84"/>
      <c r="F11" s="84"/>
      <c r="G11" s="84"/>
      <c r="H11" s="69"/>
      <c r="I11" s="69"/>
      <c r="J11" s="69"/>
      <c r="K11" s="102"/>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4"/>
      <c r="FL11" s="254"/>
      <c r="FM11" s="254"/>
      <c r="FN11" s="254"/>
      <c r="FO11" s="254"/>
      <c r="FP11" s="254"/>
      <c r="FQ11" s="254"/>
      <c r="FR11" s="254"/>
      <c r="FS11" s="254"/>
      <c r="FT11" s="254"/>
      <c r="FU11" s="254"/>
      <c r="FV11" s="254"/>
      <c r="FW11" s="254"/>
      <c r="FX11" s="254"/>
      <c r="FY11" s="254"/>
      <c r="FZ11" s="254"/>
      <c r="GA11" s="254"/>
      <c r="GB11" s="254"/>
      <c r="GC11" s="254"/>
      <c r="GD11" s="254"/>
      <c r="GE11" s="254"/>
      <c r="GF11" s="254"/>
      <c r="GG11" s="254"/>
      <c r="GH11" s="254"/>
      <c r="GI11" s="254"/>
      <c r="GJ11" s="254"/>
      <c r="GK11" s="254"/>
      <c r="GL11" s="254"/>
      <c r="GM11" s="254"/>
      <c r="GN11" s="254"/>
      <c r="GO11" s="254"/>
      <c r="GP11" s="254"/>
      <c r="GQ11" s="254"/>
      <c r="GR11" s="254"/>
      <c r="GS11" s="254"/>
      <c r="GT11" s="254"/>
      <c r="GU11" s="254"/>
      <c r="GV11" s="254"/>
      <c r="GW11" s="254"/>
      <c r="GX11" s="254"/>
      <c r="GY11" s="254"/>
      <c r="GZ11" s="254"/>
      <c r="HA11" s="254"/>
      <c r="HB11" s="254"/>
      <c r="HC11" s="254"/>
      <c r="HD11" s="254"/>
      <c r="HE11" s="254"/>
      <c r="HF11" s="254"/>
      <c r="HG11" s="254"/>
      <c r="HH11" s="254"/>
      <c r="HI11" s="254"/>
      <c r="HJ11" s="254"/>
      <c r="HK11" s="254"/>
      <c r="HL11" s="254"/>
      <c r="HM11" s="254"/>
      <c r="HN11" s="254"/>
      <c r="HO11" s="254"/>
      <c r="HP11" s="254"/>
      <c r="HQ11" s="254"/>
      <c r="HR11" s="254"/>
      <c r="HS11" s="254"/>
      <c r="HT11" s="254"/>
      <c r="HU11" s="254"/>
      <c r="HV11" s="254"/>
      <c r="HW11" s="254"/>
      <c r="HX11" s="254"/>
      <c r="HY11" s="254"/>
      <c r="HZ11" s="254"/>
      <c r="IA11" s="254"/>
      <c r="IB11" s="254"/>
      <c r="IC11" s="254"/>
      <c r="ID11" s="254"/>
      <c r="IE11" s="254"/>
      <c r="IF11" s="254"/>
      <c r="IG11" s="254"/>
      <c r="IH11" s="254"/>
      <c r="II11" s="254"/>
      <c r="IJ11" s="254"/>
      <c r="IK11" s="254"/>
      <c r="IL11" s="254"/>
      <c r="IM11" s="254"/>
      <c r="IN11" s="254"/>
      <c r="IO11" s="254"/>
      <c r="IP11" s="254"/>
      <c r="IQ11" s="254"/>
      <c r="IR11" s="254"/>
      <c r="IS11" s="254"/>
      <c r="IT11" s="254"/>
      <c r="IU11" s="254"/>
      <c r="IV11" s="254"/>
      <c r="IW11" s="254"/>
      <c r="IX11" s="254"/>
      <c r="IY11" s="254"/>
      <c r="IZ11" s="254"/>
      <c r="JA11" s="254"/>
      <c r="JB11" s="254"/>
      <c r="JC11" s="254"/>
      <c r="JD11" s="254"/>
      <c r="JE11" s="254"/>
      <c r="JF11" s="254"/>
      <c r="JG11" s="254"/>
      <c r="JH11" s="254"/>
      <c r="JI11" s="254"/>
      <c r="JJ11" s="254"/>
      <c r="JK11" s="254"/>
      <c r="JL11" s="254"/>
      <c r="JM11" s="254"/>
      <c r="JN11" s="254"/>
      <c r="JO11" s="254"/>
      <c r="JP11" s="254"/>
      <c r="JQ11" s="254"/>
      <c r="JR11" s="254"/>
      <c r="JS11" s="254"/>
      <c r="JT11" s="254"/>
      <c r="JU11" s="254"/>
      <c r="JV11" s="254"/>
      <c r="JW11" s="254"/>
      <c r="JX11" s="254"/>
      <c r="JY11" s="254"/>
      <c r="JZ11" s="254"/>
      <c r="KA11" s="254"/>
      <c r="KB11" s="254"/>
      <c r="KC11" s="254"/>
      <c r="KD11" s="254"/>
      <c r="KE11" s="254"/>
      <c r="KF11" s="254"/>
      <c r="KG11" s="254"/>
      <c r="KH11" s="254"/>
      <c r="KI11" s="254"/>
      <c r="KJ11" s="254"/>
      <c r="KK11" s="254"/>
      <c r="KL11" s="254"/>
      <c r="KM11" s="254"/>
      <c r="KN11" s="254"/>
      <c r="KO11" s="254"/>
      <c r="KP11" s="254"/>
      <c r="KQ11" s="254"/>
      <c r="KR11" s="254"/>
      <c r="KS11" s="254"/>
      <c r="KT11" s="254"/>
      <c r="KU11" s="254"/>
      <c r="KV11" s="254"/>
      <c r="KW11" s="254"/>
      <c r="KX11" s="254"/>
      <c r="KY11" s="254"/>
      <c r="KZ11" s="254"/>
      <c r="LA11" s="254"/>
      <c r="LB11" s="254"/>
      <c r="LC11" s="254"/>
      <c r="LD11" s="254"/>
      <c r="LE11" s="254"/>
      <c r="LF11" s="254"/>
      <c r="LG11" s="254"/>
      <c r="LH11" s="254"/>
      <c r="LI11" s="254"/>
      <c r="LJ11" s="254"/>
      <c r="LK11" s="254"/>
      <c r="LL11" s="254"/>
      <c r="LM11" s="254"/>
      <c r="LN11" s="254"/>
      <c r="LO11" s="254"/>
      <c r="LP11" s="254"/>
      <c r="LQ11" s="254"/>
      <c r="LR11" s="254"/>
      <c r="LS11" s="254"/>
      <c r="LT11" s="254"/>
      <c r="LU11" s="254"/>
      <c r="LV11" s="254"/>
      <c r="LW11" s="254"/>
      <c r="LX11" s="254"/>
      <c r="LY11" s="254"/>
      <c r="LZ11" s="254"/>
      <c r="MA11" s="254"/>
      <c r="MB11" s="254"/>
      <c r="MC11" s="254"/>
      <c r="MD11" s="254"/>
      <c r="ME11" s="254"/>
      <c r="MF11" s="254"/>
      <c r="MG11" s="254"/>
      <c r="MH11" s="254"/>
      <c r="MI11" s="254"/>
      <c r="MJ11" s="254"/>
      <c r="MK11" s="254"/>
      <c r="ML11" s="254"/>
      <c r="MM11" s="254"/>
      <c r="MN11" s="254"/>
      <c r="MO11" s="254"/>
      <c r="MP11" s="254"/>
      <c r="MQ11" s="254"/>
      <c r="MR11" s="254"/>
      <c r="MS11" s="254"/>
      <c r="MT11" s="254"/>
      <c r="MU11" s="254"/>
      <c r="MV11" s="254"/>
      <c r="MW11" s="254"/>
      <c r="MX11" s="254"/>
      <c r="MY11" s="254"/>
      <c r="MZ11" s="254"/>
      <c r="NA11" s="254"/>
      <c r="NB11" s="254"/>
      <c r="NC11" s="254"/>
      <c r="ND11" s="254"/>
      <c r="NE11" s="254"/>
      <c r="NF11" s="254"/>
      <c r="NG11" s="254"/>
      <c r="NH11" s="254"/>
      <c r="NI11" s="254"/>
      <c r="NJ11" s="254"/>
      <c r="NK11" s="254"/>
      <c r="NL11" s="254"/>
      <c r="NM11" s="254"/>
      <c r="NN11" s="254"/>
      <c r="NO11" s="254"/>
      <c r="NP11" s="254"/>
      <c r="NQ11" s="254"/>
      <c r="NR11" s="254"/>
      <c r="NS11" s="254"/>
      <c r="NT11" s="254"/>
      <c r="NU11" s="254"/>
      <c r="NV11" s="254"/>
      <c r="NW11" s="254"/>
      <c r="NX11" s="254"/>
      <c r="NY11" s="254"/>
      <c r="NZ11" s="254"/>
      <c r="OA11" s="254"/>
      <c r="OB11" s="254"/>
      <c r="OC11" s="254"/>
      <c r="OD11" s="254"/>
      <c r="OE11" s="254"/>
      <c r="OF11" s="254"/>
      <c r="OG11" s="254"/>
      <c r="OH11" s="254"/>
      <c r="OI11" s="254"/>
      <c r="OJ11" s="254"/>
      <c r="OK11" s="254"/>
      <c r="OL11" s="254"/>
      <c r="OM11" s="254"/>
      <c r="ON11" s="254"/>
      <c r="OO11" s="254"/>
      <c r="OP11" s="254"/>
      <c r="OQ11" s="254"/>
      <c r="OR11" s="254"/>
      <c r="OS11" s="254"/>
      <c r="OT11" s="254"/>
      <c r="OU11" s="254"/>
      <c r="OV11" s="254"/>
      <c r="OW11" s="254"/>
      <c r="OX11" s="254"/>
      <c r="OY11" s="254"/>
      <c r="OZ11" s="254"/>
      <c r="PA11" s="254"/>
      <c r="PB11" s="254"/>
      <c r="PC11" s="254"/>
      <c r="PD11" s="254"/>
      <c r="PE11" s="254"/>
      <c r="PF11" s="254"/>
      <c r="PG11" s="254"/>
      <c r="PH11" s="254"/>
      <c r="PI11" s="254"/>
      <c r="PJ11" s="254"/>
      <c r="PK11" s="254"/>
      <c r="PL11" s="254"/>
      <c r="PM11" s="254"/>
      <c r="PN11" s="254"/>
      <c r="PO11" s="254"/>
      <c r="PP11" s="254"/>
      <c r="PQ11" s="254"/>
      <c r="PR11" s="254"/>
      <c r="PS11" s="254"/>
      <c r="PT11" s="254"/>
      <c r="PU11" s="254"/>
      <c r="PV11" s="254"/>
      <c r="PW11" s="254"/>
      <c r="PX11" s="254"/>
      <c r="PY11" s="254"/>
      <c r="PZ11" s="254"/>
      <c r="QA11" s="254"/>
      <c r="QB11" s="254"/>
      <c r="QC11" s="254"/>
      <c r="QD11" s="254"/>
      <c r="QE11" s="254"/>
      <c r="QF11" s="254"/>
      <c r="QG11" s="254"/>
      <c r="QH11" s="254"/>
      <c r="QI11" s="254"/>
      <c r="QJ11" s="254"/>
      <c r="QK11" s="254"/>
      <c r="QL11" s="254"/>
      <c r="QM11" s="254"/>
      <c r="QN11" s="254"/>
      <c r="QO11" s="254"/>
      <c r="QP11" s="254"/>
      <c r="QQ11" s="254"/>
      <c r="QR11" s="254"/>
      <c r="QS11" s="254"/>
      <c r="QT11" s="254"/>
      <c r="QU11" s="254"/>
      <c r="QV11" s="254"/>
      <c r="QW11" s="254"/>
      <c r="QX11" s="254"/>
      <c r="QY11" s="254"/>
      <c r="QZ11" s="254"/>
      <c r="RA11" s="254"/>
      <c r="RB11" s="254"/>
      <c r="RC11" s="254"/>
      <c r="RD11" s="254"/>
      <c r="RE11" s="254"/>
      <c r="RF11" s="254"/>
      <c r="RG11" s="254"/>
      <c r="RH11" s="254"/>
      <c r="RI11" s="254"/>
      <c r="RJ11" s="254"/>
      <c r="RK11" s="254"/>
      <c r="RL11" s="254"/>
      <c r="RM11" s="254"/>
      <c r="RN11" s="254"/>
      <c r="RO11" s="254"/>
      <c r="RP11" s="254"/>
      <c r="RQ11" s="254"/>
      <c r="RR11" s="254"/>
      <c r="RS11" s="254"/>
      <c r="RT11" s="254"/>
      <c r="RU11" s="254"/>
      <c r="RV11" s="254"/>
      <c r="RW11" s="254"/>
      <c r="RX11" s="254"/>
      <c r="RY11" s="254"/>
      <c r="RZ11" s="254"/>
      <c r="SA11" s="254"/>
      <c r="SB11" s="254"/>
      <c r="SC11" s="254"/>
      <c r="SD11" s="254"/>
      <c r="SE11" s="254"/>
      <c r="SF11" s="254"/>
      <c r="SG11" s="254"/>
      <c r="SH11" s="254"/>
      <c r="SI11" s="254"/>
      <c r="SJ11" s="254"/>
      <c r="SK11" s="254"/>
      <c r="SL11" s="254"/>
      <c r="SM11" s="254"/>
      <c r="SN11" s="254"/>
      <c r="SO11" s="254"/>
      <c r="SP11" s="254"/>
      <c r="SQ11" s="254"/>
      <c r="SR11" s="254"/>
      <c r="SS11" s="254"/>
      <c r="ST11" s="254"/>
      <c r="SU11" s="254"/>
      <c r="SV11" s="254"/>
      <c r="SW11" s="254"/>
      <c r="SX11" s="254"/>
      <c r="SY11" s="254"/>
      <c r="SZ11" s="254"/>
      <c r="TA11" s="254"/>
      <c r="TB11" s="254"/>
      <c r="TC11" s="254"/>
      <c r="TD11" s="254"/>
      <c r="TE11" s="254"/>
      <c r="TF11" s="254"/>
      <c r="TG11" s="254"/>
      <c r="TH11" s="254"/>
      <c r="TI11" s="254"/>
      <c r="TJ11" s="254"/>
      <c r="TK11" s="254"/>
      <c r="TL11" s="254"/>
      <c r="TM11" s="254"/>
      <c r="TN11" s="254"/>
      <c r="TO11" s="254"/>
      <c r="TP11" s="254"/>
      <c r="TQ11" s="254"/>
      <c r="TR11" s="254"/>
      <c r="TS11" s="254"/>
      <c r="TT11" s="254"/>
      <c r="TU11" s="254"/>
      <c r="TV11" s="254"/>
      <c r="TW11" s="254"/>
      <c r="TX11" s="254"/>
      <c r="TY11" s="254"/>
      <c r="TZ11" s="254"/>
      <c r="UA11" s="254"/>
      <c r="UB11" s="254"/>
      <c r="UC11" s="254"/>
      <c r="UD11" s="254"/>
      <c r="UE11" s="254"/>
      <c r="UF11" s="254"/>
      <c r="UG11" s="254"/>
      <c r="UH11" s="254"/>
      <c r="UI11" s="254"/>
    </row>
    <row r="12" spans="1:555" ht="14.45" x14ac:dyDescent="0.3">
      <c r="A12" s="254"/>
      <c r="B12" s="84"/>
      <c r="C12" s="68"/>
      <c r="D12" s="31"/>
      <c r="E12" s="84"/>
      <c r="F12" s="84"/>
      <c r="G12" s="84"/>
      <c r="H12" s="69"/>
      <c r="I12" s="69"/>
      <c r="J12" s="69"/>
      <c r="K12" s="102"/>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c r="DM12" s="254"/>
      <c r="DN12" s="254"/>
      <c r="DO12" s="254"/>
      <c r="DP12" s="254"/>
      <c r="DQ12" s="254"/>
      <c r="DR12" s="254"/>
      <c r="DS12" s="254"/>
      <c r="DT12" s="254"/>
      <c r="DU12" s="254"/>
      <c r="DV12" s="254"/>
      <c r="DW12" s="254"/>
      <c r="DX12" s="254"/>
      <c r="DY12" s="254"/>
      <c r="DZ12" s="254"/>
      <c r="EA12" s="254"/>
      <c r="EB12" s="254"/>
      <c r="EC12" s="254"/>
      <c r="ED12" s="254"/>
      <c r="EE12" s="254"/>
      <c r="EF12" s="254"/>
      <c r="EG12" s="254"/>
      <c r="EH12" s="254"/>
      <c r="EI12" s="254"/>
      <c r="EJ12" s="254"/>
      <c r="EK12" s="254"/>
      <c r="EL12" s="254"/>
      <c r="EM12" s="254"/>
      <c r="EN12" s="254"/>
      <c r="EO12" s="254"/>
      <c r="EP12" s="254"/>
      <c r="EQ12" s="254"/>
      <c r="ER12" s="254"/>
      <c r="ES12" s="254"/>
      <c r="ET12" s="254"/>
      <c r="EU12" s="254"/>
      <c r="EV12" s="254"/>
      <c r="EW12" s="254"/>
      <c r="EX12" s="254"/>
      <c r="EY12" s="254"/>
      <c r="EZ12" s="254"/>
      <c r="FA12" s="254"/>
      <c r="FB12" s="254"/>
      <c r="FC12" s="254"/>
      <c r="FD12" s="254"/>
      <c r="FE12" s="254"/>
      <c r="FF12" s="254"/>
      <c r="FG12" s="254"/>
      <c r="FH12" s="254"/>
      <c r="FI12" s="254"/>
      <c r="FJ12" s="254"/>
      <c r="FK12" s="254"/>
      <c r="FL12" s="254"/>
      <c r="FM12" s="254"/>
      <c r="FN12" s="254"/>
      <c r="FO12" s="254"/>
      <c r="FP12" s="254"/>
      <c r="FQ12" s="254"/>
      <c r="FR12" s="254"/>
      <c r="FS12" s="254"/>
      <c r="FT12" s="254"/>
      <c r="FU12" s="254"/>
      <c r="FV12" s="254"/>
      <c r="FW12" s="254"/>
      <c r="FX12" s="254"/>
      <c r="FY12" s="254"/>
      <c r="FZ12" s="254"/>
      <c r="GA12" s="254"/>
      <c r="GB12" s="254"/>
      <c r="GC12" s="254"/>
      <c r="GD12" s="254"/>
      <c r="GE12" s="254"/>
      <c r="GF12" s="254"/>
      <c r="GG12" s="254"/>
      <c r="GH12" s="254"/>
      <c r="GI12" s="254"/>
      <c r="GJ12" s="254"/>
      <c r="GK12" s="254"/>
      <c r="GL12" s="254"/>
      <c r="GM12" s="254"/>
      <c r="GN12" s="254"/>
      <c r="GO12" s="254"/>
      <c r="GP12" s="254"/>
      <c r="GQ12" s="254"/>
      <c r="GR12" s="254"/>
      <c r="GS12" s="254"/>
      <c r="GT12" s="254"/>
      <c r="GU12" s="254"/>
      <c r="GV12" s="254"/>
      <c r="GW12" s="254"/>
      <c r="GX12" s="254"/>
      <c r="GY12" s="254"/>
      <c r="GZ12" s="254"/>
      <c r="HA12" s="254"/>
      <c r="HB12" s="254"/>
      <c r="HC12" s="254"/>
      <c r="HD12" s="254"/>
      <c r="HE12" s="254"/>
      <c r="HF12" s="254"/>
      <c r="HG12" s="254"/>
      <c r="HH12" s="254"/>
      <c r="HI12" s="254"/>
      <c r="HJ12" s="254"/>
      <c r="HK12" s="254"/>
      <c r="HL12" s="254"/>
      <c r="HM12" s="254"/>
      <c r="HN12" s="254"/>
      <c r="HO12" s="254"/>
      <c r="HP12" s="254"/>
      <c r="HQ12" s="254"/>
      <c r="HR12" s="254"/>
      <c r="HS12" s="254"/>
      <c r="HT12" s="254"/>
      <c r="HU12" s="254"/>
      <c r="HV12" s="254"/>
      <c r="HW12" s="254"/>
      <c r="HX12" s="254"/>
      <c r="HY12" s="254"/>
      <c r="HZ12" s="254"/>
      <c r="IA12" s="254"/>
      <c r="IB12" s="254"/>
      <c r="IC12" s="254"/>
      <c r="ID12" s="254"/>
      <c r="IE12" s="254"/>
      <c r="IF12" s="254"/>
      <c r="IG12" s="254"/>
      <c r="IH12" s="254"/>
      <c r="II12" s="254"/>
      <c r="IJ12" s="254"/>
      <c r="IK12" s="254"/>
      <c r="IL12" s="254"/>
      <c r="IM12" s="254"/>
      <c r="IN12" s="254"/>
      <c r="IO12" s="254"/>
      <c r="IP12" s="254"/>
      <c r="IQ12" s="254"/>
      <c r="IR12" s="254"/>
      <c r="IS12" s="254"/>
      <c r="IT12" s="254"/>
      <c r="IU12" s="254"/>
      <c r="IV12" s="254"/>
      <c r="IW12" s="254"/>
      <c r="IX12" s="254"/>
      <c r="IY12" s="254"/>
      <c r="IZ12" s="254"/>
      <c r="JA12" s="254"/>
      <c r="JB12" s="254"/>
      <c r="JC12" s="254"/>
      <c r="JD12" s="254"/>
      <c r="JE12" s="254"/>
      <c r="JF12" s="254"/>
      <c r="JG12" s="254"/>
      <c r="JH12" s="254"/>
      <c r="JI12" s="254"/>
      <c r="JJ12" s="254"/>
      <c r="JK12" s="254"/>
      <c r="JL12" s="254"/>
      <c r="JM12" s="254"/>
      <c r="JN12" s="254"/>
      <c r="JO12" s="254"/>
      <c r="JP12" s="254"/>
      <c r="JQ12" s="254"/>
      <c r="JR12" s="254"/>
      <c r="JS12" s="254"/>
      <c r="JT12" s="254"/>
      <c r="JU12" s="254"/>
      <c r="JV12" s="254"/>
      <c r="JW12" s="254"/>
      <c r="JX12" s="254"/>
      <c r="JY12" s="254"/>
      <c r="JZ12" s="254"/>
      <c r="KA12" s="254"/>
      <c r="KB12" s="254"/>
      <c r="KC12" s="254"/>
      <c r="KD12" s="254"/>
      <c r="KE12" s="254"/>
      <c r="KF12" s="254"/>
      <c r="KG12" s="254"/>
      <c r="KH12" s="254"/>
      <c r="KI12" s="254"/>
      <c r="KJ12" s="254"/>
      <c r="KK12" s="254"/>
      <c r="KL12" s="254"/>
      <c r="KM12" s="254"/>
      <c r="KN12" s="254"/>
      <c r="KO12" s="254"/>
      <c r="KP12" s="254"/>
      <c r="KQ12" s="254"/>
      <c r="KR12" s="254"/>
      <c r="KS12" s="254"/>
      <c r="KT12" s="254"/>
      <c r="KU12" s="254"/>
      <c r="KV12" s="254"/>
      <c r="KW12" s="254"/>
      <c r="KX12" s="254"/>
      <c r="KY12" s="254"/>
      <c r="KZ12" s="254"/>
      <c r="LA12" s="254"/>
      <c r="LB12" s="254"/>
      <c r="LC12" s="254"/>
      <c r="LD12" s="254"/>
      <c r="LE12" s="254"/>
      <c r="LF12" s="254"/>
      <c r="LG12" s="254"/>
      <c r="LH12" s="254"/>
      <c r="LI12" s="254"/>
      <c r="LJ12" s="254"/>
      <c r="LK12" s="254"/>
      <c r="LL12" s="254"/>
      <c r="LM12" s="254"/>
      <c r="LN12" s="254"/>
      <c r="LO12" s="254"/>
      <c r="LP12" s="254"/>
      <c r="LQ12" s="254"/>
      <c r="LR12" s="254"/>
      <c r="LS12" s="254"/>
      <c r="LT12" s="254"/>
      <c r="LU12" s="254"/>
      <c r="LV12" s="254"/>
      <c r="LW12" s="254"/>
      <c r="LX12" s="254"/>
      <c r="LY12" s="254"/>
      <c r="LZ12" s="254"/>
      <c r="MA12" s="254"/>
      <c r="MB12" s="254"/>
      <c r="MC12" s="254"/>
      <c r="MD12" s="254"/>
      <c r="ME12" s="254"/>
      <c r="MF12" s="254"/>
      <c r="MG12" s="254"/>
      <c r="MH12" s="254"/>
      <c r="MI12" s="254"/>
      <c r="MJ12" s="254"/>
      <c r="MK12" s="254"/>
      <c r="ML12" s="254"/>
      <c r="MM12" s="254"/>
      <c r="MN12" s="254"/>
      <c r="MO12" s="254"/>
      <c r="MP12" s="254"/>
      <c r="MQ12" s="254"/>
      <c r="MR12" s="254"/>
      <c r="MS12" s="254"/>
      <c r="MT12" s="254"/>
      <c r="MU12" s="254"/>
      <c r="MV12" s="254"/>
      <c r="MW12" s="254"/>
      <c r="MX12" s="254"/>
      <c r="MY12" s="254"/>
      <c r="MZ12" s="254"/>
      <c r="NA12" s="254"/>
      <c r="NB12" s="254"/>
      <c r="NC12" s="254"/>
      <c r="ND12" s="254"/>
      <c r="NE12" s="254"/>
      <c r="NF12" s="254"/>
      <c r="NG12" s="254"/>
      <c r="NH12" s="254"/>
      <c r="NI12" s="254"/>
      <c r="NJ12" s="254"/>
      <c r="NK12" s="254"/>
      <c r="NL12" s="254"/>
      <c r="NM12" s="254"/>
      <c r="NN12" s="254"/>
      <c r="NO12" s="254"/>
      <c r="NP12" s="254"/>
      <c r="NQ12" s="254"/>
      <c r="NR12" s="254"/>
      <c r="NS12" s="254"/>
      <c r="NT12" s="254"/>
      <c r="NU12" s="254"/>
      <c r="NV12" s="254"/>
      <c r="NW12" s="254"/>
      <c r="NX12" s="254"/>
      <c r="NY12" s="254"/>
      <c r="NZ12" s="254"/>
      <c r="OA12" s="254"/>
      <c r="OB12" s="254"/>
      <c r="OC12" s="254"/>
      <c r="OD12" s="254"/>
      <c r="OE12" s="254"/>
      <c r="OF12" s="254"/>
      <c r="OG12" s="254"/>
      <c r="OH12" s="254"/>
      <c r="OI12" s="254"/>
      <c r="OJ12" s="254"/>
      <c r="OK12" s="254"/>
      <c r="OL12" s="254"/>
      <c r="OM12" s="254"/>
      <c r="ON12" s="254"/>
      <c r="OO12" s="254"/>
      <c r="OP12" s="254"/>
      <c r="OQ12" s="254"/>
      <c r="OR12" s="254"/>
      <c r="OS12" s="254"/>
      <c r="OT12" s="254"/>
      <c r="OU12" s="254"/>
      <c r="OV12" s="254"/>
      <c r="OW12" s="254"/>
      <c r="OX12" s="254"/>
      <c r="OY12" s="254"/>
      <c r="OZ12" s="254"/>
      <c r="PA12" s="254"/>
      <c r="PB12" s="254"/>
      <c r="PC12" s="254"/>
      <c r="PD12" s="254"/>
      <c r="PE12" s="254"/>
      <c r="PF12" s="254"/>
      <c r="PG12" s="254"/>
      <c r="PH12" s="254"/>
      <c r="PI12" s="254"/>
      <c r="PJ12" s="254"/>
      <c r="PK12" s="254"/>
      <c r="PL12" s="254"/>
      <c r="PM12" s="254"/>
      <c r="PN12" s="254"/>
      <c r="PO12" s="254"/>
      <c r="PP12" s="254"/>
      <c r="PQ12" s="254"/>
      <c r="PR12" s="254"/>
      <c r="PS12" s="254"/>
      <c r="PT12" s="254"/>
      <c r="PU12" s="254"/>
      <c r="PV12" s="254"/>
      <c r="PW12" s="254"/>
      <c r="PX12" s="254"/>
      <c r="PY12" s="254"/>
      <c r="PZ12" s="254"/>
      <c r="QA12" s="254"/>
      <c r="QB12" s="254"/>
      <c r="QC12" s="254"/>
      <c r="QD12" s="254"/>
      <c r="QE12" s="254"/>
      <c r="QF12" s="254"/>
      <c r="QG12" s="254"/>
      <c r="QH12" s="254"/>
      <c r="QI12" s="254"/>
      <c r="QJ12" s="254"/>
      <c r="QK12" s="254"/>
      <c r="QL12" s="254"/>
      <c r="QM12" s="254"/>
      <c r="QN12" s="254"/>
      <c r="QO12" s="254"/>
      <c r="QP12" s="254"/>
      <c r="QQ12" s="254"/>
      <c r="QR12" s="254"/>
      <c r="QS12" s="254"/>
      <c r="QT12" s="254"/>
      <c r="QU12" s="254"/>
      <c r="QV12" s="254"/>
      <c r="QW12" s="254"/>
      <c r="QX12" s="254"/>
      <c r="QY12" s="254"/>
      <c r="QZ12" s="254"/>
      <c r="RA12" s="254"/>
      <c r="RB12" s="254"/>
      <c r="RC12" s="254"/>
      <c r="RD12" s="254"/>
      <c r="RE12" s="254"/>
      <c r="RF12" s="254"/>
      <c r="RG12" s="254"/>
      <c r="RH12" s="254"/>
      <c r="RI12" s="254"/>
      <c r="RJ12" s="254"/>
      <c r="RK12" s="254"/>
      <c r="RL12" s="254"/>
      <c r="RM12" s="254"/>
      <c r="RN12" s="254"/>
      <c r="RO12" s="254"/>
      <c r="RP12" s="254"/>
      <c r="RQ12" s="254"/>
      <c r="RR12" s="254"/>
      <c r="RS12" s="254"/>
      <c r="RT12" s="254"/>
      <c r="RU12" s="254"/>
      <c r="RV12" s="254"/>
      <c r="RW12" s="254"/>
      <c r="RX12" s="254"/>
      <c r="RY12" s="254"/>
      <c r="RZ12" s="254"/>
      <c r="SA12" s="254"/>
      <c r="SB12" s="254"/>
      <c r="SC12" s="254"/>
      <c r="SD12" s="254"/>
      <c r="SE12" s="254"/>
      <c r="SF12" s="254"/>
      <c r="SG12" s="254"/>
      <c r="SH12" s="254"/>
      <c r="SI12" s="254"/>
      <c r="SJ12" s="254"/>
      <c r="SK12" s="254"/>
      <c r="SL12" s="254"/>
      <c r="SM12" s="254"/>
      <c r="SN12" s="254"/>
      <c r="SO12" s="254"/>
      <c r="SP12" s="254"/>
      <c r="SQ12" s="254"/>
      <c r="SR12" s="254"/>
      <c r="SS12" s="254"/>
      <c r="ST12" s="254"/>
      <c r="SU12" s="254"/>
      <c r="SV12" s="254"/>
      <c r="SW12" s="254"/>
      <c r="SX12" s="254"/>
      <c r="SY12" s="254"/>
      <c r="SZ12" s="254"/>
      <c r="TA12" s="254"/>
      <c r="TB12" s="254"/>
      <c r="TC12" s="254"/>
      <c r="TD12" s="254"/>
      <c r="TE12" s="254"/>
      <c r="TF12" s="254"/>
      <c r="TG12" s="254"/>
      <c r="TH12" s="254"/>
      <c r="TI12" s="254"/>
      <c r="TJ12" s="254"/>
      <c r="TK12" s="254"/>
      <c r="TL12" s="254"/>
      <c r="TM12" s="254"/>
      <c r="TN12" s="254"/>
      <c r="TO12" s="254"/>
      <c r="TP12" s="254"/>
      <c r="TQ12" s="254"/>
      <c r="TR12" s="254"/>
      <c r="TS12" s="254"/>
      <c r="TT12" s="254"/>
      <c r="TU12" s="254"/>
      <c r="TV12" s="254"/>
      <c r="TW12" s="254"/>
      <c r="TX12" s="254"/>
      <c r="TY12" s="254"/>
      <c r="TZ12" s="254"/>
      <c r="UA12" s="254"/>
      <c r="UB12" s="254"/>
      <c r="UC12" s="254"/>
      <c r="UD12" s="254"/>
      <c r="UE12" s="254"/>
      <c r="UF12" s="254"/>
      <c r="UG12" s="254"/>
      <c r="UH12" s="254"/>
      <c r="UI12" s="254"/>
    </row>
    <row r="13" spans="1:555" ht="15.6" x14ac:dyDescent="0.3">
      <c r="A13" s="254"/>
      <c r="B13" s="84"/>
      <c r="C13" s="172" t="s">
        <v>1309</v>
      </c>
      <c r="D13" s="230" t="s">
        <v>1355</v>
      </c>
      <c r="E13" s="84"/>
      <c r="F13" s="84"/>
      <c r="G13" s="84"/>
      <c r="H13" s="69"/>
      <c r="I13" s="69"/>
      <c r="J13" s="69"/>
      <c r="K13" s="102"/>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c r="IU13" s="254"/>
      <c r="IV13" s="254"/>
      <c r="IW13" s="254"/>
      <c r="IX13" s="254"/>
      <c r="IY13" s="254"/>
      <c r="IZ13" s="254"/>
      <c r="JA13" s="254"/>
      <c r="JB13" s="254"/>
      <c r="JC13" s="254"/>
      <c r="JD13" s="254"/>
      <c r="JE13" s="254"/>
      <c r="JF13" s="254"/>
      <c r="JG13" s="254"/>
      <c r="JH13" s="254"/>
      <c r="JI13" s="254"/>
      <c r="JJ13" s="254"/>
      <c r="JK13" s="254"/>
      <c r="JL13" s="254"/>
      <c r="JM13" s="254"/>
      <c r="JN13" s="254"/>
      <c r="JO13" s="254"/>
      <c r="JP13" s="254"/>
      <c r="JQ13" s="254"/>
      <c r="JR13" s="254"/>
      <c r="JS13" s="254"/>
      <c r="JT13" s="254"/>
      <c r="JU13" s="254"/>
      <c r="JV13" s="254"/>
      <c r="JW13" s="254"/>
      <c r="JX13" s="254"/>
      <c r="JY13" s="254"/>
      <c r="JZ13" s="254"/>
      <c r="KA13" s="254"/>
      <c r="KB13" s="254"/>
      <c r="KC13" s="254"/>
      <c r="KD13" s="254"/>
      <c r="KE13" s="254"/>
      <c r="KF13" s="254"/>
      <c r="KG13" s="254"/>
      <c r="KH13" s="254"/>
      <c r="KI13" s="254"/>
      <c r="KJ13" s="254"/>
      <c r="KK13" s="254"/>
      <c r="KL13" s="254"/>
      <c r="KM13" s="254"/>
      <c r="KN13" s="254"/>
      <c r="KO13" s="254"/>
      <c r="KP13" s="254"/>
      <c r="KQ13" s="254"/>
      <c r="KR13" s="254"/>
      <c r="KS13" s="254"/>
      <c r="KT13" s="254"/>
      <c r="KU13" s="254"/>
      <c r="KV13" s="254"/>
      <c r="KW13" s="254"/>
      <c r="KX13" s="254"/>
      <c r="KY13" s="254"/>
      <c r="KZ13" s="254"/>
      <c r="LA13" s="254"/>
      <c r="LB13" s="254"/>
      <c r="LC13" s="254"/>
      <c r="LD13" s="254"/>
      <c r="LE13" s="254"/>
      <c r="LF13" s="254"/>
      <c r="LG13" s="254"/>
      <c r="LH13" s="254"/>
      <c r="LI13" s="254"/>
      <c r="LJ13" s="254"/>
      <c r="LK13" s="254"/>
      <c r="LL13" s="254"/>
      <c r="LM13" s="254"/>
      <c r="LN13" s="254"/>
      <c r="LO13" s="254"/>
      <c r="LP13" s="254"/>
      <c r="LQ13" s="254"/>
      <c r="LR13" s="254"/>
      <c r="LS13" s="254"/>
      <c r="LT13" s="254"/>
      <c r="LU13" s="254"/>
      <c r="LV13" s="254"/>
      <c r="LW13" s="254"/>
      <c r="LX13" s="254"/>
      <c r="LY13" s="254"/>
      <c r="LZ13" s="254"/>
      <c r="MA13" s="254"/>
      <c r="MB13" s="254"/>
      <c r="MC13" s="254"/>
      <c r="MD13" s="254"/>
      <c r="ME13" s="254"/>
      <c r="MF13" s="254"/>
      <c r="MG13" s="254"/>
      <c r="MH13" s="254"/>
      <c r="MI13" s="254"/>
      <c r="MJ13" s="254"/>
      <c r="MK13" s="254"/>
      <c r="ML13" s="254"/>
      <c r="MM13" s="254"/>
      <c r="MN13" s="254"/>
      <c r="MO13" s="254"/>
      <c r="MP13" s="254"/>
      <c r="MQ13" s="254"/>
      <c r="MR13" s="254"/>
      <c r="MS13" s="254"/>
      <c r="MT13" s="254"/>
      <c r="MU13" s="254"/>
      <c r="MV13" s="254"/>
      <c r="MW13" s="254"/>
      <c r="MX13" s="254"/>
      <c r="MY13" s="254"/>
      <c r="MZ13" s="254"/>
      <c r="NA13" s="254"/>
      <c r="NB13" s="254"/>
      <c r="NC13" s="254"/>
      <c r="ND13" s="254"/>
      <c r="NE13" s="254"/>
      <c r="NF13" s="254"/>
      <c r="NG13" s="254"/>
      <c r="NH13" s="254"/>
      <c r="NI13" s="254"/>
      <c r="NJ13" s="254"/>
      <c r="NK13" s="254"/>
      <c r="NL13" s="254"/>
      <c r="NM13" s="254"/>
      <c r="NN13" s="254"/>
      <c r="NO13" s="254"/>
      <c r="NP13" s="254"/>
      <c r="NQ13" s="254"/>
      <c r="NR13" s="254"/>
      <c r="NS13" s="254"/>
      <c r="NT13" s="254"/>
      <c r="NU13" s="254"/>
      <c r="NV13" s="254"/>
      <c r="NW13" s="254"/>
      <c r="NX13" s="254"/>
      <c r="NY13" s="254"/>
      <c r="NZ13" s="254"/>
      <c r="OA13" s="254"/>
      <c r="OB13" s="254"/>
      <c r="OC13" s="254"/>
      <c r="OD13" s="254"/>
      <c r="OE13" s="254"/>
      <c r="OF13" s="254"/>
      <c r="OG13" s="254"/>
      <c r="OH13" s="254"/>
      <c r="OI13" s="254"/>
      <c r="OJ13" s="254"/>
      <c r="OK13" s="254"/>
      <c r="OL13" s="254"/>
      <c r="OM13" s="254"/>
      <c r="ON13" s="254"/>
      <c r="OO13" s="254"/>
      <c r="OP13" s="254"/>
      <c r="OQ13" s="254"/>
      <c r="OR13" s="254"/>
      <c r="OS13" s="254"/>
      <c r="OT13" s="254"/>
      <c r="OU13" s="254"/>
      <c r="OV13" s="254"/>
      <c r="OW13" s="254"/>
      <c r="OX13" s="254"/>
      <c r="OY13" s="254"/>
      <c r="OZ13" s="254"/>
      <c r="PA13" s="254"/>
      <c r="PB13" s="254"/>
      <c r="PC13" s="254"/>
      <c r="PD13" s="254"/>
      <c r="PE13" s="254"/>
      <c r="PF13" s="254"/>
      <c r="PG13" s="254"/>
      <c r="PH13" s="254"/>
      <c r="PI13" s="254"/>
      <c r="PJ13" s="254"/>
      <c r="PK13" s="254"/>
      <c r="PL13" s="254"/>
      <c r="PM13" s="254"/>
      <c r="PN13" s="254"/>
      <c r="PO13" s="254"/>
      <c r="PP13" s="254"/>
      <c r="PQ13" s="254"/>
      <c r="PR13" s="254"/>
      <c r="PS13" s="254"/>
      <c r="PT13" s="254"/>
      <c r="PU13" s="254"/>
      <c r="PV13" s="254"/>
      <c r="PW13" s="254"/>
      <c r="PX13" s="254"/>
      <c r="PY13" s="254"/>
      <c r="PZ13" s="254"/>
      <c r="QA13" s="254"/>
      <c r="QB13" s="254"/>
      <c r="QC13" s="254"/>
      <c r="QD13" s="254"/>
      <c r="QE13" s="254"/>
      <c r="QF13" s="254"/>
      <c r="QG13" s="254"/>
      <c r="QH13" s="254"/>
      <c r="QI13" s="254"/>
      <c r="QJ13" s="254"/>
      <c r="QK13" s="254"/>
      <c r="QL13" s="254"/>
      <c r="QM13" s="254"/>
      <c r="QN13" s="254"/>
      <c r="QO13" s="254"/>
      <c r="QP13" s="254"/>
      <c r="QQ13" s="254"/>
      <c r="QR13" s="254"/>
      <c r="QS13" s="254"/>
      <c r="QT13" s="254"/>
      <c r="QU13" s="254"/>
      <c r="QV13" s="254"/>
      <c r="QW13" s="254"/>
      <c r="QX13" s="254"/>
      <c r="QY13" s="254"/>
      <c r="QZ13" s="254"/>
      <c r="RA13" s="254"/>
      <c r="RB13" s="254"/>
      <c r="RC13" s="254"/>
      <c r="RD13" s="254"/>
      <c r="RE13" s="254"/>
      <c r="RF13" s="254"/>
      <c r="RG13" s="254"/>
      <c r="RH13" s="254"/>
      <c r="RI13" s="254"/>
      <c r="RJ13" s="254"/>
      <c r="RK13" s="254"/>
      <c r="RL13" s="254"/>
      <c r="RM13" s="254"/>
      <c r="RN13" s="254"/>
      <c r="RO13" s="254"/>
      <c r="RP13" s="254"/>
      <c r="RQ13" s="254"/>
      <c r="RR13" s="254"/>
      <c r="RS13" s="254"/>
      <c r="RT13" s="254"/>
      <c r="RU13" s="254"/>
      <c r="RV13" s="254"/>
      <c r="RW13" s="254"/>
      <c r="RX13" s="254"/>
      <c r="RY13" s="254"/>
      <c r="RZ13" s="254"/>
      <c r="SA13" s="254"/>
      <c r="SB13" s="254"/>
      <c r="SC13" s="254"/>
      <c r="SD13" s="254"/>
      <c r="SE13" s="254"/>
      <c r="SF13" s="254"/>
      <c r="SG13" s="254"/>
      <c r="SH13" s="254"/>
      <c r="SI13" s="254"/>
      <c r="SJ13" s="254"/>
      <c r="SK13" s="254"/>
      <c r="SL13" s="254"/>
      <c r="SM13" s="254"/>
      <c r="SN13" s="254"/>
      <c r="SO13" s="254"/>
      <c r="SP13" s="254"/>
      <c r="SQ13" s="254"/>
      <c r="SR13" s="254"/>
      <c r="SS13" s="254"/>
      <c r="ST13" s="254"/>
      <c r="SU13" s="254"/>
      <c r="SV13" s="254"/>
      <c r="SW13" s="254"/>
      <c r="SX13" s="254"/>
      <c r="SY13" s="254"/>
      <c r="SZ13" s="254"/>
      <c r="TA13" s="254"/>
      <c r="TB13" s="254"/>
      <c r="TC13" s="254"/>
      <c r="TD13" s="254"/>
      <c r="TE13" s="254"/>
      <c r="TF13" s="254"/>
      <c r="TG13" s="254"/>
      <c r="TH13" s="254"/>
      <c r="TI13" s="254"/>
      <c r="TJ13" s="254"/>
      <c r="TK13" s="254"/>
      <c r="TL13" s="254"/>
      <c r="TM13" s="254"/>
      <c r="TN13" s="254"/>
      <c r="TO13" s="254"/>
      <c r="TP13" s="254"/>
      <c r="TQ13" s="254"/>
      <c r="TR13" s="254"/>
      <c r="TS13" s="254"/>
      <c r="TT13" s="254"/>
      <c r="TU13" s="254"/>
      <c r="TV13" s="254"/>
      <c r="TW13" s="254"/>
      <c r="TX13" s="254"/>
      <c r="TY13" s="254"/>
      <c r="TZ13" s="254"/>
      <c r="UA13" s="254"/>
      <c r="UB13" s="254"/>
      <c r="UC13" s="254"/>
      <c r="UD13" s="254"/>
      <c r="UE13" s="254"/>
      <c r="UF13" s="254"/>
      <c r="UG13" s="254"/>
      <c r="UH13" s="254"/>
      <c r="UI13" s="254"/>
    </row>
    <row r="14" spans="1:555" ht="18" x14ac:dyDescent="0.3">
      <c r="A14" s="254"/>
      <c r="B14" s="84"/>
      <c r="C14" s="17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3. Gestionar con la debida antelación el equipo didáctico necesario de cada Departamento:En Pedagogía y CE, 500 Libros de textos actualizados, 15 escritorios, 20 sillas de oficina, papelería (1000 resmas de papel tamaño carta y 1000 resmas de papel tamaño oficio , 1500 marcadores color negro, rojo y azul, 1000 borradores, lapices ( presencial y distancia), 500 rollos de papel rotafolio, masking tape, 1000 tinta color negro para impresora).</v>
      </c>
      <c r="D14" s="31"/>
      <c r="E14" s="84"/>
      <c r="F14" s="84"/>
      <c r="G14" s="84"/>
      <c r="H14" s="69"/>
      <c r="I14" s="69"/>
      <c r="J14" s="69"/>
      <c r="K14" s="102"/>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c r="FK14" s="254"/>
      <c r="FL14" s="254"/>
      <c r="FM14" s="254"/>
      <c r="FN14" s="254"/>
      <c r="FO14" s="254"/>
      <c r="FP14" s="254"/>
      <c r="FQ14" s="254"/>
      <c r="FR14" s="254"/>
      <c r="FS14" s="254"/>
      <c r="FT14" s="254"/>
      <c r="FU14" s="254"/>
      <c r="FV14" s="254"/>
      <c r="FW14" s="254"/>
      <c r="FX14" s="254"/>
      <c r="FY14" s="254"/>
      <c r="FZ14" s="254"/>
      <c r="GA14" s="254"/>
      <c r="GB14" s="254"/>
      <c r="GC14" s="254"/>
      <c r="GD14" s="254"/>
      <c r="GE14" s="254"/>
      <c r="GF14" s="254"/>
      <c r="GG14" s="254"/>
      <c r="GH14" s="254"/>
      <c r="GI14" s="254"/>
      <c r="GJ14" s="254"/>
      <c r="GK14" s="254"/>
      <c r="GL14" s="254"/>
      <c r="GM14" s="254"/>
      <c r="GN14" s="254"/>
      <c r="GO14" s="254"/>
      <c r="GP14" s="254"/>
      <c r="GQ14" s="254"/>
      <c r="GR14" s="254"/>
      <c r="GS14" s="254"/>
      <c r="GT14" s="254"/>
      <c r="GU14" s="254"/>
      <c r="GV14" s="254"/>
      <c r="GW14" s="254"/>
      <c r="GX14" s="254"/>
      <c r="GY14" s="254"/>
      <c r="GZ14" s="254"/>
      <c r="HA14" s="254"/>
      <c r="HB14" s="254"/>
      <c r="HC14" s="254"/>
      <c r="HD14" s="254"/>
      <c r="HE14" s="254"/>
      <c r="HF14" s="254"/>
      <c r="HG14" s="254"/>
      <c r="HH14" s="254"/>
      <c r="HI14" s="254"/>
      <c r="HJ14" s="254"/>
      <c r="HK14" s="254"/>
      <c r="HL14" s="254"/>
      <c r="HM14" s="254"/>
      <c r="HN14" s="254"/>
      <c r="HO14" s="254"/>
      <c r="HP14" s="254"/>
      <c r="HQ14" s="254"/>
      <c r="HR14" s="254"/>
      <c r="HS14" s="254"/>
      <c r="HT14" s="254"/>
      <c r="HU14" s="254"/>
      <c r="HV14" s="254"/>
      <c r="HW14" s="254"/>
      <c r="HX14" s="254"/>
      <c r="HY14" s="254"/>
      <c r="HZ14" s="254"/>
      <c r="IA14" s="254"/>
      <c r="IB14" s="254"/>
      <c r="IC14" s="254"/>
      <c r="ID14" s="254"/>
      <c r="IE14" s="254"/>
      <c r="IF14" s="254"/>
      <c r="IG14" s="254"/>
      <c r="IH14" s="254"/>
      <c r="II14" s="254"/>
      <c r="IJ14" s="254"/>
      <c r="IK14" s="254"/>
      <c r="IL14" s="254"/>
      <c r="IM14" s="254"/>
      <c r="IN14" s="254"/>
      <c r="IO14" s="254"/>
      <c r="IP14" s="254"/>
      <c r="IQ14" s="254"/>
      <c r="IR14" s="254"/>
      <c r="IS14" s="254"/>
      <c r="IT14" s="254"/>
      <c r="IU14" s="254"/>
      <c r="IV14" s="254"/>
      <c r="IW14" s="254"/>
      <c r="IX14" s="254"/>
      <c r="IY14" s="254"/>
      <c r="IZ14" s="254"/>
      <c r="JA14" s="254"/>
      <c r="JB14" s="254"/>
      <c r="JC14" s="254"/>
      <c r="JD14" s="254"/>
      <c r="JE14" s="254"/>
      <c r="JF14" s="254"/>
      <c r="JG14" s="254"/>
      <c r="JH14" s="254"/>
      <c r="JI14" s="254"/>
      <c r="JJ14" s="254"/>
      <c r="JK14" s="254"/>
      <c r="JL14" s="254"/>
      <c r="JM14" s="254"/>
      <c r="JN14" s="254"/>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4"/>
      <c r="OF14" s="254"/>
      <c r="OG14" s="254"/>
      <c r="OH14" s="254"/>
      <c r="OI14" s="254"/>
      <c r="OJ14" s="254"/>
      <c r="OK14" s="254"/>
      <c r="OL14" s="254"/>
      <c r="OM14" s="254"/>
      <c r="ON14" s="254"/>
      <c r="OO14" s="254"/>
      <c r="OP14" s="254"/>
      <c r="OQ14" s="254"/>
      <c r="OR14" s="254"/>
      <c r="OS14" s="254"/>
      <c r="OT14" s="254"/>
      <c r="OU14" s="254"/>
      <c r="OV14" s="254"/>
      <c r="OW14" s="254"/>
      <c r="OX14" s="254"/>
      <c r="OY14" s="254"/>
      <c r="OZ14" s="254"/>
      <c r="PA14" s="254"/>
      <c r="PB14" s="254"/>
      <c r="PC14" s="254"/>
      <c r="PD14" s="254"/>
      <c r="PE14" s="254"/>
      <c r="PF14" s="254"/>
      <c r="PG14" s="254"/>
      <c r="PH14" s="254"/>
      <c r="PI14" s="254"/>
      <c r="PJ14" s="254"/>
      <c r="PK14" s="254"/>
      <c r="PL14" s="254"/>
      <c r="PM14" s="254"/>
      <c r="PN14" s="254"/>
      <c r="PO14" s="254"/>
      <c r="PP14" s="254"/>
      <c r="PQ14" s="254"/>
      <c r="PR14" s="254"/>
      <c r="PS14" s="254"/>
      <c r="PT14" s="254"/>
      <c r="PU14" s="254"/>
      <c r="PV14" s="254"/>
      <c r="PW14" s="254"/>
      <c r="PX14" s="254"/>
      <c r="PY14" s="254"/>
      <c r="PZ14" s="254"/>
      <c r="QA14" s="254"/>
      <c r="QB14" s="254"/>
      <c r="QC14" s="254"/>
      <c r="QD14" s="254"/>
      <c r="QE14" s="254"/>
      <c r="QF14" s="254"/>
      <c r="QG14" s="254"/>
      <c r="QH14" s="254"/>
      <c r="QI14" s="254"/>
      <c r="QJ14" s="254"/>
      <c r="QK14" s="254"/>
      <c r="QL14" s="254"/>
      <c r="QM14" s="254"/>
      <c r="QN14" s="254"/>
      <c r="QO14" s="254"/>
      <c r="QP14" s="254"/>
      <c r="QQ14" s="254"/>
      <c r="QR14" s="254"/>
      <c r="QS14" s="254"/>
      <c r="QT14" s="254"/>
      <c r="QU14" s="254"/>
      <c r="QV14" s="254"/>
      <c r="QW14" s="254"/>
      <c r="QX14" s="254"/>
      <c r="QY14" s="254"/>
      <c r="QZ14" s="254"/>
      <c r="RA14" s="254"/>
      <c r="RB14" s="254"/>
      <c r="RC14" s="254"/>
      <c r="RD14" s="254"/>
      <c r="RE14" s="254"/>
      <c r="RF14" s="254"/>
      <c r="RG14" s="254"/>
      <c r="RH14" s="254"/>
      <c r="RI14" s="254"/>
      <c r="RJ14" s="254"/>
      <c r="RK14" s="254"/>
      <c r="RL14" s="254"/>
      <c r="RM14" s="254"/>
      <c r="RN14" s="254"/>
      <c r="RO14" s="254"/>
      <c r="RP14" s="254"/>
      <c r="RQ14" s="254"/>
      <c r="RR14" s="254"/>
      <c r="RS14" s="254"/>
      <c r="RT14" s="254"/>
      <c r="RU14" s="254"/>
      <c r="RV14" s="254"/>
      <c r="RW14" s="254"/>
      <c r="RX14" s="254"/>
      <c r="RY14" s="254"/>
      <c r="RZ14" s="254"/>
      <c r="SA14" s="254"/>
      <c r="SB14" s="254"/>
      <c r="SC14" s="254"/>
      <c r="SD14" s="254"/>
      <c r="SE14" s="254"/>
      <c r="SF14" s="254"/>
      <c r="SG14" s="254"/>
      <c r="SH14" s="254"/>
      <c r="SI14" s="254"/>
      <c r="SJ14" s="254"/>
      <c r="SK14" s="254"/>
      <c r="SL14" s="254"/>
      <c r="SM14" s="254"/>
      <c r="SN14" s="254"/>
      <c r="SO14" s="254"/>
      <c r="SP14" s="254"/>
      <c r="SQ14" s="254"/>
      <c r="SR14" s="254"/>
      <c r="SS14" s="254"/>
      <c r="ST14" s="254"/>
      <c r="SU14" s="254"/>
      <c r="SV14" s="254"/>
      <c r="SW14" s="254"/>
      <c r="SX14" s="254"/>
      <c r="SY14" s="254"/>
      <c r="SZ14" s="254"/>
      <c r="TA14" s="254"/>
      <c r="TB14" s="254"/>
      <c r="TC14" s="254"/>
      <c r="TD14" s="254"/>
      <c r="TE14" s="254"/>
      <c r="TF14" s="254"/>
      <c r="TG14" s="254"/>
      <c r="TH14" s="254"/>
      <c r="TI14" s="254"/>
      <c r="TJ14" s="254"/>
      <c r="TK14" s="254"/>
      <c r="TL14" s="254"/>
      <c r="TM14" s="254"/>
      <c r="TN14" s="254"/>
      <c r="TO14" s="254"/>
      <c r="TP14" s="254"/>
      <c r="TQ14" s="254"/>
      <c r="TR14" s="254"/>
      <c r="TS14" s="254"/>
      <c r="TT14" s="254"/>
      <c r="TU14" s="254"/>
      <c r="TV14" s="254"/>
      <c r="TW14" s="254"/>
      <c r="TX14" s="254"/>
      <c r="TY14" s="254"/>
      <c r="TZ14" s="254"/>
      <c r="UA14" s="254"/>
      <c r="UB14" s="254"/>
      <c r="UC14" s="254"/>
      <c r="UD14" s="254"/>
      <c r="UE14" s="254"/>
      <c r="UF14" s="254"/>
      <c r="UG14" s="254"/>
      <c r="UH14" s="254"/>
      <c r="UI14" s="254"/>
    </row>
    <row r="15" spans="1:555" thickBot="1" x14ac:dyDescent="0.35">
      <c r="A15" s="254"/>
      <c r="B15" s="84"/>
      <c r="C15" s="68"/>
      <c r="D15" s="31"/>
      <c r="E15" s="84"/>
      <c r="F15" s="84"/>
      <c r="G15" s="84"/>
      <c r="H15" s="69"/>
      <c r="I15" s="69"/>
      <c r="J15" s="69"/>
      <c r="K15" s="102"/>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G15" s="254"/>
      <c r="FH15" s="254"/>
      <c r="FI15" s="254"/>
      <c r="FJ15" s="254"/>
      <c r="FK15" s="254"/>
      <c r="FL15" s="254"/>
      <c r="FM15" s="254"/>
      <c r="FN15" s="254"/>
      <c r="FO15" s="254"/>
      <c r="FP15" s="254"/>
      <c r="FQ15" s="254"/>
      <c r="FR15" s="254"/>
      <c r="FS15" s="254"/>
      <c r="FT15" s="254"/>
      <c r="FU15" s="254"/>
      <c r="FV15" s="254"/>
      <c r="FW15" s="254"/>
      <c r="FX15" s="254"/>
      <c r="FY15" s="254"/>
      <c r="FZ15" s="254"/>
      <c r="GA15" s="254"/>
      <c r="GB15" s="254"/>
      <c r="GC15" s="254"/>
      <c r="GD15" s="254"/>
      <c r="GE15" s="254"/>
      <c r="GF15" s="254"/>
      <c r="GG15" s="254"/>
      <c r="GH15" s="254"/>
      <c r="GI15" s="254"/>
      <c r="GJ15" s="254"/>
      <c r="GK15" s="254"/>
      <c r="GL15" s="254"/>
      <c r="GM15" s="254"/>
      <c r="GN15" s="254"/>
      <c r="GO15" s="254"/>
      <c r="GP15" s="254"/>
      <c r="GQ15" s="254"/>
      <c r="GR15" s="254"/>
      <c r="GS15" s="254"/>
      <c r="GT15" s="254"/>
      <c r="GU15" s="254"/>
      <c r="GV15" s="254"/>
      <c r="GW15" s="254"/>
      <c r="GX15" s="254"/>
      <c r="GY15" s="254"/>
      <c r="GZ15" s="254"/>
      <c r="HA15" s="254"/>
      <c r="HB15" s="254"/>
      <c r="HC15" s="254"/>
      <c r="HD15" s="254"/>
      <c r="HE15" s="254"/>
      <c r="HF15" s="254"/>
      <c r="HG15" s="254"/>
      <c r="HH15" s="254"/>
      <c r="HI15" s="254"/>
      <c r="HJ15" s="254"/>
      <c r="HK15" s="254"/>
      <c r="HL15" s="254"/>
      <c r="HM15" s="254"/>
      <c r="HN15" s="254"/>
      <c r="HO15" s="254"/>
      <c r="HP15" s="254"/>
      <c r="HQ15" s="254"/>
      <c r="HR15" s="254"/>
      <c r="HS15" s="254"/>
      <c r="HT15" s="254"/>
      <c r="HU15" s="254"/>
      <c r="HV15" s="254"/>
      <c r="HW15" s="254"/>
      <c r="HX15" s="254"/>
      <c r="HY15" s="254"/>
      <c r="HZ15" s="254"/>
      <c r="IA15" s="254"/>
      <c r="IB15" s="254"/>
      <c r="IC15" s="254"/>
      <c r="ID15" s="254"/>
      <c r="IE15" s="254"/>
      <c r="IF15" s="254"/>
      <c r="IG15" s="254"/>
      <c r="IH15" s="254"/>
      <c r="II15" s="254"/>
      <c r="IJ15" s="254"/>
      <c r="IK15" s="254"/>
      <c r="IL15" s="254"/>
      <c r="IM15" s="254"/>
      <c r="IN15" s="254"/>
      <c r="IO15" s="254"/>
      <c r="IP15" s="254"/>
      <c r="IQ15" s="254"/>
      <c r="IR15" s="254"/>
      <c r="IS15" s="254"/>
      <c r="IT15" s="254"/>
      <c r="IU15" s="254"/>
      <c r="IV15" s="254"/>
      <c r="IW15" s="254"/>
      <c r="IX15" s="254"/>
      <c r="IY15" s="254"/>
      <c r="IZ15" s="254"/>
      <c r="JA15" s="254"/>
      <c r="JB15" s="254"/>
      <c r="JC15" s="254"/>
      <c r="JD15" s="254"/>
      <c r="JE15" s="254"/>
      <c r="JF15" s="254"/>
      <c r="JG15" s="254"/>
      <c r="JH15" s="254"/>
      <c r="JI15" s="254"/>
      <c r="JJ15" s="254"/>
      <c r="JK15" s="254"/>
      <c r="JL15" s="254"/>
      <c r="JM15" s="254"/>
      <c r="JN15" s="254"/>
      <c r="JO15" s="254"/>
      <c r="JP15" s="254"/>
      <c r="JQ15" s="254"/>
      <c r="JR15" s="254"/>
      <c r="JS15" s="254"/>
      <c r="JT15" s="254"/>
      <c r="JU15" s="254"/>
      <c r="JV15" s="254"/>
      <c r="JW15" s="254"/>
      <c r="JX15" s="254"/>
      <c r="JY15" s="254"/>
      <c r="JZ15" s="254"/>
      <c r="KA15" s="254"/>
      <c r="KB15" s="254"/>
      <c r="KC15" s="254"/>
      <c r="KD15" s="254"/>
      <c r="KE15" s="254"/>
      <c r="KF15" s="254"/>
      <c r="KG15" s="254"/>
      <c r="KH15" s="254"/>
      <c r="KI15" s="254"/>
      <c r="KJ15" s="254"/>
      <c r="KK15" s="254"/>
      <c r="KL15" s="254"/>
      <c r="KM15" s="254"/>
      <c r="KN15" s="254"/>
      <c r="KO15" s="254"/>
      <c r="KP15" s="254"/>
      <c r="KQ15" s="254"/>
      <c r="KR15" s="254"/>
      <c r="KS15" s="254"/>
      <c r="KT15" s="254"/>
      <c r="KU15" s="254"/>
      <c r="KV15" s="254"/>
      <c r="KW15" s="254"/>
      <c r="KX15" s="254"/>
      <c r="KY15" s="254"/>
      <c r="KZ15" s="254"/>
      <c r="LA15" s="254"/>
      <c r="LB15" s="254"/>
      <c r="LC15" s="254"/>
      <c r="LD15" s="254"/>
      <c r="LE15" s="254"/>
      <c r="LF15" s="254"/>
      <c r="LG15" s="254"/>
      <c r="LH15" s="254"/>
      <c r="LI15" s="254"/>
      <c r="LJ15" s="254"/>
      <c r="LK15" s="254"/>
      <c r="LL15" s="254"/>
      <c r="LM15" s="254"/>
      <c r="LN15" s="254"/>
      <c r="LO15" s="254"/>
      <c r="LP15" s="254"/>
      <c r="LQ15" s="254"/>
      <c r="LR15" s="254"/>
      <c r="LS15" s="254"/>
      <c r="LT15" s="254"/>
      <c r="LU15" s="254"/>
      <c r="LV15" s="254"/>
      <c r="LW15" s="254"/>
      <c r="LX15" s="254"/>
      <c r="LY15" s="254"/>
      <c r="LZ15" s="254"/>
      <c r="MA15" s="254"/>
      <c r="MB15" s="254"/>
      <c r="MC15" s="254"/>
      <c r="MD15" s="254"/>
      <c r="ME15" s="254"/>
      <c r="MF15" s="254"/>
      <c r="MG15" s="254"/>
      <c r="MH15" s="254"/>
      <c r="MI15" s="254"/>
      <c r="MJ15" s="254"/>
      <c r="MK15" s="254"/>
      <c r="ML15" s="254"/>
      <c r="MM15" s="254"/>
      <c r="MN15" s="254"/>
      <c r="MO15" s="254"/>
      <c r="MP15" s="254"/>
      <c r="MQ15" s="254"/>
      <c r="MR15" s="254"/>
      <c r="MS15" s="254"/>
      <c r="MT15" s="254"/>
      <c r="MU15" s="254"/>
      <c r="MV15" s="254"/>
      <c r="MW15" s="254"/>
      <c r="MX15" s="254"/>
      <c r="MY15" s="254"/>
      <c r="MZ15" s="254"/>
      <c r="NA15" s="254"/>
      <c r="NB15" s="254"/>
      <c r="NC15" s="254"/>
      <c r="ND15" s="254"/>
      <c r="NE15" s="254"/>
      <c r="NF15" s="254"/>
      <c r="NG15" s="254"/>
      <c r="NH15" s="254"/>
      <c r="NI15" s="254"/>
      <c r="NJ15" s="254"/>
      <c r="NK15" s="254"/>
      <c r="NL15" s="254"/>
      <c r="NM15" s="254"/>
      <c r="NN15" s="254"/>
      <c r="NO15" s="254"/>
      <c r="NP15" s="254"/>
      <c r="NQ15" s="254"/>
      <c r="NR15" s="254"/>
      <c r="NS15" s="254"/>
      <c r="NT15" s="254"/>
      <c r="NU15" s="254"/>
      <c r="NV15" s="254"/>
      <c r="NW15" s="254"/>
      <c r="NX15" s="254"/>
      <c r="NY15" s="254"/>
      <c r="NZ15" s="254"/>
      <c r="OA15" s="254"/>
      <c r="OB15" s="254"/>
      <c r="OC15" s="254"/>
      <c r="OD15" s="254"/>
      <c r="OE15" s="254"/>
      <c r="OF15" s="254"/>
      <c r="OG15" s="254"/>
      <c r="OH15" s="254"/>
      <c r="OI15" s="254"/>
      <c r="OJ15" s="254"/>
      <c r="OK15" s="254"/>
      <c r="OL15" s="254"/>
      <c r="OM15" s="254"/>
      <c r="ON15" s="254"/>
      <c r="OO15" s="254"/>
      <c r="OP15" s="254"/>
      <c r="OQ15" s="254"/>
      <c r="OR15" s="254"/>
      <c r="OS15" s="254"/>
      <c r="OT15" s="254"/>
      <c r="OU15" s="254"/>
      <c r="OV15" s="254"/>
      <c r="OW15" s="254"/>
      <c r="OX15" s="254"/>
      <c r="OY15" s="254"/>
      <c r="OZ15" s="254"/>
      <c r="PA15" s="254"/>
      <c r="PB15" s="254"/>
      <c r="PC15" s="254"/>
      <c r="PD15" s="254"/>
      <c r="PE15" s="254"/>
      <c r="PF15" s="254"/>
      <c r="PG15" s="254"/>
      <c r="PH15" s="254"/>
      <c r="PI15" s="254"/>
      <c r="PJ15" s="254"/>
      <c r="PK15" s="254"/>
      <c r="PL15" s="254"/>
      <c r="PM15" s="254"/>
      <c r="PN15" s="254"/>
      <c r="PO15" s="254"/>
      <c r="PP15" s="254"/>
      <c r="PQ15" s="254"/>
      <c r="PR15" s="254"/>
      <c r="PS15" s="254"/>
      <c r="PT15" s="254"/>
      <c r="PU15" s="254"/>
      <c r="PV15" s="254"/>
      <c r="PW15" s="254"/>
      <c r="PX15" s="254"/>
      <c r="PY15" s="254"/>
      <c r="PZ15" s="254"/>
      <c r="QA15" s="254"/>
      <c r="QB15" s="254"/>
      <c r="QC15" s="254"/>
      <c r="QD15" s="254"/>
      <c r="QE15" s="254"/>
      <c r="QF15" s="254"/>
      <c r="QG15" s="254"/>
      <c r="QH15" s="254"/>
      <c r="QI15" s="254"/>
      <c r="QJ15" s="254"/>
      <c r="QK15" s="254"/>
      <c r="QL15" s="254"/>
      <c r="QM15" s="254"/>
      <c r="QN15" s="254"/>
      <c r="QO15" s="254"/>
      <c r="QP15" s="254"/>
      <c r="QQ15" s="254"/>
      <c r="QR15" s="254"/>
      <c r="QS15" s="254"/>
      <c r="QT15" s="254"/>
      <c r="QU15" s="254"/>
      <c r="QV15" s="254"/>
      <c r="QW15" s="254"/>
      <c r="QX15" s="254"/>
      <c r="QY15" s="254"/>
      <c r="QZ15" s="254"/>
      <c r="RA15" s="254"/>
      <c r="RB15" s="254"/>
      <c r="RC15" s="254"/>
      <c r="RD15" s="254"/>
      <c r="RE15" s="254"/>
      <c r="RF15" s="254"/>
      <c r="RG15" s="254"/>
      <c r="RH15" s="254"/>
      <c r="RI15" s="254"/>
      <c r="RJ15" s="254"/>
      <c r="RK15" s="254"/>
      <c r="RL15" s="254"/>
      <c r="RM15" s="254"/>
      <c r="RN15" s="254"/>
      <c r="RO15" s="254"/>
      <c r="RP15" s="254"/>
      <c r="RQ15" s="254"/>
      <c r="RR15" s="254"/>
      <c r="RS15" s="254"/>
      <c r="RT15" s="254"/>
      <c r="RU15" s="254"/>
      <c r="RV15" s="254"/>
      <c r="RW15" s="254"/>
      <c r="RX15" s="254"/>
      <c r="RY15" s="254"/>
      <c r="RZ15" s="254"/>
      <c r="SA15" s="254"/>
      <c r="SB15" s="254"/>
      <c r="SC15" s="254"/>
      <c r="SD15" s="254"/>
      <c r="SE15" s="254"/>
      <c r="SF15" s="254"/>
      <c r="SG15" s="254"/>
      <c r="SH15" s="254"/>
      <c r="SI15" s="254"/>
      <c r="SJ15" s="254"/>
      <c r="SK15" s="254"/>
      <c r="SL15" s="254"/>
      <c r="SM15" s="254"/>
      <c r="SN15" s="254"/>
      <c r="SO15" s="254"/>
      <c r="SP15" s="254"/>
      <c r="SQ15" s="254"/>
      <c r="SR15" s="254"/>
      <c r="SS15" s="254"/>
      <c r="ST15" s="254"/>
      <c r="SU15" s="254"/>
      <c r="SV15" s="254"/>
      <c r="SW15" s="254"/>
      <c r="SX15" s="254"/>
      <c r="SY15" s="254"/>
      <c r="SZ15" s="254"/>
      <c r="TA15" s="254"/>
      <c r="TB15" s="254"/>
      <c r="TC15" s="254"/>
      <c r="TD15" s="254"/>
      <c r="TE15" s="254"/>
      <c r="TF15" s="254"/>
      <c r="TG15" s="254"/>
      <c r="TH15" s="254"/>
      <c r="TI15" s="254"/>
      <c r="TJ15" s="254"/>
      <c r="TK15" s="254"/>
      <c r="TL15" s="254"/>
      <c r="TM15" s="254"/>
      <c r="TN15" s="254"/>
      <c r="TO15" s="254"/>
      <c r="TP15" s="254"/>
      <c r="TQ15" s="254"/>
      <c r="TR15" s="254"/>
      <c r="TS15" s="254"/>
      <c r="TT15" s="254"/>
      <c r="TU15" s="254"/>
      <c r="TV15" s="254"/>
      <c r="TW15" s="254"/>
      <c r="TX15" s="254"/>
      <c r="TY15" s="254"/>
      <c r="TZ15" s="254"/>
      <c r="UA15" s="254"/>
      <c r="UB15" s="254"/>
      <c r="UC15" s="254"/>
      <c r="UD15" s="254"/>
      <c r="UE15" s="254"/>
      <c r="UF15" s="254"/>
      <c r="UG15" s="254"/>
      <c r="UH15" s="254"/>
      <c r="UI15" s="254"/>
    </row>
    <row r="16" spans="1:555" ht="30.75" thickBot="1" x14ac:dyDescent="0.3">
      <c r="A16" s="254"/>
      <c r="B16" s="84"/>
      <c r="C16" s="114" t="s">
        <v>1311</v>
      </c>
      <c r="D16" s="116" t="s">
        <v>99</v>
      </c>
      <c r="E16" s="116" t="s">
        <v>1313</v>
      </c>
      <c r="F16" s="115" t="s">
        <v>1314</v>
      </c>
      <c r="G16" s="121" t="s">
        <v>1315</v>
      </c>
      <c r="H16" s="116" t="s">
        <v>1316</v>
      </c>
      <c r="I16" s="116" t="s">
        <v>711</v>
      </c>
      <c r="J16" s="116" t="s">
        <v>1317</v>
      </c>
      <c r="K16" s="116" t="s">
        <v>1318</v>
      </c>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c r="IU16" s="254"/>
      <c r="IV16" s="254"/>
      <c r="IW16" s="254"/>
      <c r="IX16" s="254"/>
      <c r="IY16" s="254"/>
      <c r="IZ16" s="254"/>
      <c r="JA16" s="254"/>
      <c r="JB16" s="254"/>
      <c r="JC16" s="254"/>
      <c r="JD16" s="254"/>
      <c r="JE16" s="254"/>
      <c r="JF16" s="254"/>
      <c r="JG16" s="254"/>
      <c r="JH16" s="254"/>
      <c r="JI16" s="254"/>
      <c r="JJ16" s="254"/>
      <c r="JK16" s="254"/>
      <c r="JL16" s="254"/>
      <c r="JM16" s="254"/>
      <c r="JN16" s="254"/>
      <c r="JO16" s="254"/>
      <c r="JP16" s="254"/>
      <c r="JQ16" s="254"/>
      <c r="JR16" s="254"/>
      <c r="JS16" s="254"/>
      <c r="JT16" s="254"/>
      <c r="JU16" s="254"/>
      <c r="JV16" s="254"/>
      <c r="JW16" s="254"/>
      <c r="JX16" s="254"/>
      <c r="JY16" s="254"/>
      <c r="JZ16" s="254"/>
      <c r="KA16" s="254"/>
      <c r="KB16" s="254"/>
      <c r="KC16" s="254"/>
      <c r="KD16" s="254"/>
      <c r="KE16" s="254"/>
      <c r="KF16" s="254"/>
      <c r="KG16" s="254"/>
      <c r="KH16" s="254"/>
      <c r="KI16" s="254"/>
      <c r="KJ16" s="254"/>
      <c r="KK16" s="254"/>
      <c r="KL16" s="254"/>
      <c r="KM16" s="254"/>
      <c r="KN16" s="254"/>
      <c r="KO16" s="254"/>
      <c r="KP16" s="254"/>
      <c r="KQ16" s="254"/>
      <c r="KR16" s="254"/>
      <c r="KS16" s="254"/>
      <c r="KT16" s="254"/>
      <c r="KU16" s="254"/>
      <c r="KV16" s="254"/>
      <c r="KW16" s="254"/>
      <c r="KX16" s="254"/>
      <c r="KY16" s="254"/>
      <c r="KZ16" s="254"/>
      <c r="LA16" s="254"/>
      <c r="LB16" s="254"/>
      <c r="LC16" s="254"/>
      <c r="LD16" s="254"/>
      <c r="LE16" s="254"/>
      <c r="LF16" s="254"/>
      <c r="LG16" s="254"/>
      <c r="LH16" s="254"/>
      <c r="LI16" s="254"/>
      <c r="LJ16" s="254"/>
      <c r="LK16" s="254"/>
      <c r="LL16" s="254"/>
      <c r="LM16" s="254"/>
      <c r="LN16" s="254"/>
      <c r="LO16" s="254"/>
      <c r="LP16" s="254"/>
      <c r="LQ16" s="254"/>
      <c r="LR16" s="254"/>
      <c r="LS16" s="254"/>
      <c r="LT16" s="254"/>
      <c r="LU16" s="254"/>
      <c r="LV16" s="254"/>
      <c r="LW16" s="254"/>
      <c r="LX16" s="254"/>
      <c r="LY16" s="254"/>
      <c r="LZ16" s="254"/>
      <c r="MA16" s="254"/>
      <c r="MB16" s="254"/>
      <c r="MC16" s="254"/>
      <c r="MD16" s="254"/>
      <c r="ME16" s="254"/>
      <c r="MF16" s="254"/>
      <c r="MG16" s="254"/>
      <c r="MH16" s="254"/>
      <c r="MI16" s="254"/>
      <c r="MJ16" s="254"/>
      <c r="MK16" s="254"/>
      <c r="ML16" s="254"/>
      <c r="MM16" s="254"/>
      <c r="MN16" s="254"/>
      <c r="MO16" s="254"/>
      <c r="MP16" s="254"/>
      <c r="MQ16" s="254"/>
      <c r="MR16" s="254"/>
      <c r="MS16" s="254"/>
      <c r="MT16" s="254"/>
      <c r="MU16" s="254"/>
      <c r="MV16" s="254"/>
      <c r="MW16" s="254"/>
      <c r="MX16" s="254"/>
      <c r="MY16" s="254"/>
      <c r="MZ16" s="254"/>
      <c r="NA16" s="254"/>
      <c r="NB16" s="254"/>
      <c r="NC16" s="254"/>
      <c r="ND16" s="254"/>
      <c r="NE16" s="254"/>
      <c r="NF16" s="254"/>
      <c r="NG16" s="254"/>
      <c r="NH16" s="254"/>
      <c r="NI16" s="254"/>
      <c r="NJ16" s="254"/>
      <c r="NK16" s="254"/>
      <c r="NL16" s="254"/>
      <c r="NM16" s="254"/>
      <c r="NN16" s="254"/>
      <c r="NO16" s="254"/>
      <c r="NP16" s="254"/>
      <c r="NQ16" s="254"/>
      <c r="NR16" s="254"/>
      <c r="NS16" s="254"/>
      <c r="NT16" s="254"/>
      <c r="NU16" s="254"/>
      <c r="NV16" s="254"/>
      <c r="NW16" s="254"/>
      <c r="NX16" s="254"/>
      <c r="NY16" s="254"/>
      <c r="NZ16" s="254"/>
      <c r="OA16" s="254"/>
      <c r="OB16" s="254"/>
      <c r="OC16" s="254"/>
      <c r="OD16" s="254"/>
      <c r="OE16" s="254"/>
      <c r="OF16" s="254"/>
      <c r="OG16" s="254"/>
      <c r="OH16" s="254"/>
      <c r="OI16" s="254"/>
      <c r="OJ16" s="254"/>
      <c r="OK16" s="254"/>
      <c r="OL16" s="254"/>
      <c r="OM16" s="254"/>
      <c r="ON16" s="254"/>
      <c r="OO16" s="254"/>
      <c r="OP16" s="254"/>
      <c r="OQ16" s="254"/>
      <c r="OR16" s="254"/>
      <c r="OS16" s="254"/>
      <c r="OT16" s="254"/>
      <c r="OU16" s="254"/>
      <c r="OV16" s="254"/>
      <c r="OW16" s="254"/>
      <c r="OX16" s="254"/>
      <c r="OY16" s="254"/>
      <c r="OZ16" s="254"/>
      <c r="PA16" s="254"/>
      <c r="PB16" s="254"/>
      <c r="PC16" s="254"/>
      <c r="PD16" s="254"/>
      <c r="PE16" s="254"/>
      <c r="PF16" s="254"/>
      <c r="PG16" s="254"/>
      <c r="PH16" s="254"/>
      <c r="PI16" s="254"/>
      <c r="PJ16" s="254"/>
      <c r="PK16" s="254"/>
      <c r="PL16" s="254"/>
      <c r="PM16" s="254"/>
      <c r="PN16" s="254"/>
      <c r="PO16" s="254"/>
      <c r="PP16" s="254"/>
      <c r="PQ16" s="254"/>
      <c r="PR16" s="254"/>
      <c r="PS16" s="254"/>
      <c r="PT16" s="254"/>
      <c r="PU16" s="254"/>
      <c r="PV16" s="254"/>
      <c r="PW16" s="254"/>
      <c r="PX16" s="254"/>
      <c r="PY16" s="254"/>
      <c r="PZ16" s="254"/>
      <c r="QA16" s="254"/>
      <c r="QB16" s="254"/>
      <c r="QC16" s="254"/>
      <c r="QD16" s="254"/>
      <c r="QE16" s="254"/>
      <c r="QF16" s="254"/>
      <c r="QG16" s="254"/>
      <c r="QH16" s="254"/>
      <c r="QI16" s="254"/>
      <c r="QJ16" s="254"/>
      <c r="QK16" s="254"/>
      <c r="QL16" s="254"/>
      <c r="QM16" s="254"/>
      <c r="QN16" s="254"/>
      <c r="QO16" s="254"/>
      <c r="QP16" s="254"/>
      <c r="QQ16" s="254"/>
      <c r="QR16" s="254"/>
      <c r="QS16" s="254"/>
      <c r="QT16" s="254"/>
      <c r="QU16" s="254"/>
      <c r="QV16" s="254"/>
      <c r="QW16" s="254"/>
      <c r="QX16" s="254"/>
      <c r="QY16" s="254"/>
      <c r="QZ16" s="254"/>
      <c r="RA16" s="254"/>
      <c r="RB16" s="254"/>
      <c r="RC16" s="254"/>
      <c r="RD16" s="254"/>
      <c r="RE16" s="254"/>
      <c r="RF16" s="254"/>
      <c r="RG16" s="254"/>
      <c r="RH16" s="254"/>
      <c r="RI16" s="254"/>
      <c r="RJ16" s="254"/>
      <c r="RK16" s="254"/>
      <c r="RL16" s="254"/>
      <c r="RM16" s="254"/>
      <c r="RN16" s="254"/>
      <c r="RO16" s="254"/>
      <c r="RP16" s="254"/>
      <c r="RQ16" s="254"/>
      <c r="RR16" s="254"/>
      <c r="RS16" s="254"/>
      <c r="RT16" s="254"/>
      <c r="RU16" s="254"/>
      <c r="RV16" s="254"/>
      <c r="RW16" s="254"/>
      <c r="RX16" s="254"/>
      <c r="RY16" s="254"/>
      <c r="RZ16" s="254"/>
      <c r="SA16" s="254"/>
      <c r="SB16" s="254"/>
      <c r="SC16" s="254"/>
      <c r="SD16" s="254"/>
      <c r="SE16" s="254"/>
      <c r="SF16" s="254"/>
      <c r="SG16" s="254"/>
      <c r="SH16" s="254"/>
      <c r="SI16" s="254"/>
      <c r="SJ16" s="254"/>
      <c r="SK16" s="254"/>
      <c r="SL16" s="254"/>
      <c r="SM16" s="254"/>
      <c r="SN16" s="254"/>
      <c r="SO16" s="254"/>
      <c r="SP16" s="254"/>
      <c r="SQ16" s="254"/>
      <c r="SR16" s="254"/>
      <c r="SS16" s="254"/>
      <c r="ST16" s="254"/>
      <c r="SU16" s="254"/>
      <c r="SV16" s="254"/>
      <c r="SW16" s="254"/>
      <c r="SX16" s="254"/>
      <c r="SY16" s="254"/>
      <c r="SZ16" s="254"/>
      <c r="TA16" s="254"/>
      <c r="TB16" s="254"/>
      <c r="TC16" s="254"/>
      <c r="TD16" s="254"/>
      <c r="TE16" s="254"/>
      <c r="TF16" s="254"/>
      <c r="TG16" s="254"/>
      <c r="TH16" s="254"/>
      <c r="TI16" s="254"/>
      <c r="TJ16" s="254"/>
      <c r="TK16" s="254"/>
      <c r="TL16" s="254"/>
      <c r="TM16" s="254"/>
      <c r="TN16" s="254"/>
      <c r="TO16" s="254"/>
      <c r="TP16" s="254"/>
      <c r="TQ16" s="254"/>
      <c r="TR16" s="254"/>
      <c r="TS16" s="254"/>
      <c r="TT16" s="254"/>
      <c r="TU16" s="254"/>
      <c r="TV16" s="254"/>
      <c r="TW16" s="254"/>
      <c r="TX16" s="254"/>
      <c r="TY16" s="254"/>
      <c r="TZ16" s="254"/>
      <c r="UA16" s="254"/>
      <c r="UB16" s="254"/>
      <c r="UC16" s="254"/>
      <c r="UD16" s="254"/>
      <c r="UE16" s="254"/>
      <c r="UF16" s="254"/>
      <c r="UG16" s="254"/>
      <c r="UH16" s="254"/>
      <c r="UI16" s="254"/>
    </row>
    <row r="17" spans="2:11" ht="14.45" x14ac:dyDescent="0.3">
      <c r="B17" s="84"/>
      <c r="C17" s="85" t="s">
        <v>105</v>
      </c>
      <c r="D17" s="144"/>
      <c r="E17" s="86">
        <v>2800</v>
      </c>
      <c r="F17" s="87">
        <f>D17*E17</f>
        <v>0</v>
      </c>
      <c r="G17" s="146"/>
      <c r="H17" s="88" t="s">
        <v>470</v>
      </c>
      <c r="I17" s="88" t="str">
        <f>VLOOKUP(H17,Presupuesto!$B$11:$C$565,2,0)</f>
        <v>MUEBLES VARIOS DE OFICINA</v>
      </c>
      <c r="J17" s="181" t="s">
        <v>72</v>
      </c>
      <c r="K17" s="88" t="s">
        <v>733</v>
      </c>
    </row>
    <row r="18" spans="2:11" ht="32.25" customHeight="1" x14ac:dyDescent="0.25">
      <c r="B18" s="84"/>
      <c r="C18" s="89" t="s">
        <v>106</v>
      </c>
      <c r="D18" s="137">
        <v>20</v>
      </c>
      <c r="E18" s="90">
        <v>2400</v>
      </c>
      <c r="F18" s="87">
        <f>D18*E18</f>
        <v>48000</v>
      </c>
      <c r="G18" s="146" t="s">
        <v>712</v>
      </c>
      <c r="H18" s="91" t="s">
        <v>470</v>
      </c>
      <c r="I18" s="88" t="str">
        <f>VLOOKUP(H18,Presupuesto!$B$11:$C$565,2,0)</f>
        <v>MUEBLES VARIOS DE OFICINA</v>
      </c>
      <c r="J18" s="88" t="s">
        <v>74</v>
      </c>
      <c r="K18" s="88" t="s">
        <v>720</v>
      </c>
    </row>
    <row r="19" spans="2:11" ht="14.45" x14ac:dyDescent="0.3">
      <c r="B19" s="84"/>
      <c r="C19" s="89" t="s">
        <v>107</v>
      </c>
      <c r="D19" s="137"/>
      <c r="E19" s="90">
        <v>1000</v>
      </c>
      <c r="F19" s="87">
        <f t="shared" ref="F19:F26" si="0">D19*E19</f>
        <v>0</v>
      </c>
      <c r="G19" s="146"/>
      <c r="H19" s="91" t="s">
        <v>470</v>
      </c>
      <c r="I19" s="88" t="str">
        <f>VLOOKUP(H19,Presupuesto!$B$11:$C$565,2,0)</f>
        <v>MUEBLES VARIOS DE OFICINA</v>
      </c>
      <c r="J19" s="88" t="str">
        <f t="shared" ref="J19:J26" si="1">$J$17</f>
        <v>Posgrado</v>
      </c>
      <c r="K19" s="88" t="s">
        <v>721</v>
      </c>
    </row>
    <row r="20" spans="2:11" ht="14.45" x14ac:dyDescent="0.3">
      <c r="B20" s="84"/>
      <c r="C20" s="89" t="s">
        <v>108</v>
      </c>
      <c r="D20" s="137"/>
      <c r="E20" s="90">
        <v>6000</v>
      </c>
      <c r="F20" s="87">
        <f t="shared" si="0"/>
        <v>0</v>
      </c>
      <c r="G20" s="146"/>
      <c r="H20" s="91" t="s">
        <v>470</v>
      </c>
      <c r="I20" s="88" t="str">
        <f>VLOOKUP(H20,Presupuesto!$B$11:$C$565,2,0)</f>
        <v>MUEBLES VARIOS DE OFICINA</v>
      </c>
      <c r="J20" s="88" t="str">
        <f t="shared" si="1"/>
        <v>Posgrado</v>
      </c>
      <c r="K20" s="88" t="s">
        <v>721</v>
      </c>
    </row>
    <row r="21" spans="2:11" x14ac:dyDescent="0.25">
      <c r="B21" s="84"/>
      <c r="C21" s="89" t="s">
        <v>109</v>
      </c>
      <c r="D21" s="137">
        <v>15</v>
      </c>
      <c r="E21" s="90">
        <v>3000</v>
      </c>
      <c r="F21" s="87">
        <f t="shared" si="0"/>
        <v>45000</v>
      </c>
      <c r="G21" s="146" t="s">
        <v>712</v>
      </c>
      <c r="H21" s="91" t="s">
        <v>470</v>
      </c>
      <c r="I21" s="88" t="str">
        <f>VLOOKUP(H21,Presupuesto!$B$11:$C$565,2,0)</f>
        <v>MUEBLES VARIOS DE OFICINA</v>
      </c>
      <c r="J21" s="88" t="s">
        <v>74</v>
      </c>
      <c r="K21" s="88" t="s">
        <v>721</v>
      </c>
    </row>
    <row r="22" spans="2:11" ht="14.45" x14ac:dyDescent="0.3">
      <c r="B22" s="84"/>
      <c r="C22" s="89" t="s">
        <v>110</v>
      </c>
      <c r="D22" s="137"/>
      <c r="E22" s="90">
        <v>10000</v>
      </c>
      <c r="F22" s="87">
        <f t="shared" si="0"/>
        <v>0</v>
      </c>
      <c r="G22" s="146"/>
      <c r="H22" s="91" t="s">
        <v>470</v>
      </c>
      <c r="I22" s="88" t="str">
        <f>VLOOKUP(H22,Presupuesto!$B$11:$C$565,2,0)</f>
        <v>MUEBLES VARIOS DE OFICINA</v>
      </c>
      <c r="J22" s="88" t="str">
        <f t="shared" si="1"/>
        <v>Posgrado</v>
      </c>
      <c r="K22" s="88" t="s">
        <v>721</v>
      </c>
    </row>
    <row r="23" spans="2:11" ht="14.45" x14ac:dyDescent="0.3">
      <c r="B23" s="84"/>
      <c r="C23" s="89" t="s">
        <v>111</v>
      </c>
      <c r="D23" s="137"/>
      <c r="E23" s="90">
        <v>8000</v>
      </c>
      <c r="F23" s="87">
        <f t="shared" si="0"/>
        <v>0</v>
      </c>
      <c r="G23" s="146"/>
      <c r="H23" s="91" t="s">
        <v>472</v>
      </c>
      <c r="I23" s="88" t="str">
        <f>VLOOKUP(H23,Presupuesto!$B$11:$C$565,2,0)</f>
        <v>EQUIPOS VARIOS DE OFICINA</v>
      </c>
      <c r="J23" s="88" t="str">
        <f t="shared" si="1"/>
        <v>Posgrado</v>
      </c>
      <c r="K23" s="88" t="s">
        <v>721</v>
      </c>
    </row>
    <row r="24" spans="2:11" ht="14.45" x14ac:dyDescent="0.3">
      <c r="B24" s="84"/>
      <c r="C24" s="89" t="s">
        <v>112</v>
      </c>
      <c r="D24" s="137"/>
      <c r="E24" s="90">
        <v>2000</v>
      </c>
      <c r="F24" s="87">
        <f t="shared" si="0"/>
        <v>0</v>
      </c>
      <c r="G24" s="146"/>
      <c r="H24" s="91" t="s">
        <v>472</v>
      </c>
      <c r="I24" s="88" t="str">
        <f>VLOOKUP(H24,Presupuesto!$B$11:$C$565,2,0)</f>
        <v>EQUIPOS VARIOS DE OFICINA</v>
      </c>
      <c r="J24" s="88" t="str">
        <f t="shared" si="1"/>
        <v>Posgrado</v>
      </c>
      <c r="K24" s="88" t="s">
        <v>732</v>
      </c>
    </row>
    <row r="25" spans="2:11" ht="14.45" x14ac:dyDescent="0.3">
      <c r="B25" s="84"/>
      <c r="C25" s="89" t="s">
        <v>113</v>
      </c>
      <c r="D25" s="137"/>
      <c r="E25" s="90">
        <v>5000</v>
      </c>
      <c r="F25" s="87">
        <f t="shared" si="0"/>
        <v>0</v>
      </c>
      <c r="G25" s="146"/>
      <c r="H25" s="91" t="s">
        <v>472</v>
      </c>
      <c r="I25" s="88" t="str">
        <f>VLOOKUP(H25,Presupuesto!$B$11:$C$565,2,0)</f>
        <v>EQUIPOS VARIOS DE OFICINA</v>
      </c>
      <c r="J25" s="88" t="str">
        <f t="shared" si="1"/>
        <v>Posgrado</v>
      </c>
      <c r="K25" s="88" t="s">
        <v>727</v>
      </c>
    </row>
    <row r="26" spans="2:11" thickBot="1" x14ac:dyDescent="0.35">
      <c r="B26" s="84"/>
      <c r="C26" s="92" t="s">
        <v>114</v>
      </c>
      <c r="D26" s="145"/>
      <c r="E26" s="94">
        <v>100000</v>
      </c>
      <c r="F26" s="95">
        <f t="shared" si="0"/>
        <v>0</v>
      </c>
      <c r="G26" s="147"/>
      <c r="H26" s="96" t="s">
        <v>472</v>
      </c>
      <c r="I26" s="96" t="str">
        <f>VLOOKUP(H26,Presupuesto!$B$11:$C$565,2,0)</f>
        <v>EQUIPOS VARIOS DE OFICINA</v>
      </c>
      <c r="J26" s="96" t="str">
        <f t="shared" si="1"/>
        <v>Posgrado</v>
      </c>
      <c r="K26" s="113" t="s">
        <v>719</v>
      </c>
    </row>
    <row r="27" spans="2:11" ht="14.45" x14ac:dyDescent="0.3">
      <c r="B27" s="84"/>
      <c r="C27" s="254"/>
      <c r="D27" s="254"/>
      <c r="E27" s="254"/>
      <c r="F27" s="254"/>
      <c r="G27" s="243"/>
      <c r="H27" s="254"/>
      <c r="I27" s="254"/>
      <c r="J27" s="254"/>
      <c r="K27" s="254"/>
    </row>
    <row r="28" spans="2:11" ht="15.75" thickBot="1" x14ac:dyDescent="0.3">
      <c r="B28" s="84"/>
      <c r="C28" s="221"/>
      <c r="D28" s="222"/>
      <c r="E28" s="223"/>
      <c r="F28" s="223"/>
      <c r="G28" s="224"/>
      <c r="H28" s="223"/>
      <c r="I28" s="223"/>
      <c r="J28" s="141"/>
      <c r="K28" s="141"/>
    </row>
    <row r="29" spans="2:11" ht="15.75" thickBot="1" x14ac:dyDescent="0.3">
      <c r="B29" s="84"/>
      <c r="C29" s="29" t="s">
        <v>1308</v>
      </c>
      <c r="D29" s="30">
        <f>SUM(F36:F45)</f>
        <v>46000</v>
      </c>
      <c r="E29" s="161"/>
      <c r="F29" s="161"/>
      <c r="G29" s="72"/>
      <c r="H29" s="161"/>
      <c r="I29" s="161"/>
      <c r="J29" s="254"/>
      <c r="K29" s="254"/>
    </row>
    <row r="30" spans="2:11" x14ac:dyDescent="0.25">
      <c r="B30" s="254"/>
      <c r="C30" s="68"/>
      <c r="D30" s="31"/>
      <c r="E30" s="84"/>
      <c r="F30" s="84"/>
      <c r="G30" s="84"/>
      <c r="H30" s="69"/>
      <c r="I30" s="69"/>
      <c r="J30" s="69"/>
      <c r="K30" s="102"/>
    </row>
    <row r="31" spans="2:11" x14ac:dyDescent="0.25">
      <c r="B31" s="254"/>
      <c r="C31" s="68"/>
      <c r="D31" s="31"/>
      <c r="E31" s="84"/>
      <c r="F31" s="84"/>
      <c r="G31" s="84"/>
      <c r="H31" s="69"/>
      <c r="I31" s="69"/>
      <c r="J31" s="69"/>
      <c r="K31" s="102"/>
    </row>
    <row r="32" spans="2:11" ht="15.75" x14ac:dyDescent="0.25">
      <c r="B32" s="254"/>
      <c r="C32" s="172" t="s">
        <v>1309</v>
      </c>
      <c r="D32" s="230" t="s">
        <v>1356</v>
      </c>
      <c r="E32" s="84"/>
      <c r="F32" s="84"/>
      <c r="G32" s="84"/>
      <c r="H32" s="69"/>
      <c r="I32" s="69"/>
      <c r="J32" s="69"/>
      <c r="K32" s="102"/>
    </row>
    <row r="33" spans="3:11" ht="18.75" x14ac:dyDescent="0.25">
      <c r="C33" s="173"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5. Gestionar con la debida antelación el equipo didáctico necesario de cada Departamento: En Lenguas Extranjeras, 500 Libros de textos actualizados, 1 mesa con 12 sillas, 1000 resmas de papel tamaño carta y 500 resmas de papel tamaño oficio , 1500 marcadores color negro, rojo y azul, 300 borradores, lapices ( presencial y distancia), 50 rollos de papel rotafolio, 100 rollos de masking tape, 300 cajas de tinta color negro para impresora, 10 toner para fotocopiadora e impresora, y papelería (10 cajas folder tamano oficio, 10 cajas folder tamano carta, 6 cajas pendaflex, 50 portafolios de archivo, 4 pizarras de formica, 4 archiveros de 4 gavetas, 6 aires acondicionados, 10 sillas para escritorios .</v>
      </c>
      <c r="D33" s="31"/>
      <c r="E33" s="84"/>
      <c r="F33" s="84"/>
      <c r="G33" s="84"/>
      <c r="H33" s="69"/>
      <c r="I33" s="69"/>
      <c r="J33" s="69"/>
      <c r="K33" s="102"/>
    </row>
    <row r="34" spans="3:11" ht="15.75" thickBot="1" x14ac:dyDescent="0.3">
      <c r="C34" s="68"/>
      <c r="D34" s="31"/>
      <c r="E34" s="84"/>
      <c r="F34" s="84"/>
      <c r="G34" s="84"/>
      <c r="H34" s="69"/>
      <c r="I34" s="69"/>
      <c r="J34" s="69"/>
      <c r="K34" s="102"/>
    </row>
    <row r="35" spans="3:11" ht="30.75" thickBot="1" x14ac:dyDescent="0.3">
      <c r="C35" s="114" t="s">
        <v>1311</v>
      </c>
      <c r="D35" s="116" t="s">
        <v>99</v>
      </c>
      <c r="E35" s="116" t="s">
        <v>1313</v>
      </c>
      <c r="F35" s="115" t="s">
        <v>1314</v>
      </c>
      <c r="G35" s="121" t="s">
        <v>1315</v>
      </c>
      <c r="H35" s="116" t="s">
        <v>1316</v>
      </c>
      <c r="I35" s="116" t="s">
        <v>711</v>
      </c>
      <c r="J35" s="116" t="s">
        <v>1317</v>
      </c>
      <c r="K35" s="116" t="s">
        <v>1318</v>
      </c>
    </row>
    <row r="36" spans="3:11" x14ac:dyDescent="0.25">
      <c r="C36" s="85" t="s">
        <v>105</v>
      </c>
      <c r="D36" s="144"/>
      <c r="E36" s="86">
        <v>2800</v>
      </c>
      <c r="F36" s="87">
        <f>D36*E36</f>
        <v>0</v>
      </c>
      <c r="G36" s="146"/>
      <c r="H36" s="88" t="s">
        <v>470</v>
      </c>
      <c r="I36" s="88" t="str">
        <f>VLOOKUP(H36,Presupuesto!$B$11:$C$565,2,0)</f>
        <v>MUEBLES VARIOS DE OFICINA</v>
      </c>
      <c r="J36" s="181" t="s">
        <v>74</v>
      </c>
      <c r="K36" s="88" t="s">
        <v>733</v>
      </c>
    </row>
    <row r="37" spans="3:11" x14ac:dyDescent="0.25">
      <c r="C37" s="89" t="s">
        <v>106</v>
      </c>
      <c r="D37" s="137">
        <v>10</v>
      </c>
      <c r="E37" s="90">
        <v>2400</v>
      </c>
      <c r="F37" s="87">
        <f>D37*E37</f>
        <v>24000</v>
      </c>
      <c r="G37" s="146" t="s">
        <v>712</v>
      </c>
      <c r="H37" s="91" t="s">
        <v>470</v>
      </c>
      <c r="I37" s="88" t="str">
        <f>VLOOKUP(H37,Presupuesto!$B$11:$C$565,2,0)</f>
        <v>MUEBLES VARIOS DE OFICINA</v>
      </c>
      <c r="J37" s="88" t="s">
        <v>74</v>
      </c>
      <c r="K37" s="88" t="s">
        <v>721</v>
      </c>
    </row>
    <row r="38" spans="3:11" x14ac:dyDescent="0.25">
      <c r="C38" s="89" t="s">
        <v>107</v>
      </c>
      <c r="D38" s="137">
        <v>12</v>
      </c>
      <c r="E38" s="90">
        <v>1000</v>
      </c>
      <c r="F38" s="87">
        <f t="shared" ref="F38:F45" si="2">D38*E38</f>
        <v>12000</v>
      </c>
      <c r="G38" s="146" t="s">
        <v>712</v>
      </c>
      <c r="H38" s="91" t="s">
        <v>470</v>
      </c>
      <c r="I38" s="88" t="str">
        <f>VLOOKUP(H38,Presupuesto!$B$11:$C$565,2,0)</f>
        <v>MUEBLES VARIOS DE OFICINA</v>
      </c>
      <c r="J38" s="88" t="s">
        <v>74</v>
      </c>
      <c r="K38" s="88" t="s">
        <v>721</v>
      </c>
    </row>
    <row r="39" spans="3:11" x14ac:dyDescent="0.25">
      <c r="C39" s="89" t="s">
        <v>108</v>
      </c>
      <c r="D39" s="137"/>
      <c r="E39" s="90">
        <v>6000</v>
      </c>
      <c r="F39" s="87">
        <f t="shared" si="2"/>
        <v>0</v>
      </c>
      <c r="G39" s="146"/>
      <c r="H39" s="91" t="s">
        <v>470</v>
      </c>
      <c r="I39" s="88" t="str">
        <f>VLOOKUP(H39,Presupuesto!$B$11:$C$565,2,0)</f>
        <v>MUEBLES VARIOS DE OFICINA</v>
      </c>
      <c r="J39" s="88" t="str">
        <f t="shared" ref="J39:J45" si="3">$J$36</f>
        <v>Gestión Administrativa y  financiera en apoyo al Desarrollo Académico</v>
      </c>
      <c r="K39" s="88" t="s">
        <v>721</v>
      </c>
    </row>
    <row r="40" spans="3:11" x14ac:dyDescent="0.25">
      <c r="C40" s="89" t="s">
        <v>109</v>
      </c>
      <c r="D40" s="137"/>
      <c r="E40" s="90">
        <v>3000</v>
      </c>
      <c r="F40" s="87">
        <f t="shared" si="2"/>
        <v>0</v>
      </c>
      <c r="G40" s="146"/>
      <c r="H40" s="91" t="s">
        <v>470</v>
      </c>
      <c r="I40" s="88" t="str">
        <f>VLOOKUP(H40,Presupuesto!$B$11:$C$565,2,0)</f>
        <v>MUEBLES VARIOS DE OFICINA</v>
      </c>
      <c r="J40" s="88" t="str">
        <f t="shared" si="3"/>
        <v>Gestión Administrativa y  financiera en apoyo al Desarrollo Académico</v>
      </c>
      <c r="K40" s="88" t="s">
        <v>721</v>
      </c>
    </row>
    <row r="41" spans="3:11" x14ac:dyDescent="0.25">
      <c r="C41" s="89" t="s">
        <v>110</v>
      </c>
      <c r="D41" s="137">
        <v>1</v>
      </c>
      <c r="E41" s="90">
        <v>10000</v>
      </c>
      <c r="F41" s="87">
        <f t="shared" si="2"/>
        <v>10000</v>
      </c>
      <c r="G41" s="146" t="s">
        <v>712</v>
      </c>
      <c r="H41" s="91" t="s">
        <v>470</v>
      </c>
      <c r="I41" s="88" t="str">
        <f>VLOOKUP(H41,Presupuesto!$B$11:$C$565,2,0)</f>
        <v>MUEBLES VARIOS DE OFICINA</v>
      </c>
      <c r="J41" s="88" t="s">
        <v>74</v>
      </c>
      <c r="K41" s="88" t="s">
        <v>721</v>
      </c>
    </row>
    <row r="42" spans="3:11" x14ac:dyDescent="0.25">
      <c r="C42" s="89" t="s">
        <v>111</v>
      </c>
      <c r="D42" s="137"/>
      <c r="E42" s="90">
        <v>8000</v>
      </c>
      <c r="F42" s="87">
        <f t="shared" si="2"/>
        <v>0</v>
      </c>
      <c r="G42" s="146"/>
      <c r="H42" s="91" t="s">
        <v>472</v>
      </c>
      <c r="I42" s="88" t="str">
        <f>VLOOKUP(H42,Presupuesto!$B$11:$C$565,2,0)</f>
        <v>EQUIPOS VARIOS DE OFICINA</v>
      </c>
      <c r="J42" s="88" t="str">
        <f t="shared" si="3"/>
        <v>Gestión Administrativa y  financiera en apoyo al Desarrollo Académico</v>
      </c>
      <c r="K42" s="88" t="s">
        <v>721</v>
      </c>
    </row>
    <row r="43" spans="3:11" x14ac:dyDescent="0.25">
      <c r="C43" s="89" t="s">
        <v>112</v>
      </c>
      <c r="D43" s="137"/>
      <c r="E43" s="90">
        <v>2000</v>
      </c>
      <c r="F43" s="87">
        <f t="shared" si="2"/>
        <v>0</v>
      </c>
      <c r="G43" s="146"/>
      <c r="H43" s="91" t="s">
        <v>472</v>
      </c>
      <c r="I43" s="88" t="str">
        <f>VLOOKUP(H43,Presupuesto!$B$11:$C$565,2,0)</f>
        <v>EQUIPOS VARIOS DE OFICINA</v>
      </c>
      <c r="J43" s="88" t="str">
        <f t="shared" si="3"/>
        <v>Gestión Administrativa y  financiera en apoyo al Desarrollo Académico</v>
      </c>
      <c r="K43" s="88" t="s">
        <v>732</v>
      </c>
    </row>
    <row r="44" spans="3:11" x14ac:dyDescent="0.25">
      <c r="C44" s="89" t="s">
        <v>113</v>
      </c>
      <c r="D44" s="137"/>
      <c r="E44" s="90">
        <v>5000</v>
      </c>
      <c r="F44" s="87">
        <f t="shared" si="2"/>
        <v>0</v>
      </c>
      <c r="G44" s="146"/>
      <c r="H44" s="91" t="s">
        <v>472</v>
      </c>
      <c r="I44" s="88" t="str">
        <f>VLOOKUP(H44,Presupuesto!$B$11:$C$565,2,0)</f>
        <v>EQUIPOS VARIOS DE OFICINA</v>
      </c>
      <c r="J44" s="88" t="str">
        <f t="shared" si="3"/>
        <v>Gestión Administrativa y  financiera en apoyo al Desarrollo Académico</v>
      </c>
      <c r="K44" s="88" t="s">
        <v>727</v>
      </c>
    </row>
    <row r="45" spans="3:11" ht="15.75" thickBot="1" x14ac:dyDescent="0.3">
      <c r="C45" s="92" t="s">
        <v>114</v>
      </c>
      <c r="D45" s="145"/>
      <c r="E45" s="94">
        <v>100000</v>
      </c>
      <c r="F45" s="95">
        <f t="shared" si="2"/>
        <v>0</v>
      </c>
      <c r="G45" s="147"/>
      <c r="H45" s="96" t="s">
        <v>472</v>
      </c>
      <c r="I45" s="96" t="str">
        <f>VLOOKUP(H45,Presupuesto!$B$11:$C$565,2,0)</f>
        <v>EQUIPOS VARIOS DE OFICINA</v>
      </c>
      <c r="J45" s="96" t="str">
        <f t="shared" si="3"/>
        <v>Gestión Administrativa y  financiera en apoyo al Desarrollo Académico</v>
      </c>
      <c r="K45" s="113" t="s">
        <v>719</v>
      </c>
    </row>
    <row r="47" spans="3:11" ht="15.75" thickBot="1" x14ac:dyDescent="0.3">
      <c r="C47" s="254"/>
      <c r="D47" s="254"/>
      <c r="E47" s="254"/>
      <c r="F47" s="254"/>
      <c r="G47" s="243"/>
      <c r="H47" s="254"/>
      <c r="I47" s="254"/>
      <c r="J47" s="254"/>
      <c r="K47" s="254"/>
    </row>
    <row r="48" spans="3:11" ht="15.75" thickBot="1" x14ac:dyDescent="0.3">
      <c r="C48" s="29" t="s">
        <v>1308</v>
      </c>
      <c r="D48" s="30">
        <f>SUM(F55:F64)</f>
        <v>54000</v>
      </c>
      <c r="E48" s="161"/>
      <c r="F48" s="161"/>
      <c r="G48" s="72"/>
      <c r="H48" s="161"/>
      <c r="I48" s="161"/>
      <c r="J48" s="254"/>
      <c r="K48" s="254"/>
    </row>
    <row r="49" spans="3:11" x14ac:dyDescent="0.25">
      <c r="C49" s="68"/>
      <c r="D49" s="31"/>
      <c r="E49" s="84"/>
      <c r="F49" s="84"/>
      <c r="G49" s="84"/>
      <c r="H49" s="69"/>
      <c r="I49" s="69"/>
      <c r="J49" s="69"/>
      <c r="K49" s="102"/>
    </row>
    <row r="50" spans="3:11" x14ac:dyDescent="0.25">
      <c r="C50" s="68"/>
      <c r="D50" s="31"/>
      <c r="E50" s="84"/>
      <c r="F50" s="84"/>
      <c r="G50" s="84"/>
      <c r="H50" s="69"/>
      <c r="I50" s="69"/>
      <c r="J50" s="69"/>
      <c r="K50" s="102"/>
    </row>
    <row r="51" spans="3:11" ht="15.75" x14ac:dyDescent="0.25">
      <c r="C51" s="172" t="s">
        <v>1309</v>
      </c>
      <c r="D51" s="230" t="s">
        <v>1357</v>
      </c>
      <c r="E51" s="84"/>
      <c r="F51" s="84"/>
      <c r="G51" s="84"/>
      <c r="H51" s="69"/>
      <c r="I51" s="69"/>
      <c r="J51" s="69"/>
      <c r="K51" s="102"/>
    </row>
    <row r="52" spans="3:11" ht="18.75" x14ac:dyDescent="0.25">
      <c r="C52" s="173"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 xml:space="preserve">6. Gestionar con la debida antelación el equipo didáctico necesario de cada Departamento:En Filosofía, 10 Escritorios modulares ubicados en 2 aulas y sus respectivos aires acondicionados, 3 aulas de clase, 10 pizarras de formica, papelería ( 20 rollos de masking tape, 150 resmas de papel, 120 cajas de marcadores, 90 borradores, 60 cartuchos de tinta negra, 30 cajas marcadores permanetes, 60 pliegos de cartulinas, 24 botes de pegamento en barra, 5 engrapadoras grandes, 10 cajas de marcadores resaltadores, 100 cajas combinadas de lápices grafito y tinta) acondicionar por lo menos 4 aulas para proyecciones (cortinas). </v>
      </c>
      <c r="D52" s="31"/>
      <c r="E52" s="84"/>
      <c r="F52" s="84"/>
      <c r="G52" s="84"/>
      <c r="H52" s="69"/>
      <c r="I52" s="69"/>
      <c r="J52" s="69"/>
      <c r="K52" s="102"/>
    </row>
    <row r="53" spans="3:11" ht="15.75" thickBot="1" x14ac:dyDescent="0.3">
      <c r="C53" s="68"/>
      <c r="D53" s="31"/>
      <c r="E53" s="84"/>
      <c r="F53" s="84"/>
      <c r="G53" s="84"/>
      <c r="H53" s="69"/>
      <c r="I53" s="69"/>
      <c r="J53" s="69"/>
      <c r="K53" s="102"/>
    </row>
    <row r="54" spans="3:11" ht="30.75" thickBot="1" x14ac:dyDescent="0.3">
      <c r="C54" s="114" t="s">
        <v>1311</v>
      </c>
      <c r="D54" s="116" t="s">
        <v>99</v>
      </c>
      <c r="E54" s="116" t="s">
        <v>1313</v>
      </c>
      <c r="F54" s="115" t="s">
        <v>1314</v>
      </c>
      <c r="G54" s="121" t="s">
        <v>1315</v>
      </c>
      <c r="H54" s="116" t="s">
        <v>1316</v>
      </c>
      <c r="I54" s="116" t="s">
        <v>711</v>
      </c>
      <c r="J54" s="116" t="s">
        <v>1317</v>
      </c>
      <c r="K54" s="116" t="s">
        <v>1318</v>
      </c>
    </row>
    <row r="55" spans="3:11" x14ac:dyDescent="0.25">
      <c r="C55" s="85" t="s">
        <v>105</v>
      </c>
      <c r="D55" s="144"/>
      <c r="E55" s="86">
        <v>2800</v>
      </c>
      <c r="F55" s="87">
        <f>D55*E55</f>
        <v>0</v>
      </c>
      <c r="G55" s="146"/>
      <c r="H55" s="88" t="s">
        <v>470</v>
      </c>
      <c r="I55" s="88" t="str">
        <f>VLOOKUP(H55,Presupuesto!$B$11:$C$565,2,0)</f>
        <v>MUEBLES VARIOS DE OFICINA</v>
      </c>
      <c r="J55" s="181" t="s">
        <v>72</v>
      </c>
      <c r="K55" s="88" t="s">
        <v>733</v>
      </c>
    </row>
    <row r="56" spans="3:11" x14ac:dyDescent="0.25">
      <c r="C56" s="89" t="s">
        <v>106</v>
      </c>
      <c r="D56" s="137">
        <v>10</v>
      </c>
      <c r="E56" s="90">
        <v>2400</v>
      </c>
      <c r="F56" s="87">
        <f>D56*E56</f>
        <v>24000</v>
      </c>
      <c r="G56" s="146" t="s">
        <v>712</v>
      </c>
      <c r="H56" s="91" t="s">
        <v>470</v>
      </c>
      <c r="I56" s="88" t="str">
        <f>VLOOKUP(H56,Presupuesto!$B$11:$C$565,2,0)</f>
        <v>MUEBLES VARIOS DE OFICINA</v>
      </c>
      <c r="J56" s="88" t="s">
        <v>74</v>
      </c>
      <c r="K56" s="88" t="s">
        <v>721</v>
      </c>
    </row>
    <row r="57" spans="3:11" x14ac:dyDescent="0.25">
      <c r="C57" s="89" t="s">
        <v>107</v>
      </c>
      <c r="D57" s="137"/>
      <c r="E57" s="90">
        <v>1000</v>
      </c>
      <c r="F57" s="87">
        <f t="shared" ref="F57:F64" si="4">D57*E57</f>
        <v>0</v>
      </c>
      <c r="G57" s="146"/>
      <c r="H57" s="91" t="s">
        <v>470</v>
      </c>
      <c r="I57" s="88" t="str">
        <f>VLOOKUP(H57,Presupuesto!$B$11:$C$565,2,0)</f>
        <v>MUEBLES VARIOS DE OFICINA</v>
      </c>
      <c r="J57" s="88" t="str">
        <f t="shared" ref="J57:J64" si="5">$J$17</f>
        <v>Posgrado</v>
      </c>
      <c r="K57" s="88" t="s">
        <v>721</v>
      </c>
    </row>
    <row r="58" spans="3:11" x14ac:dyDescent="0.25">
      <c r="C58" s="89" t="s">
        <v>108</v>
      </c>
      <c r="D58" s="137"/>
      <c r="E58" s="90">
        <v>6000</v>
      </c>
      <c r="F58" s="87">
        <f t="shared" si="4"/>
        <v>0</v>
      </c>
      <c r="G58" s="146"/>
      <c r="H58" s="91" t="s">
        <v>470</v>
      </c>
      <c r="I58" s="88" t="str">
        <f>VLOOKUP(H58,Presupuesto!$B$11:$C$565,2,0)</f>
        <v>MUEBLES VARIOS DE OFICINA</v>
      </c>
      <c r="J58" s="88" t="str">
        <f t="shared" si="5"/>
        <v>Posgrado</v>
      </c>
      <c r="K58" s="88" t="s">
        <v>721</v>
      </c>
    </row>
    <row r="59" spans="3:11" x14ac:dyDescent="0.25">
      <c r="C59" s="89" t="s">
        <v>109</v>
      </c>
      <c r="D59" s="137">
        <v>10</v>
      </c>
      <c r="E59" s="90">
        <v>3000</v>
      </c>
      <c r="F59" s="87">
        <f t="shared" si="4"/>
        <v>30000</v>
      </c>
      <c r="G59" s="146" t="s">
        <v>712</v>
      </c>
      <c r="H59" s="91" t="s">
        <v>470</v>
      </c>
      <c r="I59" s="88" t="str">
        <f>VLOOKUP(H59,Presupuesto!$B$11:$C$565,2,0)</f>
        <v>MUEBLES VARIOS DE OFICINA</v>
      </c>
      <c r="J59" s="88" t="s">
        <v>74</v>
      </c>
      <c r="K59" s="88" t="s">
        <v>721</v>
      </c>
    </row>
    <row r="60" spans="3:11" x14ac:dyDescent="0.25">
      <c r="C60" s="89" t="s">
        <v>110</v>
      </c>
      <c r="D60" s="137"/>
      <c r="E60" s="90">
        <v>10000</v>
      </c>
      <c r="F60" s="87">
        <f t="shared" si="4"/>
        <v>0</v>
      </c>
      <c r="G60" s="146"/>
      <c r="H60" s="91" t="s">
        <v>470</v>
      </c>
      <c r="I60" s="88" t="str">
        <f>VLOOKUP(H60,Presupuesto!$B$11:$C$565,2,0)</f>
        <v>MUEBLES VARIOS DE OFICINA</v>
      </c>
      <c r="J60" s="88" t="str">
        <f t="shared" si="5"/>
        <v>Posgrado</v>
      </c>
      <c r="K60" s="88" t="s">
        <v>721</v>
      </c>
    </row>
    <row r="61" spans="3:11" x14ac:dyDescent="0.25">
      <c r="C61" s="89" t="s">
        <v>111</v>
      </c>
      <c r="D61" s="137"/>
      <c r="E61" s="90">
        <v>8000</v>
      </c>
      <c r="F61" s="87">
        <f t="shared" si="4"/>
        <v>0</v>
      </c>
      <c r="G61" s="146"/>
      <c r="H61" s="91" t="s">
        <v>472</v>
      </c>
      <c r="I61" s="88" t="str">
        <f>VLOOKUP(H61,Presupuesto!$B$11:$C$565,2,0)</f>
        <v>EQUIPOS VARIOS DE OFICINA</v>
      </c>
      <c r="J61" s="88" t="str">
        <f t="shared" si="5"/>
        <v>Posgrado</v>
      </c>
      <c r="K61" s="88" t="s">
        <v>721</v>
      </c>
    </row>
    <row r="62" spans="3:11" x14ac:dyDescent="0.25">
      <c r="C62" s="89" t="s">
        <v>112</v>
      </c>
      <c r="D62" s="137"/>
      <c r="E62" s="90">
        <v>2000</v>
      </c>
      <c r="F62" s="87">
        <f t="shared" si="4"/>
        <v>0</v>
      </c>
      <c r="G62" s="146"/>
      <c r="H62" s="91" t="s">
        <v>472</v>
      </c>
      <c r="I62" s="88" t="str">
        <f>VLOOKUP(H62,Presupuesto!$B$11:$C$565,2,0)</f>
        <v>EQUIPOS VARIOS DE OFICINA</v>
      </c>
      <c r="J62" s="88" t="str">
        <f t="shared" si="5"/>
        <v>Posgrado</v>
      </c>
      <c r="K62" s="88" t="s">
        <v>732</v>
      </c>
    </row>
    <row r="63" spans="3:11" x14ac:dyDescent="0.25">
      <c r="C63" s="89" t="s">
        <v>113</v>
      </c>
      <c r="D63" s="137"/>
      <c r="E63" s="90">
        <v>5000</v>
      </c>
      <c r="F63" s="87">
        <f t="shared" si="4"/>
        <v>0</v>
      </c>
      <c r="G63" s="146"/>
      <c r="H63" s="91" t="s">
        <v>472</v>
      </c>
      <c r="I63" s="88" t="str">
        <f>VLOOKUP(H63,Presupuesto!$B$11:$C$565,2,0)</f>
        <v>EQUIPOS VARIOS DE OFICINA</v>
      </c>
      <c r="J63" s="88" t="str">
        <f t="shared" si="5"/>
        <v>Posgrado</v>
      </c>
      <c r="K63" s="88" t="s">
        <v>727</v>
      </c>
    </row>
    <row r="64" spans="3:11" ht="15.75" thickBot="1" x14ac:dyDescent="0.3">
      <c r="C64" s="92" t="s">
        <v>114</v>
      </c>
      <c r="D64" s="145"/>
      <c r="E64" s="94">
        <v>100000</v>
      </c>
      <c r="F64" s="95">
        <f t="shared" si="4"/>
        <v>0</v>
      </c>
      <c r="G64" s="147"/>
      <c r="H64" s="96" t="s">
        <v>472</v>
      </c>
      <c r="I64" s="96" t="str">
        <f>VLOOKUP(H64,Presupuesto!$B$11:$C$565,2,0)</f>
        <v>EQUIPOS VARIOS DE OFICINA</v>
      </c>
      <c r="J64" s="96" t="str">
        <f t="shared" si="5"/>
        <v>Posgrado</v>
      </c>
      <c r="K64" s="113" t="s">
        <v>719</v>
      </c>
    </row>
    <row r="66" spans="3:11" ht="15.75" thickBot="1" x14ac:dyDescent="0.3">
      <c r="C66" s="221"/>
      <c r="D66" s="222"/>
      <c r="E66" s="223"/>
      <c r="F66" s="223"/>
      <c r="G66" s="224"/>
      <c r="H66" s="223"/>
      <c r="I66" s="223"/>
      <c r="J66" s="141"/>
      <c r="K66" s="141"/>
    </row>
    <row r="67" spans="3:11" ht="15.75" thickBot="1" x14ac:dyDescent="0.3">
      <c r="C67" s="29" t="s">
        <v>1308</v>
      </c>
      <c r="D67" s="30">
        <f>SUM(F74:F83)</f>
        <v>100000</v>
      </c>
      <c r="E67" s="161"/>
      <c r="F67" s="161"/>
      <c r="G67" s="72"/>
      <c r="H67" s="161"/>
      <c r="I67" s="161"/>
      <c r="J67" s="254"/>
      <c r="K67" s="254"/>
    </row>
    <row r="68" spans="3:11" x14ac:dyDescent="0.25">
      <c r="C68" s="68"/>
      <c r="D68" s="31"/>
      <c r="E68" s="84"/>
      <c r="F68" s="84"/>
      <c r="G68" s="84"/>
      <c r="H68" s="69"/>
      <c r="I68" s="69"/>
      <c r="J68" s="69"/>
      <c r="K68" s="102"/>
    </row>
    <row r="69" spans="3:11" x14ac:dyDescent="0.25">
      <c r="C69" s="68"/>
      <c r="D69" s="31"/>
      <c r="E69" s="84"/>
      <c r="F69" s="84"/>
      <c r="G69" s="84"/>
      <c r="H69" s="69"/>
      <c r="I69" s="69"/>
      <c r="J69" s="69"/>
      <c r="K69" s="102"/>
    </row>
    <row r="70" spans="3:11" ht="15.75" x14ac:dyDescent="0.25">
      <c r="C70" s="172" t="s">
        <v>1309</v>
      </c>
      <c r="D70" s="230" t="s">
        <v>1358</v>
      </c>
      <c r="E70" s="84"/>
      <c r="F70" s="84"/>
      <c r="G70" s="84"/>
      <c r="H70" s="69"/>
      <c r="I70" s="69"/>
      <c r="J70" s="69"/>
      <c r="K70" s="102"/>
    </row>
    <row r="71" spans="3:11" ht="18.75" x14ac:dyDescent="0.25">
      <c r="C71" s="173"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2. Adquirir 30 computadoras, 20 impresoras y 1 fotocopiadora para la ECCF.</v>
      </c>
      <c r="D71" s="31"/>
      <c r="E71" s="84"/>
      <c r="F71" s="84"/>
      <c r="G71" s="84"/>
      <c r="H71" s="69"/>
      <c r="I71" s="69"/>
      <c r="J71" s="69"/>
      <c r="K71" s="102"/>
    </row>
    <row r="72" spans="3:11" ht="15.75" thickBot="1" x14ac:dyDescent="0.3">
      <c r="C72" s="68"/>
      <c r="D72" s="31"/>
      <c r="E72" s="84"/>
      <c r="F72" s="84"/>
      <c r="G72" s="84"/>
      <c r="H72" s="69"/>
      <c r="I72" s="69"/>
      <c r="J72" s="69"/>
      <c r="K72" s="102"/>
    </row>
    <row r="73" spans="3:11" ht="30.75" thickBot="1" x14ac:dyDescent="0.3">
      <c r="C73" s="114" t="s">
        <v>1311</v>
      </c>
      <c r="D73" s="116" t="s">
        <v>99</v>
      </c>
      <c r="E73" s="116" t="s">
        <v>1313</v>
      </c>
      <c r="F73" s="115" t="s">
        <v>1314</v>
      </c>
      <c r="G73" s="121" t="s">
        <v>1315</v>
      </c>
      <c r="H73" s="116" t="s">
        <v>1316</v>
      </c>
      <c r="I73" s="116" t="s">
        <v>711</v>
      </c>
      <c r="J73" s="116" t="s">
        <v>1317</v>
      </c>
      <c r="K73" s="116" t="s">
        <v>1318</v>
      </c>
    </row>
    <row r="74" spans="3:11" x14ac:dyDescent="0.25">
      <c r="C74" s="85" t="s">
        <v>105</v>
      </c>
      <c r="D74" s="144"/>
      <c r="E74" s="86">
        <v>2800</v>
      </c>
      <c r="F74" s="87">
        <f>D74*E74</f>
        <v>0</v>
      </c>
      <c r="G74" s="146"/>
      <c r="H74" s="88" t="s">
        <v>470</v>
      </c>
      <c r="I74" s="88" t="str">
        <f>VLOOKUP(H74,Presupuesto!$B$11:$C$565,2,0)</f>
        <v>MUEBLES VARIOS DE OFICINA</v>
      </c>
      <c r="J74" s="181" t="s">
        <v>82</v>
      </c>
      <c r="K74" s="88" t="s">
        <v>733</v>
      </c>
    </row>
    <row r="75" spans="3:11" x14ac:dyDescent="0.25">
      <c r="C75" s="89" t="s">
        <v>106</v>
      </c>
      <c r="D75" s="137"/>
      <c r="E75" s="90">
        <v>2400</v>
      </c>
      <c r="F75" s="87">
        <f>D75*E75</f>
        <v>0</v>
      </c>
      <c r="G75" s="146"/>
      <c r="H75" s="91" t="s">
        <v>470</v>
      </c>
      <c r="I75" s="88" t="str">
        <f>VLOOKUP(H75,Presupuesto!$B$11:$C$565,2,0)</f>
        <v>MUEBLES VARIOS DE OFICINA</v>
      </c>
      <c r="J75" s="88" t="str">
        <f>$J$74</f>
        <v>Gestión Tecnologías de Información y Comunicación</v>
      </c>
      <c r="K75" s="88" t="s">
        <v>720</v>
      </c>
    </row>
    <row r="76" spans="3:11" x14ac:dyDescent="0.25">
      <c r="C76" s="89" t="s">
        <v>107</v>
      </c>
      <c r="D76" s="137"/>
      <c r="E76" s="90">
        <v>1000</v>
      </c>
      <c r="F76" s="87">
        <f t="shared" ref="F76:F83" si="6">D76*E76</f>
        <v>0</v>
      </c>
      <c r="G76" s="146"/>
      <c r="H76" s="91" t="s">
        <v>470</v>
      </c>
      <c r="I76" s="88" t="str">
        <f>VLOOKUP(H76,Presupuesto!$B$11:$C$565,2,0)</f>
        <v>MUEBLES VARIOS DE OFICINA</v>
      </c>
      <c r="J76" s="88" t="str">
        <f t="shared" ref="J76:J83" si="7">$J$74</f>
        <v>Gestión Tecnologías de Información y Comunicación</v>
      </c>
      <c r="K76" s="88" t="s">
        <v>721</v>
      </c>
    </row>
    <row r="77" spans="3:11" x14ac:dyDescent="0.25">
      <c r="C77" s="89" t="s">
        <v>108</v>
      </c>
      <c r="D77" s="137"/>
      <c r="E77" s="90">
        <v>6000</v>
      </c>
      <c r="F77" s="87">
        <f t="shared" si="6"/>
        <v>0</v>
      </c>
      <c r="G77" s="146"/>
      <c r="H77" s="91" t="s">
        <v>470</v>
      </c>
      <c r="I77" s="88" t="str">
        <f>VLOOKUP(H77,Presupuesto!$B$11:$C$565,2,0)</f>
        <v>MUEBLES VARIOS DE OFICINA</v>
      </c>
      <c r="J77" s="88" t="str">
        <f t="shared" si="7"/>
        <v>Gestión Tecnologías de Información y Comunicación</v>
      </c>
      <c r="K77" s="88" t="s">
        <v>721</v>
      </c>
    </row>
    <row r="78" spans="3:11" x14ac:dyDescent="0.25">
      <c r="C78" s="89" t="s">
        <v>109</v>
      </c>
      <c r="D78" s="137"/>
      <c r="E78" s="90">
        <v>3000</v>
      </c>
      <c r="F78" s="87">
        <f t="shared" si="6"/>
        <v>0</v>
      </c>
      <c r="G78" s="146"/>
      <c r="H78" s="91" t="s">
        <v>470</v>
      </c>
      <c r="I78" s="88" t="str">
        <f>VLOOKUP(H78,Presupuesto!$B$11:$C$565,2,0)</f>
        <v>MUEBLES VARIOS DE OFICINA</v>
      </c>
      <c r="J78" s="88" t="str">
        <f t="shared" si="7"/>
        <v>Gestión Tecnologías de Información y Comunicación</v>
      </c>
      <c r="K78" s="88" t="s">
        <v>721</v>
      </c>
    </row>
    <row r="79" spans="3:11" x14ac:dyDescent="0.25">
      <c r="C79" s="89" t="s">
        <v>110</v>
      </c>
      <c r="D79" s="137"/>
      <c r="E79" s="90">
        <v>10000</v>
      </c>
      <c r="F79" s="87">
        <f t="shared" si="6"/>
        <v>0</v>
      </c>
      <c r="G79" s="146"/>
      <c r="H79" s="91" t="s">
        <v>470</v>
      </c>
      <c r="I79" s="88" t="str">
        <f>VLOOKUP(H79,Presupuesto!$B$11:$C$565,2,0)</f>
        <v>MUEBLES VARIOS DE OFICINA</v>
      </c>
      <c r="J79" s="88" t="str">
        <f t="shared" si="7"/>
        <v>Gestión Tecnologías de Información y Comunicación</v>
      </c>
      <c r="K79" s="88" t="s">
        <v>721</v>
      </c>
    </row>
    <row r="80" spans="3:11" x14ac:dyDescent="0.25">
      <c r="C80" s="89" t="s">
        <v>111</v>
      </c>
      <c r="D80" s="137"/>
      <c r="E80" s="90">
        <v>8000</v>
      </c>
      <c r="F80" s="87">
        <f t="shared" si="6"/>
        <v>0</v>
      </c>
      <c r="G80" s="146"/>
      <c r="H80" s="91" t="s">
        <v>472</v>
      </c>
      <c r="I80" s="88" t="str">
        <f>VLOOKUP(H80,Presupuesto!$B$11:$C$565,2,0)</f>
        <v>EQUIPOS VARIOS DE OFICINA</v>
      </c>
      <c r="J80" s="88" t="str">
        <f t="shared" si="7"/>
        <v>Gestión Tecnologías de Información y Comunicación</v>
      </c>
      <c r="K80" s="88" t="s">
        <v>721</v>
      </c>
    </row>
    <row r="81" spans="3:11" x14ac:dyDescent="0.25">
      <c r="C81" s="89" t="s">
        <v>112</v>
      </c>
      <c r="D81" s="137"/>
      <c r="E81" s="90">
        <v>2000</v>
      </c>
      <c r="F81" s="87">
        <f t="shared" si="6"/>
        <v>0</v>
      </c>
      <c r="G81" s="146"/>
      <c r="H81" s="91" t="s">
        <v>472</v>
      </c>
      <c r="I81" s="88" t="str">
        <f>VLOOKUP(H81,Presupuesto!$B$11:$C$565,2,0)</f>
        <v>EQUIPOS VARIOS DE OFICINA</v>
      </c>
      <c r="J81" s="88" t="str">
        <f t="shared" si="7"/>
        <v>Gestión Tecnologías de Información y Comunicación</v>
      </c>
      <c r="K81" s="88" t="s">
        <v>732</v>
      </c>
    </row>
    <row r="82" spans="3:11" x14ac:dyDescent="0.25">
      <c r="C82" s="89" t="s">
        <v>113</v>
      </c>
      <c r="D82" s="137"/>
      <c r="E82" s="90">
        <v>5000</v>
      </c>
      <c r="F82" s="87">
        <f t="shared" si="6"/>
        <v>0</v>
      </c>
      <c r="G82" s="146"/>
      <c r="H82" s="91" t="s">
        <v>472</v>
      </c>
      <c r="I82" s="88" t="str">
        <f>VLOOKUP(H82,Presupuesto!$B$11:$C$565,2,0)</f>
        <v>EQUIPOS VARIOS DE OFICINA</v>
      </c>
      <c r="J82" s="88" t="str">
        <f t="shared" si="7"/>
        <v>Gestión Tecnologías de Información y Comunicación</v>
      </c>
      <c r="K82" s="88" t="s">
        <v>727</v>
      </c>
    </row>
    <row r="83" spans="3:11" ht="15.75" thickBot="1" x14ac:dyDescent="0.3">
      <c r="C83" s="92" t="s">
        <v>114</v>
      </c>
      <c r="D83" s="145">
        <v>1</v>
      </c>
      <c r="E83" s="94">
        <v>100000</v>
      </c>
      <c r="F83" s="95">
        <f t="shared" si="6"/>
        <v>100000</v>
      </c>
      <c r="G83" s="147" t="s">
        <v>712</v>
      </c>
      <c r="H83" s="96" t="s">
        <v>472</v>
      </c>
      <c r="I83" s="96" t="str">
        <f>VLOOKUP(H83,Presupuesto!$B$11:$C$565,2,0)</f>
        <v>EQUIPOS VARIOS DE OFICINA</v>
      </c>
      <c r="J83" s="96" t="str">
        <f t="shared" si="7"/>
        <v>Gestión Tecnologías de Información y Comunicación</v>
      </c>
      <c r="K83" s="113" t="s">
        <v>721</v>
      </c>
    </row>
    <row r="85" spans="3:11" ht="15.75" thickBot="1" x14ac:dyDescent="0.3">
      <c r="C85" s="254"/>
      <c r="D85" s="254"/>
      <c r="E85" s="254"/>
      <c r="F85" s="254"/>
      <c r="G85" s="243"/>
      <c r="H85" s="254"/>
      <c r="I85" s="254"/>
      <c r="J85" s="254"/>
      <c r="K85" s="254"/>
    </row>
    <row r="86" spans="3:11" ht="15.75" thickBot="1" x14ac:dyDescent="0.3">
      <c r="C86" s="29" t="s">
        <v>1308</v>
      </c>
      <c r="D86" s="30">
        <f>SUM(F93:F102)</f>
        <v>100000</v>
      </c>
      <c r="E86" s="161"/>
      <c r="F86" s="161"/>
      <c r="G86" s="72"/>
      <c r="H86" s="161"/>
      <c r="I86" s="161"/>
      <c r="J86" s="254"/>
      <c r="K86" s="254"/>
    </row>
    <row r="87" spans="3:11" x14ac:dyDescent="0.25">
      <c r="C87" s="68"/>
      <c r="D87" s="31"/>
      <c r="E87" s="84"/>
      <c r="F87" s="84"/>
      <c r="G87" s="84"/>
      <c r="H87" s="69"/>
      <c r="I87" s="69"/>
      <c r="J87" s="69"/>
      <c r="K87" s="102"/>
    </row>
    <row r="88" spans="3:11" x14ac:dyDescent="0.25">
      <c r="C88" s="68"/>
      <c r="D88" s="31"/>
      <c r="E88" s="84"/>
      <c r="F88" s="84"/>
      <c r="G88" s="84"/>
      <c r="H88" s="69"/>
      <c r="I88" s="69"/>
      <c r="J88" s="69"/>
      <c r="K88" s="102"/>
    </row>
    <row r="89" spans="3:11" ht="15.75" x14ac:dyDescent="0.25">
      <c r="C89" s="172" t="s">
        <v>1309</v>
      </c>
      <c r="D89" s="230" t="s">
        <v>1359</v>
      </c>
      <c r="E89" s="84"/>
      <c r="F89" s="84"/>
      <c r="G89" s="84"/>
      <c r="H89" s="69"/>
      <c r="I89" s="69"/>
      <c r="J89" s="69"/>
      <c r="K89" s="102"/>
    </row>
    <row r="90" spans="3:11" ht="18.75" x14ac:dyDescent="0.25">
      <c r="C90" s="173"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5. Adquirir 4 computadoras de escritorio, 4 impresoras multifuncionales, 2 routers, 2 Smart Tv, 20 reproductores de CD con entrada USB y potentes de sonido, 6 data shows, 1 fotocopiadora, para el Dpto. de Lenguas Extranjeras.</v>
      </c>
      <c r="D90" s="31"/>
      <c r="E90" s="84"/>
      <c r="F90" s="84"/>
      <c r="G90" s="84"/>
      <c r="H90" s="69"/>
      <c r="I90" s="69"/>
      <c r="J90" s="69"/>
      <c r="K90" s="102"/>
    </row>
    <row r="91" spans="3:11" ht="15.75" thickBot="1" x14ac:dyDescent="0.3">
      <c r="C91" s="68"/>
      <c r="D91" s="31"/>
      <c r="E91" s="84"/>
      <c r="F91" s="84"/>
      <c r="G91" s="84"/>
      <c r="H91" s="69"/>
      <c r="I91" s="69"/>
      <c r="J91" s="69"/>
      <c r="K91" s="102"/>
    </row>
    <row r="92" spans="3:11" ht="30.75" thickBot="1" x14ac:dyDescent="0.3">
      <c r="C92" s="114" t="s">
        <v>1311</v>
      </c>
      <c r="D92" s="116" t="s">
        <v>99</v>
      </c>
      <c r="E92" s="116" t="s">
        <v>1313</v>
      </c>
      <c r="F92" s="115" t="s">
        <v>1314</v>
      </c>
      <c r="G92" s="121" t="s">
        <v>1315</v>
      </c>
      <c r="H92" s="116" t="s">
        <v>1316</v>
      </c>
      <c r="I92" s="116" t="s">
        <v>711</v>
      </c>
      <c r="J92" s="116" t="s">
        <v>1317</v>
      </c>
      <c r="K92" s="116" t="s">
        <v>1318</v>
      </c>
    </row>
    <row r="93" spans="3:11" x14ac:dyDescent="0.25">
      <c r="C93" s="85" t="s">
        <v>105</v>
      </c>
      <c r="D93" s="144"/>
      <c r="E93" s="86">
        <v>2800</v>
      </c>
      <c r="F93" s="87">
        <f>D93*E93</f>
        <v>0</v>
      </c>
      <c r="G93" s="146"/>
      <c r="H93" s="88" t="s">
        <v>470</v>
      </c>
      <c r="I93" s="88" t="str">
        <f>VLOOKUP(H93,Presupuesto!$B$11:$C$565,2,0)</f>
        <v>MUEBLES VARIOS DE OFICINA</v>
      </c>
      <c r="J93" s="181" t="s">
        <v>82</v>
      </c>
      <c r="K93" s="88" t="s">
        <v>733</v>
      </c>
    </row>
    <row r="94" spans="3:11" x14ac:dyDescent="0.25">
      <c r="C94" s="89" t="s">
        <v>106</v>
      </c>
      <c r="D94" s="137"/>
      <c r="E94" s="90">
        <v>2400</v>
      </c>
      <c r="F94" s="87">
        <f>D94*E94</f>
        <v>0</v>
      </c>
      <c r="G94" s="146"/>
      <c r="H94" s="91" t="s">
        <v>470</v>
      </c>
      <c r="I94" s="88" t="str">
        <f>VLOOKUP(H94,Presupuesto!$B$11:$C$565,2,0)</f>
        <v>MUEBLES VARIOS DE OFICINA</v>
      </c>
      <c r="J94" s="88" t="str">
        <f>$J$93</f>
        <v>Gestión Tecnologías de Información y Comunicación</v>
      </c>
      <c r="K94" s="88" t="s">
        <v>720</v>
      </c>
    </row>
    <row r="95" spans="3:11" x14ac:dyDescent="0.25">
      <c r="C95" s="89" t="s">
        <v>107</v>
      </c>
      <c r="D95" s="137"/>
      <c r="E95" s="90">
        <v>1000</v>
      </c>
      <c r="F95" s="87">
        <f t="shared" ref="F95:F102" si="8">D95*E95</f>
        <v>0</v>
      </c>
      <c r="G95" s="146"/>
      <c r="H95" s="91" t="s">
        <v>470</v>
      </c>
      <c r="I95" s="88" t="str">
        <f>VLOOKUP(H95,Presupuesto!$B$11:$C$565,2,0)</f>
        <v>MUEBLES VARIOS DE OFICINA</v>
      </c>
      <c r="J95" s="88" t="str">
        <f t="shared" ref="J95:J102" si="9">$J$93</f>
        <v>Gestión Tecnologías de Información y Comunicación</v>
      </c>
      <c r="K95" s="88" t="s">
        <v>721</v>
      </c>
    </row>
    <row r="96" spans="3:11" x14ac:dyDescent="0.25">
      <c r="C96" s="89" t="s">
        <v>108</v>
      </c>
      <c r="D96" s="137"/>
      <c r="E96" s="90">
        <v>6000</v>
      </c>
      <c r="F96" s="87">
        <f t="shared" si="8"/>
        <v>0</v>
      </c>
      <c r="G96" s="146"/>
      <c r="H96" s="91" t="s">
        <v>470</v>
      </c>
      <c r="I96" s="88" t="str">
        <f>VLOOKUP(H96,Presupuesto!$B$11:$C$565,2,0)</f>
        <v>MUEBLES VARIOS DE OFICINA</v>
      </c>
      <c r="J96" s="88" t="str">
        <f t="shared" si="9"/>
        <v>Gestión Tecnologías de Información y Comunicación</v>
      </c>
      <c r="K96" s="88" t="s">
        <v>721</v>
      </c>
    </row>
    <row r="97" spans="3:11" x14ac:dyDescent="0.25">
      <c r="C97" s="89" t="s">
        <v>109</v>
      </c>
      <c r="D97" s="137"/>
      <c r="E97" s="90">
        <v>3000</v>
      </c>
      <c r="F97" s="87">
        <f t="shared" si="8"/>
        <v>0</v>
      </c>
      <c r="G97" s="146"/>
      <c r="H97" s="91" t="s">
        <v>470</v>
      </c>
      <c r="I97" s="88" t="str">
        <f>VLOOKUP(H97,Presupuesto!$B$11:$C$565,2,0)</f>
        <v>MUEBLES VARIOS DE OFICINA</v>
      </c>
      <c r="J97" s="88" t="str">
        <f t="shared" si="9"/>
        <v>Gestión Tecnologías de Información y Comunicación</v>
      </c>
      <c r="K97" s="88" t="s">
        <v>721</v>
      </c>
    </row>
    <row r="98" spans="3:11" x14ac:dyDescent="0.25">
      <c r="C98" s="89" t="s">
        <v>110</v>
      </c>
      <c r="D98" s="137"/>
      <c r="E98" s="90">
        <v>10000</v>
      </c>
      <c r="F98" s="87">
        <f t="shared" si="8"/>
        <v>0</v>
      </c>
      <c r="G98" s="146"/>
      <c r="H98" s="91" t="s">
        <v>470</v>
      </c>
      <c r="I98" s="88" t="str">
        <f>VLOOKUP(H98,Presupuesto!$B$11:$C$565,2,0)</f>
        <v>MUEBLES VARIOS DE OFICINA</v>
      </c>
      <c r="J98" s="88" t="str">
        <f t="shared" si="9"/>
        <v>Gestión Tecnologías de Información y Comunicación</v>
      </c>
      <c r="K98" s="88" t="s">
        <v>721</v>
      </c>
    </row>
    <row r="99" spans="3:11" x14ac:dyDescent="0.25">
      <c r="C99" s="89" t="s">
        <v>111</v>
      </c>
      <c r="D99" s="137"/>
      <c r="E99" s="90">
        <v>8000</v>
      </c>
      <c r="F99" s="87">
        <f t="shared" si="8"/>
        <v>0</v>
      </c>
      <c r="G99" s="146"/>
      <c r="H99" s="91" t="s">
        <v>472</v>
      </c>
      <c r="I99" s="88" t="str">
        <f>VLOOKUP(H99,Presupuesto!$B$11:$C$565,2,0)</f>
        <v>EQUIPOS VARIOS DE OFICINA</v>
      </c>
      <c r="J99" s="88" t="str">
        <f t="shared" si="9"/>
        <v>Gestión Tecnologías de Información y Comunicación</v>
      </c>
      <c r="K99" s="88" t="s">
        <v>721</v>
      </c>
    </row>
    <row r="100" spans="3:11" x14ac:dyDescent="0.25">
      <c r="C100" s="89" t="s">
        <v>112</v>
      </c>
      <c r="D100" s="137"/>
      <c r="E100" s="90">
        <v>2000</v>
      </c>
      <c r="F100" s="87">
        <f t="shared" si="8"/>
        <v>0</v>
      </c>
      <c r="G100" s="146"/>
      <c r="H100" s="91" t="s">
        <v>472</v>
      </c>
      <c r="I100" s="88" t="str">
        <f>VLOOKUP(H100,Presupuesto!$B$11:$C$565,2,0)</f>
        <v>EQUIPOS VARIOS DE OFICINA</v>
      </c>
      <c r="J100" s="88" t="str">
        <f t="shared" si="9"/>
        <v>Gestión Tecnologías de Información y Comunicación</v>
      </c>
      <c r="K100" s="88" t="s">
        <v>732</v>
      </c>
    </row>
    <row r="101" spans="3:11" x14ac:dyDescent="0.25">
      <c r="C101" s="89" t="s">
        <v>113</v>
      </c>
      <c r="D101" s="137"/>
      <c r="E101" s="90">
        <v>5000</v>
      </c>
      <c r="F101" s="87">
        <f t="shared" si="8"/>
        <v>0</v>
      </c>
      <c r="G101" s="146"/>
      <c r="H101" s="91" t="s">
        <v>472</v>
      </c>
      <c r="I101" s="88" t="str">
        <f>VLOOKUP(H101,Presupuesto!$B$11:$C$565,2,0)</f>
        <v>EQUIPOS VARIOS DE OFICINA</v>
      </c>
      <c r="J101" s="88" t="str">
        <f t="shared" si="9"/>
        <v>Gestión Tecnologías de Información y Comunicación</v>
      </c>
      <c r="K101" s="88" t="s">
        <v>727</v>
      </c>
    </row>
    <row r="102" spans="3:11" ht="15.75" thickBot="1" x14ac:dyDescent="0.3">
      <c r="C102" s="92" t="s">
        <v>114</v>
      </c>
      <c r="D102" s="145">
        <v>1</v>
      </c>
      <c r="E102" s="94">
        <v>100000</v>
      </c>
      <c r="F102" s="95">
        <f t="shared" si="8"/>
        <v>100000</v>
      </c>
      <c r="G102" s="147" t="s">
        <v>712</v>
      </c>
      <c r="H102" s="96" t="s">
        <v>472</v>
      </c>
      <c r="I102" s="96" t="str">
        <f>VLOOKUP(H102,Presupuesto!$B$11:$C$565,2,0)</f>
        <v>EQUIPOS VARIOS DE OFICINA</v>
      </c>
      <c r="J102" s="96" t="str">
        <f t="shared" si="9"/>
        <v>Gestión Tecnologías de Información y Comunicación</v>
      </c>
      <c r="K102" s="113" t="s">
        <v>727</v>
      </c>
    </row>
    <row r="104" spans="3:11" ht="15.75" thickBot="1" x14ac:dyDescent="0.3">
      <c r="C104" s="221"/>
      <c r="D104" s="222"/>
      <c r="E104" s="223"/>
      <c r="F104" s="223"/>
      <c r="G104" s="224"/>
      <c r="H104" s="223"/>
      <c r="I104" s="223"/>
      <c r="J104" s="141"/>
      <c r="K104" s="141"/>
    </row>
    <row r="105" spans="3:11" ht="15.75" thickBot="1" x14ac:dyDescent="0.3">
      <c r="C105" s="29" t="s">
        <v>1308</v>
      </c>
      <c r="D105" s="30">
        <f>SUM(F112:F121)</f>
        <v>45000</v>
      </c>
      <c r="E105" s="161"/>
      <c r="F105" s="161"/>
      <c r="G105" s="72"/>
      <c r="H105" s="161"/>
      <c r="I105" s="161"/>
      <c r="J105" s="254"/>
      <c r="K105" s="254"/>
    </row>
    <row r="106" spans="3:11" x14ac:dyDescent="0.25">
      <c r="C106" s="68"/>
      <c r="D106" s="31"/>
      <c r="E106" s="84"/>
      <c r="F106" s="84"/>
      <c r="G106" s="84"/>
      <c r="H106" s="69"/>
      <c r="I106" s="69"/>
      <c r="J106" s="69"/>
      <c r="K106" s="102"/>
    </row>
    <row r="107" spans="3:11" x14ac:dyDescent="0.25">
      <c r="C107" s="68"/>
      <c r="D107" s="31"/>
      <c r="E107" s="84"/>
      <c r="F107" s="84"/>
      <c r="G107" s="84"/>
      <c r="H107" s="69"/>
      <c r="I107" s="69"/>
      <c r="J107" s="69"/>
      <c r="K107" s="102"/>
    </row>
    <row r="108" spans="3:11" ht="15.75" x14ac:dyDescent="0.25">
      <c r="C108" s="172" t="s">
        <v>1309</v>
      </c>
      <c r="D108" s="230" t="s">
        <v>1360</v>
      </c>
      <c r="E108" s="84"/>
      <c r="F108" s="84"/>
      <c r="G108" s="84"/>
      <c r="H108" s="69"/>
      <c r="I108" s="69"/>
      <c r="J108" s="69"/>
      <c r="K108" s="102"/>
    </row>
    <row r="109" spans="3:11" ht="18.75" x14ac:dyDescent="0.25">
      <c r="C109" s="173" t="str">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7. Adquirir 15 computadoras con sus respectivos escritorios, softwares especializados en música y diseño, para el Dpto. de Arte</v>
      </c>
      <c r="D109" s="31"/>
      <c r="E109" s="84"/>
      <c r="F109" s="84"/>
      <c r="G109" s="84"/>
      <c r="H109" s="69"/>
      <c r="I109" s="69"/>
      <c r="J109" s="69"/>
      <c r="K109" s="102"/>
    </row>
    <row r="110" spans="3:11" ht="15.75" thickBot="1" x14ac:dyDescent="0.3">
      <c r="C110" s="68"/>
      <c r="D110" s="31"/>
      <c r="E110" s="84"/>
      <c r="F110" s="84"/>
      <c r="G110" s="84"/>
      <c r="H110" s="69"/>
      <c r="I110" s="69"/>
      <c r="J110" s="69"/>
      <c r="K110" s="102"/>
    </row>
    <row r="111" spans="3:11" ht="30.75" thickBot="1" x14ac:dyDescent="0.3">
      <c r="C111" s="114" t="s">
        <v>1311</v>
      </c>
      <c r="D111" s="116" t="s">
        <v>99</v>
      </c>
      <c r="E111" s="116" t="s">
        <v>1313</v>
      </c>
      <c r="F111" s="115" t="s">
        <v>1314</v>
      </c>
      <c r="G111" s="121" t="s">
        <v>1315</v>
      </c>
      <c r="H111" s="116" t="s">
        <v>1316</v>
      </c>
      <c r="I111" s="116" t="s">
        <v>711</v>
      </c>
      <c r="J111" s="116" t="s">
        <v>1317</v>
      </c>
      <c r="K111" s="116" t="s">
        <v>1318</v>
      </c>
    </row>
    <row r="112" spans="3:11" x14ac:dyDescent="0.25">
      <c r="C112" s="85" t="s">
        <v>105</v>
      </c>
      <c r="D112" s="144"/>
      <c r="E112" s="86">
        <v>2800</v>
      </c>
      <c r="F112" s="87">
        <f>D112*E112</f>
        <v>0</v>
      </c>
      <c r="G112" s="146"/>
      <c r="H112" s="88" t="s">
        <v>470</v>
      </c>
      <c r="I112" s="88" t="str">
        <f>VLOOKUP(H112,Presupuesto!$B$11:$C$565,2,0)</f>
        <v>MUEBLES VARIOS DE OFICINA</v>
      </c>
      <c r="J112" s="181" t="s">
        <v>82</v>
      </c>
      <c r="K112" s="88" t="s">
        <v>733</v>
      </c>
    </row>
    <row r="113" spans="3:11" x14ac:dyDescent="0.25">
      <c r="C113" s="89" t="s">
        <v>106</v>
      </c>
      <c r="D113" s="137"/>
      <c r="E113" s="90">
        <v>2400</v>
      </c>
      <c r="F113" s="87">
        <f>D113*E113</f>
        <v>0</v>
      </c>
      <c r="G113" s="146"/>
      <c r="H113" s="91" t="s">
        <v>470</v>
      </c>
      <c r="I113" s="88" t="str">
        <f>VLOOKUP(H113,Presupuesto!$B$11:$C$565,2,0)</f>
        <v>MUEBLES VARIOS DE OFICINA</v>
      </c>
      <c r="J113" s="88" t="str">
        <f>$J$112</f>
        <v>Gestión Tecnologías de Información y Comunicación</v>
      </c>
      <c r="K113" s="88" t="s">
        <v>720</v>
      </c>
    </row>
    <row r="114" spans="3:11" x14ac:dyDescent="0.25">
      <c r="C114" s="89" t="s">
        <v>107</v>
      </c>
      <c r="D114" s="137"/>
      <c r="E114" s="90">
        <v>1000</v>
      </c>
      <c r="F114" s="87">
        <f t="shared" ref="F114:F121" si="10">D114*E114</f>
        <v>0</v>
      </c>
      <c r="G114" s="146"/>
      <c r="H114" s="91" t="s">
        <v>470</v>
      </c>
      <c r="I114" s="88" t="str">
        <f>VLOOKUP(H114,Presupuesto!$B$11:$C$565,2,0)</f>
        <v>MUEBLES VARIOS DE OFICINA</v>
      </c>
      <c r="J114" s="88" t="str">
        <f t="shared" ref="J114:J121" si="11">$J$112</f>
        <v>Gestión Tecnologías de Información y Comunicación</v>
      </c>
      <c r="K114" s="88" t="s">
        <v>721</v>
      </c>
    </row>
    <row r="115" spans="3:11" x14ac:dyDescent="0.25">
      <c r="C115" s="89" t="s">
        <v>108</v>
      </c>
      <c r="D115" s="137"/>
      <c r="E115" s="90">
        <v>6000</v>
      </c>
      <c r="F115" s="87">
        <f t="shared" si="10"/>
        <v>0</v>
      </c>
      <c r="G115" s="146"/>
      <c r="H115" s="91" t="s">
        <v>470</v>
      </c>
      <c r="I115" s="88" t="str">
        <f>VLOOKUP(H115,Presupuesto!$B$11:$C$565,2,0)</f>
        <v>MUEBLES VARIOS DE OFICINA</v>
      </c>
      <c r="J115" s="88" t="str">
        <f t="shared" si="11"/>
        <v>Gestión Tecnologías de Información y Comunicación</v>
      </c>
      <c r="K115" s="88" t="s">
        <v>721</v>
      </c>
    </row>
    <row r="116" spans="3:11" x14ac:dyDescent="0.25">
      <c r="C116" s="89" t="s">
        <v>109</v>
      </c>
      <c r="D116" s="137">
        <v>15</v>
      </c>
      <c r="E116" s="90">
        <v>3000</v>
      </c>
      <c r="F116" s="87">
        <f t="shared" si="10"/>
        <v>45000</v>
      </c>
      <c r="G116" s="146" t="s">
        <v>712</v>
      </c>
      <c r="H116" s="91" t="s">
        <v>470</v>
      </c>
      <c r="I116" s="88" t="str">
        <f>VLOOKUP(H116,Presupuesto!$B$11:$C$565,2,0)</f>
        <v>MUEBLES VARIOS DE OFICINA</v>
      </c>
      <c r="J116" s="88" t="str">
        <f t="shared" si="11"/>
        <v>Gestión Tecnologías de Información y Comunicación</v>
      </c>
      <c r="K116" s="88" t="s">
        <v>727</v>
      </c>
    </row>
    <row r="117" spans="3:11" x14ac:dyDescent="0.25">
      <c r="C117" s="89" t="s">
        <v>110</v>
      </c>
      <c r="D117" s="137"/>
      <c r="E117" s="90">
        <v>10000</v>
      </c>
      <c r="F117" s="87">
        <f t="shared" si="10"/>
        <v>0</v>
      </c>
      <c r="G117" s="146"/>
      <c r="H117" s="91" t="s">
        <v>470</v>
      </c>
      <c r="I117" s="88" t="str">
        <f>VLOOKUP(H117,Presupuesto!$B$11:$C$565,2,0)</f>
        <v>MUEBLES VARIOS DE OFICINA</v>
      </c>
      <c r="J117" s="88" t="str">
        <f t="shared" si="11"/>
        <v>Gestión Tecnologías de Información y Comunicación</v>
      </c>
      <c r="K117" s="88" t="s">
        <v>721</v>
      </c>
    </row>
    <row r="118" spans="3:11" x14ac:dyDescent="0.25">
      <c r="C118" s="89" t="s">
        <v>111</v>
      </c>
      <c r="D118" s="137"/>
      <c r="E118" s="90">
        <v>8000</v>
      </c>
      <c r="F118" s="87">
        <f t="shared" si="10"/>
        <v>0</v>
      </c>
      <c r="G118" s="146"/>
      <c r="H118" s="91" t="s">
        <v>472</v>
      </c>
      <c r="I118" s="88" t="str">
        <f>VLOOKUP(H118,Presupuesto!$B$11:$C$565,2,0)</f>
        <v>EQUIPOS VARIOS DE OFICINA</v>
      </c>
      <c r="J118" s="88" t="str">
        <f t="shared" si="11"/>
        <v>Gestión Tecnologías de Información y Comunicación</v>
      </c>
      <c r="K118" s="88" t="s">
        <v>721</v>
      </c>
    </row>
    <row r="119" spans="3:11" x14ac:dyDescent="0.25">
      <c r="C119" s="89" t="s">
        <v>112</v>
      </c>
      <c r="D119" s="137"/>
      <c r="E119" s="90">
        <v>2000</v>
      </c>
      <c r="F119" s="87">
        <f t="shared" si="10"/>
        <v>0</v>
      </c>
      <c r="G119" s="146"/>
      <c r="H119" s="91" t="s">
        <v>472</v>
      </c>
      <c r="I119" s="88" t="str">
        <f>VLOOKUP(H119,Presupuesto!$B$11:$C$565,2,0)</f>
        <v>EQUIPOS VARIOS DE OFICINA</v>
      </c>
      <c r="J119" s="88" t="str">
        <f t="shared" si="11"/>
        <v>Gestión Tecnologías de Información y Comunicación</v>
      </c>
      <c r="K119" s="88" t="s">
        <v>732</v>
      </c>
    </row>
    <row r="120" spans="3:11" x14ac:dyDescent="0.25">
      <c r="C120" s="89" t="s">
        <v>113</v>
      </c>
      <c r="D120" s="137"/>
      <c r="E120" s="90">
        <v>5000</v>
      </c>
      <c r="F120" s="87">
        <f t="shared" si="10"/>
        <v>0</v>
      </c>
      <c r="G120" s="146"/>
      <c r="H120" s="91" t="s">
        <v>472</v>
      </c>
      <c r="I120" s="88" t="str">
        <f>VLOOKUP(H120,Presupuesto!$B$11:$C$565,2,0)</f>
        <v>EQUIPOS VARIOS DE OFICINA</v>
      </c>
      <c r="J120" s="88" t="str">
        <f t="shared" si="11"/>
        <v>Gestión Tecnologías de Información y Comunicación</v>
      </c>
      <c r="K120" s="88" t="s">
        <v>727</v>
      </c>
    </row>
    <row r="121" spans="3:11" ht="15.75" thickBot="1" x14ac:dyDescent="0.3">
      <c r="C121" s="92" t="s">
        <v>114</v>
      </c>
      <c r="D121" s="145"/>
      <c r="E121" s="94">
        <v>100000</v>
      </c>
      <c r="F121" s="95">
        <f t="shared" si="10"/>
        <v>0</v>
      </c>
      <c r="G121" s="147"/>
      <c r="H121" s="96" t="s">
        <v>472</v>
      </c>
      <c r="I121" s="96" t="str">
        <f>VLOOKUP(H121,Presupuesto!$B$11:$C$565,2,0)</f>
        <v>EQUIPOS VARIOS DE OFICINA</v>
      </c>
      <c r="J121" s="96" t="str">
        <f t="shared" si="11"/>
        <v>Gestión Tecnologías de Información y Comunicación</v>
      </c>
      <c r="K121" s="113" t="s">
        <v>719</v>
      </c>
    </row>
    <row r="123" spans="3:11" ht="15.75" thickBot="1" x14ac:dyDescent="0.3">
      <c r="C123" s="254"/>
      <c r="D123" s="254"/>
      <c r="E123" s="254"/>
      <c r="F123" s="254"/>
      <c r="G123" s="243"/>
      <c r="H123" s="254"/>
      <c r="I123" s="254"/>
      <c r="J123" s="254"/>
      <c r="K123" s="254"/>
    </row>
    <row r="124" spans="3:11" ht="15.75" thickBot="1" x14ac:dyDescent="0.3">
      <c r="C124" s="29" t="s">
        <v>1308</v>
      </c>
      <c r="D124" s="30">
        <f>SUM(F131:F140)</f>
        <v>0</v>
      </c>
      <c r="E124" s="161"/>
      <c r="F124" s="161"/>
      <c r="G124" s="72"/>
      <c r="H124" s="161"/>
      <c r="I124" s="161"/>
      <c r="J124" s="254"/>
      <c r="K124" s="254"/>
    </row>
    <row r="125" spans="3:11" x14ac:dyDescent="0.25">
      <c r="C125" s="68"/>
      <c r="D125" s="31"/>
      <c r="E125" s="84"/>
      <c r="F125" s="84"/>
      <c r="G125" s="84"/>
      <c r="H125" s="69"/>
      <c r="I125" s="69"/>
      <c r="J125" s="69"/>
      <c r="K125" s="102"/>
    </row>
    <row r="126" spans="3:11" x14ac:dyDescent="0.25">
      <c r="C126" s="68"/>
      <c r="D126" s="31"/>
      <c r="E126" s="84"/>
      <c r="F126" s="84"/>
      <c r="G126" s="84"/>
      <c r="H126" s="69"/>
      <c r="I126" s="69"/>
      <c r="J126" s="69"/>
      <c r="K126" s="102"/>
    </row>
    <row r="127" spans="3:11" ht="15.75" x14ac:dyDescent="0.25">
      <c r="C127" s="172" t="s">
        <v>1309</v>
      </c>
      <c r="D127" s="230"/>
      <c r="E127" s="84"/>
      <c r="F127" s="84"/>
      <c r="G127" s="84"/>
      <c r="H127" s="69"/>
      <c r="I127" s="69"/>
      <c r="J127" s="69"/>
      <c r="K127" s="102"/>
    </row>
    <row r="128" spans="3:11" ht="18.75" x14ac:dyDescent="0.25">
      <c r="C128" s="173"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84"/>
      <c r="F128" s="84"/>
      <c r="G128" s="84"/>
      <c r="H128" s="69"/>
      <c r="I128" s="69"/>
      <c r="J128" s="69"/>
      <c r="K128" s="102"/>
    </row>
    <row r="129" spans="3:11" ht="15.75" thickBot="1" x14ac:dyDescent="0.3">
      <c r="C129" s="68"/>
      <c r="D129" s="31"/>
      <c r="E129" s="84"/>
      <c r="F129" s="84"/>
      <c r="G129" s="84"/>
      <c r="H129" s="69"/>
      <c r="I129" s="69"/>
      <c r="J129" s="69"/>
      <c r="K129" s="102"/>
    </row>
    <row r="130" spans="3:11" ht="30.75" thickBot="1" x14ac:dyDescent="0.3">
      <c r="C130" s="114" t="s">
        <v>1311</v>
      </c>
      <c r="D130" s="116" t="s">
        <v>99</v>
      </c>
      <c r="E130" s="116" t="s">
        <v>1313</v>
      </c>
      <c r="F130" s="115" t="s">
        <v>1314</v>
      </c>
      <c r="G130" s="121" t="s">
        <v>1315</v>
      </c>
      <c r="H130" s="116" t="s">
        <v>1316</v>
      </c>
      <c r="I130" s="116" t="s">
        <v>711</v>
      </c>
      <c r="J130" s="116" t="s">
        <v>1317</v>
      </c>
      <c r="K130" s="116" t="s">
        <v>1318</v>
      </c>
    </row>
    <row r="131" spans="3:11" x14ac:dyDescent="0.25">
      <c r="C131" s="85" t="s">
        <v>105</v>
      </c>
      <c r="D131" s="144"/>
      <c r="E131" s="86">
        <v>2800</v>
      </c>
      <c r="F131" s="87">
        <f>D131*E131</f>
        <v>0</v>
      </c>
      <c r="G131" s="146"/>
      <c r="H131" s="88" t="s">
        <v>470</v>
      </c>
      <c r="I131" s="88" t="str">
        <f>VLOOKUP(H131,Presupuesto!$B$11:$C$565,2,0)</f>
        <v>MUEBLES VARIOS DE OFICINA</v>
      </c>
      <c r="J131" s="181" t="s">
        <v>72</v>
      </c>
      <c r="K131" s="88" t="s">
        <v>733</v>
      </c>
    </row>
    <row r="132" spans="3:11" x14ac:dyDescent="0.25">
      <c r="C132" s="89" t="s">
        <v>106</v>
      </c>
      <c r="D132" s="137"/>
      <c r="E132" s="90">
        <v>2400</v>
      </c>
      <c r="F132" s="87">
        <f>D132*E132</f>
        <v>0</v>
      </c>
      <c r="G132" s="146"/>
      <c r="H132" s="91" t="s">
        <v>470</v>
      </c>
      <c r="I132" s="88" t="str">
        <f>VLOOKUP(H132,Presupuesto!$B$11:$C$565,2,0)</f>
        <v>MUEBLES VARIOS DE OFICINA</v>
      </c>
      <c r="J132" s="88" t="str">
        <f>$J$131</f>
        <v>Posgrado</v>
      </c>
      <c r="K132" s="88" t="s">
        <v>720</v>
      </c>
    </row>
    <row r="133" spans="3:11" x14ac:dyDescent="0.25">
      <c r="C133" s="89" t="s">
        <v>107</v>
      </c>
      <c r="D133" s="137"/>
      <c r="E133" s="90">
        <v>1000</v>
      </c>
      <c r="F133" s="87">
        <f t="shared" ref="F133:F140" si="12">D133*E133</f>
        <v>0</v>
      </c>
      <c r="G133" s="146"/>
      <c r="H133" s="91" t="s">
        <v>470</v>
      </c>
      <c r="I133" s="88" t="str">
        <f>VLOOKUP(H133,Presupuesto!$B$11:$C$565,2,0)</f>
        <v>MUEBLES VARIOS DE OFICINA</v>
      </c>
      <c r="J133" s="88" t="str">
        <f t="shared" ref="J133:J140" si="13">$J$131</f>
        <v>Posgrado</v>
      </c>
      <c r="K133" s="88" t="s">
        <v>721</v>
      </c>
    </row>
    <row r="134" spans="3:11" x14ac:dyDescent="0.25">
      <c r="C134" s="89" t="s">
        <v>108</v>
      </c>
      <c r="D134" s="137"/>
      <c r="E134" s="90">
        <v>6000</v>
      </c>
      <c r="F134" s="87">
        <f t="shared" si="12"/>
        <v>0</v>
      </c>
      <c r="G134" s="146"/>
      <c r="H134" s="91" t="s">
        <v>470</v>
      </c>
      <c r="I134" s="88" t="str">
        <f>VLOOKUP(H134,Presupuesto!$B$11:$C$565,2,0)</f>
        <v>MUEBLES VARIOS DE OFICINA</v>
      </c>
      <c r="J134" s="88" t="str">
        <f t="shared" si="13"/>
        <v>Posgrado</v>
      </c>
      <c r="K134" s="88" t="s">
        <v>721</v>
      </c>
    </row>
    <row r="135" spans="3:11" x14ac:dyDescent="0.25">
      <c r="C135" s="89" t="s">
        <v>109</v>
      </c>
      <c r="D135" s="137"/>
      <c r="E135" s="90">
        <v>3000</v>
      </c>
      <c r="F135" s="87">
        <f t="shared" si="12"/>
        <v>0</v>
      </c>
      <c r="G135" s="146"/>
      <c r="H135" s="91" t="s">
        <v>470</v>
      </c>
      <c r="I135" s="88" t="str">
        <f>VLOOKUP(H135,Presupuesto!$B$11:$C$565,2,0)</f>
        <v>MUEBLES VARIOS DE OFICINA</v>
      </c>
      <c r="J135" s="88" t="str">
        <f t="shared" si="13"/>
        <v>Posgrado</v>
      </c>
      <c r="K135" s="88" t="s">
        <v>721</v>
      </c>
    </row>
    <row r="136" spans="3:11" x14ac:dyDescent="0.25">
      <c r="C136" s="89" t="s">
        <v>110</v>
      </c>
      <c r="D136" s="137"/>
      <c r="E136" s="90">
        <v>10000</v>
      </c>
      <c r="F136" s="87">
        <f t="shared" si="12"/>
        <v>0</v>
      </c>
      <c r="G136" s="146"/>
      <c r="H136" s="91" t="s">
        <v>470</v>
      </c>
      <c r="I136" s="88" t="str">
        <f>VLOOKUP(H136,Presupuesto!$B$11:$C$565,2,0)</f>
        <v>MUEBLES VARIOS DE OFICINA</v>
      </c>
      <c r="J136" s="88" t="str">
        <f t="shared" si="13"/>
        <v>Posgrado</v>
      </c>
      <c r="K136" s="88" t="s">
        <v>721</v>
      </c>
    </row>
    <row r="137" spans="3:11" x14ac:dyDescent="0.25">
      <c r="C137" s="89" t="s">
        <v>111</v>
      </c>
      <c r="D137" s="137"/>
      <c r="E137" s="90">
        <v>8000</v>
      </c>
      <c r="F137" s="87">
        <f t="shared" si="12"/>
        <v>0</v>
      </c>
      <c r="G137" s="146"/>
      <c r="H137" s="91" t="s">
        <v>472</v>
      </c>
      <c r="I137" s="88" t="str">
        <f>VLOOKUP(H137,Presupuesto!$B$11:$C$565,2,0)</f>
        <v>EQUIPOS VARIOS DE OFICINA</v>
      </c>
      <c r="J137" s="88" t="str">
        <f t="shared" si="13"/>
        <v>Posgrado</v>
      </c>
      <c r="K137" s="88" t="s">
        <v>721</v>
      </c>
    </row>
    <row r="138" spans="3:11" x14ac:dyDescent="0.25">
      <c r="C138" s="89" t="s">
        <v>112</v>
      </c>
      <c r="D138" s="137"/>
      <c r="E138" s="90">
        <v>2000</v>
      </c>
      <c r="F138" s="87">
        <f t="shared" si="12"/>
        <v>0</v>
      </c>
      <c r="G138" s="146"/>
      <c r="H138" s="91" t="s">
        <v>472</v>
      </c>
      <c r="I138" s="88" t="str">
        <f>VLOOKUP(H138,Presupuesto!$B$11:$C$565,2,0)</f>
        <v>EQUIPOS VARIOS DE OFICINA</v>
      </c>
      <c r="J138" s="88" t="str">
        <f t="shared" si="13"/>
        <v>Posgrado</v>
      </c>
      <c r="K138" s="88" t="s">
        <v>732</v>
      </c>
    </row>
    <row r="139" spans="3:11" x14ac:dyDescent="0.25">
      <c r="C139" s="89" t="s">
        <v>113</v>
      </c>
      <c r="D139" s="137"/>
      <c r="E139" s="90">
        <v>5000</v>
      </c>
      <c r="F139" s="87">
        <f t="shared" si="12"/>
        <v>0</v>
      </c>
      <c r="G139" s="146"/>
      <c r="H139" s="91" t="s">
        <v>472</v>
      </c>
      <c r="I139" s="88" t="str">
        <f>VLOOKUP(H139,Presupuesto!$B$11:$C$565,2,0)</f>
        <v>EQUIPOS VARIOS DE OFICINA</v>
      </c>
      <c r="J139" s="88" t="str">
        <f t="shared" si="13"/>
        <v>Posgrado</v>
      </c>
      <c r="K139" s="88" t="s">
        <v>727</v>
      </c>
    </row>
    <row r="140" spans="3:11" ht="15.75" thickBot="1" x14ac:dyDescent="0.3">
      <c r="C140" s="92" t="s">
        <v>114</v>
      </c>
      <c r="D140" s="145"/>
      <c r="E140" s="94">
        <v>100000</v>
      </c>
      <c r="F140" s="95">
        <f t="shared" si="12"/>
        <v>0</v>
      </c>
      <c r="G140" s="147"/>
      <c r="H140" s="96" t="s">
        <v>472</v>
      </c>
      <c r="I140" s="96" t="str">
        <f>VLOOKUP(H140,Presupuesto!$B$11:$C$565,2,0)</f>
        <v>EQUIPOS VARIOS DE OFICINA</v>
      </c>
      <c r="J140" s="96" t="str">
        <f t="shared" si="13"/>
        <v>Posgrado</v>
      </c>
      <c r="K140" s="113" t="s">
        <v>719</v>
      </c>
    </row>
    <row r="142" spans="3:11" ht="15.75" thickBot="1" x14ac:dyDescent="0.3">
      <c r="C142" s="221"/>
      <c r="D142" s="222"/>
      <c r="E142" s="223"/>
      <c r="F142" s="223"/>
      <c r="G142" s="224"/>
      <c r="H142" s="223"/>
      <c r="I142" s="223"/>
      <c r="J142" s="141"/>
      <c r="K142" s="141"/>
    </row>
    <row r="143" spans="3:11" ht="15.75" thickBot="1" x14ac:dyDescent="0.3">
      <c r="C143" s="29" t="s">
        <v>1308</v>
      </c>
      <c r="D143" s="30">
        <f>SUM(F150:F159)</f>
        <v>0</v>
      </c>
      <c r="E143" s="161"/>
      <c r="F143" s="161"/>
      <c r="G143" s="72"/>
      <c r="H143" s="161"/>
      <c r="I143" s="161"/>
      <c r="J143" s="254"/>
      <c r="K143" s="254"/>
    </row>
    <row r="144" spans="3:11" x14ac:dyDescent="0.25">
      <c r="C144" s="68"/>
      <c r="D144" s="31"/>
      <c r="E144" s="84"/>
      <c r="F144" s="84"/>
      <c r="G144" s="84"/>
      <c r="H144" s="69"/>
      <c r="I144" s="69"/>
      <c r="J144" s="69"/>
      <c r="K144" s="102"/>
    </row>
    <row r="145" spans="3:11" x14ac:dyDescent="0.25">
      <c r="C145" s="68"/>
      <c r="D145" s="31"/>
      <c r="E145" s="84"/>
      <c r="F145" s="84"/>
      <c r="G145" s="84"/>
      <c r="H145" s="69"/>
      <c r="I145" s="69"/>
      <c r="J145" s="69"/>
      <c r="K145" s="102"/>
    </row>
    <row r="146" spans="3:11" ht="15.75" x14ac:dyDescent="0.25">
      <c r="C146" s="172" t="s">
        <v>1309</v>
      </c>
      <c r="D146" s="230"/>
      <c r="E146" s="84"/>
      <c r="F146" s="84"/>
      <c r="G146" s="84"/>
      <c r="H146" s="69"/>
      <c r="I146" s="69"/>
      <c r="J146" s="69"/>
      <c r="K146" s="102"/>
    </row>
    <row r="147" spans="3:11" ht="18.75" x14ac:dyDescent="0.25">
      <c r="C147" s="173"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84"/>
      <c r="F147" s="84"/>
      <c r="G147" s="84"/>
      <c r="H147" s="69"/>
      <c r="I147" s="69"/>
      <c r="J147" s="69"/>
      <c r="K147" s="102"/>
    </row>
    <row r="148" spans="3:11" ht="15.75" thickBot="1" x14ac:dyDescent="0.3">
      <c r="C148" s="68"/>
      <c r="D148" s="31"/>
      <c r="E148" s="84"/>
      <c r="F148" s="84"/>
      <c r="G148" s="84"/>
      <c r="H148" s="69"/>
      <c r="I148" s="69"/>
      <c r="J148" s="69"/>
      <c r="K148" s="102"/>
    </row>
    <row r="149" spans="3:11" ht="30.75" thickBot="1" x14ac:dyDescent="0.3">
      <c r="C149" s="114" t="s">
        <v>1311</v>
      </c>
      <c r="D149" s="116" t="s">
        <v>99</v>
      </c>
      <c r="E149" s="116" t="s">
        <v>1313</v>
      </c>
      <c r="F149" s="115" t="s">
        <v>1314</v>
      </c>
      <c r="G149" s="121" t="s">
        <v>1315</v>
      </c>
      <c r="H149" s="116" t="s">
        <v>1316</v>
      </c>
      <c r="I149" s="116" t="s">
        <v>711</v>
      </c>
      <c r="J149" s="116" t="s">
        <v>1317</v>
      </c>
      <c r="K149" s="116" t="s">
        <v>1318</v>
      </c>
    </row>
    <row r="150" spans="3:11" x14ac:dyDescent="0.25">
      <c r="C150" s="85" t="s">
        <v>105</v>
      </c>
      <c r="D150" s="144"/>
      <c r="E150" s="86">
        <v>2800</v>
      </c>
      <c r="F150" s="87">
        <f>D150*E150</f>
        <v>0</v>
      </c>
      <c r="G150" s="146"/>
      <c r="H150" s="88" t="s">
        <v>470</v>
      </c>
      <c r="I150" s="88" t="str">
        <f>VLOOKUP(H150,Presupuesto!$B$11:$C$565,2,0)</f>
        <v>MUEBLES VARIOS DE OFICINA</v>
      </c>
      <c r="J150" s="181" t="s">
        <v>72</v>
      </c>
      <c r="K150" s="88" t="s">
        <v>733</v>
      </c>
    </row>
    <row r="151" spans="3:11" x14ac:dyDescent="0.25">
      <c r="C151" s="89" t="s">
        <v>106</v>
      </c>
      <c r="D151" s="137"/>
      <c r="E151" s="90">
        <v>2400</v>
      </c>
      <c r="F151" s="87">
        <f>D151*E151</f>
        <v>0</v>
      </c>
      <c r="G151" s="146"/>
      <c r="H151" s="91" t="s">
        <v>470</v>
      </c>
      <c r="I151" s="88" t="str">
        <f>VLOOKUP(H151,Presupuesto!$B$11:$C$565,2,0)</f>
        <v>MUEBLES VARIOS DE OFICINA</v>
      </c>
      <c r="J151" s="88" t="str">
        <f>$J$150</f>
        <v>Posgrado</v>
      </c>
      <c r="K151" s="88" t="s">
        <v>720</v>
      </c>
    </row>
    <row r="152" spans="3:11" x14ac:dyDescent="0.25">
      <c r="C152" s="89" t="s">
        <v>107</v>
      </c>
      <c r="D152" s="137"/>
      <c r="E152" s="90">
        <v>1000</v>
      </c>
      <c r="F152" s="87">
        <f t="shared" ref="F152:F159" si="14">D152*E152</f>
        <v>0</v>
      </c>
      <c r="G152" s="146"/>
      <c r="H152" s="91" t="s">
        <v>470</v>
      </c>
      <c r="I152" s="88" t="str">
        <f>VLOOKUP(H152,Presupuesto!$B$11:$C$565,2,0)</f>
        <v>MUEBLES VARIOS DE OFICINA</v>
      </c>
      <c r="J152" s="88" t="str">
        <f t="shared" ref="J152:J159" si="15">$J$150</f>
        <v>Posgrado</v>
      </c>
      <c r="K152" s="88" t="s">
        <v>721</v>
      </c>
    </row>
    <row r="153" spans="3:11" x14ac:dyDescent="0.25">
      <c r="C153" s="89" t="s">
        <v>108</v>
      </c>
      <c r="D153" s="137"/>
      <c r="E153" s="90">
        <v>6000</v>
      </c>
      <c r="F153" s="87">
        <f t="shared" si="14"/>
        <v>0</v>
      </c>
      <c r="G153" s="146"/>
      <c r="H153" s="91" t="s">
        <v>470</v>
      </c>
      <c r="I153" s="88" t="str">
        <f>VLOOKUP(H153,Presupuesto!$B$11:$C$565,2,0)</f>
        <v>MUEBLES VARIOS DE OFICINA</v>
      </c>
      <c r="J153" s="88" t="str">
        <f t="shared" si="15"/>
        <v>Posgrado</v>
      </c>
      <c r="K153" s="88" t="s">
        <v>721</v>
      </c>
    </row>
    <row r="154" spans="3:11" x14ac:dyDescent="0.25">
      <c r="C154" s="89" t="s">
        <v>109</v>
      </c>
      <c r="D154" s="137"/>
      <c r="E154" s="90">
        <v>3000</v>
      </c>
      <c r="F154" s="87">
        <f t="shared" si="14"/>
        <v>0</v>
      </c>
      <c r="G154" s="146"/>
      <c r="H154" s="91" t="s">
        <v>470</v>
      </c>
      <c r="I154" s="88" t="str">
        <f>VLOOKUP(H154,Presupuesto!$B$11:$C$565,2,0)</f>
        <v>MUEBLES VARIOS DE OFICINA</v>
      </c>
      <c r="J154" s="88" t="str">
        <f t="shared" si="15"/>
        <v>Posgrado</v>
      </c>
      <c r="K154" s="88" t="s">
        <v>721</v>
      </c>
    </row>
    <row r="155" spans="3:11" x14ac:dyDescent="0.25">
      <c r="C155" s="89" t="s">
        <v>110</v>
      </c>
      <c r="D155" s="137"/>
      <c r="E155" s="90">
        <v>10000</v>
      </c>
      <c r="F155" s="87">
        <f t="shared" si="14"/>
        <v>0</v>
      </c>
      <c r="G155" s="146"/>
      <c r="H155" s="91" t="s">
        <v>470</v>
      </c>
      <c r="I155" s="88" t="str">
        <f>VLOOKUP(H155,Presupuesto!$B$11:$C$565,2,0)</f>
        <v>MUEBLES VARIOS DE OFICINA</v>
      </c>
      <c r="J155" s="88" t="str">
        <f t="shared" si="15"/>
        <v>Posgrado</v>
      </c>
      <c r="K155" s="88" t="s">
        <v>721</v>
      </c>
    </row>
    <row r="156" spans="3:11" x14ac:dyDescent="0.25">
      <c r="C156" s="89" t="s">
        <v>111</v>
      </c>
      <c r="D156" s="137"/>
      <c r="E156" s="90">
        <v>8000</v>
      </c>
      <c r="F156" s="87">
        <f t="shared" si="14"/>
        <v>0</v>
      </c>
      <c r="G156" s="146"/>
      <c r="H156" s="91" t="s">
        <v>472</v>
      </c>
      <c r="I156" s="88" t="str">
        <f>VLOOKUP(H156,Presupuesto!$B$11:$C$565,2,0)</f>
        <v>EQUIPOS VARIOS DE OFICINA</v>
      </c>
      <c r="J156" s="88" t="str">
        <f t="shared" si="15"/>
        <v>Posgrado</v>
      </c>
      <c r="K156" s="88" t="s">
        <v>721</v>
      </c>
    </row>
    <row r="157" spans="3:11" x14ac:dyDescent="0.25">
      <c r="C157" s="89" t="s">
        <v>112</v>
      </c>
      <c r="D157" s="137"/>
      <c r="E157" s="90">
        <v>2000</v>
      </c>
      <c r="F157" s="87">
        <f t="shared" si="14"/>
        <v>0</v>
      </c>
      <c r="G157" s="146"/>
      <c r="H157" s="91" t="s">
        <v>472</v>
      </c>
      <c r="I157" s="88" t="str">
        <f>VLOOKUP(H157,Presupuesto!$B$11:$C$565,2,0)</f>
        <v>EQUIPOS VARIOS DE OFICINA</v>
      </c>
      <c r="J157" s="88" t="str">
        <f t="shared" si="15"/>
        <v>Posgrado</v>
      </c>
      <c r="K157" s="88" t="s">
        <v>732</v>
      </c>
    </row>
    <row r="158" spans="3:11" x14ac:dyDescent="0.25">
      <c r="C158" s="89" t="s">
        <v>113</v>
      </c>
      <c r="D158" s="137"/>
      <c r="E158" s="90">
        <v>5000</v>
      </c>
      <c r="F158" s="87">
        <f t="shared" si="14"/>
        <v>0</v>
      </c>
      <c r="G158" s="146"/>
      <c r="H158" s="91" t="s">
        <v>472</v>
      </c>
      <c r="I158" s="88" t="str">
        <f>VLOOKUP(H158,Presupuesto!$B$11:$C$565,2,0)</f>
        <v>EQUIPOS VARIOS DE OFICINA</v>
      </c>
      <c r="J158" s="88" t="str">
        <f t="shared" si="15"/>
        <v>Posgrado</v>
      </c>
      <c r="K158" s="88" t="s">
        <v>727</v>
      </c>
    </row>
    <row r="159" spans="3:11" ht="15.75" thickBot="1" x14ac:dyDescent="0.3">
      <c r="C159" s="92" t="s">
        <v>114</v>
      </c>
      <c r="D159" s="145"/>
      <c r="E159" s="94">
        <v>100000</v>
      </c>
      <c r="F159" s="95">
        <f t="shared" si="14"/>
        <v>0</v>
      </c>
      <c r="G159" s="147"/>
      <c r="H159" s="96" t="s">
        <v>472</v>
      </c>
      <c r="I159" s="96" t="str">
        <f>VLOOKUP(H159,Presupuesto!$B$11:$C$565,2,0)</f>
        <v>EQUIPOS VARIOS DE OFICINA</v>
      </c>
      <c r="J159" s="96" t="str">
        <f t="shared" si="15"/>
        <v>Posgrado</v>
      </c>
      <c r="K159" s="113" t="s">
        <v>719</v>
      </c>
    </row>
    <row r="161" spans="3:11" ht="15.75" thickBot="1" x14ac:dyDescent="0.3">
      <c r="C161" s="254"/>
      <c r="D161" s="254"/>
      <c r="E161" s="254"/>
      <c r="F161" s="254"/>
      <c r="G161" s="243"/>
      <c r="H161" s="254"/>
      <c r="I161" s="254"/>
      <c r="J161" s="254"/>
      <c r="K161" s="254"/>
    </row>
    <row r="162" spans="3:11" ht="15.75" thickBot="1" x14ac:dyDescent="0.3">
      <c r="C162" s="29" t="s">
        <v>1308</v>
      </c>
      <c r="D162" s="30">
        <f>SUM(F169:F178)</f>
        <v>0</v>
      </c>
      <c r="E162" s="161"/>
      <c r="F162" s="161"/>
      <c r="G162" s="72"/>
      <c r="H162" s="161"/>
      <c r="I162" s="161"/>
      <c r="J162" s="254"/>
      <c r="K162" s="254"/>
    </row>
    <row r="163" spans="3:11" x14ac:dyDescent="0.25">
      <c r="C163" s="68"/>
      <c r="D163" s="31"/>
      <c r="E163" s="84"/>
      <c r="F163" s="84"/>
      <c r="G163" s="84"/>
      <c r="H163" s="69"/>
      <c r="I163" s="69"/>
      <c r="J163" s="69"/>
      <c r="K163" s="102"/>
    </row>
    <row r="164" spans="3:11" x14ac:dyDescent="0.25">
      <c r="C164" s="68"/>
      <c r="D164" s="31"/>
      <c r="E164" s="84"/>
      <c r="F164" s="84"/>
      <c r="G164" s="84"/>
      <c r="H164" s="69"/>
      <c r="I164" s="69"/>
      <c r="J164" s="69"/>
      <c r="K164" s="102"/>
    </row>
    <row r="165" spans="3:11" ht="15.75" x14ac:dyDescent="0.25">
      <c r="C165" s="172" t="s">
        <v>1309</v>
      </c>
      <c r="D165" s="230"/>
      <c r="E165" s="84"/>
      <c r="F165" s="84"/>
      <c r="G165" s="84"/>
      <c r="H165" s="69"/>
      <c r="I165" s="69"/>
      <c r="J165" s="69"/>
      <c r="K165" s="102"/>
    </row>
    <row r="166" spans="3:11" ht="18.75" x14ac:dyDescent="0.25">
      <c r="C166" s="173"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84"/>
      <c r="F166" s="84"/>
      <c r="G166" s="84"/>
      <c r="H166" s="69"/>
      <c r="I166" s="69"/>
      <c r="J166" s="69"/>
      <c r="K166" s="102"/>
    </row>
    <row r="167" spans="3:11" ht="15.75" thickBot="1" x14ac:dyDescent="0.3">
      <c r="C167" s="68"/>
      <c r="D167" s="31"/>
      <c r="E167" s="84"/>
      <c r="F167" s="84"/>
      <c r="G167" s="84"/>
      <c r="H167" s="69"/>
      <c r="I167" s="69"/>
      <c r="J167" s="69"/>
      <c r="K167" s="102"/>
    </row>
    <row r="168" spans="3:11" ht="30.75" thickBot="1" x14ac:dyDescent="0.3">
      <c r="C168" s="114" t="s">
        <v>1311</v>
      </c>
      <c r="D168" s="116" t="s">
        <v>99</v>
      </c>
      <c r="E168" s="116" t="s">
        <v>1313</v>
      </c>
      <c r="F168" s="115" t="s">
        <v>1314</v>
      </c>
      <c r="G168" s="121" t="s">
        <v>1315</v>
      </c>
      <c r="H168" s="116" t="s">
        <v>1316</v>
      </c>
      <c r="I168" s="116" t="s">
        <v>711</v>
      </c>
      <c r="J168" s="116" t="s">
        <v>1317</v>
      </c>
      <c r="K168" s="116" t="s">
        <v>1318</v>
      </c>
    </row>
    <row r="169" spans="3:11" x14ac:dyDescent="0.25">
      <c r="C169" s="85" t="s">
        <v>105</v>
      </c>
      <c r="D169" s="144"/>
      <c r="E169" s="86">
        <v>2800</v>
      </c>
      <c r="F169" s="87">
        <f>D169*E169</f>
        <v>0</v>
      </c>
      <c r="G169" s="146"/>
      <c r="H169" s="88" t="s">
        <v>470</v>
      </c>
      <c r="I169" s="88" t="str">
        <f>VLOOKUP(H169,Presupuesto!$B$11:$C$565,2,0)</f>
        <v>MUEBLES VARIOS DE OFICINA</v>
      </c>
      <c r="J169" s="181" t="s">
        <v>72</v>
      </c>
      <c r="K169" s="88" t="s">
        <v>733</v>
      </c>
    </row>
    <row r="170" spans="3:11" x14ac:dyDescent="0.25">
      <c r="C170" s="89" t="s">
        <v>106</v>
      </c>
      <c r="D170" s="137"/>
      <c r="E170" s="90">
        <v>2400</v>
      </c>
      <c r="F170" s="87">
        <f>D170*E170</f>
        <v>0</v>
      </c>
      <c r="G170" s="146"/>
      <c r="H170" s="91" t="s">
        <v>470</v>
      </c>
      <c r="I170" s="88" t="str">
        <f>VLOOKUP(H170,Presupuesto!$B$11:$C$565,2,0)</f>
        <v>MUEBLES VARIOS DE OFICINA</v>
      </c>
      <c r="J170" s="88" t="str">
        <f>$J$169</f>
        <v>Posgrado</v>
      </c>
      <c r="K170" s="88" t="s">
        <v>720</v>
      </c>
    </row>
    <row r="171" spans="3:11" x14ac:dyDescent="0.25">
      <c r="C171" s="89" t="s">
        <v>107</v>
      </c>
      <c r="D171" s="137"/>
      <c r="E171" s="90">
        <v>1000</v>
      </c>
      <c r="F171" s="87">
        <f t="shared" ref="F171:F178" si="16">D171*E171</f>
        <v>0</v>
      </c>
      <c r="G171" s="146"/>
      <c r="H171" s="91" t="s">
        <v>470</v>
      </c>
      <c r="I171" s="88" t="str">
        <f>VLOOKUP(H171,Presupuesto!$B$11:$C$565,2,0)</f>
        <v>MUEBLES VARIOS DE OFICINA</v>
      </c>
      <c r="J171" s="88" t="str">
        <f t="shared" ref="J171:J178" si="17">$J$169</f>
        <v>Posgrado</v>
      </c>
      <c r="K171" s="88" t="s">
        <v>721</v>
      </c>
    </row>
    <row r="172" spans="3:11" x14ac:dyDescent="0.25">
      <c r="C172" s="89" t="s">
        <v>108</v>
      </c>
      <c r="D172" s="137"/>
      <c r="E172" s="90">
        <v>6000</v>
      </c>
      <c r="F172" s="87">
        <f t="shared" si="16"/>
        <v>0</v>
      </c>
      <c r="G172" s="146"/>
      <c r="H172" s="91" t="s">
        <v>470</v>
      </c>
      <c r="I172" s="88" t="str">
        <f>VLOOKUP(H172,Presupuesto!$B$11:$C$565,2,0)</f>
        <v>MUEBLES VARIOS DE OFICINA</v>
      </c>
      <c r="J172" s="88" t="str">
        <f t="shared" si="17"/>
        <v>Posgrado</v>
      </c>
      <c r="K172" s="88" t="s">
        <v>721</v>
      </c>
    </row>
    <row r="173" spans="3:11" x14ac:dyDescent="0.25">
      <c r="C173" s="89" t="s">
        <v>109</v>
      </c>
      <c r="D173" s="137"/>
      <c r="E173" s="90">
        <v>3000</v>
      </c>
      <c r="F173" s="87">
        <f t="shared" si="16"/>
        <v>0</v>
      </c>
      <c r="G173" s="146"/>
      <c r="H173" s="91" t="s">
        <v>470</v>
      </c>
      <c r="I173" s="88" t="str">
        <f>VLOOKUP(H173,Presupuesto!$B$11:$C$565,2,0)</f>
        <v>MUEBLES VARIOS DE OFICINA</v>
      </c>
      <c r="J173" s="88" t="str">
        <f t="shared" si="17"/>
        <v>Posgrado</v>
      </c>
      <c r="K173" s="88" t="s">
        <v>721</v>
      </c>
    </row>
    <row r="174" spans="3:11" x14ac:dyDescent="0.25">
      <c r="C174" s="89" t="s">
        <v>110</v>
      </c>
      <c r="D174" s="137"/>
      <c r="E174" s="90">
        <v>10000</v>
      </c>
      <c r="F174" s="87">
        <f t="shared" si="16"/>
        <v>0</v>
      </c>
      <c r="G174" s="146"/>
      <c r="H174" s="91" t="s">
        <v>470</v>
      </c>
      <c r="I174" s="88" t="str">
        <f>VLOOKUP(H174,Presupuesto!$B$11:$C$565,2,0)</f>
        <v>MUEBLES VARIOS DE OFICINA</v>
      </c>
      <c r="J174" s="88" t="str">
        <f t="shared" si="17"/>
        <v>Posgrado</v>
      </c>
      <c r="K174" s="88" t="s">
        <v>721</v>
      </c>
    </row>
    <row r="175" spans="3:11" x14ac:dyDescent="0.25">
      <c r="C175" s="89" t="s">
        <v>111</v>
      </c>
      <c r="D175" s="137"/>
      <c r="E175" s="90">
        <v>8000</v>
      </c>
      <c r="F175" s="87">
        <f t="shared" si="16"/>
        <v>0</v>
      </c>
      <c r="G175" s="146"/>
      <c r="H175" s="91" t="s">
        <v>472</v>
      </c>
      <c r="I175" s="88" t="str">
        <f>VLOOKUP(H175,Presupuesto!$B$11:$C$565,2,0)</f>
        <v>EQUIPOS VARIOS DE OFICINA</v>
      </c>
      <c r="J175" s="88" t="str">
        <f t="shared" si="17"/>
        <v>Posgrado</v>
      </c>
      <c r="K175" s="88" t="s">
        <v>721</v>
      </c>
    </row>
    <row r="176" spans="3:11" x14ac:dyDescent="0.25">
      <c r="C176" s="89" t="s">
        <v>112</v>
      </c>
      <c r="D176" s="137"/>
      <c r="E176" s="90">
        <v>2000</v>
      </c>
      <c r="F176" s="87">
        <f t="shared" si="16"/>
        <v>0</v>
      </c>
      <c r="G176" s="146"/>
      <c r="H176" s="91" t="s">
        <v>472</v>
      </c>
      <c r="I176" s="88" t="str">
        <f>VLOOKUP(H176,Presupuesto!$B$11:$C$565,2,0)</f>
        <v>EQUIPOS VARIOS DE OFICINA</v>
      </c>
      <c r="J176" s="88" t="str">
        <f t="shared" si="17"/>
        <v>Posgrado</v>
      </c>
      <c r="K176" s="88" t="s">
        <v>732</v>
      </c>
    </row>
    <row r="177" spans="3:11" x14ac:dyDescent="0.25">
      <c r="C177" s="89" t="s">
        <v>113</v>
      </c>
      <c r="D177" s="137"/>
      <c r="E177" s="90">
        <v>5000</v>
      </c>
      <c r="F177" s="87">
        <f t="shared" si="16"/>
        <v>0</v>
      </c>
      <c r="G177" s="146"/>
      <c r="H177" s="91" t="s">
        <v>472</v>
      </c>
      <c r="I177" s="88" t="str">
        <f>VLOOKUP(H177,Presupuesto!$B$11:$C$565,2,0)</f>
        <v>EQUIPOS VARIOS DE OFICINA</v>
      </c>
      <c r="J177" s="88" t="str">
        <f t="shared" si="17"/>
        <v>Posgrado</v>
      </c>
      <c r="K177" s="88" t="s">
        <v>727</v>
      </c>
    </row>
    <row r="178" spans="3:11" ht="15.75" thickBot="1" x14ac:dyDescent="0.3">
      <c r="C178" s="92" t="s">
        <v>114</v>
      </c>
      <c r="D178" s="145"/>
      <c r="E178" s="94">
        <v>100000</v>
      </c>
      <c r="F178" s="95">
        <f t="shared" si="16"/>
        <v>0</v>
      </c>
      <c r="G178" s="147"/>
      <c r="H178" s="96" t="s">
        <v>472</v>
      </c>
      <c r="I178" s="96" t="str">
        <f>VLOOKUP(H178,Presupuesto!$B$11:$C$565,2,0)</f>
        <v>EQUIPOS VARIOS DE OFICINA</v>
      </c>
      <c r="J178" s="96" t="str">
        <f t="shared" si="17"/>
        <v>Posgrado</v>
      </c>
      <c r="K178" s="113" t="s">
        <v>719</v>
      </c>
    </row>
    <row r="180" spans="3:11" ht="15.75" thickBot="1" x14ac:dyDescent="0.3">
      <c r="C180" s="221"/>
      <c r="D180" s="222"/>
      <c r="E180" s="223"/>
      <c r="F180" s="223"/>
      <c r="G180" s="224"/>
      <c r="H180" s="223"/>
      <c r="I180" s="223"/>
      <c r="J180" s="141"/>
      <c r="K180" s="141"/>
    </row>
    <row r="181" spans="3:11" ht="15.75" thickBot="1" x14ac:dyDescent="0.3">
      <c r="C181" s="29" t="s">
        <v>1308</v>
      </c>
      <c r="D181" s="30">
        <f>SUM(F188:F197)</f>
        <v>0</v>
      </c>
      <c r="E181" s="161"/>
      <c r="F181" s="161"/>
      <c r="G181" s="72"/>
      <c r="H181" s="161"/>
      <c r="I181" s="161"/>
      <c r="J181" s="254"/>
      <c r="K181" s="254"/>
    </row>
    <row r="182" spans="3:11" x14ac:dyDescent="0.25">
      <c r="C182" s="68"/>
      <c r="D182" s="31"/>
      <c r="E182" s="84"/>
      <c r="F182" s="84"/>
      <c r="G182" s="84"/>
      <c r="H182" s="69"/>
      <c r="I182" s="69"/>
      <c r="J182" s="69"/>
      <c r="K182" s="102"/>
    </row>
    <row r="183" spans="3:11" x14ac:dyDescent="0.25">
      <c r="C183" s="68"/>
      <c r="D183" s="31"/>
      <c r="E183" s="84"/>
      <c r="F183" s="84"/>
      <c r="G183" s="84"/>
      <c r="H183" s="69"/>
      <c r="I183" s="69"/>
      <c r="J183" s="69"/>
      <c r="K183" s="102"/>
    </row>
    <row r="184" spans="3:11" ht="15.75" x14ac:dyDescent="0.25">
      <c r="C184" s="172" t="s">
        <v>1309</v>
      </c>
      <c r="D184" s="230"/>
      <c r="E184" s="84"/>
      <c r="F184" s="84"/>
      <c r="G184" s="84"/>
      <c r="H184" s="69"/>
      <c r="I184" s="69"/>
      <c r="J184" s="69"/>
      <c r="K184" s="102"/>
    </row>
    <row r="185" spans="3:11" ht="18.75" x14ac:dyDescent="0.25">
      <c r="C185" s="173"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84"/>
      <c r="F185" s="84"/>
      <c r="G185" s="84"/>
      <c r="H185" s="69"/>
      <c r="I185" s="69"/>
      <c r="J185" s="69"/>
      <c r="K185" s="102"/>
    </row>
    <row r="186" spans="3:11" ht="15.75" thickBot="1" x14ac:dyDescent="0.3">
      <c r="C186" s="68"/>
      <c r="D186" s="31"/>
      <c r="E186" s="84"/>
      <c r="F186" s="84"/>
      <c r="G186" s="84"/>
      <c r="H186" s="69"/>
      <c r="I186" s="69"/>
      <c r="J186" s="69"/>
      <c r="K186" s="102"/>
    </row>
    <row r="187" spans="3:11" ht="30.75" thickBot="1" x14ac:dyDescent="0.3">
      <c r="C187" s="114" t="s">
        <v>1311</v>
      </c>
      <c r="D187" s="116" t="s">
        <v>99</v>
      </c>
      <c r="E187" s="116" t="s">
        <v>1313</v>
      </c>
      <c r="F187" s="115" t="s">
        <v>1314</v>
      </c>
      <c r="G187" s="121" t="s">
        <v>1315</v>
      </c>
      <c r="H187" s="116" t="s">
        <v>1316</v>
      </c>
      <c r="I187" s="116" t="s">
        <v>711</v>
      </c>
      <c r="J187" s="116" t="s">
        <v>1317</v>
      </c>
      <c r="K187" s="116" t="s">
        <v>1318</v>
      </c>
    </row>
    <row r="188" spans="3:11" x14ac:dyDescent="0.25">
      <c r="C188" s="85" t="s">
        <v>105</v>
      </c>
      <c r="D188" s="144"/>
      <c r="E188" s="86">
        <v>2800</v>
      </c>
      <c r="F188" s="87">
        <f>D188*E188</f>
        <v>0</v>
      </c>
      <c r="G188" s="146"/>
      <c r="H188" s="88" t="s">
        <v>470</v>
      </c>
      <c r="I188" s="88" t="str">
        <f>VLOOKUP(H188,Presupuesto!$B$11:$C$565,2,0)</f>
        <v>MUEBLES VARIOS DE OFICINA</v>
      </c>
      <c r="J188" s="181" t="s">
        <v>72</v>
      </c>
      <c r="K188" s="88" t="s">
        <v>733</v>
      </c>
    </row>
    <row r="189" spans="3:11" x14ac:dyDescent="0.25">
      <c r="C189" s="89" t="s">
        <v>106</v>
      </c>
      <c r="D189" s="137"/>
      <c r="E189" s="90">
        <v>2400</v>
      </c>
      <c r="F189" s="87">
        <f>D189*E189</f>
        <v>0</v>
      </c>
      <c r="G189" s="146"/>
      <c r="H189" s="91" t="s">
        <v>470</v>
      </c>
      <c r="I189" s="88" t="str">
        <f>VLOOKUP(H189,Presupuesto!$B$11:$C$565,2,0)</f>
        <v>MUEBLES VARIOS DE OFICINA</v>
      </c>
      <c r="J189" s="88" t="str">
        <f>$J$188</f>
        <v>Posgrado</v>
      </c>
      <c r="K189" s="88" t="s">
        <v>720</v>
      </c>
    </row>
    <row r="190" spans="3:11" x14ac:dyDescent="0.25">
      <c r="C190" s="89" t="s">
        <v>107</v>
      </c>
      <c r="D190" s="137"/>
      <c r="E190" s="90">
        <v>1000</v>
      </c>
      <c r="F190" s="87">
        <f t="shared" ref="F190:F197" si="18">D190*E190</f>
        <v>0</v>
      </c>
      <c r="G190" s="146"/>
      <c r="H190" s="91" t="s">
        <v>470</v>
      </c>
      <c r="I190" s="88" t="str">
        <f>VLOOKUP(H190,Presupuesto!$B$11:$C$565,2,0)</f>
        <v>MUEBLES VARIOS DE OFICINA</v>
      </c>
      <c r="J190" s="88" t="str">
        <f t="shared" ref="J190:J197" si="19">$J$188</f>
        <v>Posgrado</v>
      </c>
      <c r="K190" s="88" t="s">
        <v>721</v>
      </c>
    </row>
    <row r="191" spans="3:11" x14ac:dyDescent="0.25">
      <c r="C191" s="89" t="s">
        <v>108</v>
      </c>
      <c r="D191" s="137"/>
      <c r="E191" s="90">
        <v>6000</v>
      </c>
      <c r="F191" s="87">
        <f t="shared" si="18"/>
        <v>0</v>
      </c>
      <c r="G191" s="146"/>
      <c r="H191" s="91" t="s">
        <v>470</v>
      </c>
      <c r="I191" s="88" t="str">
        <f>VLOOKUP(H191,Presupuesto!$B$11:$C$565,2,0)</f>
        <v>MUEBLES VARIOS DE OFICINA</v>
      </c>
      <c r="J191" s="88" t="str">
        <f t="shared" si="19"/>
        <v>Posgrado</v>
      </c>
      <c r="K191" s="88" t="s">
        <v>721</v>
      </c>
    </row>
    <row r="192" spans="3:11" x14ac:dyDescent="0.25">
      <c r="C192" s="89" t="s">
        <v>109</v>
      </c>
      <c r="D192" s="137"/>
      <c r="E192" s="90">
        <v>3000</v>
      </c>
      <c r="F192" s="87">
        <f t="shared" si="18"/>
        <v>0</v>
      </c>
      <c r="G192" s="146"/>
      <c r="H192" s="91" t="s">
        <v>470</v>
      </c>
      <c r="I192" s="88" t="str">
        <f>VLOOKUP(H192,Presupuesto!$B$11:$C$565,2,0)</f>
        <v>MUEBLES VARIOS DE OFICINA</v>
      </c>
      <c r="J192" s="88" t="str">
        <f t="shared" si="19"/>
        <v>Posgrado</v>
      </c>
      <c r="K192" s="88" t="s">
        <v>721</v>
      </c>
    </row>
    <row r="193" spans="3:11" x14ac:dyDescent="0.25">
      <c r="C193" s="89" t="s">
        <v>110</v>
      </c>
      <c r="D193" s="137"/>
      <c r="E193" s="90">
        <v>10000</v>
      </c>
      <c r="F193" s="87">
        <f t="shared" si="18"/>
        <v>0</v>
      </c>
      <c r="G193" s="146"/>
      <c r="H193" s="91" t="s">
        <v>470</v>
      </c>
      <c r="I193" s="88" t="str">
        <f>VLOOKUP(H193,Presupuesto!$B$11:$C$565,2,0)</f>
        <v>MUEBLES VARIOS DE OFICINA</v>
      </c>
      <c r="J193" s="88" t="str">
        <f t="shared" si="19"/>
        <v>Posgrado</v>
      </c>
      <c r="K193" s="88" t="s">
        <v>721</v>
      </c>
    </row>
    <row r="194" spans="3:11" x14ac:dyDescent="0.25">
      <c r="C194" s="89" t="s">
        <v>111</v>
      </c>
      <c r="D194" s="137"/>
      <c r="E194" s="90">
        <v>8000</v>
      </c>
      <c r="F194" s="87">
        <f t="shared" si="18"/>
        <v>0</v>
      </c>
      <c r="G194" s="146"/>
      <c r="H194" s="91" t="s">
        <v>472</v>
      </c>
      <c r="I194" s="88" t="str">
        <f>VLOOKUP(H194,Presupuesto!$B$11:$C$565,2,0)</f>
        <v>EQUIPOS VARIOS DE OFICINA</v>
      </c>
      <c r="J194" s="88" t="str">
        <f t="shared" si="19"/>
        <v>Posgrado</v>
      </c>
      <c r="K194" s="88" t="s">
        <v>721</v>
      </c>
    </row>
    <row r="195" spans="3:11" x14ac:dyDescent="0.25">
      <c r="C195" s="89" t="s">
        <v>112</v>
      </c>
      <c r="D195" s="137"/>
      <c r="E195" s="90">
        <v>2000</v>
      </c>
      <c r="F195" s="87">
        <f t="shared" si="18"/>
        <v>0</v>
      </c>
      <c r="G195" s="146"/>
      <c r="H195" s="91" t="s">
        <v>472</v>
      </c>
      <c r="I195" s="88" t="str">
        <f>VLOOKUP(H195,Presupuesto!$B$11:$C$565,2,0)</f>
        <v>EQUIPOS VARIOS DE OFICINA</v>
      </c>
      <c r="J195" s="88" t="str">
        <f t="shared" si="19"/>
        <v>Posgrado</v>
      </c>
      <c r="K195" s="88" t="s">
        <v>732</v>
      </c>
    </row>
    <row r="196" spans="3:11" x14ac:dyDescent="0.25">
      <c r="C196" s="89" t="s">
        <v>113</v>
      </c>
      <c r="D196" s="137"/>
      <c r="E196" s="90">
        <v>5000</v>
      </c>
      <c r="F196" s="87">
        <f t="shared" si="18"/>
        <v>0</v>
      </c>
      <c r="G196" s="146"/>
      <c r="H196" s="91" t="s">
        <v>472</v>
      </c>
      <c r="I196" s="88" t="str">
        <f>VLOOKUP(H196,Presupuesto!$B$11:$C$565,2,0)</f>
        <v>EQUIPOS VARIOS DE OFICINA</v>
      </c>
      <c r="J196" s="88" t="str">
        <f t="shared" si="19"/>
        <v>Posgrado</v>
      </c>
      <c r="K196" s="88" t="s">
        <v>727</v>
      </c>
    </row>
    <row r="197" spans="3:11" ht="15.75" thickBot="1" x14ac:dyDescent="0.3">
      <c r="C197" s="92" t="s">
        <v>114</v>
      </c>
      <c r="D197" s="145"/>
      <c r="E197" s="94">
        <v>100000</v>
      </c>
      <c r="F197" s="95">
        <f t="shared" si="18"/>
        <v>0</v>
      </c>
      <c r="G197" s="147"/>
      <c r="H197" s="96" t="s">
        <v>472</v>
      </c>
      <c r="I197" s="96" t="str">
        <f>VLOOKUP(H197,Presupuesto!$B$11:$C$565,2,0)</f>
        <v>EQUIPOS VARIOS DE OFICINA</v>
      </c>
      <c r="J197" s="96" t="str">
        <f t="shared" si="19"/>
        <v>Posgrado</v>
      </c>
      <c r="K197" s="113" t="s">
        <v>719</v>
      </c>
    </row>
    <row r="199" spans="3:11" ht="15.75" thickBot="1" x14ac:dyDescent="0.3">
      <c r="C199" s="254"/>
      <c r="D199" s="254"/>
      <c r="E199" s="254"/>
      <c r="F199" s="254"/>
      <c r="G199" s="243"/>
      <c r="H199" s="254"/>
      <c r="I199" s="254"/>
      <c r="J199" s="254"/>
      <c r="K199" s="254"/>
    </row>
    <row r="200" spans="3:11" ht="15.75" thickBot="1" x14ac:dyDescent="0.3">
      <c r="C200" s="29" t="s">
        <v>1308</v>
      </c>
      <c r="D200" s="30">
        <f>SUM(F207:F216)</f>
        <v>0</v>
      </c>
      <c r="E200" s="161"/>
      <c r="F200" s="161"/>
      <c r="G200" s="72"/>
      <c r="H200" s="161"/>
      <c r="I200" s="161"/>
      <c r="J200" s="254"/>
      <c r="K200" s="254"/>
    </row>
    <row r="201" spans="3:11" x14ac:dyDescent="0.25">
      <c r="C201" s="68"/>
      <c r="D201" s="31"/>
      <c r="E201" s="84"/>
      <c r="F201" s="84"/>
      <c r="G201" s="84"/>
      <c r="H201" s="69"/>
      <c r="I201" s="69"/>
      <c r="J201" s="69"/>
      <c r="K201" s="102"/>
    </row>
    <row r="202" spans="3:11" x14ac:dyDescent="0.25">
      <c r="C202" s="68"/>
      <c r="D202" s="31"/>
      <c r="E202" s="84"/>
      <c r="F202" s="84"/>
      <c r="G202" s="84"/>
      <c r="H202" s="69"/>
      <c r="I202" s="69"/>
      <c r="J202" s="69"/>
      <c r="K202" s="102"/>
    </row>
    <row r="203" spans="3:11" ht="15.75" x14ac:dyDescent="0.25">
      <c r="C203" s="172" t="s">
        <v>1309</v>
      </c>
      <c r="D203" s="230"/>
      <c r="E203" s="84"/>
      <c r="F203" s="84"/>
      <c r="G203" s="84"/>
      <c r="H203" s="69"/>
      <c r="I203" s="69"/>
      <c r="J203" s="69"/>
      <c r="K203" s="102"/>
    </row>
    <row r="204" spans="3:11" ht="18.75" x14ac:dyDescent="0.25">
      <c r="C204" s="173"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84"/>
      <c r="F204" s="84"/>
      <c r="G204" s="84"/>
      <c r="H204" s="69"/>
      <c r="I204" s="69"/>
      <c r="J204" s="69"/>
      <c r="K204" s="102"/>
    </row>
    <row r="205" spans="3:11" ht="15.75" thickBot="1" x14ac:dyDescent="0.3">
      <c r="C205" s="68"/>
      <c r="D205" s="31"/>
      <c r="E205" s="84"/>
      <c r="F205" s="84"/>
      <c r="G205" s="84"/>
      <c r="H205" s="69"/>
      <c r="I205" s="69"/>
      <c r="J205" s="69"/>
      <c r="K205" s="102"/>
    </row>
    <row r="206" spans="3:11" ht="30.75" thickBot="1" x14ac:dyDescent="0.3">
      <c r="C206" s="114" t="s">
        <v>1311</v>
      </c>
      <c r="D206" s="116" t="s">
        <v>99</v>
      </c>
      <c r="E206" s="116" t="s">
        <v>1313</v>
      </c>
      <c r="F206" s="115" t="s">
        <v>1314</v>
      </c>
      <c r="G206" s="121" t="s">
        <v>1315</v>
      </c>
      <c r="H206" s="116" t="s">
        <v>1316</v>
      </c>
      <c r="I206" s="116" t="s">
        <v>711</v>
      </c>
      <c r="J206" s="116" t="s">
        <v>1317</v>
      </c>
      <c r="K206" s="116" t="s">
        <v>1318</v>
      </c>
    </row>
    <row r="207" spans="3:11" x14ac:dyDescent="0.25">
      <c r="C207" s="85" t="s">
        <v>105</v>
      </c>
      <c r="D207" s="144"/>
      <c r="E207" s="86">
        <v>2800</v>
      </c>
      <c r="F207" s="87">
        <f>D207*E207</f>
        <v>0</v>
      </c>
      <c r="G207" s="146"/>
      <c r="H207" s="88" t="s">
        <v>470</v>
      </c>
      <c r="I207" s="88" t="str">
        <f>VLOOKUP(H207,Presupuesto!$B$11:$C$565,2,0)</f>
        <v>MUEBLES VARIOS DE OFICINA</v>
      </c>
      <c r="J207" s="181" t="s">
        <v>72</v>
      </c>
      <c r="K207" s="88" t="s">
        <v>733</v>
      </c>
    </row>
    <row r="208" spans="3:11" x14ac:dyDescent="0.25">
      <c r="C208" s="89" t="s">
        <v>106</v>
      </c>
      <c r="D208" s="137"/>
      <c r="E208" s="90">
        <v>2400</v>
      </c>
      <c r="F208" s="87">
        <f>D208*E208</f>
        <v>0</v>
      </c>
      <c r="G208" s="146"/>
      <c r="H208" s="91" t="s">
        <v>470</v>
      </c>
      <c r="I208" s="88" t="str">
        <f>VLOOKUP(H208,Presupuesto!$B$11:$C$565,2,0)</f>
        <v>MUEBLES VARIOS DE OFICINA</v>
      </c>
      <c r="J208" s="88" t="str">
        <f>$J$207</f>
        <v>Posgrado</v>
      </c>
      <c r="K208" s="88" t="s">
        <v>720</v>
      </c>
    </row>
    <row r="209" spans="3:11" x14ac:dyDescent="0.25">
      <c r="C209" s="89" t="s">
        <v>107</v>
      </c>
      <c r="D209" s="137"/>
      <c r="E209" s="90">
        <v>1000</v>
      </c>
      <c r="F209" s="87">
        <f t="shared" ref="F209:F216" si="20">D209*E209</f>
        <v>0</v>
      </c>
      <c r="G209" s="146"/>
      <c r="H209" s="91" t="s">
        <v>470</v>
      </c>
      <c r="I209" s="88" t="str">
        <f>VLOOKUP(H209,Presupuesto!$B$11:$C$565,2,0)</f>
        <v>MUEBLES VARIOS DE OFICINA</v>
      </c>
      <c r="J209" s="88" t="str">
        <f t="shared" ref="J209:J216" si="21">$J$207</f>
        <v>Posgrado</v>
      </c>
      <c r="K209" s="88" t="s">
        <v>721</v>
      </c>
    </row>
    <row r="210" spans="3:11" x14ac:dyDescent="0.25">
      <c r="C210" s="89" t="s">
        <v>108</v>
      </c>
      <c r="D210" s="137"/>
      <c r="E210" s="90">
        <v>6000</v>
      </c>
      <c r="F210" s="87">
        <f t="shared" si="20"/>
        <v>0</v>
      </c>
      <c r="G210" s="146"/>
      <c r="H210" s="91" t="s">
        <v>470</v>
      </c>
      <c r="I210" s="88" t="str">
        <f>VLOOKUP(H210,Presupuesto!$B$11:$C$565,2,0)</f>
        <v>MUEBLES VARIOS DE OFICINA</v>
      </c>
      <c r="J210" s="88" t="str">
        <f t="shared" si="21"/>
        <v>Posgrado</v>
      </c>
      <c r="K210" s="88" t="s">
        <v>721</v>
      </c>
    </row>
    <row r="211" spans="3:11" x14ac:dyDescent="0.25">
      <c r="C211" s="89" t="s">
        <v>109</v>
      </c>
      <c r="D211" s="137"/>
      <c r="E211" s="90">
        <v>3000</v>
      </c>
      <c r="F211" s="87">
        <f t="shared" si="20"/>
        <v>0</v>
      </c>
      <c r="G211" s="146"/>
      <c r="H211" s="91" t="s">
        <v>470</v>
      </c>
      <c r="I211" s="88" t="str">
        <f>VLOOKUP(H211,Presupuesto!$B$11:$C$565,2,0)</f>
        <v>MUEBLES VARIOS DE OFICINA</v>
      </c>
      <c r="J211" s="88" t="str">
        <f t="shared" si="21"/>
        <v>Posgrado</v>
      </c>
      <c r="K211" s="88" t="s">
        <v>721</v>
      </c>
    </row>
    <row r="212" spans="3:11" x14ac:dyDescent="0.25">
      <c r="C212" s="89" t="s">
        <v>110</v>
      </c>
      <c r="D212" s="137"/>
      <c r="E212" s="90">
        <v>10000</v>
      </c>
      <c r="F212" s="87">
        <f t="shared" si="20"/>
        <v>0</v>
      </c>
      <c r="G212" s="146"/>
      <c r="H212" s="91" t="s">
        <v>470</v>
      </c>
      <c r="I212" s="88" t="str">
        <f>VLOOKUP(H212,Presupuesto!$B$11:$C$565,2,0)</f>
        <v>MUEBLES VARIOS DE OFICINA</v>
      </c>
      <c r="J212" s="88" t="str">
        <f t="shared" si="21"/>
        <v>Posgrado</v>
      </c>
      <c r="K212" s="88" t="s">
        <v>721</v>
      </c>
    </row>
    <row r="213" spans="3:11" x14ac:dyDescent="0.25">
      <c r="C213" s="89" t="s">
        <v>111</v>
      </c>
      <c r="D213" s="137"/>
      <c r="E213" s="90">
        <v>8000</v>
      </c>
      <c r="F213" s="87">
        <f t="shared" si="20"/>
        <v>0</v>
      </c>
      <c r="G213" s="146"/>
      <c r="H213" s="91" t="s">
        <v>472</v>
      </c>
      <c r="I213" s="88" t="str">
        <f>VLOOKUP(H213,Presupuesto!$B$11:$C$565,2,0)</f>
        <v>EQUIPOS VARIOS DE OFICINA</v>
      </c>
      <c r="J213" s="88" t="str">
        <f t="shared" si="21"/>
        <v>Posgrado</v>
      </c>
      <c r="K213" s="88" t="s">
        <v>721</v>
      </c>
    </row>
    <row r="214" spans="3:11" x14ac:dyDescent="0.25">
      <c r="C214" s="89" t="s">
        <v>112</v>
      </c>
      <c r="D214" s="137"/>
      <c r="E214" s="90">
        <v>2000</v>
      </c>
      <c r="F214" s="87">
        <f t="shared" si="20"/>
        <v>0</v>
      </c>
      <c r="G214" s="146"/>
      <c r="H214" s="91" t="s">
        <v>472</v>
      </c>
      <c r="I214" s="88" t="str">
        <f>VLOOKUP(H214,Presupuesto!$B$11:$C$565,2,0)</f>
        <v>EQUIPOS VARIOS DE OFICINA</v>
      </c>
      <c r="J214" s="88" t="str">
        <f t="shared" si="21"/>
        <v>Posgrado</v>
      </c>
      <c r="K214" s="88" t="s">
        <v>732</v>
      </c>
    </row>
    <row r="215" spans="3:11" x14ac:dyDescent="0.25">
      <c r="C215" s="89" t="s">
        <v>113</v>
      </c>
      <c r="D215" s="137"/>
      <c r="E215" s="90">
        <v>5000</v>
      </c>
      <c r="F215" s="87">
        <f t="shared" si="20"/>
        <v>0</v>
      </c>
      <c r="G215" s="146"/>
      <c r="H215" s="91" t="s">
        <v>472</v>
      </c>
      <c r="I215" s="88" t="str">
        <f>VLOOKUP(H215,Presupuesto!$B$11:$C$565,2,0)</f>
        <v>EQUIPOS VARIOS DE OFICINA</v>
      </c>
      <c r="J215" s="88" t="str">
        <f t="shared" si="21"/>
        <v>Posgrado</v>
      </c>
      <c r="K215" s="88" t="s">
        <v>727</v>
      </c>
    </row>
    <row r="216" spans="3:11" ht="15.75" thickBot="1" x14ac:dyDescent="0.3">
      <c r="C216" s="92" t="s">
        <v>114</v>
      </c>
      <c r="D216" s="145"/>
      <c r="E216" s="94">
        <v>100000</v>
      </c>
      <c r="F216" s="95">
        <f t="shared" si="20"/>
        <v>0</v>
      </c>
      <c r="G216" s="147"/>
      <c r="H216" s="96" t="s">
        <v>472</v>
      </c>
      <c r="I216" s="96" t="str">
        <f>VLOOKUP(H216,Presupuesto!$B$11:$C$565,2,0)</f>
        <v>EQUIPOS VARIOS DE OFICINA</v>
      </c>
      <c r="J216" s="96" t="str">
        <f t="shared" si="21"/>
        <v>Posgrado</v>
      </c>
      <c r="K216" s="113" t="s">
        <v>719</v>
      </c>
    </row>
    <row r="218" spans="3:11" ht="15.75" thickBot="1" x14ac:dyDescent="0.3">
      <c r="C218" s="221"/>
      <c r="D218" s="222"/>
      <c r="E218" s="223"/>
      <c r="F218" s="223"/>
      <c r="G218" s="224"/>
      <c r="H218" s="223"/>
      <c r="I218" s="223"/>
      <c r="J218" s="141"/>
      <c r="K218" s="141"/>
    </row>
    <row r="219" spans="3:11" ht="15.75" thickBot="1" x14ac:dyDescent="0.3">
      <c r="C219" s="29" t="s">
        <v>1308</v>
      </c>
      <c r="D219" s="30">
        <f>SUM(F226:F235)</f>
        <v>0</v>
      </c>
      <c r="E219" s="161"/>
      <c r="F219" s="161"/>
      <c r="G219" s="72"/>
      <c r="H219" s="161"/>
      <c r="I219" s="161"/>
      <c r="J219" s="254"/>
      <c r="K219" s="254"/>
    </row>
    <row r="220" spans="3:11" x14ac:dyDescent="0.25">
      <c r="C220" s="68"/>
      <c r="D220" s="31"/>
      <c r="E220" s="84"/>
      <c r="F220" s="84"/>
      <c r="G220" s="84"/>
      <c r="H220" s="69"/>
      <c r="I220" s="69"/>
      <c r="J220" s="69"/>
      <c r="K220" s="102"/>
    </row>
    <row r="221" spans="3:11" x14ac:dyDescent="0.25">
      <c r="C221" s="68"/>
      <c r="D221" s="31"/>
      <c r="E221" s="84"/>
      <c r="F221" s="84"/>
      <c r="G221" s="84"/>
      <c r="H221" s="69"/>
      <c r="I221" s="69"/>
      <c r="J221" s="69"/>
      <c r="K221" s="102"/>
    </row>
    <row r="222" spans="3:11" ht="15.75" x14ac:dyDescent="0.25">
      <c r="C222" s="172" t="s">
        <v>1309</v>
      </c>
      <c r="D222" s="230"/>
      <c r="E222" s="84"/>
      <c r="F222" s="84"/>
      <c r="G222" s="84"/>
      <c r="H222" s="69"/>
      <c r="I222" s="69"/>
      <c r="J222" s="69"/>
      <c r="K222" s="102"/>
    </row>
    <row r="223" spans="3:11" ht="18.75" x14ac:dyDescent="0.25">
      <c r="C223" s="173"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84"/>
      <c r="F223" s="84"/>
      <c r="G223" s="84"/>
      <c r="H223" s="69"/>
      <c r="I223" s="69"/>
      <c r="J223" s="69"/>
      <c r="K223" s="102"/>
    </row>
    <row r="224" spans="3:11" ht="15.75" thickBot="1" x14ac:dyDescent="0.3">
      <c r="C224" s="68"/>
      <c r="D224" s="31"/>
      <c r="E224" s="84"/>
      <c r="F224" s="84"/>
      <c r="G224" s="84"/>
      <c r="H224" s="69"/>
      <c r="I224" s="69"/>
      <c r="J224" s="69"/>
      <c r="K224" s="102"/>
    </row>
    <row r="225" spans="3:11" ht="30.75" thickBot="1" x14ac:dyDescent="0.3">
      <c r="C225" s="114" t="s">
        <v>1311</v>
      </c>
      <c r="D225" s="116" t="s">
        <v>99</v>
      </c>
      <c r="E225" s="116" t="s">
        <v>1313</v>
      </c>
      <c r="F225" s="115" t="s">
        <v>1314</v>
      </c>
      <c r="G225" s="121" t="s">
        <v>1315</v>
      </c>
      <c r="H225" s="116" t="s">
        <v>1316</v>
      </c>
      <c r="I225" s="116" t="s">
        <v>711</v>
      </c>
      <c r="J225" s="116" t="s">
        <v>1317</v>
      </c>
      <c r="K225" s="116" t="s">
        <v>1318</v>
      </c>
    </row>
    <row r="226" spans="3:11" x14ac:dyDescent="0.25">
      <c r="C226" s="85" t="s">
        <v>105</v>
      </c>
      <c r="D226" s="144"/>
      <c r="E226" s="86">
        <v>2800</v>
      </c>
      <c r="F226" s="87">
        <f>D226*E226</f>
        <v>0</v>
      </c>
      <c r="G226" s="146"/>
      <c r="H226" s="88" t="s">
        <v>470</v>
      </c>
      <c r="I226" s="88" t="str">
        <f>VLOOKUP(H226,Presupuesto!$B$11:$C$565,2,0)</f>
        <v>MUEBLES VARIOS DE OFICINA</v>
      </c>
      <c r="J226" s="181" t="s">
        <v>81</v>
      </c>
      <c r="K226" s="88" t="s">
        <v>733</v>
      </c>
    </row>
    <row r="227" spans="3:11" x14ac:dyDescent="0.25">
      <c r="C227" s="89" t="s">
        <v>106</v>
      </c>
      <c r="D227" s="137"/>
      <c r="E227" s="90">
        <v>2400</v>
      </c>
      <c r="F227" s="87">
        <f>D227*E227</f>
        <v>0</v>
      </c>
      <c r="G227" s="146"/>
      <c r="H227" s="91" t="s">
        <v>470</v>
      </c>
      <c r="I227" s="88" t="str">
        <f>VLOOKUP(H227,Presupuesto!$B$11:$C$565,2,0)</f>
        <v>MUEBLES VARIOS DE OFICINA</v>
      </c>
      <c r="J227" s="88" t="str">
        <f>$J$226</f>
        <v>Desarrollo del Sistema de Educación Superior</v>
      </c>
      <c r="K227" s="88" t="s">
        <v>720</v>
      </c>
    </row>
    <row r="228" spans="3:11" x14ac:dyDescent="0.25">
      <c r="C228" s="89" t="s">
        <v>107</v>
      </c>
      <c r="D228" s="137"/>
      <c r="E228" s="90">
        <v>1000</v>
      </c>
      <c r="F228" s="87">
        <f t="shared" ref="F228:F235" si="22">D228*E228</f>
        <v>0</v>
      </c>
      <c r="G228" s="146"/>
      <c r="H228" s="91" t="s">
        <v>470</v>
      </c>
      <c r="I228" s="88" t="str">
        <f>VLOOKUP(H228,Presupuesto!$B$11:$C$565,2,0)</f>
        <v>MUEBLES VARIOS DE OFICINA</v>
      </c>
      <c r="J228" s="88" t="str">
        <f t="shared" ref="J228:J235" si="23">$J$226</f>
        <v>Desarrollo del Sistema de Educación Superior</v>
      </c>
      <c r="K228" s="88" t="s">
        <v>721</v>
      </c>
    </row>
    <row r="229" spans="3:11" x14ac:dyDescent="0.25">
      <c r="C229" s="89" t="s">
        <v>108</v>
      </c>
      <c r="D229" s="137"/>
      <c r="E229" s="90">
        <v>6000</v>
      </c>
      <c r="F229" s="87">
        <f t="shared" si="22"/>
        <v>0</v>
      </c>
      <c r="G229" s="146"/>
      <c r="H229" s="91" t="s">
        <v>470</v>
      </c>
      <c r="I229" s="88" t="str">
        <f>VLOOKUP(H229,Presupuesto!$B$11:$C$565,2,0)</f>
        <v>MUEBLES VARIOS DE OFICINA</v>
      </c>
      <c r="J229" s="88" t="str">
        <f t="shared" si="23"/>
        <v>Desarrollo del Sistema de Educación Superior</v>
      </c>
      <c r="K229" s="88" t="s">
        <v>721</v>
      </c>
    </row>
    <row r="230" spans="3:11" x14ac:dyDescent="0.25">
      <c r="C230" s="89" t="s">
        <v>109</v>
      </c>
      <c r="D230" s="137"/>
      <c r="E230" s="90">
        <v>3000</v>
      </c>
      <c r="F230" s="87">
        <f t="shared" si="22"/>
        <v>0</v>
      </c>
      <c r="G230" s="146"/>
      <c r="H230" s="91" t="s">
        <v>470</v>
      </c>
      <c r="I230" s="88" t="str">
        <f>VLOOKUP(H230,Presupuesto!$B$11:$C$565,2,0)</f>
        <v>MUEBLES VARIOS DE OFICINA</v>
      </c>
      <c r="J230" s="88" t="str">
        <f t="shared" si="23"/>
        <v>Desarrollo del Sistema de Educación Superior</v>
      </c>
      <c r="K230" s="88" t="s">
        <v>721</v>
      </c>
    </row>
    <row r="231" spans="3:11" x14ac:dyDescent="0.25">
      <c r="C231" s="89" t="s">
        <v>110</v>
      </c>
      <c r="D231" s="137"/>
      <c r="E231" s="90">
        <v>10000</v>
      </c>
      <c r="F231" s="87">
        <f t="shared" si="22"/>
        <v>0</v>
      </c>
      <c r="G231" s="146"/>
      <c r="H231" s="91" t="s">
        <v>470</v>
      </c>
      <c r="I231" s="88" t="str">
        <f>VLOOKUP(H231,Presupuesto!$B$11:$C$565,2,0)</f>
        <v>MUEBLES VARIOS DE OFICINA</v>
      </c>
      <c r="J231" s="88" t="str">
        <f t="shared" si="23"/>
        <v>Desarrollo del Sistema de Educación Superior</v>
      </c>
      <c r="K231" s="88" t="s">
        <v>721</v>
      </c>
    </row>
    <row r="232" spans="3:11" x14ac:dyDescent="0.25">
      <c r="C232" s="89" t="s">
        <v>111</v>
      </c>
      <c r="D232" s="137"/>
      <c r="E232" s="90">
        <v>8000</v>
      </c>
      <c r="F232" s="87">
        <f t="shared" si="22"/>
        <v>0</v>
      </c>
      <c r="G232" s="146"/>
      <c r="H232" s="91" t="s">
        <v>472</v>
      </c>
      <c r="I232" s="88" t="str">
        <f>VLOOKUP(H232,Presupuesto!$B$11:$C$565,2,0)</f>
        <v>EQUIPOS VARIOS DE OFICINA</v>
      </c>
      <c r="J232" s="88" t="str">
        <f t="shared" si="23"/>
        <v>Desarrollo del Sistema de Educación Superior</v>
      </c>
      <c r="K232" s="88" t="s">
        <v>721</v>
      </c>
    </row>
    <row r="233" spans="3:11" x14ac:dyDescent="0.25">
      <c r="C233" s="89" t="s">
        <v>112</v>
      </c>
      <c r="D233" s="137"/>
      <c r="E233" s="90">
        <v>2000</v>
      </c>
      <c r="F233" s="87">
        <f t="shared" si="22"/>
        <v>0</v>
      </c>
      <c r="G233" s="146"/>
      <c r="H233" s="91" t="s">
        <v>472</v>
      </c>
      <c r="I233" s="88" t="str">
        <f>VLOOKUP(H233,Presupuesto!$B$11:$C$565,2,0)</f>
        <v>EQUIPOS VARIOS DE OFICINA</v>
      </c>
      <c r="J233" s="88" t="str">
        <f t="shared" si="23"/>
        <v>Desarrollo del Sistema de Educación Superior</v>
      </c>
      <c r="K233" s="88" t="s">
        <v>732</v>
      </c>
    </row>
    <row r="234" spans="3:11" x14ac:dyDescent="0.25">
      <c r="C234" s="89" t="s">
        <v>113</v>
      </c>
      <c r="D234" s="137"/>
      <c r="E234" s="90">
        <v>5000</v>
      </c>
      <c r="F234" s="87">
        <f t="shared" si="22"/>
        <v>0</v>
      </c>
      <c r="G234" s="146"/>
      <c r="H234" s="91" t="s">
        <v>472</v>
      </c>
      <c r="I234" s="88" t="str">
        <f>VLOOKUP(H234,Presupuesto!$B$11:$C$565,2,0)</f>
        <v>EQUIPOS VARIOS DE OFICINA</v>
      </c>
      <c r="J234" s="88" t="str">
        <f t="shared" si="23"/>
        <v>Desarrollo del Sistema de Educación Superior</v>
      </c>
      <c r="K234" s="88" t="s">
        <v>727</v>
      </c>
    </row>
    <row r="235" spans="3:11" ht="15.75" thickBot="1" x14ac:dyDescent="0.3">
      <c r="C235" s="92" t="s">
        <v>114</v>
      </c>
      <c r="D235" s="145"/>
      <c r="E235" s="94">
        <v>100000</v>
      </c>
      <c r="F235" s="95">
        <f t="shared" si="22"/>
        <v>0</v>
      </c>
      <c r="G235" s="147"/>
      <c r="H235" s="96" t="s">
        <v>472</v>
      </c>
      <c r="I235" s="96" t="str">
        <f>VLOOKUP(H235,Presupuesto!$B$11:$C$565,2,0)</f>
        <v>EQUIPOS VARIOS DE OFICINA</v>
      </c>
      <c r="J235" s="96" t="str">
        <f t="shared" si="23"/>
        <v>Desarrollo del Sistema de Educación Superior</v>
      </c>
      <c r="K235" s="113" t="s">
        <v>719</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166" zoomScale="77" zoomScaleNormal="77" workbookViewId="0">
      <selection activeCell="C198" sqref="C198"/>
    </sheetView>
  </sheetViews>
  <sheetFormatPr baseColWidth="10" defaultColWidth="11.42578125" defaultRowHeight="15" x14ac:dyDescent="0.25"/>
  <cols>
    <col min="1" max="1" width="5.7109375" style="78" customWidth="1"/>
    <col min="2" max="2" width="5.28515625" style="78" customWidth="1"/>
    <col min="3" max="3" width="46.85546875" style="78" bestFit="1" customWidth="1"/>
    <col min="4" max="4" width="30.5703125" style="78" customWidth="1"/>
    <col min="5" max="6" width="13.85546875" style="78" customWidth="1"/>
    <col min="7" max="7" width="28.5703125" style="70" customWidth="1"/>
    <col min="8" max="8" width="16.42578125" style="78" customWidth="1"/>
    <col min="9" max="9" width="58.42578125" style="78" customWidth="1"/>
    <col min="10" max="10" width="22.42578125" style="78" bestFit="1" customWidth="1"/>
    <col min="11" max="11" width="11.42578125" style="78"/>
    <col min="12" max="12" width="15" style="78" customWidth="1"/>
    <col min="13" max="16384" width="11.42578125" style="78"/>
  </cols>
  <sheetData>
    <row r="1" spans="1:555" ht="25.9" hidden="1" x14ac:dyDescent="0.3">
      <c r="A1" s="257" t="s">
        <v>148</v>
      </c>
      <c r="B1" s="405" t="s">
        <v>149</v>
      </c>
      <c r="C1" s="406" t="s">
        <v>150</v>
      </c>
      <c r="D1" s="406" t="s">
        <v>151</v>
      </c>
      <c r="E1" s="406" t="s">
        <v>152</v>
      </c>
      <c r="F1" s="406" t="s">
        <v>153</v>
      </c>
      <c r="G1" s="406" t="s">
        <v>154</v>
      </c>
      <c r="H1" s="406" t="s">
        <v>155</v>
      </c>
      <c r="I1" s="406" t="s">
        <v>156</v>
      </c>
      <c r="J1" s="406" t="s">
        <v>157</v>
      </c>
      <c r="K1" s="406" t="s">
        <v>158</v>
      </c>
      <c r="L1" s="406" t="s">
        <v>159</v>
      </c>
      <c r="M1" s="406" t="s">
        <v>160</v>
      </c>
      <c r="N1" s="406" t="s">
        <v>161</v>
      </c>
      <c r="O1" s="406" t="s">
        <v>162</v>
      </c>
      <c r="P1" s="406" t="s">
        <v>163</v>
      </c>
      <c r="Q1" s="406" t="s">
        <v>164</v>
      </c>
      <c r="R1" s="406" t="s">
        <v>165</v>
      </c>
      <c r="S1" s="406" t="s">
        <v>166</v>
      </c>
      <c r="T1" s="406" t="s">
        <v>167</v>
      </c>
      <c r="U1" s="406" t="s">
        <v>168</v>
      </c>
      <c r="V1" s="406" t="s">
        <v>169</v>
      </c>
      <c r="W1" s="406" t="s">
        <v>170</v>
      </c>
      <c r="X1" s="406" t="s">
        <v>171</v>
      </c>
      <c r="Y1" s="406" t="s">
        <v>172</v>
      </c>
      <c r="Z1" s="406" t="s">
        <v>173</v>
      </c>
      <c r="AA1" s="406" t="s">
        <v>174</v>
      </c>
      <c r="AB1" s="406" t="s">
        <v>175</v>
      </c>
      <c r="AC1" s="406" t="s">
        <v>176</v>
      </c>
      <c r="AD1" s="406" t="s">
        <v>177</v>
      </c>
      <c r="AE1" s="406" t="s">
        <v>178</v>
      </c>
      <c r="AF1" s="406" t="s">
        <v>179</v>
      </c>
      <c r="AG1" s="406" t="s">
        <v>180</v>
      </c>
      <c r="AH1" s="406" t="s">
        <v>181</v>
      </c>
      <c r="AI1" s="406" t="s">
        <v>182</v>
      </c>
      <c r="AJ1" s="405" t="s">
        <v>183</v>
      </c>
      <c r="AK1" s="406" t="s">
        <v>184</v>
      </c>
      <c r="AL1" s="406" t="s">
        <v>185</v>
      </c>
      <c r="AM1" s="406" t="s">
        <v>186</v>
      </c>
      <c r="AN1" s="406" t="s">
        <v>187</v>
      </c>
      <c r="AO1" s="406" t="s">
        <v>188</v>
      </c>
      <c r="AP1" s="406" t="s">
        <v>189</v>
      </c>
      <c r="AQ1" s="406" t="s">
        <v>190</v>
      </c>
      <c r="AR1" s="406" t="s">
        <v>191</v>
      </c>
      <c r="AS1" s="406" t="s">
        <v>192</v>
      </c>
      <c r="AT1" s="406" t="s">
        <v>193</v>
      </c>
      <c r="AU1" s="406" t="s">
        <v>194</v>
      </c>
      <c r="AV1" s="406" t="s">
        <v>195</v>
      </c>
      <c r="AW1" s="406" t="s">
        <v>196</v>
      </c>
      <c r="AX1" s="406" t="s">
        <v>197</v>
      </c>
      <c r="AY1" s="406" t="s">
        <v>198</v>
      </c>
      <c r="AZ1" s="406" t="s">
        <v>199</v>
      </c>
      <c r="BA1" s="406" t="s">
        <v>200</v>
      </c>
      <c r="BB1" s="406" t="s">
        <v>201</v>
      </c>
      <c r="BC1" s="406" t="s">
        <v>202</v>
      </c>
      <c r="BD1" s="406" t="s">
        <v>203</v>
      </c>
      <c r="BE1" s="406" t="s">
        <v>204</v>
      </c>
      <c r="BF1" s="406" t="s">
        <v>205</v>
      </c>
      <c r="BG1" s="406" t="s">
        <v>206</v>
      </c>
      <c r="BH1" s="406" t="s">
        <v>207</v>
      </c>
      <c r="BI1" s="406" t="s">
        <v>208</v>
      </c>
      <c r="BJ1" s="406" t="s">
        <v>209</v>
      </c>
      <c r="BK1" s="406" t="s">
        <v>210</v>
      </c>
      <c r="BL1" s="406" t="s">
        <v>211</v>
      </c>
      <c r="BM1" s="406" t="s">
        <v>212</v>
      </c>
      <c r="BN1" s="406" t="s">
        <v>213</v>
      </c>
      <c r="BO1" s="406" t="s">
        <v>214</v>
      </c>
      <c r="BP1" s="406" t="s">
        <v>215</v>
      </c>
      <c r="BQ1" s="406" t="s">
        <v>216</v>
      </c>
      <c r="BR1" s="406" t="s">
        <v>217</v>
      </c>
      <c r="BS1" s="406" t="s">
        <v>218</v>
      </c>
      <c r="BT1" s="405" t="s">
        <v>219</v>
      </c>
      <c r="BU1" s="406" t="s">
        <v>220</v>
      </c>
      <c r="BV1" s="406" t="s">
        <v>221</v>
      </c>
      <c r="BW1" s="406" t="s">
        <v>222</v>
      </c>
      <c r="BX1" s="406" t="s">
        <v>223</v>
      </c>
      <c r="BY1" s="406" t="s">
        <v>224</v>
      </c>
      <c r="BZ1" s="405" t="s">
        <v>225</v>
      </c>
      <c r="CA1" s="406" t="s">
        <v>226</v>
      </c>
      <c r="CB1" s="406" t="s">
        <v>227</v>
      </c>
      <c r="CC1" s="406" t="s">
        <v>228</v>
      </c>
      <c r="CD1" s="406" t="s">
        <v>229</v>
      </c>
      <c r="CE1" s="406" t="s">
        <v>230</v>
      </c>
      <c r="CF1" s="406" t="s">
        <v>231</v>
      </c>
      <c r="CG1" s="405" t="s">
        <v>232</v>
      </c>
      <c r="CH1" s="406" t="s">
        <v>233</v>
      </c>
      <c r="CI1" s="406" t="s">
        <v>234</v>
      </c>
      <c r="CJ1" s="406" t="s">
        <v>235</v>
      </c>
      <c r="CK1" s="406" t="s">
        <v>236</v>
      </c>
      <c r="CL1" s="406" t="s">
        <v>237</v>
      </c>
      <c r="CM1" s="406" t="s">
        <v>238</v>
      </c>
      <c r="CN1" s="406" t="s">
        <v>239</v>
      </c>
      <c r="CO1" s="406" t="s">
        <v>240</v>
      </c>
      <c r="CP1" s="406" t="s">
        <v>241</v>
      </c>
      <c r="CQ1" s="407" t="s">
        <v>242</v>
      </c>
      <c r="CR1" s="405" t="s">
        <v>243</v>
      </c>
      <c r="CS1" s="406" t="s">
        <v>244</v>
      </c>
      <c r="CT1" s="406" t="s">
        <v>245</v>
      </c>
      <c r="CU1" s="406" t="s">
        <v>246</v>
      </c>
      <c r="CV1" s="406" t="s">
        <v>247</v>
      </c>
      <c r="CW1" s="406" t="s">
        <v>248</v>
      </c>
      <c r="CX1" s="406" t="s">
        <v>249</v>
      </c>
      <c r="CY1" s="406" t="s">
        <v>250</v>
      </c>
      <c r="CZ1" s="406" t="s">
        <v>251</v>
      </c>
      <c r="DA1" s="406" t="s">
        <v>252</v>
      </c>
      <c r="DB1" s="406" t="s">
        <v>253</v>
      </c>
      <c r="DC1" s="405" t="s">
        <v>254</v>
      </c>
      <c r="DD1" s="406" t="s">
        <v>255</v>
      </c>
      <c r="DE1" s="406" t="s">
        <v>256</v>
      </c>
      <c r="DF1" s="406" t="s">
        <v>257</v>
      </c>
      <c r="DG1" s="406" t="s">
        <v>258</v>
      </c>
      <c r="DH1" s="406" t="s">
        <v>259</v>
      </c>
      <c r="DI1" s="406" t="s">
        <v>260</v>
      </c>
      <c r="DJ1" s="406" t="s">
        <v>261</v>
      </c>
      <c r="DK1" s="406" t="s">
        <v>262</v>
      </c>
      <c r="DL1" s="406" t="s">
        <v>263</v>
      </c>
      <c r="DM1" s="406" t="s">
        <v>264</v>
      </c>
      <c r="DN1" s="406" t="s">
        <v>265</v>
      </c>
      <c r="DO1" s="406" t="s">
        <v>266</v>
      </c>
      <c r="DP1" s="406" t="s">
        <v>267</v>
      </c>
      <c r="DQ1" s="406" t="s">
        <v>268</v>
      </c>
      <c r="DR1" s="405" t="s">
        <v>269</v>
      </c>
      <c r="DS1" s="406" t="s">
        <v>270</v>
      </c>
      <c r="DT1" s="406" t="s">
        <v>271</v>
      </c>
      <c r="DU1" s="406" t="s">
        <v>272</v>
      </c>
      <c r="DV1" s="406" t="s">
        <v>273</v>
      </c>
      <c r="DW1" s="406" t="s">
        <v>274</v>
      </c>
      <c r="DX1" s="406" t="s">
        <v>275</v>
      </c>
      <c r="DY1" s="406" t="s">
        <v>276</v>
      </c>
      <c r="DZ1" s="406" t="s">
        <v>277</v>
      </c>
      <c r="EA1" s="406" t="s">
        <v>278</v>
      </c>
      <c r="EB1" s="406" t="s">
        <v>279</v>
      </c>
      <c r="EC1" s="406" t="s">
        <v>280</v>
      </c>
      <c r="ED1" s="406" t="s">
        <v>281</v>
      </c>
      <c r="EE1" s="406" t="s">
        <v>282</v>
      </c>
      <c r="EF1" s="406" t="s">
        <v>283</v>
      </c>
      <c r="EG1" s="406" t="s">
        <v>284</v>
      </c>
      <c r="EH1" s="405" t="s">
        <v>285</v>
      </c>
      <c r="EI1" s="406" t="s">
        <v>286</v>
      </c>
      <c r="EJ1" s="406" t="s">
        <v>287</v>
      </c>
      <c r="EK1" s="406" t="s">
        <v>288</v>
      </c>
      <c r="EL1" s="406" t="s">
        <v>289</v>
      </c>
      <c r="EM1" s="406" t="s">
        <v>290</v>
      </c>
      <c r="EN1" s="406" t="s">
        <v>291</v>
      </c>
      <c r="EO1" s="406" t="s">
        <v>292</v>
      </c>
      <c r="EP1" s="406" t="s">
        <v>293</v>
      </c>
      <c r="EQ1" s="406" t="s">
        <v>294</v>
      </c>
      <c r="ER1" s="406" t="s">
        <v>295</v>
      </c>
      <c r="ES1" s="406" t="s">
        <v>296</v>
      </c>
      <c r="ET1" s="406" t="s">
        <v>297</v>
      </c>
      <c r="EU1" s="406" t="s">
        <v>298</v>
      </c>
      <c r="EV1" s="406" t="s">
        <v>299</v>
      </c>
      <c r="EW1" s="405" t="s">
        <v>300</v>
      </c>
      <c r="EX1" s="406" t="s">
        <v>301</v>
      </c>
      <c r="EY1" s="406" t="s">
        <v>302</v>
      </c>
      <c r="EZ1" s="406" t="s">
        <v>303</v>
      </c>
      <c r="FA1" s="406" t="s">
        <v>304</v>
      </c>
      <c r="FB1" s="406" t="s">
        <v>305</v>
      </c>
      <c r="FC1" s="406" t="s">
        <v>306</v>
      </c>
      <c r="FD1" s="406" t="s">
        <v>307</v>
      </c>
      <c r="FE1" s="406" t="s">
        <v>308</v>
      </c>
      <c r="FF1" s="406" t="s">
        <v>309</v>
      </c>
      <c r="FG1" s="406" t="s">
        <v>310</v>
      </c>
      <c r="FH1" s="406" t="s">
        <v>311</v>
      </c>
      <c r="FI1" s="406" t="s">
        <v>312</v>
      </c>
      <c r="FJ1" s="406" t="s">
        <v>313</v>
      </c>
      <c r="FK1" s="406" t="s">
        <v>314</v>
      </c>
      <c r="FL1" s="406" t="s">
        <v>315</v>
      </c>
      <c r="FM1" s="406" t="s">
        <v>316</v>
      </c>
      <c r="FN1" s="406" t="s">
        <v>317</v>
      </c>
      <c r="FO1" s="406" t="s">
        <v>318</v>
      </c>
      <c r="FP1" s="406" t="s">
        <v>319</v>
      </c>
      <c r="FQ1" s="406" t="s">
        <v>320</v>
      </c>
      <c r="FR1" s="406" t="s">
        <v>321</v>
      </c>
      <c r="FS1" s="406" t="s">
        <v>322</v>
      </c>
      <c r="FT1" s="406" t="s">
        <v>323</v>
      </c>
      <c r="FU1" s="406" t="s">
        <v>324</v>
      </c>
      <c r="FV1" s="406" t="s">
        <v>325</v>
      </c>
      <c r="FW1" s="405" t="s">
        <v>326</v>
      </c>
      <c r="FX1" s="405" t="s">
        <v>327</v>
      </c>
      <c r="FY1" s="406" t="s">
        <v>328</v>
      </c>
      <c r="FZ1" s="406" t="s">
        <v>329</v>
      </c>
      <c r="GA1" s="406" t="s">
        <v>330</v>
      </c>
      <c r="GB1" s="406" t="s">
        <v>331</v>
      </c>
      <c r="GC1" s="406" t="s">
        <v>332</v>
      </c>
      <c r="GD1" s="406" t="s">
        <v>333</v>
      </c>
      <c r="GE1" s="406" t="s">
        <v>334</v>
      </c>
      <c r="GF1" s="405" t="s">
        <v>335</v>
      </c>
      <c r="GG1" s="406" t="s">
        <v>336</v>
      </c>
      <c r="GH1" s="406" t="s">
        <v>337</v>
      </c>
      <c r="GI1" s="406" t="s">
        <v>338</v>
      </c>
      <c r="GJ1" s="406" t="s">
        <v>339</v>
      </c>
      <c r="GK1" s="406" t="s">
        <v>340</v>
      </c>
      <c r="GL1" s="406" t="s">
        <v>341</v>
      </c>
      <c r="GM1" s="406" t="s">
        <v>342</v>
      </c>
      <c r="GN1" s="405" t="s">
        <v>343</v>
      </c>
      <c r="GO1" s="406" t="s">
        <v>344</v>
      </c>
      <c r="GP1" s="406" t="s">
        <v>345</v>
      </c>
      <c r="GQ1" s="406" t="s">
        <v>346</v>
      </c>
      <c r="GR1" s="406" t="s">
        <v>347</v>
      </c>
      <c r="GS1" s="406" t="s">
        <v>348</v>
      </c>
      <c r="GT1" s="406" t="s">
        <v>349</v>
      </c>
      <c r="GU1" s="405" t="s">
        <v>350</v>
      </c>
      <c r="GV1" s="406" t="s">
        <v>351</v>
      </c>
      <c r="GW1" s="406" t="s">
        <v>352</v>
      </c>
      <c r="GX1" s="406" t="s">
        <v>353</v>
      </c>
      <c r="GY1" s="406" t="s">
        <v>354</v>
      </c>
      <c r="GZ1" s="406" t="s">
        <v>355</v>
      </c>
      <c r="HA1" s="406" t="s">
        <v>356</v>
      </c>
      <c r="HB1" s="406" t="s">
        <v>357</v>
      </c>
      <c r="HC1" s="407" t="s">
        <v>358</v>
      </c>
      <c r="HD1" s="405" t="s">
        <v>359</v>
      </c>
      <c r="HE1" s="406" t="s">
        <v>360</v>
      </c>
      <c r="HF1" s="406" t="s">
        <v>361</v>
      </c>
      <c r="HG1" s="406" t="s">
        <v>362</v>
      </c>
      <c r="HH1" s="406" t="s">
        <v>363</v>
      </c>
      <c r="HI1" s="406" t="s">
        <v>364</v>
      </c>
      <c r="HJ1" s="406" t="s">
        <v>365</v>
      </c>
      <c r="HK1" s="406" t="s">
        <v>366</v>
      </c>
      <c r="HL1" s="406" t="s">
        <v>367</v>
      </c>
      <c r="HM1" s="406" t="s">
        <v>368</v>
      </c>
      <c r="HN1" s="406" t="s">
        <v>369</v>
      </c>
      <c r="HO1" s="406" t="s">
        <v>370</v>
      </c>
      <c r="HP1" s="405" t="s">
        <v>371</v>
      </c>
      <c r="HQ1" s="406" t="s">
        <v>372</v>
      </c>
      <c r="HR1" s="406" t="s">
        <v>373</v>
      </c>
      <c r="HS1" s="406" t="s">
        <v>374</v>
      </c>
      <c r="HT1" s="406" t="s">
        <v>375</v>
      </c>
      <c r="HU1" s="406" t="s">
        <v>376</v>
      </c>
      <c r="HV1" s="406" t="s">
        <v>377</v>
      </c>
      <c r="HW1" s="406" t="s">
        <v>378</v>
      </c>
      <c r="HX1" s="405" t="s">
        <v>379</v>
      </c>
      <c r="HY1" s="406" t="s">
        <v>380</v>
      </c>
      <c r="HZ1" s="406" t="s">
        <v>381</v>
      </c>
      <c r="IA1" s="406" t="s">
        <v>382</v>
      </c>
      <c r="IB1" s="406" t="s">
        <v>383</v>
      </c>
      <c r="IC1" s="406" t="s">
        <v>384</v>
      </c>
      <c r="ID1" s="406" t="s">
        <v>385</v>
      </c>
      <c r="IE1" s="406" t="s">
        <v>386</v>
      </c>
      <c r="IF1" s="406" t="s">
        <v>387</v>
      </c>
      <c r="IG1" s="406" t="s">
        <v>388</v>
      </c>
      <c r="IH1" s="406" t="s">
        <v>389</v>
      </c>
      <c r="II1" s="406" t="s">
        <v>390</v>
      </c>
      <c r="IJ1" s="406" t="s">
        <v>391</v>
      </c>
      <c r="IK1" s="406" t="s">
        <v>392</v>
      </c>
      <c r="IL1" s="406" t="s">
        <v>393</v>
      </c>
      <c r="IM1" s="406" t="s">
        <v>394</v>
      </c>
      <c r="IN1" s="406" t="s">
        <v>395</v>
      </c>
      <c r="IO1" s="405" t="s">
        <v>396</v>
      </c>
      <c r="IP1" s="406" t="s">
        <v>397</v>
      </c>
      <c r="IQ1" s="406" t="s">
        <v>398</v>
      </c>
      <c r="IR1" s="406" t="s">
        <v>399</v>
      </c>
      <c r="IS1" s="406" t="s">
        <v>400</v>
      </c>
      <c r="IT1" s="406" t="s">
        <v>401</v>
      </c>
      <c r="IU1" s="406" t="s">
        <v>402</v>
      </c>
      <c r="IV1" s="405" t="s">
        <v>403</v>
      </c>
      <c r="IW1" s="406" t="s">
        <v>404</v>
      </c>
      <c r="IX1" s="406" t="s">
        <v>405</v>
      </c>
      <c r="IY1" s="406" t="s">
        <v>406</v>
      </c>
      <c r="IZ1" s="406" t="s">
        <v>407</v>
      </c>
      <c r="JA1" s="406" t="s">
        <v>408</v>
      </c>
      <c r="JB1" s="406" t="s">
        <v>409</v>
      </c>
      <c r="JC1" s="406" t="s">
        <v>410</v>
      </c>
      <c r="JD1" s="406" t="s">
        <v>411</v>
      </c>
      <c r="JE1" s="406" t="s">
        <v>412</v>
      </c>
      <c r="JF1" s="406" t="s">
        <v>413</v>
      </c>
      <c r="JG1" s="406" t="s">
        <v>414</v>
      </c>
      <c r="JH1" s="406" t="s">
        <v>415</v>
      </c>
      <c r="JI1" s="406" t="s">
        <v>416</v>
      </c>
      <c r="JJ1" s="406" t="s">
        <v>417</v>
      </c>
      <c r="JK1" s="406" t="s">
        <v>418</v>
      </c>
      <c r="JL1" s="406" t="s">
        <v>419</v>
      </c>
      <c r="JM1" s="406" t="s">
        <v>420</v>
      </c>
      <c r="JN1" s="406" t="s">
        <v>421</v>
      </c>
      <c r="JO1" s="406" t="s">
        <v>422</v>
      </c>
      <c r="JP1" s="406" t="s">
        <v>423</v>
      </c>
      <c r="JQ1" s="406" t="s">
        <v>424</v>
      </c>
      <c r="JR1" s="406" t="s">
        <v>425</v>
      </c>
      <c r="JS1" s="406" t="s">
        <v>426</v>
      </c>
      <c r="JT1" s="406" t="s">
        <v>427</v>
      </c>
      <c r="JU1" s="406" t="s">
        <v>428</v>
      </c>
      <c r="JV1" s="406" t="s">
        <v>429</v>
      </c>
      <c r="JW1" s="406" t="s">
        <v>430</v>
      </c>
      <c r="JX1" s="406" t="s">
        <v>431</v>
      </c>
      <c r="JY1" s="406" t="s">
        <v>432</v>
      </c>
      <c r="JZ1" s="406" t="s">
        <v>433</v>
      </c>
      <c r="KA1" s="406" t="s">
        <v>434</v>
      </c>
      <c r="KB1" s="406" t="s">
        <v>435</v>
      </c>
      <c r="KC1" s="406" t="s">
        <v>436</v>
      </c>
      <c r="KD1" s="406" t="s">
        <v>437</v>
      </c>
      <c r="KE1" s="406" t="s">
        <v>438</v>
      </c>
      <c r="KF1" s="406" t="s">
        <v>439</v>
      </c>
      <c r="KG1" s="406" t="s">
        <v>440</v>
      </c>
      <c r="KH1" s="406" t="s">
        <v>441</v>
      </c>
      <c r="KI1" s="406" t="s">
        <v>442</v>
      </c>
      <c r="KJ1" s="406" t="s">
        <v>443</v>
      </c>
      <c r="KK1" s="406" t="s">
        <v>444</v>
      </c>
      <c r="KL1" s="406" t="s">
        <v>445</v>
      </c>
      <c r="KM1" s="406" t="s">
        <v>446</v>
      </c>
      <c r="KN1" s="406" t="s">
        <v>447</v>
      </c>
      <c r="KO1" s="405" t="s">
        <v>448</v>
      </c>
      <c r="KP1" s="406" t="s">
        <v>449</v>
      </c>
      <c r="KQ1" s="406" t="s">
        <v>450</v>
      </c>
      <c r="KR1" s="406" t="s">
        <v>451</v>
      </c>
      <c r="KS1" s="406" t="s">
        <v>452</v>
      </c>
      <c r="KT1" s="406" t="s">
        <v>453</v>
      </c>
      <c r="KU1" s="406" t="s">
        <v>454</v>
      </c>
      <c r="KV1" s="406" t="s">
        <v>455</v>
      </c>
      <c r="KW1" s="406" t="s">
        <v>456</v>
      </c>
      <c r="KX1" s="406" t="s">
        <v>457</v>
      </c>
      <c r="KY1" s="406" t="s">
        <v>458</v>
      </c>
      <c r="KZ1" s="406" t="s">
        <v>459</v>
      </c>
      <c r="LA1" s="406" t="s">
        <v>460</v>
      </c>
      <c r="LB1" s="406" t="s">
        <v>461</v>
      </c>
      <c r="LC1" s="406" t="s">
        <v>462</v>
      </c>
      <c r="LD1" s="407" t="s">
        <v>463</v>
      </c>
      <c r="LE1" s="405" t="s">
        <v>464</v>
      </c>
      <c r="LF1" s="406" t="s">
        <v>465</v>
      </c>
      <c r="LG1" s="406" t="s">
        <v>520</v>
      </c>
      <c r="LH1" s="406" t="s">
        <v>521</v>
      </c>
      <c r="LI1" s="406" t="s">
        <v>522</v>
      </c>
      <c r="LJ1" s="406" t="s">
        <v>523</v>
      </c>
      <c r="LK1" s="406" t="s">
        <v>524</v>
      </c>
      <c r="LL1" s="406" t="s">
        <v>525</v>
      </c>
      <c r="LM1" s="406" t="s">
        <v>526</v>
      </c>
      <c r="LN1" s="406" t="s">
        <v>527</v>
      </c>
      <c r="LO1" s="406" t="s">
        <v>528</v>
      </c>
      <c r="LP1" s="406" t="s">
        <v>466</v>
      </c>
      <c r="LQ1" s="406" t="s">
        <v>529</v>
      </c>
      <c r="LR1" s="406" t="s">
        <v>530</v>
      </c>
      <c r="LS1" s="406" t="s">
        <v>531</v>
      </c>
      <c r="LT1" s="406" t="s">
        <v>532</v>
      </c>
      <c r="LU1" s="406" t="s">
        <v>533</v>
      </c>
      <c r="LV1" s="405" t="s">
        <v>467</v>
      </c>
      <c r="LW1" s="406" t="s">
        <v>468</v>
      </c>
      <c r="LX1" s="406" t="s">
        <v>469</v>
      </c>
      <c r="LY1" s="406" t="s">
        <v>470</v>
      </c>
      <c r="LZ1" s="406" t="s">
        <v>471</v>
      </c>
      <c r="MA1" s="406" t="s">
        <v>472</v>
      </c>
      <c r="MB1" s="406" t="s">
        <v>473</v>
      </c>
      <c r="MC1" s="406" t="s">
        <v>474</v>
      </c>
      <c r="MD1" s="406" t="s">
        <v>475</v>
      </c>
      <c r="ME1" s="406" t="s">
        <v>476</v>
      </c>
      <c r="MF1" s="406" t="s">
        <v>477</v>
      </c>
      <c r="MG1" s="406" t="s">
        <v>478</v>
      </c>
      <c r="MH1" s="406" t="s">
        <v>479</v>
      </c>
      <c r="MI1" s="406" t="s">
        <v>480</v>
      </c>
      <c r="MJ1" s="406" t="s">
        <v>481</v>
      </c>
      <c r="MK1" s="406" t="s">
        <v>482</v>
      </c>
      <c r="ML1" s="406" t="s">
        <v>483</v>
      </c>
      <c r="MM1" s="406" t="s">
        <v>484</v>
      </c>
      <c r="MN1" s="406" t="s">
        <v>485</v>
      </c>
      <c r="MO1" s="406" t="s">
        <v>486</v>
      </c>
      <c r="MP1" s="406" t="s">
        <v>487</v>
      </c>
      <c r="MQ1" s="406" t="s">
        <v>488</v>
      </c>
      <c r="MR1" s="406" t="s">
        <v>489</v>
      </c>
      <c r="MS1" s="406" t="s">
        <v>490</v>
      </c>
      <c r="MT1" s="406" t="s">
        <v>491</v>
      </c>
      <c r="MU1" s="406" t="s">
        <v>492</v>
      </c>
      <c r="MV1" s="406" t="s">
        <v>493</v>
      </c>
      <c r="MW1" s="406" t="s">
        <v>494</v>
      </c>
      <c r="MX1" s="406" t="s">
        <v>495</v>
      </c>
      <c r="MY1" s="406" t="s">
        <v>496</v>
      </c>
      <c r="MZ1" s="406" t="s">
        <v>497</v>
      </c>
      <c r="NA1" s="406" t="s">
        <v>498</v>
      </c>
      <c r="NB1" s="406" t="s">
        <v>499</v>
      </c>
      <c r="NC1" s="406" t="s">
        <v>500</v>
      </c>
      <c r="ND1" s="406" t="s">
        <v>501</v>
      </c>
      <c r="NE1" s="406" t="s">
        <v>502</v>
      </c>
      <c r="NF1" s="406" t="s">
        <v>503</v>
      </c>
      <c r="NG1" s="406" t="s">
        <v>504</v>
      </c>
      <c r="NH1" s="405" t="s">
        <v>505</v>
      </c>
      <c r="NI1" s="406" t="s">
        <v>506</v>
      </c>
      <c r="NJ1" s="406" t="s">
        <v>507</v>
      </c>
      <c r="NK1" s="406" t="s">
        <v>508</v>
      </c>
      <c r="NL1" s="406" t="s">
        <v>509</v>
      </c>
      <c r="NM1" s="406" t="s">
        <v>510</v>
      </c>
      <c r="NN1" s="405" t="s">
        <v>511</v>
      </c>
      <c r="NO1" s="406" t="s">
        <v>512</v>
      </c>
      <c r="NP1" s="406" t="s">
        <v>513</v>
      </c>
      <c r="NQ1" s="406" t="s">
        <v>514</v>
      </c>
      <c r="NR1" s="406" t="s">
        <v>515</v>
      </c>
      <c r="NS1" s="406" t="s">
        <v>516</v>
      </c>
      <c r="NT1" s="406" t="s">
        <v>517</v>
      </c>
      <c r="NU1" s="406" t="s">
        <v>518</v>
      </c>
      <c r="NV1" s="407" t="s">
        <v>534</v>
      </c>
      <c r="NW1" s="405" t="s">
        <v>535</v>
      </c>
      <c r="NX1" s="406" t="s">
        <v>536</v>
      </c>
      <c r="NY1" s="406" t="s">
        <v>537</v>
      </c>
      <c r="NZ1" s="406" t="s">
        <v>538</v>
      </c>
      <c r="OA1" s="406" t="s">
        <v>539</v>
      </c>
      <c r="OB1" s="406" t="s">
        <v>540</v>
      </c>
      <c r="OC1" s="406" t="s">
        <v>541</v>
      </c>
      <c r="OD1" s="406" t="s">
        <v>542</v>
      </c>
      <c r="OE1" s="406" t="s">
        <v>543</v>
      </c>
      <c r="OF1" s="406" t="s">
        <v>544</v>
      </c>
      <c r="OG1" s="406" t="s">
        <v>545</v>
      </c>
      <c r="OH1" s="406" t="s">
        <v>546</v>
      </c>
      <c r="OI1" s="406" t="s">
        <v>547</v>
      </c>
      <c r="OJ1" s="406" t="s">
        <v>548</v>
      </c>
      <c r="OK1" s="406" t="s">
        <v>549</v>
      </c>
      <c r="OL1" s="406" t="s">
        <v>550</v>
      </c>
      <c r="OM1" s="406" t="s">
        <v>551</v>
      </c>
      <c r="ON1" s="406" t="s">
        <v>552</v>
      </c>
      <c r="OO1" s="406" t="s">
        <v>553</v>
      </c>
      <c r="OP1" s="406" t="s">
        <v>554</v>
      </c>
      <c r="OQ1" s="406" t="s">
        <v>555</v>
      </c>
      <c r="OR1" s="406" t="s">
        <v>556</v>
      </c>
      <c r="OS1" s="406" t="s">
        <v>557</v>
      </c>
      <c r="OT1" s="406" t="s">
        <v>558</v>
      </c>
      <c r="OU1" s="406" t="s">
        <v>559</v>
      </c>
      <c r="OV1" s="406" t="s">
        <v>560</v>
      </c>
      <c r="OW1" s="406" t="s">
        <v>561</v>
      </c>
      <c r="OX1" s="406" t="s">
        <v>562</v>
      </c>
      <c r="OY1" s="406" t="s">
        <v>563</v>
      </c>
      <c r="OZ1" s="406" t="s">
        <v>564</v>
      </c>
      <c r="PA1" s="406" t="s">
        <v>565</v>
      </c>
      <c r="PB1" s="406" t="s">
        <v>566</v>
      </c>
      <c r="PC1" s="406" t="s">
        <v>567</v>
      </c>
      <c r="PD1" s="406" t="s">
        <v>568</v>
      </c>
      <c r="PE1" s="406" t="s">
        <v>569</v>
      </c>
      <c r="PF1" s="406" t="s">
        <v>570</v>
      </c>
      <c r="PG1" s="406" t="s">
        <v>571</v>
      </c>
      <c r="PH1" s="406" t="s">
        <v>572</v>
      </c>
      <c r="PI1" s="406" t="s">
        <v>573</v>
      </c>
      <c r="PJ1" s="406" t="s">
        <v>574</v>
      </c>
      <c r="PK1" s="406" t="s">
        <v>575</v>
      </c>
      <c r="PL1" s="406" t="s">
        <v>576</v>
      </c>
      <c r="PM1" s="406" t="s">
        <v>577</v>
      </c>
      <c r="PN1" s="406" t="s">
        <v>578</v>
      </c>
      <c r="PO1" s="406" t="s">
        <v>579</v>
      </c>
      <c r="PP1" s="406" t="s">
        <v>580</v>
      </c>
      <c r="PQ1" s="406" t="s">
        <v>581</v>
      </c>
      <c r="PR1" s="406" t="s">
        <v>582</v>
      </c>
      <c r="PS1" s="406" t="s">
        <v>583</v>
      </c>
      <c r="PT1" s="406" t="s">
        <v>584</v>
      </c>
      <c r="PU1" s="406" t="s">
        <v>585</v>
      </c>
      <c r="PV1" s="406" t="s">
        <v>586</v>
      </c>
      <c r="PW1" s="406" t="s">
        <v>587</v>
      </c>
      <c r="PX1" s="406" t="s">
        <v>588</v>
      </c>
      <c r="PY1" s="406" t="s">
        <v>589</v>
      </c>
      <c r="PZ1" s="406" t="s">
        <v>590</v>
      </c>
      <c r="QA1" s="406" t="s">
        <v>591</v>
      </c>
      <c r="QB1" s="406" t="s">
        <v>592</v>
      </c>
      <c r="QC1" s="406" t="s">
        <v>593</v>
      </c>
      <c r="QD1" s="406" t="s">
        <v>594</v>
      </c>
      <c r="QE1" s="406" t="s">
        <v>595</v>
      </c>
      <c r="QF1" s="405" t="s">
        <v>596</v>
      </c>
      <c r="QG1" s="406" t="s">
        <v>597</v>
      </c>
      <c r="QH1" s="406" t="s">
        <v>598</v>
      </c>
      <c r="QI1" s="406" t="s">
        <v>599</v>
      </c>
      <c r="QJ1" s="406" t="s">
        <v>600</v>
      </c>
      <c r="QK1" s="406" t="s">
        <v>601</v>
      </c>
      <c r="QL1" s="406" t="s">
        <v>602</v>
      </c>
      <c r="QM1" s="406" t="s">
        <v>603</v>
      </c>
      <c r="QN1" s="405" t="s">
        <v>604</v>
      </c>
      <c r="QO1" s="406" t="s">
        <v>605</v>
      </c>
      <c r="QP1" s="406" t="s">
        <v>606</v>
      </c>
      <c r="QQ1" s="406" t="s">
        <v>621</v>
      </c>
      <c r="QR1" s="406" t="s">
        <v>622</v>
      </c>
      <c r="QS1" s="406" t="s">
        <v>623</v>
      </c>
      <c r="QT1" s="406" t="s">
        <v>624</v>
      </c>
      <c r="QU1" s="406" t="s">
        <v>625</v>
      </c>
      <c r="QV1" s="406" t="s">
        <v>626</v>
      </c>
      <c r="QW1" s="406" t="s">
        <v>627</v>
      </c>
      <c r="QX1" s="406" t="s">
        <v>628</v>
      </c>
      <c r="QY1" s="406" t="s">
        <v>629</v>
      </c>
      <c r="QZ1" s="406" t="s">
        <v>630</v>
      </c>
      <c r="RA1" s="406" t="s">
        <v>631</v>
      </c>
      <c r="RB1" s="406" t="s">
        <v>632</v>
      </c>
      <c r="RC1" s="406" t="s">
        <v>633</v>
      </c>
      <c r="RD1" s="406" t="s">
        <v>634</v>
      </c>
      <c r="RE1" s="406" t="s">
        <v>635</v>
      </c>
      <c r="RF1" s="405" t="s">
        <v>607</v>
      </c>
      <c r="RG1" s="406" t="s">
        <v>608</v>
      </c>
      <c r="RH1" s="406" t="s">
        <v>609</v>
      </c>
      <c r="RI1" s="406" t="s">
        <v>610</v>
      </c>
      <c r="RJ1" s="405" t="s">
        <v>611</v>
      </c>
      <c r="RK1" s="406" t="s">
        <v>612</v>
      </c>
      <c r="RL1" s="406" t="s">
        <v>613</v>
      </c>
      <c r="RM1" s="406" t="s">
        <v>614</v>
      </c>
      <c r="RN1" s="406" t="s">
        <v>615</v>
      </c>
      <c r="RO1" s="406" t="s">
        <v>616</v>
      </c>
      <c r="RP1" s="406" t="s">
        <v>617</v>
      </c>
      <c r="RQ1" s="406" t="s">
        <v>618</v>
      </c>
      <c r="RR1" s="406" t="s">
        <v>619</v>
      </c>
      <c r="RS1" s="406" t="s">
        <v>620</v>
      </c>
      <c r="RT1" s="407" t="s">
        <v>636</v>
      </c>
      <c r="RU1" s="405" t="s">
        <v>637</v>
      </c>
      <c r="RV1" s="406" t="s">
        <v>638</v>
      </c>
      <c r="RW1" s="406" t="s">
        <v>639</v>
      </c>
      <c r="RX1" s="406" t="s">
        <v>640</v>
      </c>
      <c r="RY1" s="406" t="s">
        <v>641</v>
      </c>
      <c r="RZ1" s="406" t="s">
        <v>642</v>
      </c>
      <c r="SA1" s="406" t="s">
        <v>643</v>
      </c>
      <c r="SB1" s="406" t="s">
        <v>644</v>
      </c>
      <c r="SC1" s="406" t="s">
        <v>645</v>
      </c>
      <c r="SD1" s="405" t="s">
        <v>646</v>
      </c>
      <c r="SE1" s="406" t="s">
        <v>647</v>
      </c>
      <c r="SF1" s="406" t="s">
        <v>648</v>
      </c>
      <c r="SG1" s="406" t="s">
        <v>649</v>
      </c>
      <c r="SH1" s="406" t="s">
        <v>650</v>
      </c>
      <c r="SI1" s="406" t="s">
        <v>651</v>
      </c>
      <c r="SJ1" s="406" t="s">
        <v>652</v>
      </c>
      <c r="SK1" s="406" t="s">
        <v>653</v>
      </c>
      <c r="SL1" s="406" t="s">
        <v>654</v>
      </c>
      <c r="SM1" s="406" t="s">
        <v>655</v>
      </c>
      <c r="SN1" s="406" t="s">
        <v>656</v>
      </c>
      <c r="SO1" s="406" t="s">
        <v>657</v>
      </c>
      <c r="SP1" s="406" t="s">
        <v>658</v>
      </c>
      <c r="SQ1" s="406" t="s">
        <v>659</v>
      </c>
      <c r="SR1" s="406" t="s">
        <v>660</v>
      </c>
      <c r="SS1" s="406" t="s">
        <v>661</v>
      </c>
      <c r="ST1" s="406" t="s">
        <v>662</v>
      </c>
      <c r="SU1" s="407" t="s">
        <v>663</v>
      </c>
      <c r="SV1" s="405" t="s">
        <v>664</v>
      </c>
      <c r="SW1" s="406" t="s">
        <v>665</v>
      </c>
      <c r="SX1" s="406" t="s">
        <v>666</v>
      </c>
      <c r="SY1" s="406" t="s">
        <v>667</v>
      </c>
      <c r="SZ1" s="406" t="s">
        <v>668</v>
      </c>
      <c r="TA1" s="406" t="s">
        <v>669</v>
      </c>
      <c r="TB1" s="406" t="s">
        <v>670</v>
      </c>
      <c r="TC1" s="406" t="s">
        <v>671</v>
      </c>
      <c r="TD1" s="406" t="s">
        <v>672</v>
      </c>
      <c r="TE1" s="406" t="s">
        <v>673</v>
      </c>
      <c r="TF1" s="406" t="s">
        <v>674</v>
      </c>
      <c r="TG1" s="406" t="s">
        <v>675</v>
      </c>
      <c r="TH1" s="406" t="s">
        <v>676</v>
      </c>
      <c r="TI1" s="406" t="s">
        <v>677</v>
      </c>
      <c r="TJ1" s="405" t="s">
        <v>678</v>
      </c>
      <c r="TK1" s="406" t="s">
        <v>679</v>
      </c>
      <c r="TL1" s="406" t="s">
        <v>680</v>
      </c>
      <c r="TM1" s="406" t="s">
        <v>681</v>
      </c>
      <c r="TN1" s="406" t="s">
        <v>682</v>
      </c>
      <c r="TO1" s="406" t="s">
        <v>683</v>
      </c>
      <c r="TP1" s="406" t="s">
        <v>684</v>
      </c>
      <c r="TQ1" s="406" t="s">
        <v>685</v>
      </c>
      <c r="TR1" s="406" t="s">
        <v>686</v>
      </c>
      <c r="TS1" s="406" t="s">
        <v>687</v>
      </c>
      <c r="TT1" s="406" t="s">
        <v>688</v>
      </c>
      <c r="TU1" s="406" t="s">
        <v>689</v>
      </c>
      <c r="TV1" s="406" t="s">
        <v>690</v>
      </c>
      <c r="TW1" s="406" t="s">
        <v>691</v>
      </c>
      <c r="TX1" s="406" t="s">
        <v>692</v>
      </c>
      <c r="TY1" s="406" t="s">
        <v>693</v>
      </c>
      <c r="TZ1" s="406" t="s">
        <v>694</v>
      </c>
      <c r="UA1" s="406" t="s">
        <v>695</v>
      </c>
      <c r="UB1" s="406" t="s">
        <v>696</v>
      </c>
      <c r="UC1" s="407" t="s">
        <v>697</v>
      </c>
      <c r="UD1" s="406" t="s">
        <v>698</v>
      </c>
      <c r="UE1" s="406" t="s">
        <v>699</v>
      </c>
      <c r="UF1" s="406" t="s">
        <v>700</v>
      </c>
      <c r="UG1" s="406" t="s">
        <v>701</v>
      </c>
      <c r="UH1" s="406" t="s">
        <v>702</v>
      </c>
      <c r="UI1" s="408"/>
    </row>
    <row r="2" spans="1:555" s="111" customFormat="1" ht="14.45" hidden="1" x14ac:dyDescent="0.3">
      <c r="A2" s="255" t="s">
        <v>49</v>
      </c>
      <c r="B2" s="255" t="s">
        <v>51</v>
      </c>
      <c r="C2" s="255" t="s">
        <v>53</v>
      </c>
      <c r="D2" s="255" t="s">
        <v>57</v>
      </c>
      <c r="E2" s="255" t="s">
        <v>60</v>
      </c>
      <c r="F2" s="255" t="s">
        <v>63</v>
      </c>
      <c r="G2" s="256" t="s">
        <v>66</v>
      </c>
      <c r="H2" s="255" t="s">
        <v>718</v>
      </c>
      <c r="I2" s="255" t="s">
        <v>69</v>
      </c>
      <c r="J2" s="255" t="s">
        <v>72</v>
      </c>
      <c r="K2" s="255" t="s">
        <v>74</v>
      </c>
      <c r="L2" s="255" t="s">
        <v>75</v>
      </c>
      <c r="M2" s="255" t="s">
        <v>78</v>
      </c>
      <c r="N2" s="255" t="s">
        <v>79</v>
      </c>
      <c r="O2" s="255" t="s">
        <v>80</v>
      </c>
      <c r="P2" s="255" t="s">
        <v>81</v>
      </c>
      <c r="Q2" s="255" t="s">
        <v>82</v>
      </c>
      <c r="R2" s="250" t="str">
        <f>+Presupuesto!D11</f>
        <v>Recurrente</v>
      </c>
      <c r="S2" s="250" t="str">
        <f>+Presupuesto!E11</f>
        <v>Programa / Proyecto 2017</v>
      </c>
      <c r="T2" s="255"/>
      <c r="U2" s="255" t="s">
        <v>719</v>
      </c>
      <c r="V2" s="255" t="s">
        <v>720</v>
      </c>
      <c r="W2" s="255" t="s">
        <v>721</v>
      </c>
      <c r="X2" s="255" t="s">
        <v>723</v>
      </c>
      <c r="Y2" s="255" t="s">
        <v>724</v>
      </c>
      <c r="Z2" s="255" t="s">
        <v>725</v>
      </c>
      <c r="AA2" s="255" t="s">
        <v>727</v>
      </c>
      <c r="AB2" s="255" t="s">
        <v>728</v>
      </c>
      <c r="AC2" s="255" t="s">
        <v>729</v>
      </c>
      <c r="AD2" s="255" t="s">
        <v>731</v>
      </c>
      <c r="AE2" s="255" t="s">
        <v>732</v>
      </c>
      <c r="AF2" s="255" t="s">
        <v>733</v>
      </c>
      <c r="AG2" s="255"/>
      <c r="AH2" s="245" t="s">
        <v>1265</v>
      </c>
      <c r="AI2" s="245" t="s">
        <v>1266</v>
      </c>
      <c r="AJ2" s="245" t="s">
        <v>1267</v>
      </c>
      <c r="AK2" s="245" t="s">
        <v>1268</v>
      </c>
      <c r="AL2" s="245" t="s">
        <v>1269</v>
      </c>
      <c r="AM2" s="245" t="s">
        <v>1270</v>
      </c>
      <c r="AN2" s="245" t="s">
        <v>1271</v>
      </c>
      <c r="AO2" s="245" t="s">
        <v>1272</v>
      </c>
      <c r="AP2" s="245" t="s">
        <v>1273</v>
      </c>
      <c r="AQ2" s="245" t="s">
        <v>1274</v>
      </c>
      <c r="AR2" s="245" t="s">
        <v>1275</v>
      </c>
      <c r="AS2" s="245" t="s">
        <v>1276</v>
      </c>
      <c r="AT2" s="245" t="s">
        <v>1277</v>
      </c>
      <c r="AU2" s="245" t="s">
        <v>1278</v>
      </c>
      <c r="AV2" s="245" t="s">
        <v>1279</v>
      </c>
      <c r="AW2" s="245" t="s">
        <v>1280</v>
      </c>
      <c r="AX2" s="245" t="s">
        <v>1281</v>
      </c>
      <c r="AY2" s="245" t="s">
        <v>1282</v>
      </c>
      <c r="AZ2" s="245" t="s">
        <v>1283</v>
      </c>
      <c r="BA2" s="245" t="s">
        <v>1284</v>
      </c>
      <c r="BB2" s="245" t="s">
        <v>1285</v>
      </c>
      <c r="BC2" s="245" t="s">
        <v>1286</v>
      </c>
      <c r="BD2" s="245" t="s">
        <v>1287</v>
      </c>
      <c r="BE2" s="245" t="s">
        <v>1288</v>
      </c>
      <c r="BF2" s="245" t="s">
        <v>1289</v>
      </c>
      <c r="BG2" s="245" t="s">
        <v>1290</v>
      </c>
      <c r="BH2" s="245" t="s">
        <v>1291</v>
      </c>
      <c r="BI2" s="245" t="s">
        <v>1292</v>
      </c>
      <c r="BJ2" s="245" t="s">
        <v>1293</v>
      </c>
      <c r="BK2" s="245" t="s">
        <v>1294</v>
      </c>
      <c r="BL2" s="245" t="s">
        <v>1295</v>
      </c>
      <c r="BM2" s="245" t="s">
        <v>1296</v>
      </c>
      <c r="BN2" s="245" t="s">
        <v>1297</v>
      </c>
      <c r="BO2" s="245" t="s">
        <v>1298</v>
      </c>
      <c r="BP2" s="245" t="s">
        <v>1299</v>
      </c>
      <c r="BQ2" s="245" t="s">
        <v>1300</v>
      </c>
      <c r="BR2" s="245" t="s">
        <v>1301</v>
      </c>
      <c r="BS2" s="245" t="s">
        <v>1302</v>
      </c>
      <c r="BT2" s="245" t="s">
        <v>1303</v>
      </c>
      <c r="BU2" s="245" t="s">
        <v>1304</v>
      </c>
      <c r="BV2" s="255"/>
      <c r="BW2" s="255"/>
      <c r="BX2" s="255"/>
      <c r="BY2" s="255"/>
      <c r="BZ2" s="255"/>
      <c r="CA2" s="255"/>
      <c r="CB2" s="255" t="s">
        <v>117</v>
      </c>
      <c r="CC2" s="255" t="s">
        <v>118</v>
      </c>
      <c r="CD2" s="255" t="s">
        <v>119</v>
      </c>
      <c r="CE2" s="255" t="s">
        <v>120</v>
      </c>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c r="FX2" s="255"/>
      <c r="FY2" s="255"/>
      <c r="FZ2" s="255"/>
      <c r="GA2" s="255"/>
      <c r="GB2" s="255"/>
      <c r="GC2" s="255"/>
      <c r="GD2" s="255"/>
      <c r="GE2" s="255"/>
      <c r="GF2" s="255"/>
      <c r="GG2" s="255"/>
      <c r="GH2" s="255"/>
      <c r="GI2" s="255"/>
      <c r="GJ2" s="255"/>
      <c r="GK2" s="255"/>
      <c r="GL2" s="255"/>
      <c r="GM2" s="255"/>
      <c r="GN2" s="255"/>
      <c r="GO2" s="255"/>
      <c r="GP2" s="255"/>
      <c r="GQ2" s="255"/>
      <c r="GR2" s="255"/>
      <c r="GS2" s="255"/>
      <c r="GT2" s="255"/>
      <c r="GU2" s="255"/>
      <c r="GV2" s="255"/>
      <c r="GW2" s="255"/>
      <c r="GX2" s="255"/>
      <c r="GY2" s="255"/>
      <c r="GZ2" s="255"/>
      <c r="HA2" s="255"/>
      <c r="HB2" s="255"/>
      <c r="HC2" s="255"/>
      <c r="HD2" s="255"/>
      <c r="HE2" s="255"/>
      <c r="HF2" s="255"/>
      <c r="HG2" s="255"/>
      <c r="HH2" s="255"/>
      <c r="HI2" s="255"/>
      <c r="HJ2" s="255"/>
      <c r="HK2" s="255"/>
      <c r="HL2" s="255"/>
      <c r="HM2" s="255"/>
      <c r="HN2" s="255"/>
      <c r="HO2" s="255"/>
      <c r="HP2" s="255"/>
      <c r="HQ2" s="255"/>
      <c r="HR2" s="255"/>
      <c r="HS2" s="255"/>
      <c r="HT2" s="255"/>
      <c r="HU2" s="255"/>
      <c r="HV2" s="255"/>
      <c r="HW2" s="255"/>
      <c r="HX2" s="255"/>
      <c r="HY2" s="255"/>
      <c r="HZ2" s="255"/>
      <c r="IA2" s="255"/>
      <c r="IB2" s="255"/>
      <c r="IC2" s="255"/>
      <c r="ID2" s="255"/>
      <c r="IE2" s="255"/>
      <c r="IF2" s="255"/>
      <c r="IG2" s="255"/>
      <c r="IH2" s="255"/>
      <c r="II2" s="255"/>
      <c r="IJ2" s="255"/>
      <c r="IK2" s="255"/>
      <c r="IL2" s="255"/>
      <c r="IM2" s="255"/>
      <c r="IN2" s="255"/>
      <c r="IO2" s="255"/>
      <c r="IP2" s="255"/>
      <c r="IQ2" s="255"/>
      <c r="IR2" s="255"/>
      <c r="IS2" s="255"/>
      <c r="IT2" s="255"/>
      <c r="IU2" s="255"/>
      <c r="IV2" s="255"/>
      <c r="IW2" s="255"/>
      <c r="IX2" s="255"/>
      <c r="IY2" s="255"/>
      <c r="IZ2" s="255"/>
      <c r="JA2" s="255"/>
      <c r="JB2" s="255"/>
      <c r="JC2" s="255"/>
      <c r="JD2" s="255"/>
      <c r="JE2" s="255"/>
      <c r="JF2" s="255"/>
      <c r="JG2" s="255"/>
      <c r="JH2" s="255"/>
      <c r="JI2" s="255"/>
      <c r="JJ2" s="255"/>
      <c r="JK2" s="255"/>
      <c r="JL2" s="255"/>
      <c r="JM2" s="255"/>
      <c r="JN2" s="255"/>
      <c r="JO2" s="255"/>
      <c r="JP2" s="255"/>
      <c r="JQ2" s="255"/>
      <c r="JR2" s="255"/>
      <c r="JS2" s="255"/>
      <c r="JT2" s="255"/>
      <c r="JU2" s="255"/>
      <c r="JV2" s="255"/>
      <c r="JW2" s="255"/>
      <c r="JX2" s="255"/>
      <c r="JY2" s="255"/>
      <c r="JZ2" s="255"/>
      <c r="KA2" s="255"/>
      <c r="KB2" s="255"/>
      <c r="KC2" s="255"/>
      <c r="KD2" s="255"/>
      <c r="KE2" s="255"/>
      <c r="KF2" s="255"/>
      <c r="KG2" s="255"/>
      <c r="KH2" s="255"/>
      <c r="KI2" s="255"/>
      <c r="KJ2" s="255"/>
      <c r="KK2" s="255"/>
      <c r="KL2" s="255"/>
      <c r="KM2" s="255"/>
      <c r="KN2" s="255"/>
      <c r="KO2" s="255"/>
      <c r="KP2" s="255"/>
      <c r="KQ2" s="255"/>
      <c r="KR2" s="255"/>
      <c r="KS2" s="255"/>
      <c r="KT2" s="255"/>
      <c r="KU2" s="255"/>
      <c r="KV2" s="255"/>
      <c r="KW2" s="255"/>
      <c r="KX2" s="255"/>
      <c r="KY2" s="255"/>
      <c r="KZ2" s="255"/>
      <c r="LA2" s="255"/>
      <c r="LB2" s="255"/>
      <c r="LC2" s="255"/>
      <c r="LD2" s="255"/>
      <c r="LE2" s="255"/>
      <c r="LF2" s="255"/>
      <c r="LG2" s="255"/>
      <c r="LH2" s="255"/>
      <c r="LI2" s="255"/>
      <c r="LJ2" s="255"/>
      <c r="LK2" s="255"/>
      <c r="LL2" s="255"/>
      <c r="LM2" s="255"/>
      <c r="LN2" s="255"/>
      <c r="LO2" s="255"/>
      <c r="LP2" s="255"/>
      <c r="LQ2" s="255"/>
      <c r="LR2" s="255"/>
      <c r="LS2" s="255"/>
      <c r="LT2" s="255"/>
      <c r="LU2" s="255"/>
      <c r="LV2" s="255"/>
      <c r="LW2" s="255"/>
      <c r="LX2" s="255"/>
      <c r="LY2" s="255"/>
      <c r="LZ2" s="255"/>
      <c r="MA2" s="255"/>
      <c r="MB2" s="255"/>
      <c r="MC2" s="255"/>
      <c r="MD2" s="255"/>
      <c r="ME2" s="255"/>
      <c r="MF2" s="255"/>
      <c r="MG2" s="255"/>
      <c r="MH2" s="255"/>
      <c r="MI2" s="255"/>
      <c r="MJ2" s="255"/>
      <c r="MK2" s="255"/>
      <c r="ML2" s="255"/>
      <c r="MM2" s="255"/>
      <c r="MN2" s="255"/>
      <c r="MO2" s="255"/>
      <c r="MP2" s="255"/>
      <c r="MQ2" s="255"/>
      <c r="MR2" s="255"/>
      <c r="MS2" s="255"/>
      <c r="MT2" s="255"/>
      <c r="MU2" s="255"/>
      <c r="MV2" s="255"/>
      <c r="MW2" s="255"/>
      <c r="MX2" s="255"/>
      <c r="MY2" s="255"/>
      <c r="MZ2" s="255"/>
      <c r="NA2" s="255"/>
      <c r="NB2" s="255"/>
      <c r="NC2" s="255"/>
      <c r="ND2" s="255"/>
      <c r="NE2" s="255"/>
      <c r="NF2" s="255"/>
      <c r="NG2" s="255"/>
      <c r="NH2" s="255"/>
      <c r="NI2" s="255"/>
      <c r="NJ2" s="255"/>
      <c r="NK2" s="255"/>
      <c r="NL2" s="255"/>
      <c r="NM2" s="255"/>
      <c r="NN2" s="255"/>
      <c r="NO2" s="255"/>
      <c r="NP2" s="255"/>
      <c r="NQ2" s="255"/>
      <c r="NR2" s="255"/>
      <c r="NS2" s="255"/>
      <c r="NT2" s="255"/>
      <c r="NU2" s="255"/>
      <c r="NV2" s="255"/>
      <c r="NW2" s="255"/>
      <c r="NX2" s="255"/>
      <c r="NY2" s="255"/>
      <c r="NZ2" s="255"/>
      <c r="OA2" s="255"/>
      <c r="OB2" s="255"/>
      <c r="OC2" s="255"/>
      <c r="OD2" s="255"/>
      <c r="OE2" s="255"/>
      <c r="OF2" s="255"/>
      <c r="OG2" s="255"/>
      <c r="OH2" s="255"/>
      <c r="OI2" s="255"/>
      <c r="OJ2" s="255"/>
      <c r="OK2" s="255"/>
      <c r="OL2" s="255"/>
      <c r="OM2" s="255"/>
      <c r="ON2" s="255"/>
      <c r="OO2" s="255"/>
      <c r="OP2" s="255"/>
      <c r="OQ2" s="255"/>
      <c r="OR2" s="255"/>
      <c r="OS2" s="255"/>
      <c r="OT2" s="255"/>
      <c r="OU2" s="255"/>
      <c r="OV2" s="255"/>
      <c r="OW2" s="255"/>
      <c r="OX2" s="255"/>
      <c r="OY2" s="255"/>
      <c r="OZ2" s="255"/>
      <c r="PA2" s="255"/>
      <c r="PB2" s="255"/>
      <c r="PC2" s="255"/>
      <c r="PD2" s="255"/>
      <c r="PE2" s="255"/>
      <c r="PF2" s="255"/>
      <c r="PG2" s="255"/>
      <c r="PH2" s="255"/>
      <c r="PI2" s="255"/>
      <c r="PJ2" s="255"/>
      <c r="PK2" s="255"/>
      <c r="PL2" s="255"/>
      <c r="PM2" s="255"/>
      <c r="PN2" s="255"/>
      <c r="PO2" s="255"/>
      <c r="PP2" s="255"/>
      <c r="PQ2" s="255"/>
      <c r="PR2" s="255"/>
      <c r="PS2" s="255"/>
      <c r="PT2" s="255"/>
      <c r="PU2" s="255"/>
      <c r="PV2" s="255"/>
      <c r="PW2" s="255"/>
      <c r="PX2" s="255"/>
      <c r="PY2" s="255"/>
      <c r="PZ2" s="255"/>
      <c r="QA2" s="255"/>
      <c r="QB2" s="255"/>
      <c r="QC2" s="255"/>
      <c r="QD2" s="255"/>
      <c r="QE2" s="255"/>
      <c r="QF2" s="255"/>
      <c r="QG2" s="255"/>
      <c r="QH2" s="255"/>
      <c r="QI2" s="255"/>
      <c r="QJ2" s="255"/>
      <c r="QK2" s="255"/>
      <c r="QL2" s="255"/>
      <c r="QM2" s="255"/>
      <c r="QN2" s="255"/>
      <c r="QO2" s="255"/>
      <c r="QP2" s="255"/>
      <c r="QQ2" s="255"/>
      <c r="QR2" s="255"/>
      <c r="QS2" s="255"/>
      <c r="QT2" s="255"/>
      <c r="QU2" s="255"/>
      <c r="QV2" s="255"/>
      <c r="QW2" s="255"/>
      <c r="QX2" s="255"/>
      <c r="QY2" s="255"/>
      <c r="QZ2" s="255"/>
      <c r="RA2" s="255"/>
      <c r="RB2" s="255"/>
      <c r="RC2" s="255"/>
      <c r="RD2" s="255"/>
      <c r="RE2" s="255"/>
      <c r="RF2" s="255"/>
      <c r="RG2" s="255"/>
      <c r="RH2" s="255"/>
      <c r="RI2" s="255"/>
      <c r="RJ2" s="255"/>
      <c r="RK2" s="255"/>
      <c r="RL2" s="255"/>
      <c r="RM2" s="255"/>
      <c r="RN2" s="255"/>
      <c r="RO2" s="255"/>
      <c r="RP2" s="255"/>
      <c r="RQ2" s="255"/>
      <c r="RR2" s="255"/>
      <c r="RS2" s="255"/>
      <c r="RT2" s="255"/>
      <c r="RU2" s="255"/>
      <c r="RV2" s="255"/>
      <c r="RW2" s="255"/>
      <c r="RX2" s="255"/>
      <c r="RY2" s="255"/>
      <c r="RZ2" s="255"/>
      <c r="SA2" s="255"/>
      <c r="SB2" s="255"/>
      <c r="SC2" s="255"/>
      <c r="SD2" s="255"/>
      <c r="SE2" s="255"/>
      <c r="SF2" s="255"/>
      <c r="SG2" s="255"/>
      <c r="SH2" s="255"/>
      <c r="SI2" s="255"/>
      <c r="SJ2" s="255"/>
      <c r="SK2" s="255"/>
      <c r="SL2" s="255"/>
      <c r="SM2" s="255"/>
      <c r="SN2" s="255"/>
      <c r="SO2" s="255"/>
      <c r="SP2" s="255"/>
      <c r="SQ2" s="255"/>
      <c r="SR2" s="255"/>
      <c r="SS2" s="255"/>
      <c r="ST2" s="255"/>
      <c r="SU2" s="255"/>
      <c r="SV2" s="255"/>
      <c r="SW2" s="255"/>
      <c r="SX2" s="255"/>
      <c r="SY2" s="255"/>
      <c r="SZ2" s="255"/>
      <c r="TA2" s="255"/>
      <c r="TB2" s="255"/>
      <c r="TC2" s="255"/>
      <c r="TD2" s="255"/>
      <c r="TE2" s="255"/>
      <c r="TF2" s="255"/>
      <c r="TG2" s="255"/>
      <c r="TH2" s="255"/>
      <c r="TI2" s="255"/>
      <c r="TJ2" s="255"/>
      <c r="TK2" s="255"/>
      <c r="TL2" s="255"/>
      <c r="TM2" s="255"/>
      <c r="TN2" s="255"/>
      <c r="TO2" s="255"/>
      <c r="TP2" s="255"/>
      <c r="TQ2" s="255"/>
      <c r="TR2" s="255"/>
      <c r="TS2" s="255"/>
      <c r="TT2" s="255"/>
      <c r="TU2" s="255"/>
      <c r="TV2" s="255"/>
      <c r="TW2" s="255"/>
      <c r="TX2" s="255"/>
      <c r="TY2" s="255"/>
      <c r="TZ2" s="255"/>
      <c r="UA2" s="255"/>
      <c r="UB2" s="255"/>
      <c r="UC2" s="255"/>
      <c r="UD2" s="255"/>
      <c r="UE2" s="255"/>
      <c r="UF2" s="255"/>
      <c r="UG2" s="255"/>
      <c r="UH2" s="255"/>
      <c r="UI2" s="255"/>
    </row>
    <row r="3" spans="1:555" ht="14.45" hidden="1" x14ac:dyDescent="0.3">
      <c r="A3" s="254"/>
      <c r="B3" s="254"/>
      <c r="C3" s="254"/>
      <c r="D3" s="254"/>
      <c r="E3" s="254"/>
      <c r="F3" s="254"/>
      <c r="G3" s="243"/>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46">
        <v>2500</v>
      </c>
      <c r="AI3" s="246">
        <v>1900</v>
      </c>
      <c r="AJ3" s="246">
        <v>1650</v>
      </c>
      <c r="AK3" s="246">
        <v>1580</v>
      </c>
      <c r="AL3" s="246">
        <v>2250</v>
      </c>
      <c r="AM3" s="246">
        <v>1650</v>
      </c>
      <c r="AN3" s="246">
        <v>1400</v>
      </c>
      <c r="AO3" s="247">
        <v>1340</v>
      </c>
      <c r="AP3" s="247">
        <v>2000</v>
      </c>
      <c r="AQ3" s="247">
        <v>1400</v>
      </c>
      <c r="AR3" s="247">
        <v>1150</v>
      </c>
      <c r="AS3" s="247">
        <v>1100</v>
      </c>
      <c r="AT3" s="247">
        <v>1750</v>
      </c>
      <c r="AU3" s="247">
        <v>1150</v>
      </c>
      <c r="AV3" s="247">
        <v>900</v>
      </c>
      <c r="AW3" s="247">
        <v>860</v>
      </c>
      <c r="AX3" s="247">
        <v>1200</v>
      </c>
      <c r="AY3" s="248">
        <v>900</v>
      </c>
      <c r="AZ3" s="248">
        <v>650</v>
      </c>
      <c r="BA3" s="248">
        <v>620</v>
      </c>
      <c r="BB3" s="246">
        <f>+'Cuadro Resumen'!C213</f>
        <v>5759.1495000000004</v>
      </c>
      <c r="BC3" s="246">
        <f>+'Cuadro Resumen'!D213</f>
        <v>5307.4515000000001</v>
      </c>
      <c r="BD3" s="246">
        <f>+'Cuadro Resumen'!E213</f>
        <v>6775.47</v>
      </c>
      <c r="BE3" s="246">
        <f>+'Cuadro Resumen'!F213</f>
        <v>6323.7719999999999</v>
      </c>
      <c r="BF3" s="246">
        <f>+'Cuadro Resumen'!C214</f>
        <v>5081.6025</v>
      </c>
      <c r="BG3" s="246">
        <f>+'Cuadro Resumen'!D214</f>
        <v>4629.9045000000006</v>
      </c>
      <c r="BH3" s="246">
        <f>+'Cuadro Resumen'!E214</f>
        <v>6097.9230000000007</v>
      </c>
      <c r="BI3" s="246">
        <f>+'Cuadro Resumen'!F214</f>
        <v>5646.2250000000004</v>
      </c>
      <c r="BJ3" s="247">
        <f>+'Cuadro Resumen'!C215</f>
        <v>4404.0555000000004</v>
      </c>
      <c r="BK3" s="247">
        <f>+'Cuadro Resumen'!D215</f>
        <v>4065.2820000000002</v>
      </c>
      <c r="BL3" s="247">
        <f>+'Cuadro Resumen'!E215</f>
        <v>5420.3760000000002</v>
      </c>
      <c r="BM3" s="247">
        <f>+'Cuadro Resumen'!F215</f>
        <v>4968.6779999999999</v>
      </c>
      <c r="BN3" s="247">
        <f>+'Cuadro Resumen'!C216</f>
        <v>3726.5085000000004</v>
      </c>
      <c r="BO3" s="247">
        <f>+'Cuadro Resumen'!D216</f>
        <v>3387.7350000000001</v>
      </c>
      <c r="BP3" s="247">
        <f>+'Cuadro Resumen'!E216</f>
        <v>4742.8290000000006</v>
      </c>
      <c r="BQ3" s="247">
        <f>+'Cuadro Resumen'!F216</f>
        <v>4404.0555000000004</v>
      </c>
      <c r="BR3" s="247">
        <f>+'Cuadro Resumen'!C217</f>
        <v>3274.8105</v>
      </c>
      <c r="BS3" s="247">
        <f>+'Cuadro Resumen'!D217</f>
        <v>3048.9615000000003</v>
      </c>
      <c r="BT3" s="247">
        <f>+'Cuadro Resumen'!E217</f>
        <v>4178.2065000000002</v>
      </c>
      <c r="BU3" s="247">
        <f>+'Cuadro Resumen'!F217</f>
        <v>3839.433</v>
      </c>
      <c r="BV3" s="254"/>
      <c r="BW3" s="254"/>
      <c r="BX3" s="254"/>
      <c r="BY3" s="254"/>
      <c r="BZ3" s="254"/>
      <c r="CA3" s="254"/>
      <c r="CB3" s="254">
        <v>35000</v>
      </c>
      <c r="CC3" s="254">
        <v>15000</v>
      </c>
      <c r="CD3" s="254">
        <v>35000</v>
      </c>
      <c r="CE3" s="254">
        <v>15000</v>
      </c>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254"/>
      <c r="IA3" s="254"/>
      <c r="IB3" s="254"/>
      <c r="IC3" s="254"/>
      <c r="ID3" s="254"/>
      <c r="IE3" s="254"/>
      <c r="IF3" s="254"/>
      <c r="IG3" s="254"/>
      <c r="IH3" s="254"/>
      <c r="II3" s="254"/>
      <c r="IJ3" s="254"/>
      <c r="IK3" s="254"/>
      <c r="IL3" s="254"/>
      <c r="IM3" s="254"/>
      <c r="IN3" s="254"/>
      <c r="IO3" s="254"/>
      <c r="IP3" s="254"/>
      <c r="IQ3" s="254"/>
      <c r="IR3" s="254"/>
      <c r="IS3" s="254"/>
      <c r="IT3" s="254"/>
      <c r="IU3" s="254"/>
      <c r="IV3" s="254"/>
      <c r="IW3" s="254"/>
      <c r="IX3" s="254"/>
      <c r="IY3" s="254"/>
      <c r="IZ3" s="254"/>
      <c r="JA3" s="254"/>
      <c r="JB3" s="254"/>
      <c r="JC3" s="254"/>
      <c r="JD3" s="254"/>
      <c r="JE3" s="254"/>
      <c r="JF3" s="254"/>
      <c r="JG3" s="254"/>
      <c r="JH3" s="254"/>
      <c r="JI3" s="254"/>
      <c r="JJ3" s="254"/>
      <c r="JK3" s="254"/>
      <c r="JL3" s="254"/>
      <c r="JM3" s="254"/>
      <c r="JN3" s="254"/>
      <c r="JO3" s="254"/>
      <c r="JP3" s="254"/>
      <c r="JQ3" s="254"/>
      <c r="JR3" s="254"/>
      <c r="JS3" s="254"/>
      <c r="JT3" s="254"/>
      <c r="JU3" s="254"/>
      <c r="JV3" s="254"/>
      <c r="JW3" s="254"/>
      <c r="JX3" s="254"/>
      <c r="JY3" s="254"/>
      <c r="JZ3" s="254"/>
      <c r="KA3" s="254"/>
      <c r="KB3" s="254"/>
      <c r="KC3" s="254"/>
      <c r="KD3" s="254"/>
      <c r="KE3" s="254"/>
      <c r="KF3" s="254"/>
      <c r="KG3" s="254"/>
      <c r="KH3" s="254"/>
      <c r="KI3" s="254"/>
      <c r="KJ3" s="254"/>
      <c r="KK3" s="254"/>
      <c r="KL3" s="254"/>
      <c r="KM3" s="254"/>
      <c r="KN3" s="254"/>
      <c r="KO3" s="254"/>
      <c r="KP3" s="254"/>
      <c r="KQ3" s="254"/>
      <c r="KR3" s="254"/>
      <c r="KS3" s="254"/>
      <c r="KT3" s="254"/>
      <c r="KU3" s="254"/>
      <c r="KV3" s="254"/>
      <c r="KW3" s="254"/>
      <c r="KX3" s="254"/>
      <c r="KY3" s="254"/>
      <c r="KZ3" s="254"/>
      <c r="LA3" s="254"/>
      <c r="LB3" s="254"/>
      <c r="LC3" s="254"/>
      <c r="LD3" s="254"/>
      <c r="LE3" s="254"/>
      <c r="LF3" s="254"/>
      <c r="LG3" s="254"/>
      <c r="LH3" s="254"/>
      <c r="LI3" s="254"/>
      <c r="LJ3" s="254"/>
      <c r="LK3" s="254"/>
      <c r="LL3" s="254"/>
      <c r="LM3" s="254"/>
      <c r="LN3" s="254"/>
      <c r="LO3" s="254"/>
      <c r="LP3" s="254"/>
      <c r="LQ3" s="254"/>
      <c r="LR3" s="254"/>
      <c r="LS3" s="254"/>
      <c r="LT3" s="254"/>
      <c r="LU3" s="254"/>
      <c r="LV3" s="254"/>
      <c r="LW3" s="254"/>
      <c r="LX3" s="254"/>
      <c r="LY3" s="254"/>
      <c r="LZ3" s="254"/>
      <c r="MA3" s="254"/>
      <c r="MB3" s="254"/>
      <c r="MC3" s="254"/>
      <c r="MD3" s="254"/>
      <c r="ME3" s="254"/>
      <c r="MF3" s="254"/>
      <c r="MG3" s="254"/>
      <c r="MH3" s="254"/>
      <c r="MI3" s="254"/>
      <c r="MJ3" s="254"/>
      <c r="MK3" s="254"/>
      <c r="ML3" s="254"/>
      <c r="MM3" s="254"/>
      <c r="MN3" s="254"/>
      <c r="MO3" s="254"/>
      <c r="MP3" s="254"/>
      <c r="MQ3" s="254"/>
      <c r="MR3" s="254"/>
      <c r="MS3" s="254"/>
      <c r="MT3" s="254"/>
      <c r="MU3" s="254"/>
      <c r="MV3" s="254"/>
      <c r="MW3" s="254"/>
      <c r="MX3" s="254"/>
      <c r="MY3" s="254"/>
      <c r="MZ3" s="254"/>
      <c r="NA3" s="254"/>
      <c r="NB3" s="254"/>
      <c r="NC3" s="254"/>
      <c r="ND3" s="254"/>
      <c r="NE3" s="254"/>
      <c r="NF3" s="254"/>
      <c r="NG3" s="254"/>
      <c r="NH3" s="254"/>
      <c r="NI3" s="254"/>
      <c r="NJ3" s="254"/>
      <c r="NK3" s="254"/>
      <c r="NL3" s="254"/>
      <c r="NM3" s="254"/>
      <c r="NN3" s="254"/>
      <c r="NO3" s="254"/>
      <c r="NP3" s="254"/>
      <c r="NQ3" s="254"/>
      <c r="NR3" s="254"/>
      <c r="NS3" s="254"/>
      <c r="NT3" s="254"/>
      <c r="NU3" s="254"/>
      <c r="NV3" s="254"/>
      <c r="NW3" s="254"/>
      <c r="NX3" s="254"/>
      <c r="NY3" s="254"/>
      <c r="NZ3" s="254"/>
      <c r="OA3" s="254"/>
      <c r="OB3" s="254"/>
      <c r="OC3" s="254"/>
      <c r="OD3" s="254"/>
      <c r="OE3" s="254"/>
      <c r="OF3" s="254"/>
      <c r="OG3" s="254"/>
      <c r="OH3" s="254"/>
      <c r="OI3" s="254"/>
      <c r="OJ3" s="254"/>
      <c r="OK3" s="254"/>
      <c r="OL3" s="254"/>
      <c r="OM3" s="254"/>
      <c r="ON3" s="254"/>
      <c r="OO3" s="254"/>
      <c r="OP3" s="254"/>
      <c r="OQ3" s="254"/>
      <c r="OR3" s="254"/>
      <c r="OS3" s="254"/>
      <c r="OT3" s="254"/>
      <c r="OU3" s="254"/>
      <c r="OV3" s="254"/>
      <c r="OW3" s="254"/>
      <c r="OX3" s="254"/>
      <c r="OY3" s="254"/>
      <c r="OZ3" s="254"/>
      <c r="PA3" s="254"/>
      <c r="PB3" s="254"/>
      <c r="PC3" s="254"/>
      <c r="PD3" s="254"/>
      <c r="PE3" s="254"/>
      <c r="PF3" s="254"/>
      <c r="PG3" s="254"/>
      <c r="PH3" s="254"/>
      <c r="PI3" s="254"/>
      <c r="PJ3" s="254"/>
      <c r="PK3" s="254"/>
      <c r="PL3" s="254"/>
      <c r="PM3" s="254"/>
      <c r="PN3" s="254"/>
      <c r="PO3" s="254"/>
      <c r="PP3" s="254"/>
      <c r="PQ3" s="254"/>
      <c r="PR3" s="254"/>
      <c r="PS3" s="254"/>
      <c r="PT3" s="254"/>
      <c r="PU3" s="254"/>
      <c r="PV3" s="254"/>
      <c r="PW3" s="254"/>
      <c r="PX3" s="254"/>
      <c r="PY3" s="254"/>
      <c r="PZ3" s="254"/>
      <c r="QA3" s="254"/>
      <c r="QB3" s="254"/>
      <c r="QC3" s="254"/>
      <c r="QD3" s="254"/>
      <c r="QE3" s="254"/>
      <c r="QF3" s="254"/>
      <c r="QG3" s="254"/>
      <c r="QH3" s="254"/>
      <c r="QI3" s="254"/>
      <c r="QJ3" s="254"/>
      <c r="QK3" s="254"/>
      <c r="QL3" s="254"/>
      <c r="QM3" s="254"/>
      <c r="QN3" s="254"/>
      <c r="QO3" s="254"/>
      <c r="QP3" s="254"/>
      <c r="QQ3" s="254"/>
      <c r="QR3" s="254"/>
      <c r="QS3" s="254"/>
      <c r="QT3" s="254"/>
      <c r="QU3" s="254"/>
      <c r="QV3" s="254"/>
      <c r="QW3" s="254"/>
      <c r="QX3" s="254"/>
      <c r="QY3" s="254"/>
      <c r="QZ3" s="254"/>
      <c r="RA3" s="254"/>
      <c r="RB3" s="254"/>
      <c r="RC3" s="254"/>
      <c r="RD3" s="254"/>
      <c r="RE3" s="254"/>
      <c r="RF3" s="254"/>
      <c r="RG3" s="254"/>
      <c r="RH3" s="254"/>
      <c r="RI3" s="254"/>
      <c r="RJ3" s="254"/>
      <c r="RK3" s="254"/>
      <c r="RL3" s="254"/>
      <c r="RM3" s="254"/>
      <c r="RN3" s="254"/>
      <c r="RO3" s="254"/>
      <c r="RP3" s="254"/>
      <c r="RQ3" s="254"/>
      <c r="RR3" s="254"/>
      <c r="RS3" s="254"/>
      <c r="RT3" s="254"/>
      <c r="RU3" s="254"/>
      <c r="RV3" s="254"/>
      <c r="RW3" s="254"/>
      <c r="RX3" s="254"/>
      <c r="RY3" s="254"/>
      <c r="RZ3" s="254"/>
      <c r="SA3" s="254"/>
      <c r="SB3" s="254"/>
      <c r="SC3" s="254"/>
      <c r="SD3" s="254"/>
      <c r="SE3" s="254"/>
      <c r="SF3" s="254"/>
      <c r="SG3" s="254"/>
      <c r="SH3" s="254"/>
      <c r="SI3" s="254"/>
      <c r="SJ3" s="254"/>
      <c r="SK3" s="254"/>
      <c r="SL3" s="254"/>
      <c r="SM3" s="254"/>
      <c r="SN3" s="254"/>
      <c r="SO3" s="254"/>
      <c r="SP3" s="254"/>
      <c r="SQ3" s="254"/>
      <c r="SR3" s="254"/>
      <c r="SS3" s="254"/>
      <c r="ST3" s="254"/>
      <c r="SU3" s="254"/>
      <c r="SV3" s="254"/>
      <c r="SW3" s="254"/>
      <c r="SX3" s="254"/>
      <c r="SY3" s="254"/>
      <c r="SZ3" s="254"/>
      <c r="TA3" s="254"/>
      <c r="TB3" s="254"/>
      <c r="TC3" s="254"/>
      <c r="TD3" s="254"/>
      <c r="TE3" s="254"/>
      <c r="TF3" s="254"/>
      <c r="TG3" s="254"/>
      <c r="TH3" s="254"/>
      <c r="TI3" s="254"/>
      <c r="TJ3" s="254"/>
      <c r="TK3" s="254"/>
      <c r="TL3" s="254"/>
      <c r="TM3" s="254"/>
      <c r="TN3" s="254"/>
      <c r="TO3" s="254"/>
      <c r="TP3" s="254"/>
      <c r="TQ3" s="254"/>
      <c r="TR3" s="254"/>
      <c r="TS3" s="254"/>
      <c r="TT3" s="254"/>
      <c r="TU3" s="254"/>
      <c r="TV3" s="254"/>
      <c r="TW3" s="254"/>
      <c r="TX3" s="254"/>
      <c r="TY3" s="254"/>
      <c r="TZ3" s="254"/>
      <c r="UA3" s="254"/>
      <c r="UB3" s="254"/>
      <c r="UC3" s="254"/>
      <c r="UD3" s="254"/>
      <c r="UE3" s="254"/>
      <c r="UF3" s="254"/>
      <c r="UG3" s="254"/>
      <c r="UH3" s="254"/>
      <c r="UI3" s="254"/>
    </row>
    <row r="4" spans="1:555" thickBot="1" x14ac:dyDescent="0.35">
      <c r="A4" s="254"/>
      <c r="B4" s="254"/>
      <c r="C4" s="254"/>
      <c r="D4" s="254"/>
      <c r="E4" s="254"/>
      <c r="F4" s="254"/>
      <c r="G4" s="243"/>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c r="EP4" s="254"/>
      <c r="EQ4" s="254"/>
      <c r="ER4" s="254"/>
      <c r="ES4" s="254"/>
      <c r="ET4" s="254"/>
      <c r="EU4" s="254"/>
      <c r="EV4" s="254"/>
      <c r="EW4" s="254"/>
      <c r="EX4" s="254"/>
      <c r="EY4" s="254"/>
      <c r="EZ4" s="254"/>
      <c r="FA4" s="254"/>
      <c r="FB4" s="254"/>
      <c r="FC4" s="254"/>
      <c r="FD4" s="254"/>
      <c r="FE4" s="254"/>
      <c r="FF4" s="254"/>
      <c r="FG4" s="254"/>
      <c r="FH4" s="254"/>
      <c r="FI4" s="254"/>
      <c r="FJ4" s="254"/>
      <c r="FK4" s="254"/>
      <c r="FL4" s="254"/>
      <c r="FM4" s="254"/>
      <c r="FN4" s="254"/>
      <c r="FO4" s="254"/>
      <c r="FP4" s="254"/>
      <c r="FQ4" s="254"/>
      <c r="FR4" s="254"/>
      <c r="FS4" s="254"/>
      <c r="FT4" s="254"/>
      <c r="FU4" s="254"/>
      <c r="FV4" s="254"/>
      <c r="FW4" s="254"/>
      <c r="FX4" s="254"/>
      <c r="FY4" s="254"/>
      <c r="FZ4" s="254"/>
      <c r="GA4" s="254"/>
      <c r="GB4" s="254"/>
      <c r="GC4" s="254"/>
      <c r="GD4" s="254"/>
      <c r="GE4" s="254"/>
      <c r="GF4" s="254"/>
      <c r="GG4" s="254"/>
      <c r="GH4" s="254"/>
      <c r="GI4" s="254"/>
      <c r="GJ4" s="254"/>
      <c r="GK4" s="254"/>
      <c r="GL4" s="254"/>
      <c r="GM4" s="254"/>
      <c r="GN4" s="254"/>
      <c r="GO4" s="254"/>
      <c r="GP4" s="254"/>
      <c r="GQ4" s="254"/>
      <c r="GR4" s="254"/>
      <c r="GS4" s="254"/>
      <c r="GT4" s="254"/>
      <c r="GU4" s="254"/>
      <c r="GV4" s="254"/>
      <c r="GW4" s="254"/>
      <c r="GX4" s="254"/>
      <c r="GY4" s="254"/>
      <c r="GZ4" s="254"/>
      <c r="HA4" s="254"/>
      <c r="HB4" s="254"/>
      <c r="HC4" s="254"/>
      <c r="HD4" s="254"/>
      <c r="HE4" s="254"/>
      <c r="HF4" s="254"/>
      <c r="HG4" s="254"/>
      <c r="HH4" s="254"/>
      <c r="HI4" s="254"/>
      <c r="HJ4" s="254"/>
      <c r="HK4" s="254"/>
      <c r="HL4" s="254"/>
      <c r="HM4" s="254"/>
      <c r="HN4" s="254"/>
      <c r="HO4" s="254"/>
      <c r="HP4" s="254"/>
      <c r="HQ4" s="254"/>
      <c r="HR4" s="254"/>
      <c r="HS4" s="254"/>
      <c r="HT4" s="254"/>
      <c r="HU4" s="254"/>
      <c r="HV4" s="254"/>
      <c r="HW4" s="254"/>
      <c r="HX4" s="254"/>
      <c r="HY4" s="254"/>
      <c r="HZ4" s="254"/>
      <c r="IA4" s="254"/>
      <c r="IB4" s="254"/>
      <c r="IC4" s="254"/>
      <c r="ID4" s="254"/>
      <c r="IE4" s="254"/>
      <c r="IF4" s="254"/>
      <c r="IG4" s="254"/>
      <c r="IH4" s="254"/>
      <c r="II4" s="254"/>
      <c r="IJ4" s="254"/>
      <c r="IK4" s="254"/>
      <c r="IL4" s="254"/>
      <c r="IM4" s="254"/>
      <c r="IN4" s="254"/>
      <c r="IO4" s="254"/>
      <c r="IP4" s="254"/>
      <c r="IQ4" s="254"/>
      <c r="IR4" s="254"/>
      <c r="IS4" s="254"/>
      <c r="IT4" s="254"/>
      <c r="IU4" s="254"/>
      <c r="IV4" s="254"/>
      <c r="IW4" s="254"/>
      <c r="IX4" s="254"/>
      <c r="IY4" s="254"/>
      <c r="IZ4" s="254"/>
      <c r="JA4" s="254"/>
      <c r="JB4" s="254"/>
      <c r="JC4" s="254"/>
      <c r="JD4" s="254"/>
      <c r="JE4" s="254"/>
      <c r="JF4" s="254"/>
      <c r="JG4" s="254"/>
      <c r="JH4" s="254"/>
      <c r="JI4" s="254"/>
      <c r="JJ4" s="254"/>
      <c r="JK4" s="254"/>
      <c r="JL4" s="254"/>
      <c r="JM4" s="254"/>
      <c r="JN4" s="254"/>
      <c r="JO4" s="254"/>
      <c r="JP4" s="254"/>
      <c r="JQ4" s="254"/>
      <c r="JR4" s="254"/>
      <c r="JS4" s="254"/>
      <c r="JT4" s="254"/>
      <c r="JU4" s="254"/>
      <c r="JV4" s="254"/>
      <c r="JW4" s="254"/>
      <c r="JX4" s="254"/>
      <c r="JY4" s="254"/>
      <c r="JZ4" s="254"/>
      <c r="KA4" s="254"/>
      <c r="KB4" s="254"/>
      <c r="KC4" s="254"/>
      <c r="KD4" s="254"/>
      <c r="KE4" s="254"/>
      <c r="KF4" s="254"/>
      <c r="KG4" s="254"/>
      <c r="KH4" s="254"/>
      <c r="KI4" s="254"/>
      <c r="KJ4" s="254"/>
      <c r="KK4" s="254"/>
      <c r="KL4" s="254"/>
      <c r="KM4" s="254"/>
      <c r="KN4" s="254"/>
      <c r="KO4" s="254"/>
      <c r="KP4" s="254"/>
      <c r="KQ4" s="254"/>
      <c r="KR4" s="254"/>
      <c r="KS4" s="254"/>
      <c r="KT4" s="254"/>
      <c r="KU4" s="254"/>
      <c r="KV4" s="254"/>
      <c r="KW4" s="254"/>
      <c r="KX4" s="254"/>
      <c r="KY4" s="254"/>
      <c r="KZ4" s="254"/>
      <c r="LA4" s="254"/>
      <c r="LB4" s="254"/>
      <c r="LC4" s="254"/>
      <c r="LD4" s="254"/>
      <c r="LE4" s="254"/>
      <c r="LF4" s="254"/>
      <c r="LG4" s="254"/>
      <c r="LH4" s="254"/>
      <c r="LI4" s="254"/>
      <c r="LJ4" s="254"/>
      <c r="LK4" s="254"/>
      <c r="LL4" s="254"/>
      <c r="LM4" s="254"/>
      <c r="LN4" s="254"/>
      <c r="LO4" s="254"/>
      <c r="LP4" s="254"/>
      <c r="LQ4" s="254"/>
      <c r="LR4" s="254"/>
      <c r="LS4" s="254"/>
      <c r="LT4" s="254"/>
      <c r="LU4" s="254"/>
      <c r="LV4" s="254"/>
      <c r="LW4" s="254"/>
      <c r="LX4" s="254"/>
      <c r="LY4" s="254"/>
      <c r="LZ4" s="254"/>
      <c r="MA4" s="254"/>
      <c r="MB4" s="254"/>
      <c r="MC4" s="254"/>
      <c r="MD4" s="254"/>
      <c r="ME4" s="254"/>
      <c r="MF4" s="254"/>
      <c r="MG4" s="254"/>
      <c r="MH4" s="254"/>
      <c r="MI4" s="254"/>
      <c r="MJ4" s="254"/>
      <c r="MK4" s="254"/>
      <c r="ML4" s="254"/>
      <c r="MM4" s="254"/>
      <c r="MN4" s="254"/>
      <c r="MO4" s="254"/>
      <c r="MP4" s="254"/>
      <c r="MQ4" s="254"/>
      <c r="MR4" s="254"/>
      <c r="MS4" s="254"/>
      <c r="MT4" s="254"/>
      <c r="MU4" s="254"/>
      <c r="MV4" s="254"/>
      <c r="MW4" s="254"/>
      <c r="MX4" s="254"/>
      <c r="MY4" s="254"/>
      <c r="MZ4" s="254"/>
      <c r="NA4" s="254"/>
      <c r="NB4" s="254"/>
      <c r="NC4" s="254"/>
      <c r="ND4" s="254"/>
      <c r="NE4" s="254"/>
      <c r="NF4" s="254"/>
      <c r="NG4" s="254"/>
      <c r="NH4" s="254"/>
      <c r="NI4" s="254"/>
      <c r="NJ4" s="254"/>
      <c r="NK4" s="254"/>
      <c r="NL4" s="254"/>
      <c r="NM4" s="254"/>
      <c r="NN4" s="254"/>
      <c r="NO4" s="254"/>
      <c r="NP4" s="254"/>
      <c r="NQ4" s="254"/>
      <c r="NR4" s="254"/>
      <c r="NS4" s="254"/>
      <c r="NT4" s="254"/>
      <c r="NU4" s="254"/>
      <c r="NV4" s="254"/>
      <c r="NW4" s="254"/>
      <c r="NX4" s="254"/>
      <c r="NY4" s="254"/>
      <c r="NZ4" s="254"/>
      <c r="OA4" s="254"/>
      <c r="OB4" s="254"/>
      <c r="OC4" s="254"/>
      <c r="OD4" s="254"/>
      <c r="OE4" s="254"/>
      <c r="OF4" s="254"/>
      <c r="OG4" s="254"/>
      <c r="OH4" s="254"/>
      <c r="OI4" s="254"/>
      <c r="OJ4" s="254"/>
      <c r="OK4" s="254"/>
      <c r="OL4" s="254"/>
      <c r="OM4" s="254"/>
      <c r="ON4" s="254"/>
      <c r="OO4" s="254"/>
      <c r="OP4" s="254"/>
      <c r="OQ4" s="254"/>
      <c r="OR4" s="254"/>
      <c r="OS4" s="254"/>
      <c r="OT4" s="254"/>
      <c r="OU4" s="254"/>
      <c r="OV4" s="254"/>
      <c r="OW4" s="254"/>
      <c r="OX4" s="254"/>
      <c r="OY4" s="254"/>
      <c r="OZ4" s="254"/>
      <c r="PA4" s="254"/>
      <c r="PB4" s="254"/>
      <c r="PC4" s="254"/>
      <c r="PD4" s="254"/>
      <c r="PE4" s="254"/>
      <c r="PF4" s="254"/>
      <c r="PG4" s="254"/>
      <c r="PH4" s="254"/>
      <c r="PI4" s="254"/>
      <c r="PJ4" s="254"/>
      <c r="PK4" s="254"/>
      <c r="PL4" s="254"/>
      <c r="PM4" s="254"/>
      <c r="PN4" s="254"/>
      <c r="PO4" s="254"/>
      <c r="PP4" s="254"/>
      <c r="PQ4" s="254"/>
      <c r="PR4" s="254"/>
      <c r="PS4" s="254"/>
      <c r="PT4" s="254"/>
      <c r="PU4" s="254"/>
      <c r="PV4" s="254"/>
      <c r="PW4" s="254"/>
      <c r="PX4" s="254"/>
      <c r="PY4" s="254"/>
      <c r="PZ4" s="254"/>
      <c r="QA4" s="254"/>
      <c r="QB4" s="254"/>
      <c r="QC4" s="254"/>
      <c r="QD4" s="254"/>
      <c r="QE4" s="254"/>
      <c r="QF4" s="254"/>
      <c r="QG4" s="254"/>
      <c r="QH4" s="254"/>
      <c r="QI4" s="254"/>
      <c r="QJ4" s="254"/>
      <c r="QK4" s="254"/>
      <c r="QL4" s="254"/>
      <c r="QM4" s="254"/>
      <c r="QN4" s="254"/>
      <c r="QO4" s="254"/>
      <c r="QP4" s="254"/>
      <c r="QQ4" s="254"/>
      <c r="QR4" s="254"/>
      <c r="QS4" s="254"/>
      <c r="QT4" s="254"/>
      <c r="QU4" s="254"/>
      <c r="QV4" s="254"/>
      <c r="QW4" s="254"/>
      <c r="QX4" s="254"/>
      <c r="QY4" s="254"/>
      <c r="QZ4" s="254"/>
      <c r="RA4" s="254"/>
      <c r="RB4" s="254"/>
      <c r="RC4" s="254"/>
      <c r="RD4" s="254"/>
      <c r="RE4" s="254"/>
      <c r="RF4" s="254"/>
      <c r="RG4" s="254"/>
      <c r="RH4" s="254"/>
      <c r="RI4" s="254"/>
      <c r="RJ4" s="254"/>
      <c r="RK4" s="254"/>
      <c r="RL4" s="254"/>
      <c r="RM4" s="254"/>
      <c r="RN4" s="254"/>
      <c r="RO4" s="254"/>
      <c r="RP4" s="254"/>
      <c r="RQ4" s="254"/>
      <c r="RR4" s="254"/>
      <c r="RS4" s="254"/>
      <c r="RT4" s="254"/>
      <c r="RU4" s="254"/>
      <c r="RV4" s="254"/>
      <c r="RW4" s="254"/>
      <c r="RX4" s="254"/>
      <c r="RY4" s="254"/>
      <c r="RZ4" s="254"/>
      <c r="SA4" s="254"/>
      <c r="SB4" s="254"/>
      <c r="SC4" s="254"/>
      <c r="SD4" s="254"/>
      <c r="SE4" s="254"/>
      <c r="SF4" s="254"/>
      <c r="SG4" s="254"/>
      <c r="SH4" s="254"/>
      <c r="SI4" s="254"/>
      <c r="SJ4" s="254"/>
      <c r="SK4" s="254"/>
      <c r="SL4" s="254"/>
      <c r="SM4" s="254"/>
      <c r="SN4" s="254"/>
      <c r="SO4" s="254"/>
      <c r="SP4" s="254"/>
      <c r="SQ4" s="254"/>
      <c r="SR4" s="254"/>
      <c r="SS4" s="254"/>
      <c r="ST4" s="254"/>
      <c r="SU4" s="254"/>
      <c r="SV4" s="254"/>
      <c r="SW4" s="254"/>
      <c r="SX4" s="254"/>
      <c r="SY4" s="254"/>
      <c r="SZ4" s="254"/>
      <c r="TA4" s="254"/>
      <c r="TB4" s="254"/>
      <c r="TC4" s="254"/>
      <c r="TD4" s="254"/>
      <c r="TE4" s="254"/>
      <c r="TF4" s="254"/>
      <c r="TG4" s="254"/>
      <c r="TH4" s="254"/>
      <c r="TI4" s="254"/>
      <c r="TJ4" s="254"/>
      <c r="TK4" s="254"/>
      <c r="TL4" s="254"/>
      <c r="TM4" s="254"/>
      <c r="TN4" s="254"/>
      <c r="TO4" s="254"/>
      <c r="TP4" s="254"/>
      <c r="TQ4" s="254"/>
      <c r="TR4" s="254"/>
      <c r="TS4" s="254"/>
      <c r="TT4" s="254"/>
      <c r="TU4" s="254"/>
      <c r="TV4" s="254"/>
      <c r="TW4" s="254"/>
      <c r="TX4" s="254"/>
      <c r="TY4" s="254"/>
      <c r="TZ4" s="254"/>
      <c r="UA4" s="254"/>
      <c r="UB4" s="254"/>
      <c r="UC4" s="254"/>
      <c r="UD4" s="254"/>
      <c r="UE4" s="254"/>
      <c r="UF4" s="254"/>
      <c r="UG4" s="254"/>
      <c r="UH4" s="254"/>
      <c r="UI4" s="254"/>
    </row>
    <row r="5" spans="1:555" ht="53.25" thickBot="1" x14ac:dyDescent="0.3">
      <c r="A5" s="254"/>
      <c r="B5" s="254"/>
      <c r="C5" s="79" t="s">
        <v>1361</v>
      </c>
      <c r="D5" s="169">
        <f>SUMIF(C:C,$C$10,D:D)</f>
        <v>6560900</v>
      </c>
      <c r="E5" s="254"/>
      <c r="F5" s="254"/>
      <c r="G5" s="243"/>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c r="DM5" s="254"/>
      <c r="DN5" s="254"/>
      <c r="DO5" s="254"/>
      <c r="DP5" s="254"/>
      <c r="DQ5" s="254"/>
      <c r="DR5" s="254"/>
      <c r="DS5" s="254"/>
      <c r="DT5" s="254"/>
      <c r="DU5" s="254"/>
      <c r="DV5" s="254"/>
      <c r="DW5" s="254"/>
      <c r="DX5" s="254"/>
      <c r="DY5" s="254"/>
      <c r="DZ5" s="254"/>
      <c r="EA5" s="254"/>
      <c r="EB5" s="254"/>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G5" s="254"/>
      <c r="FH5" s="254"/>
      <c r="FI5" s="254"/>
      <c r="FJ5" s="254"/>
      <c r="FK5" s="254"/>
      <c r="FL5" s="254"/>
      <c r="FM5" s="254"/>
      <c r="FN5" s="254"/>
      <c r="FO5" s="254"/>
      <c r="FP5" s="254"/>
      <c r="FQ5" s="254"/>
      <c r="FR5" s="254"/>
      <c r="FS5" s="254"/>
      <c r="FT5" s="254"/>
      <c r="FU5" s="254"/>
      <c r="FV5" s="254"/>
      <c r="FW5" s="254"/>
      <c r="FX5" s="254"/>
      <c r="FY5" s="254"/>
      <c r="FZ5" s="254"/>
      <c r="GA5" s="254"/>
      <c r="GB5" s="254"/>
      <c r="GC5" s="254"/>
      <c r="GD5" s="254"/>
      <c r="GE5" s="254"/>
      <c r="GF5" s="254"/>
      <c r="GG5" s="254"/>
      <c r="GH5" s="254"/>
      <c r="GI5" s="254"/>
      <c r="GJ5" s="254"/>
      <c r="GK5" s="254"/>
      <c r="GL5" s="254"/>
      <c r="GM5" s="254"/>
      <c r="GN5" s="254"/>
      <c r="GO5" s="254"/>
      <c r="GP5" s="254"/>
      <c r="GQ5" s="254"/>
      <c r="GR5" s="254"/>
      <c r="GS5" s="254"/>
      <c r="GT5" s="254"/>
      <c r="GU5" s="254"/>
      <c r="GV5" s="254"/>
      <c r="GW5" s="254"/>
      <c r="GX5" s="254"/>
      <c r="GY5" s="254"/>
      <c r="GZ5" s="254"/>
      <c r="HA5" s="254"/>
      <c r="HB5" s="254"/>
      <c r="HC5" s="254"/>
      <c r="HD5" s="254"/>
      <c r="HE5" s="254"/>
      <c r="HF5" s="254"/>
      <c r="HG5" s="254"/>
      <c r="HH5" s="254"/>
      <c r="HI5" s="254"/>
      <c r="HJ5" s="254"/>
      <c r="HK5" s="254"/>
      <c r="HL5" s="254"/>
      <c r="HM5" s="254"/>
      <c r="HN5" s="254"/>
      <c r="HO5" s="254"/>
      <c r="HP5" s="254"/>
      <c r="HQ5" s="254"/>
      <c r="HR5" s="254"/>
      <c r="HS5" s="254"/>
      <c r="HT5" s="254"/>
      <c r="HU5" s="254"/>
      <c r="HV5" s="254"/>
      <c r="HW5" s="254"/>
      <c r="HX5" s="254"/>
      <c r="HY5" s="254"/>
      <c r="HZ5" s="254"/>
      <c r="IA5" s="254"/>
      <c r="IB5" s="254"/>
      <c r="IC5" s="254"/>
      <c r="ID5" s="254"/>
      <c r="IE5" s="254"/>
      <c r="IF5" s="254"/>
      <c r="IG5" s="254"/>
      <c r="IH5" s="254"/>
      <c r="II5" s="254"/>
      <c r="IJ5" s="254"/>
      <c r="IK5" s="254"/>
      <c r="IL5" s="254"/>
      <c r="IM5" s="254"/>
      <c r="IN5" s="254"/>
      <c r="IO5" s="254"/>
      <c r="IP5" s="254"/>
      <c r="IQ5" s="254"/>
      <c r="IR5" s="254"/>
      <c r="IS5" s="254"/>
      <c r="IT5" s="254"/>
      <c r="IU5" s="254"/>
      <c r="IV5" s="254"/>
      <c r="IW5" s="254"/>
      <c r="IX5" s="254"/>
      <c r="IY5" s="254"/>
      <c r="IZ5" s="254"/>
      <c r="JA5" s="254"/>
      <c r="JB5" s="254"/>
      <c r="JC5" s="254"/>
      <c r="JD5" s="254"/>
      <c r="JE5" s="254"/>
      <c r="JF5" s="254"/>
      <c r="JG5" s="254"/>
      <c r="JH5" s="254"/>
      <c r="JI5" s="254"/>
      <c r="JJ5" s="254"/>
      <c r="JK5" s="254"/>
      <c r="JL5" s="254"/>
      <c r="JM5" s="254"/>
      <c r="JN5" s="254"/>
      <c r="JO5" s="254"/>
      <c r="JP5" s="254"/>
      <c r="JQ5" s="254"/>
      <c r="JR5" s="254"/>
      <c r="JS5" s="254"/>
      <c r="JT5" s="254"/>
      <c r="JU5" s="254"/>
      <c r="JV5" s="254"/>
      <c r="JW5" s="254"/>
      <c r="JX5" s="254"/>
      <c r="JY5" s="254"/>
      <c r="JZ5" s="254"/>
      <c r="KA5" s="254"/>
      <c r="KB5" s="254"/>
      <c r="KC5" s="254"/>
      <c r="KD5" s="254"/>
      <c r="KE5" s="254"/>
      <c r="KF5" s="254"/>
      <c r="KG5" s="254"/>
      <c r="KH5" s="254"/>
      <c r="KI5" s="254"/>
      <c r="KJ5" s="254"/>
      <c r="KK5" s="254"/>
      <c r="KL5" s="254"/>
      <c r="KM5" s="254"/>
      <c r="KN5" s="254"/>
      <c r="KO5" s="254"/>
      <c r="KP5" s="254"/>
      <c r="KQ5" s="254"/>
      <c r="KR5" s="254"/>
      <c r="KS5" s="254"/>
      <c r="KT5" s="254"/>
      <c r="KU5" s="254"/>
      <c r="KV5" s="254"/>
      <c r="KW5" s="254"/>
      <c r="KX5" s="254"/>
      <c r="KY5" s="254"/>
      <c r="KZ5" s="254"/>
      <c r="LA5" s="254"/>
      <c r="LB5" s="254"/>
      <c r="LC5" s="254"/>
      <c r="LD5" s="254"/>
      <c r="LE5" s="254"/>
      <c r="LF5" s="254"/>
      <c r="LG5" s="254"/>
      <c r="LH5" s="254"/>
      <c r="LI5" s="254"/>
      <c r="LJ5" s="254"/>
      <c r="LK5" s="254"/>
      <c r="LL5" s="254"/>
      <c r="LM5" s="254"/>
      <c r="LN5" s="254"/>
      <c r="LO5" s="254"/>
      <c r="LP5" s="254"/>
      <c r="LQ5" s="254"/>
      <c r="LR5" s="254"/>
      <c r="LS5" s="254"/>
      <c r="LT5" s="254"/>
      <c r="LU5" s="254"/>
      <c r="LV5" s="254"/>
      <c r="LW5" s="254"/>
      <c r="LX5" s="254"/>
      <c r="LY5" s="254"/>
      <c r="LZ5" s="254"/>
      <c r="MA5" s="254"/>
      <c r="MB5" s="254"/>
      <c r="MC5" s="254"/>
      <c r="MD5" s="254"/>
      <c r="ME5" s="254"/>
      <c r="MF5" s="254"/>
      <c r="MG5" s="254"/>
      <c r="MH5" s="254"/>
      <c r="MI5" s="254"/>
      <c r="MJ5" s="254"/>
      <c r="MK5" s="254"/>
      <c r="ML5" s="254"/>
      <c r="MM5" s="254"/>
      <c r="MN5" s="254"/>
      <c r="MO5" s="254"/>
      <c r="MP5" s="254"/>
      <c r="MQ5" s="254"/>
      <c r="MR5" s="254"/>
      <c r="MS5" s="254"/>
      <c r="MT5" s="254"/>
      <c r="MU5" s="254"/>
      <c r="MV5" s="254"/>
      <c r="MW5" s="254"/>
      <c r="MX5" s="254"/>
      <c r="MY5" s="254"/>
      <c r="MZ5" s="254"/>
      <c r="NA5" s="254"/>
      <c r="NB5" s="254"/>
      <c r="NC5" s="254"/>
      <c r="ND5" s="254"/>
      <c r="NE5" s="254"/>
      <c r="NF5" s="254"/>
      <c r="NG5" s="254"/>
      <c r="NH5" s="254"/>
      <c r="NI5" s="254"/>
      <c r="NJ5" s="254"/>
      <c r="NK5" s="254"/>
      <c r="NL5" s="254"/>
      <c r="NM5" s="254"/>
      <c r="NN5" s="254"/>
      <c r="NO5" s="254"/>
      <c r="NP5" s="254"/>
      <c r="NQ5" s="254"/>
      <c r="NR5" s="254"/>
      <c r="NS5" s="254"/>
      <c r="NT5" s="254"/>
      <c r="NU5" s="254"/>
      <c r="NV5" s="254"/>
      <c r="NW5" s="254"/>
      <c r="NX5" s="254"/>
      <c r="NY5" s="254"/>
      <c r="NZ5" s="254"/>
      <c r="OA5" s="254"/>
      <c r="OB5" s="254"/>
      <c r="OC5" s="254"/>
      <c r="OD5" s="254"/>
      <c r="OE5" s="254"/>
      <c r="OF5" s="254"/>
      <c r="OG5" s="254"/>
      <c r="OH5" s="254"/>
      <c r="OI5" s="254"/>
      <c r="OJ5" s="254"/>
      <c r="OK5" s="254"/>
      <c r="OL5" s="254"/>
      <c r="OM5" s="254"/>
      <c r="ON5" s="254"/>
      <c r="OO5" s="254"/>
      <c r="OP5" s="254"/>
      <c r="OQ5" s="254"/>
      <c r="OR5" s="254"/>
      <c r="OS5" s="254"/>
      <c r="OT5" s="254"/>
      <c r="OU5" s="254"/>
      <c r="OV5" s="254"/>
      <c r="OW5" s="254"/>
      <c r="OX5" s="254"/>
      <c r="OY5" s="254"/>
      <c r="OZ5" s="254"/>
      <c r="PA5" s="254"/>
      <c r="PB5" s="254"/>
      <c r="PC5" s="254"/>
      <c r="PD5" s="254"/>
      <c r="PE5" s="254"/>
      <c r="PF5" s="254"/>
      <c r="PG5" s="254"/>
      <c r="PH5" s="254"/>
      <c r="PI5" s="254"/>
      <c r="PJ5" s="254"/>
      <c r="PK5" s="254"/>
      <c r="PL5" s="254"/>
      <c r="PM5" s="254"/>
      <c r="PN5" s="254"/>
      <c r="PO5" s="254"/>
      <c r="PP5" s="254"/>
      <c r="PQ5" s="254"/>
      <c r="PR5" s="254"/>
      <c r="PS5" s="254"/>
      <c r="PT5" s="254"/>
      <c r="PU5" s="254"/>
      <c r="PV5" s="254"/>
      <c r="PW5" s="254"/>
      <c r="PX5" s="254"/>
      <c r="PY5" s="254"/>
      <c r="PZ5" s="254"/>
      <c r="QA5" s="254"/>
      <c r="QB5" s="254"/>
      <c r="QC5" s="254"/>
      <c r="QD5" s="254"/>
      <c r="QE5" s="254"/>
      <c r="QF5" s="254"/>
      <c r="QG5" s="254"/>
      <c r="QH5" s="254"/>
      <c r="QI5" s="254"/>
      <c r="QJ5" s="254"/>
      <c r="QK5" s="254"/>
      <c r="QL5" s="254"/>
      <c r="QM5" s="254"/>
      <c r="QN5" s="254"/>
      <c r="QO5" s="254"/>
      <c r="QP5" s="254"/>
      <c r="QQ5" s="254"/>
      <c r="QR5" s="254"/>
      <c r="QS5" s="254"/>
      <c r="QT5" s="254"/>
      <c r="QU5" s="254"/>
      <c r="QV5" s="254"/>
      <c r="QW5" s="254"/>
      <c r="QX5" s="254"/>
      <c r="QY5" s="254"/>
      <c r="QZ5" s="254"/>
      <c r="RA5" s="254"/>
      <c r="RB5" s="254"/>
      <c r="RC5" s="254"/>
      <c r="RD5" s="254"/>
      <c r="RE5" s="254"/>
      <c r="RF5" s="254"/>
      <c r="RG5" s="254"/>
      <c r="RH5" s="254"/>
      <c r="RI5" s="254"/>
      <c r="RJ5" s="254"/>
      <c r="RK5" s="254"/>
      <c r="RL5" s="254"/>
      <c r="RM5" s="254"/>
      <c r="RN5" s="254"/>
      <c r="RO5" s="254"/>
      <c r="RP5" s="254"/>
      <c r="RQ5" s="254"/>
      <c r="RR5" s="254"/>
      <c r="RS5" s="254"/>
      <c r="RT5" s="254"/>
      <c r="RU5" s="254"/>
      <c r="RV5" s="254"/>
      <c r="RW5" s="254"/>
      <c r="RX5" s="254"/>
      <c r="RY5" s="254"/>
      <c r="RZ5" s="254"/>
      <c r="SA5" s="254"/>
      <c r="SB5" s="254"/>
      <c r="SC5" s="254"/>
      <c r="SD5" s="254"/>
      <c r="SE5" s="254"/>
      <c r="SF5" s="254"/>
      <c r="SG5" s="254"/>
      <c r="SH5" s="254"/>
      <c r="SI5" s="254"/>
      <c r="SJ5" s="254"/>
      <c r="SK5" s="254"/>
      <c r="SL5" s="254"/>
      <c r="SM5" s="254"/>
      <c r="SN5" s="254"/>
      <c r="SO5" s="254"/>
      <c r="SP5" s="254"/>
      <c r="SQ5" s="254"/>
      <c r="SR5" s="254"/>
      <c r="SS5" s="254"/>
      <c r="ST5" s="254"/>
      <c r="SU5" s="254"/>
      <c r="SV5" s="254"/>
      <c r="SW5" s="254"/>
      <c r="SX5" s="254"/>
      <c r="SY5" s="254"/>
      <c r="SZ5" s="254"/>
      <c r="TA5" s="254"/>
      <c r="TB5" s="254"/>
      <c r="TC5" s="254"/>
      <c r="TD5" s="254"/>
      <c r="TE5" s="254"/>
      <c r="TF5" s="254"/>
      <c r="TG5" s="254"/>
      <c r="TH5" s="254"/>
      <c r="TI5" s="254"/>
      <c r="TJ5" s="254"/>
      <c r="TK5" s="254"/>
      <c r="TL5" s="254"/>
      <c r="TM5" s="254"/>
      <c r="TN5" s="254"/>
      <c r="TO5" s="254"/>
      <c r="TP5" s="254"/>
      <c r="TQ5" s="254"/>
      <c r="TR5" s="254"/>
      <c r="TS5" s="254"/>
      <c r="TT5" s="254"/>
      <c r="TU5" s="254"/>
      <c r="TV5" s="254"/>
      <c r="TW5" s="254"/>
      <c r="TX5" s="254"/>
      <c r="TY5" s="254"/>
      <c r="TZ5" s="254"/>
      <c r="UA5" s="254"/>
      <c r="UB5" s="254"/>
      <c r="UC5" s="254"/>
      <c r="UD5" s="254"/>
      <c r="UE5" s="254"/>
      <c r="UF5" s="254"/>
      <c r="UG5" s="254"/>
      <c r="UH5" s="254"/>
      <c r="UI5" s="254"/>
    </row>
    <row r="8" spans="1:555" ht="14.45" x14ac:dyDescent="0.3">
      <c r="A8" s="254"/>
      <c r="B8" s="254"/>
      <c r="C8" s="97"/>
      <c r="D8" s="97"/>
      <c r="E8" s="97"/>
      <c r="F8" s="97"/>
      <c r="G8" s="71"/>
      <c r="H8" s="97"/>
      <c r="I8" s="97"/>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c r="DM8" s="254"/>
      <c r="DN8" s="254"/>
      <c r="DO8" s="254"/>
      <c r="DP8" s="254"/>
      <c r="DQ8" s="254"/>
      <c r="DR8" s="254"/>
      <c r="DS8" s="254"/>
      <c r="DT8" s="254"/>
      <c r="DU8" s="254"/>
      <c r="DV8" s="254"/>
      <c r="DW8" s="254"/>
      <c r="DX8" s="254"/>
      <c r="DY8" s="254"/>
      <c r="DZ8" s="254"/>
      <c r="EA8" s="254"/>
      <c r="EB8" s="254"/>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G8" s="254"/>
      <c r="FH8" s="254"/>
      <c r="FI8" s="254"/>
      <c r="FJ8" s="254"/>
      <c r="FK8" s="254"/>
      <c r="FL8" s="254"/>
      <c r="FM8" s="254"/>
      <c r="FN8" s="254"/>
      <c r="FO8" s="254"/>
      <c r="FP8" s="254"/>
      <c r="FQ8" s="254"/>
      <c r="FR8" s="254"/>
      <c r="FS8" s="254"/>
      <c r="FT8" s="254"/>
      <c r="FU8" s="254"/>
      <c r="FV8" s="254"/>
      <c r="FW8" s="254"/>
      <c r="FX8" s="254"/>
      <c r="FY8" s="254"/>
      <c r="FZ8" s="254"/>
      <c r="GA8" s="254"/>
      <c r="GB8" s="254"/>
      <c r="GC8" s="254"/>
      <c r="GD8" s="254"/>
      <c r="GE8" s="254"/>
      <c r="GF8" s="254"/>
      <c r="GG8" s="254"/>
      <c r="GH8" s="254"/>
      <c r="GI8" s="254"/>
      <c r="GJ8" s="254"/>
      <c r="GK8" s="254"/>
      <c r="GL8" s="254"/>
      <c r="GM8" s="254"/>
      <c r="GN8" s="254"/>
      <c r="GO8" s="254"/>
      <c r="GP8" s="254"/>
      <c r="GQ8" s="254"/>
      <c r="GR8" s="254"/>
      <c r="GS8" s="254"/>
      <c r="GT8" s="254"/>
      <c r="GU8" s="254"/>
      <c r="GV8" s="254"/>
      <c r="GW8" s="254"/>
      <c r="GX8" s="254"/>
      <c r="GY8" s="254"/>
      <c r="GZ8" s="254"/>
      <c r="HA8" s="254"/>
      <c r="HB8" s="254"/>
      <c r="HC8" s="254"/>
      <c r="HD8" s="254"/>
      <c r="HE8" s="254"/>
      <c r="HF8" s="254"/>
      <c r="HG8" s="254"/>
      <c r="HH8" s="254"/>
      <c r="HI8" s="254"/>
      <c r="HJ8" s="254"/>
      <c r="HK8" s="254"/>
      <c r="HL8" s="254"/>
      <c r="HM8" s="254"/>
      <c r="HN8" s="254"/>
      <c r="HO8" s="254"/>
      <c r="HP8" s="254"/>
      <c r="HQ8" s="254"/>
      <c r="HR8" s="254"/>
      <c r="HS8" s="254"/>
      <c r="HT8" s="254"/>
      <c r="HU8" s="254"/>
      <c r="HV8" s="254"/>
      <c r="HW8" s="254"/>
      <c r="HX8" s="254"/>
      <c r="HY8" s="254"/>
      <c r="HZ8" s="254"/>
      <c r="IA8" s="254"/>
      <c r="IB8" s="254"/>
      <c r="IC8" s="254"/>
      <c r="ID8" s="254"/>
      <c r="IE8" s="254"/>
      <c r="IF8" s="254"/>
      <c r="IG8" s="254"/>
      <c r="IH8" s="254"/>
      <c r="II8" s="254"/>
      <c r="IJ8" s="254"/>
      <c r="IK8" s="254"/>
      <c r="IL8" s="254"/>
      <c r="IM8" s="254"/>
      <c r="IN8" s="254"/>
      <c r="IO8" s="254"/>
      <c r="IP8" s="254"/>
      <c r="IQ8" s="254"/>
      <c r="IR8" s="254"/>
      <c r="IS8" s="254"/>
      <c r="IT8" s="254"/>
      <c r="IU8" s="254"/>
      <c r="IV8" s="254"/>
      <c r="IW8" s="254"/>
      <c r="IX8" s="254"/>
      <c r="IY8" s="254"/>
      <c r="IZ8" s="254"/>
      <c r="JA8" s="254"/>
      <c r="JB8" s="254"/>
      <c r="JC8" s="254"/>
      <c r="JD8" s="254"/>
      <c r="JE8" s="254"/>
      <c r="JF8" s="254"/>
      <c r="JG8" s="254"/>
      <c r="JH8" s="254"/>
      <c r="JI8" s="254"/>
      <c r="JJ8" s="254"/>
      <c r="JK8" s="254"/>
      <c r="JL8" s="254"/>
      <c r="JM8" s="254"/>
      <c r="JN8" s="254"/>
      <c r="JO8" s="254"/>
      <c r="JP8" s="254"/>
      <c r="JQ8" s="254"/>
      <c r="JR8" s="254"/>
      <c r="JS8" s="254"/>
      <c r="JT8" s="254"/>
      <c r="JU8" s="254"/>
      <c r="JV8" s="254"/>
      <c r="JW8" s="254"/>
      <c r="JX8" s="254"/>
      <c r="JY8" s="254"/>
      <c r="JZ8" s="254"/>
      <c r="KA8" s="254"/>
      <c r="KB8" s="254"/>
      <c r="KC8" s="254"/>
      <c r="KD8" s="254"/>
      <c r="KE8" s="254"/>
      <c r="KF8" s="254"/>
      <c r="KG8" s="254"/>
      <c r="KH8" s="254"/>
      <c r="KI8" s="254"/>
      <c r="KJ8" s="254"/>
      <c r="KK8" s="254"/>
      <c r="KL8" s="254"/>
      <c r="KM8" s="254"/>
      <c r="KN8" s="254"/>
      <c r="KO8" s="254"/>
      <c r="KP8" s="254"/>
      <c r="KQ8" s="254"/>
      <c r="KR8" s="254"/>
      <c r="KS8" s="254"/>
      <c r="KT8" s="254"/>
      <c r="KU8" s="254"/>
      <c r="KV8" s="254"/>
      <c r="KW8" s="254"/>
      <c r="KX8" s="254"/>
      <c r="KY8" s="254"/>
      <c r="KZ8" s="254"/>
      <c r="LA8" s="254"/>
      <c r="LB8" s="254"/>
      <c r="LC8" s="254"/>
      <c r="LD8" s="254"/>
      <c r="LE8" s="254"/>
      <c r="LF8" s="254"/>
      <c r="LG8" s="254"/>
      <c r="LH8" s="254"/>
      <c r="LI8" s="254"/>
      <c r="LJ8" s="254"/>
      <c r="LK8" s="254"/>
      <c r="LL8" s="254"/>
      <c r="LM8" s="254"/>
      <c r="LN8" s="254"/>
      <c r="LO8" s="254"/>
      <c r="LP8" s="254"/>
      <c r="LQ8" s="254"/>
      <c r="LR8" s="254"/>
      <c r="LS8" s="254"/>
      <c r="LT8" s="254"/>
      <c r="LU8" s="254"/>
      <c r="LV8" s="254"/>
      <c r="LW8" s="254"/>
      <c r="LX8" s="254"/>
      <c r="LY8" s="254"/>
      <c r="LZ8" s="254"/>
      <c r="MA8" s="254"/>
      <c r="MB8" s="254"/>
      <c r="MC8" s="254"/>
      <c r="MD8" s="254"/>
      <c r="ME8" s="254"/>
      <c r="MF8" s="254"/>
      <c r="MG8" s="254"/>
      <c r="MH8" s="254"/>
      <c r="MI8" s="254"/>
      <c r="MJ8" s="254"/>
      <c r="MK8" s="254"/>
      <c r="ML8" s="254"/>
      <c r="MM8" s="254"/>
      <c r="MN8" s="254"/>
      <c r="MO8" s="254"/>
      <c r="MP8" s="254"/>
      <c r="MQ8" s="254"/>
      <c r="MR8" s="254"/>
      <c r="MS8" s="254"/>
      <c r="MT8" s="254"/>
      <c r="MU8" s="254"/>
      <c r="MV8" s="254"/>
      <c r="MW8" s="254"/>
      <c r="MX8" s="254"/>
      <c r="MY8" s="254"/>
      <c r="MZ8" s="254"/>
      <c r="NA8" s="254"/>
      <c r="NB8" s="254"/>
      <c r="NC8" s="254"/>
      <c r="ND8" s="254"/>
      <c r="NE8" s="254"/>
      <c r="NF8" s="254"/>
      <c r="NG8" s="254"/>
      <c r="NH8" s="254"/>
      <c r="NI8" s="254"/>
      <c r="NJ8" s="254"/>
      <c r="NK8" s="254"/>
      <c r="NL8" s="254"/>
      <c r="NM8" s="254"/>
      <c r="NN8" s="254"/>
      <c r="NO8" s="254"/>
      <c r="NP8" s="254"/>
      <c r="NQ8" s="254"/>
      <c r="NR8" s="254"/>
      <c r="NS8" s="254"/>
      <c r="NT8" s="254"/>
      <c r="NU8" s="254"/>
      <c r="NV8" s="254"/>
      <c r="NW8" s="254"/>
      <c r="NX8" s="254"/>
      <c r="NY8" s="254"/>
      <c r="NZ8" s="254"/>
      <c r="OA8" s="254"/>
      <c r="OB8" s="254"/>
      <c r="OC8" s="254"/>
      <c r="OD8" s="254"/>
      <c r="OE8" s="254"/>
      <c r="OF8" s="254"/>
      <c r="OG8" s="254"/>
      <c r="OH8" s="254"/>
      <c r="OI8" s="254"/>
      <c r="OJ8" s="254"/>
      <c r="OK8" s="254"/>
      <c r="OL8" s="254"/>
      <c r="OM8" s="254"/>
      <c r="ON8" s="254"/>
      <c r="OO8" s="254"/>
      <c r="OP8" s="254"/>
      <c r="OQ8" s="254"/>
      <c r="OR8" s="254"/>
      <c r="OS8" s="254"/>
      <c r="OT8" s="254"/>
      <c r="OU8" s="254"/>
      <c r="OV8" s="254"/>
      <c r="OW8" s="254"/>
      <c r="OX8" s="254"/>
      <c r="OY8" s="254"/>
      <c r="OZ8" s="254"/>
      <c r="PA8" s="254"/>
      <c r="PB8" s="254"/>
      <c r="PC8" s="254"/>
      <c r="PD8" s="254"/>
      <c r="PE8" s="254"/>
      <c r="PF8" s="254"/>
      <c r="PG8" s="254"/>
      <c r="PH8" s="254"/>
      <c r="PI8" s="254"/>
      <c r="PJ8" s="254"/>
      <c r="PK8" s="254"/>
      <c r="PL8" s="254"/>
      <c r="PM8" s="254"/>
      <c r="PN8" s="254"/>
      <c r="PO8" s="254"/>
      <c r="PP8" s="254"/>
      <c r="PQ8" s="254"/>
      <c r="PR8" s="254"/>
      <c r="PS8" s="254"/>
      <c r="PT8" s="254"/>
      <c r="PU8" s="254"/>
      <c r="PV8" s="254"/>
      <c r="PW8" s="254"/>
      <c r="PX8" s="254"/>
      <c r="PY8" s="254"/>
      <c r="PZ8" s="254"/>
      <c r="QA8" s="254"/>
      <c r="QB8" s="254"/>
      <c r="QC8" s="254"/>
      <c r="QD8" s="254"/>
      <c r="QE8" s="254"/>
      <c r="QF8" s="254"/>
      <c r="QG8" s="254"/>
      <c r="QH8" s="254"/>
      <c r="QI8" s="254"/>
      <c r="QJ8" s="254"/>
      <c r="QK8" s="254"/>
      <c r="QL8" s="254"/>
      <c r="QM8" s="254"/>
      <c r="QN8" s="254"/>
      <c r="QO8" s="254"/>
      <c r="QP8" s="254"/>
      <c r="QQ8" s="254"/>
      <c r="QR8" s="254"/>
      <c r="QS8" s="254"/>
      <c r="QT8" s="254"/>
      <c r="QU8" s="254"/>
      <c r="QV8" s="254"/>
      <c r="QW8" s="254"/>
      <c r="QX8" s="254"/>
      <c r="QY8" s="254"/>
      <c r="QZ8" s="254"/>
      <c r="RA8" s="254"/>
      <c r="RB8" s="254"/>
      <c r="RC8" s="254"/>
      <c r="RD8" s="254"/>
      <c r="RE8" s="254"/>
      <c r="RF8" s="254"/>
      <c r="RG8" s="254"/>
      <c r="RH8" s="254"/>
      <c r="RI8" s="254"/>
      <c r="RJ8" s="254"/>
      <c r="RK8" s="254"/>
      <c r="RL8" s="254"/>
      <c r="RM8" s="254"/>
      <c r="RN8" s="254"/>
      <c r="RO8" s="254"/>
      <c r="RP8" s="254"/>
      <c r="RQ8" s="254"/>
      <c r="RR8" s="254"/>
      <c r="RS8" s="254"/>
      <c r="RT8" s="254"/>
      <c r="RU8" s="254"/>
      <c r="RV8" s="254"/>
      <c r="RW8" s="254"/>
      <c r="RX8" s="254"/>
      <c r="RY8" s="254"/>
      <c r="RZ8" s="254"/>
      <c r="SA8" s="254"/>
      <c r="SB8" s="254"/>
      <c r="SC8" s="254"/>
      <c r="SD8" s="254"/>
      <c r="SE8" s="254"/>
      <c r="SF8" s="254"/>
      <c r="SG8" s="254"/>
      <c r="SH8" s="254"/>
      <c r="SI8" s="254"/>
      <c r="SJ8" s="254"/>
      <c r="SK8" s="254"/>
      <c r="SL8" s="254"/>
      <c r="SM8" s="254"/>
      <c r="SN8" s="254"/>
      <c r="SO8" s="254"/>
      <c r="SP8" s="254"/>
      <c r="SQ8" s="254"/>
      <c r="SR8" s="254"/>
      <c r="SS8" s="254"/>
      <c r="ST8" s="254"/>
      <c r="SU8" s="254"/>
      <c r="SV8" s="254"/>
      <c r="SW8" s="254"/>
      <c r="SX8" s="254"/>
      <c r="SY8" s="254"/>
      <c r="SZ8" s="254"/>
      <c r="TA8" s="254"/>
      <c r="TB8" s="254"/>
      <c r="TC8" s="254"/>
      <c r="TD8" s="254"/>
      <c r="TE8" s="254"/>
      <c r="TF8" s="254"/>
      <c r="TG8" s="254"/>
      <c r="TH8" s="254"/>
      <c r="TI8" s="254"/>
      <c r="TJ8" s="254"/>
      <c r="TK8" s="254"/>
      <c r="TL8" s="254"/>
      <c r="TM8" s="254"/>
      <c r="TN8" s="254"/>
      <c r="TO8" s="254"/>
      <c r="TP8" s="254"/>
      <c r="TQ8" s="254"/>
      <c r="TR8" s="254"/>
      <c r="TS8" s="254"/>
      <c r="TT8" s="254"/>
      <c r="TU8" s="254"/>
      <c r="TV8" s="254"/>
      <c r="TW8" s="254"/>
      <c r="TX8" s="254"/>
      <c r="TY8" s="254"/>
      <c r="TZ8" s="254"/>
      <c r="UA8" s="254"/>
      <c r="UB8" s="254"/>
      <c r="UC8" s="254"/>
      <c r="UD8" s="254"/>
      <c r="UE8" s="254"/>
      <c r="UF8" s="254"/>
      <c r="UG8" s="254"/>
      <c r="UH8" s="254"/>
      <c r="UI8" s="254"/>
    </row>
    <row r="9" spans="1:555" thickBot="1" x14ac:dyDescent="0.35">
      <c r="A9" s="254"/>
      <c r="B9" s="254"/>
      <c r="C9" s="97"/>
      <c r="D9" s="97"/>
      <c r="E9" s="97"/>
      <c r="F9" s="97"/>
      <c r="G9" s="71"/>
      <c r="H9" s="97"/>
      <c r="I9" s="97"/>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c r="DM9" s="254"/>
      <c r="DN9" s="254"/>
      <c r="DO9" s="254"/>
      <c r="DP9" s="254"/>
      <c r="DQ9" s="254"/>
      <c r="DR9" s="254"/>
      <c r="DS9" s="254"/>
      <c r="DT9" s="254"/>
      <c r="DU9" s="254"/>
      <c r="DV9" s="254"/>
      <c r="DW9" s="254"/>
      <c r="DX9" s="254"/>
      <c r="DY9" s="254"/>
      <c r="DZ9" s="254"/>
      <c r="EA9" s="254"/>
      <c r="EB9" s="254"/>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G9" s="254"/>
      <c r="FH9" s="254"/>
      <c r="FI9" s="254"/>
      <c r="FJ9" s="254"/>
      <c r="FK9" s="254"/>
      <c r="FL9" s="254"/>
      <c r="FM9" s="254"/>
      <c r="FN9" s="254"/>
      <c r="FO9" s="254"/>
      <c r="FP9" s="254"/>
      <c r="FQ9" s="254"/>
      <c r="FR9" s="254"/>
      <c r="FS9" s="254"/>
      <c r="FT9" s="254"/>
      <c r="FU9" s="254"/>
      <c r="FV9" s="254"/>
      <c r="FW9" s="254"/>
      <c r="FX9" s="254"/>
      <c r="FY9" s="254"/>
      <c r="FZ9" s="254"/>
      <c r="GA9" s="254"/>
      <c r="GB9" s="254"/>
      <c r="GC9" s="254"/>
      <c r="GD9" s="254"/>
      <c r="GE9" s="254"/>
      <c r="GF9" s="254"/>
      <c r="GG9" s="254"/>
      <c r="GH9" s="254"/>
      <c r="GI9" s="254"/>
      <c r="GJ9" s="254"/>
      <c r="GK9" s="254"/>
      <c r="GL9" s="254"/>
      <c r="GM9" s="254"/>
      <c r="GN9" s="254"/>
      <c r="GO9" s="254"/>
      <c r="GP9" s="254"/>
      <c r="GQ9" s="254"/>
      <c r="GR9" s="254"/>
      <c r="GS9" s="254"/>
      <c r="GT9" s="254"/>
      <c r="GU9" s="254"/>
      <c r="GV9" s="254"/>
      <c r="GW9" s="254"/>
      <c r="GX9" s="254"/>
      <c r="GY9" s="254"/>
      <c r="GZ9" s="254"/>
      <c r="HA9" s="254"/>
      <c r="HB9" s="254"/>
      <c r="HC9" s="254"/>
      <c r="HD9" s="254"/>
      <c r="HE9" s="254"/>
      <c r="HF9" s="254"/>
      <c r="HG9" s="254"/>
      <c r="HH9" s="254"/>
      <c r="HI9" s="254"/>
      <c r="HJ9" s="254"/>
      <c r="HK9" s="254"/>
      <c r="HL9" s="254"/>
      <c r="HM9" s="254"/>
      <c r="HN9" s="254"/>
      <c r="HO9" s="254"/>
      <c r="HP9" s="254"/>
      <c r="HQ9" s="254"/>
      <c r="HR9" s="254"/>
      <c r="HS9" s="254"/>
      <c r="HT9" s="254"/>
      <c r="HU9" s="254"/>
      <c r="HV9" s="254"/>
      <c r="HW9" s="254"/>
      <c r="HX9" s="254"/>
      <c r="HY9" s="254"/>
      <c r="HZ9" s="254"/>
      <c r="IA9" s="254"/>
      <c r="IB9" s="254"/>
      <c r="IC9" s="254"/>
      <c r="ID9" s="254"/>
      <c r="IE9" s="254"/>
      <c r="IF9" s="254"/>
      <c r="IG9" s="254"/>
      <c r="IH9" s="254"/>
      <c r="II9" s="254"/>
      <c r="IJ9" s="254"/>
      <c r="IK9" s="254"/>
      <c r="IL9" s="254"/>
      <c r="IM9" s="254"/>
      <c r="IN9" s="254"/>
      <c r="IO9" s="254"/>
      <c r="IP9" s="254"/>
      <c r="IQ9" s="254"/>
      <c r="IR9" s="254"/>
      <c r="IS9" s="254"/>
      <c r="IT9" s="254"/>
      <c r="IU9" s="254"/>
      <c r="IV9" s="254"/>
      <c r="IW9" s="254"/>
      <c r="IX9" s="254"/>
      <c r="IY9" s="254"/>
      <c r="IZ9" s="254"/>
      <c r="JA9" s="254"/>
      <c r="JB9" s="254"/>
      <c r="JC9" s="254"/>
      <c r="JD9" s="254"/>
      <c r="JE9" s="254"/>
      <c r="JF9" s="254"/>
      <c r="JG9" s="254"/>
      <c r="JH9" s="254"/>
      <c r="JI9" s="254"/>
      <c r="JJ9" s="254"/>
      <c r="JK9" s="254"/>
      <c r="JL9" s="254"/>
      <c r="JM9" s="254"/>
      <c r="JN9" s="254"/>
      <c r="JO9" s="254"/>
      <c r="JP9" s="254"/>
      <c r="JQ9" s="254"/>
      <c r="JR9" s="254"/>
      <c r="JS9" s="254"/>
      <c r="JT9" s="254"/>
      <c r="JU9" s="254"/>
      <c r="JV9" s="254"/>
      <c r="JW9" s="254"/>
      <c r="JX9" s="254"/>
      <c r="JY9" s="254"/>
      <c r="JZ9" s="254"/>
      <c r="KA9" s="254"/>
      <c r="KB9" s="254"/>
      <c r="KC9" s="254"/>
      <c r="KD9" s="254"/>
      <c r="KE9" s="254"/>
      <c r="KF9" s="254"/>
      <c r="KG9" s="254"/>
      <c r="KH9" s="254"/>
      <c r="KI9" s="254"/>
      <c r="KJ9" s="254"/>
      <c r="KK9" s="254"/>
      <c r="KL9" s="254"/>
      <c r="KM9" s="254"/>
      <c r="KN9" s="254"/>
      <c r="KO9" s="254"/>
      <c r="KP9" s="254"/>
      <c r="KQ9" s="254"/>
      <c r="KR9" s="254"/>
      <c r="KS9" s="254"/>
      <c r="KT9" s="254"/>
      <c r="KU9" s="254"/>
      <c r="KV9" s="254"/>
      <c r="KW9" s="254"/>
      <c r="KX9" s="254"/>
      <c r="KY9" s="254"/>
      <c r="KZ9" s="254"/>
      <c r="LA9" s="254"/>
      <c r="LB9" s="254"/>
      <c r="LC9" s="254"/>
      <c r="LD9" s="254"/>
      <c r="LE9" s="254"/>
      <c r="LF9" s="254"/>
      <c r="LG9" s="254"/>
      <c r="LH9" s="254"/>
      <c r="LI9" s="254"/>
      <c r="LJ9" s="254"/>
      <c r="LK9" s="254"/>
      <c r="LL9" s="254"/>
      <c r="LM9" s="254"/>
      <c r="LN9" s="254"/>
      <c r="LO9" s="254"/>
      <c r="LP9" s="254"/>
      <c r="LQ9" s="254"/>
      <c r="LR9" s="254"/>
      <c r="LS9" s="254"/>
      <c r="LT9" s="254"/>
      <c r="LU9" s="254"/>
      <c r="LV9" s="254"/>
      <c r="LW9" s="254"/>
      <c r="LX9" s="254"/>
      <c r="LY9" s="254"/>
      <c r="LZ9" s="254"/>
      <c r="MA9" s="254"/>
      <c r="MB9" s="254"/>
      <c r="MC9" s="254"/>
      <c r="MD9" s="254"/>
      <c r="ME9" s="254"/>
      <c r="MF9" s="254"/>
      <c r="MG9" s="254"/>
      <c r="MH9" s="254"/>
      <c r="MI9" s="254"/>
      <c r="MJ9" s="254"/>
      <c r="MK9" s="254"/>
      <c r="ML9" s="254"/>
      <c r="MM9" s="254"/>
      <c r="MN9" s="254"/>
      <c r="MO9" s="254"/>
      <c r="MP9" s="254"/>
      <c r="MQ9" s="254"/>
      <c r="MR9" s="254"/>
      <c r="MS9" s="254"/>
      <c r="MT9" s="254"/>
      <c r="MU9" s="254"/>
      <c r="MV9" s="254"/>
      <c r="MW9" s="254"/>
      <c r="MX9" s="254"/>
      <c r="MY9" s="254"/>
      <c r="MZ9" s="254"/>
      <c r="NA9" s="254"/>
      <c r="NB9" s="254"/>
      <c r="NC9" s="254"/>
      <c r="ND9" s="254"/>
      <c r="NE9" s="254"/>
      <c r="NF9" s="254"/>
      <c r="NG9" s="254"/>
      <c r="NH9" s="254"/>
      <c r="NI9" s="254"/>
      <c r="NJ9" s="254"/>
      <c r="NK9" s="254"/>
      <c r="NL9" s="254"/>
      <c r="NM9" s="254"/>
      <c r="NN9" s="254"/>
      <c r="NO9" s="254"/>
      <c r="NP9" s="254"/>
      <c r="NQ9" s="254"/>
      <c r="NR9" s="254"/>
      <c r="NS9" s="254"/>
      <c r="NT9" s="254"/>
      <c r="NU9" s="254"/>
      <c r="NV9" s="254"/>
      <c r="NW9" s="254"/>
      <c r="NX9" s="254"/>
      <c r="NY9" s="254"/>
      <c r="NZ9" s="254"/>
      <c r="OA9" s="254"/>
      <c r="OB9" s="254"/>
      <c r="OC9" s="254"/>
      <c r="OD9" s="254"/>
      <c r="OE9" s="254"/>
      <c r="OF9" s="254"/>
      <c r="OG9" s="254"/>
      <c r="OH9" s="254"/>
      <c r="OI9" s="254"/>
      <c r="OJ9" s="254"/>
      <c r="OK9" s="254"/>
      <c r="OL9" s="254"/>
      <c r="OM9" s="254"/>
      <c r="ON9" s="254"/>
      <c r="OO9" s="254"/>
      <c r="OP9" s="254"/>
      <c r="OQ9" s="254"/>
      <c r="OR9" s="254"/>
      <c r="OS9" s="254"/>
      <c r="OT9" s="254"/>
      <c r="OU9" s="254"/>
      <c r="OV9" s="254"/>
      <c r="OW9" s="254"/>
      <c r="OX9" s="254"/>
      <c r="OY9" s="254"/>
      <c r="OZ9" s="254"/>
      <c r="PA9" s="254"/>
      <c r="PB9" s="254"/>
      <c r="PC9" s="254"/>
      <c r="PD9" s="254"/>
      <c r="PE9" s="254"/>
      <c r="PF9" s="254"/>
      <c r="PG9" s="254"/>
      <c r="PH9" s="254"/>
      <c r="PI9" s="254"/>
      <c r="PJ9" s="254"/>
      <c r="PK9" s="254"/>
      <c r="PL9" s="254"/>
      <c r="PM9" s="254"/>
      <c r="PN9" s="254"/>
      <c r="PO9" s="254"/>
      <c r="PP9" s="254"/>
      <c r="PQ9" s="254"/>
      <c r="PR9" s="254"/>
      <c r="PS9" s="254"/>
      <c r="PT9" s="254"/>
      <c r="PU9" s="254"/>
      <c r="PV9" s="254"/>
      <c r="PW9" s="254"/>
      <c r="PX9" s="254"/>
      <c r="PY9" s="254"/>
      <c r="PZ9" s="254"/>
      <c r="QA9" s="254"/>
      <c r="QB9" s="254"/>
      <c r="QC9" s="254"/>
      <c r="QD9" s="254"/>
      <c r="QE9" s="254"/>
      <c r="QF9" s="254"/>
      <c r="QG9" s="254"/>
      <c r="QH9" s="254"/>
      <c r="QI9" s="254"/>
      <c r="QJ9" s="254"/>
      <c r="QK9" s="254"/>
      <c r="QL9" s="254"/>
      <c r="QM9" s="254"/>
      <c r="QN9" s="254"/>
      <c r="QO9" s="254"/>
      <c r="QP9" s="254"/>
      <c r="QQ9" s="254"/>
      <c r="QR9" s="254"/>
      <c r="QS9" s="254"/>
      <c r="QT9" s="254"/>
      <c r="QU9" s="254"/>
      <c r="QV9" s="254"/>
      <c r="QW9" s="254"/>
      <c r="QX9" s="254"/>
      <c r="QY9" s="254"/>
      <c r="QZ9" s="254"/>
      <c r="RA9" s="254"/>
      <c r="RB9" s="254"/>
      <c r="RC9" s="254"/>
      <c r="RD9" s="254"/>
      <c r="RE9" s="254"/>
      <c r="RF9" s="254"/>
      <c r="RG9" s="254"/>
      <c r="RH9" s="254"/>
      <c r="RI9" s="254"/>
      <c r="RJ9" s="254"/>
      <c r="RK9" s="254"/>
      <c r="RL9" s="254"/>
      <c r="RM9" s="254"/>
      <c r="RN9" s="254"/>
      <c r="RO9" s="254"/>
      <c r="RP9" s="254"/>
      <c r="RQ9" s="254"/>
      <c r="RR9" s="254"/>
      <c r="RS9" s="254"/>
      <c r="RT9" s="254"/>
      <c r="RU9" s="254"/>
      <c r="RV9" s="254"/>
      <c r="RW9" s="254"/>
      <c r="RX9" s="254"/>
      <c r="RY9" s="254"/>
      <c r="RZ9" s="254"/>
      <c r="SA9" s="254"/>
      <c r="SB9" s="254"/>
      <c r="SC9" s="254"/>
      <c r="SD9" s="254"/>
      <c r="SE9" s="254"/>
      <c r="SF9" s="254"/>
      <c r="SG9" s="254"/>
      <c r="SH9" s="254"/>
      <c r="SI9" s="254"/>
      <c r="SJ9" s="254"/>
      <c r="SK9" s="254"/>
      <c r="SL9" s="254"/>
      <c r="SM9" s="254"/>
      <c r="SN9" s="254"/>
      <c r="SO9" s="254"/>
      <c r="SP9" s="254"/>
      <c r="SQ9" s="254"/>
      <c r="SR9" s="254"/>
      <c r="SS9" s="254"/>
      <c r="ST9" s="254"/>
      <c r="SU9" s="254"/>
      <c r="SV9" s="254"/>
      <c r="SW9" s="254"/>
      <c r="SX9" s="254"/>
      <c r="SY9" s="254"/>
      <c r="SZ9" s="254"/>
      <c r="TA9" s="254"/>
      <c r="TB9" s="254"/>
      <c r="TC9" s="254"/>
      <c r="TD9" s="254"/>
      <c r="TE9" s="254"/>
      <c r="TF9" s="254"/>
      <c r="TG9" s="254"/>
      <c r="TH9" s="254"/>
      <c r="TI9" s="254"/>
      <c r="TJ9" s="254"/>
      <c r="TK9" s="254"/>
      <c r="TL9" s="254"/>
      <c r="TM9" s="254"/>
      <c r="TN9" s="254"/>
      <c r="TO9" s="254"/>
      <c r="TP9" s="254"/>
      <c r="TQ9" s="254"/>
      <c r="TR9" s="254"/>
      <c r="TS9" s="254"/>
      <c r="TT9" s="254"/>
      <c r="TU9" s="254"/>
      <c r="TV9" s="254"/>
      <c r="TW9" s="254"/>
      <c r="TX9" s="254"/>
      <c r="TY9" s="254"/>
      <c r="TZ9" s="254"/>
      <c r="UA9" s="254"/>
      <c r="UB9" s="254"/>
      <c r="UC9" s="254"/>
      <c r="UD9" s="254"/>
      <c r="UE9" s="254"/>
      <c r="UF9" s="254"/>
      <c r="UG9" s="254"/>
      <c r="UH9" s="254"/>
      <c r="UI9" s="254"/>
    </row>
    <row r="10" spans="1:555" thickBot="1" x14ac:dyDescent="0.35">
      <c r="A10" s="254"/>
      <c r="B10" s="84"/>
      <c r="C10" s="29" t="s">
        <v>1308</v>
      </c>
      <c r="D10" s="98">
        <f>SUM(F17:F30)</f>
        <v>10000</v>
      </c>
      <c r="E10" s="254"/>
      <c r="F10" s="68"/>
      <c r="G10" s="72"/>
      <c r="H10" s="68"/>
      <c r="I10" s="68"/>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c r="DQ10" s="254"/>
      <c r="DR10" s="254"/>
      <c r="DS10" s="254"/>
      <c r="DT10" s="254"/>
      <c r="DU10" s="254"/>
      <c r="DV10" s="254"/>
      <c r="DW10" s="254"/>
      <c r="DX10" s="254"/>
      <c r="DY10" s="254"/>
      <c r="DZ10" s="254"/>
      <c r="EA10" s="254"/>
      <c r="EB10" s="254"/>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G10" s="254"/>
      <c r="FH10" s="254"/>
      <c r="FI10" s="254"/>
      <c r="FJ10" s="254"/>
      <c r="FK10" s="254"/>
      <c r="FL10" s="254"/>
      <c r="FM10" s="254"/>
      <c r="FN10" s="254"/>
      <c r="FO10" s="254"/>
      <c r="FP10" s="254"/>
      <c r="FQ10" s="254"/>
      <c r="FR10" s="254"/>
      <c r="FS10" s="254"/>
      <c r="FT10" s="254"/>
      <c r="FU10" s="254"/>
      <c r="FV10" s="254"/>
      <c r="FW10" s="254"/>
      <c r="FX10" s="254"/>
      <c r="FY10" s="254"/>
      <c r="FZ10" s="254"/>
      <c r="GA10" s="254"/>
      <c r="GB10" s="254"/>
      <c r="GC10" s="254"/>
      <c r="GD10" s="254"/>
      <c r="GE10" s="254"/>
      <c r="GF10" s="254"/>
      <c r="GG10" s="254"/>
      <c r="GH10" s="254"/>
      <c r="GI10" s="254"/>
      <c r="GJ10" s="254"/>
      <c r="GK10" s="254"/>
      <c r="GL10" s="254"/>
      <c r="GM10" s="254"/>
      <c r="GN10" s="254"/>
      <c r="GO10" s="254"/>
      <c r="GP10" s="254"/>
      <c r="GQ10" s="254"/>
      <c r="GR10" s="254"/>
      <c r="GS10" s="254"/>
      <c r="GT10" s="254"/>
      <c r="GU10" s="254"/>
      <c r="GV10" s="254"/>
      <c r="GW10" s="254"/>
      <c r="GX10" s="254"/>
      <c r="GY10" s="254"/>
      <c r="GZ10" s="254"/>
      <c r="HA10" s="254"/>
      <c r="HB10" s="254"/>
      <c r="HC10" s="254"/>
      <c r="HD10" s="254"/>
      <c r="HE10" s="254"/>
      <c r="HF10" s="254"/>
      <c r="HG10" s="254"/>
      <c r="HH10" s="254"/>
      <c r="HI10" s="254"/>
      <c r="HJ10" s="254"/>
      <c r="HK10" s="254"/>
      <c r="HL10" s="254"/>
      <c r="HM10" s="254"/>
      <c r="HN10" s="254"/>
      <c r="HO10" s="254"/>
      <c r="HP10" s="254"/>
      <c r="HQ10" s="254"/>
      <c r="HR10" s="254"/>
      <c r="HS10" s="254"/>
      <c r="HT10" s="254"/>
      <c r="HU10" s="254"/>
      <c r="HV10" s="254"/>
      <c r="HW10" s="254"/>
      <c r="HX10" s="254"/>
      <c r="HY10" s="254"/>
      <c r="HZ10" s="254"/>
      <c r="IA10" s="254"/>
      <c r="IB10" s="254"/>
      <c r="IC10" s="254"/>
      <c r="ID10" s="254"/>
      <c r="IE10" s="254"/>
      <c r="IF10" s="254"/>
      <c r="IG10" s="254"/>
      <c r="IH10" s="254"/>
      <c r="II10" s="254"/>
      <c r="IJ10" s="254"/>
      <c r="IK10" s="254"/>
      <c r="IL10" s="254"/>
      <c r="IM10" s="254"/>
      <c r="IN10" s="254"/>
      <c r="IO10" s="254"/>
      <c r="IP10" s="254"/>
      <c r="IQ10" s="254"/>
      <c r="IR10" s="254"/>
      <c r="IS10" s="254"/>
      <c r="IT10" s="254"/>
      <c r="IU10" s="254"/>
      <c r="IV10" s="254"/>
      <c r="IW10" s="254"/>
      <c r="IX10" s="254"/>
      <c r="IY10" s="254"/>
      <c r="IZ10" s="254"/>
      <c r="JA10" s="254"/>
      <c r="JB10" s="254"/>
      <c r="JC10" s="254"/>
      <c r="JD10" s="254"/>
      <c r="JE10" s="254"/>
      <c r="JF10" s="254"/>
      <c r="JG10" s="254"/>
      <c r="JH10" s="254"/>
      <c r="JI10" s="254"/>
      <c r="JJ10" s="254"/>
      <c r="JK10" s="254"/>
      <c r="JL10" s="254"/>
      <c r="JM10" s="254"/>
      <c r="JN10" s="254"/>
      <c r="JO10" s="254"/>
      <c r="JP10" s="254"/>
      <c r="JQ10" s="254"/>
      <c r="JR10" s="254"/>
      <c r="JS10" s="254"/>
      <c r="JT10" s="254"/>
      <c r="JU10" s="254"/>
      <c r="JV10" s="254"/>
      <c r="JW10" s="254"/>
      <c r="JX10" s="254"/>
      <c r="JY10" s="254"/>
      <c r="JZ10" s="254"/>
      <c r="KA10" s="254"/>
      <c r="KB10" s="254"/>
      <c r="KC10" s="254"/>
      <c r="KD10" s="254"/>
      <c r="KE10" s="254"/>
      <c r="KF10" s="254"/>
      <c r="KG10" s="254"/>
      <c r="KH10" s="254"/>
      <c r="KI10" s="254"/>
      <c r="KJ10" s="254"/>
      <c r="KK10" s="254"/>
      <c r="KL10" s="254"/>
      <c r="KM10" s="254"/>
      <c r="KN10" s="254"/>
      <c r="KO10" s="254"/>
      <c r="KP10" s="254"/>
      <c r="KQ10" s="254"/>
      <c r="KR10" s="254"/>
      <c r="KS10" s="254"/>
      <c r="KT10" s="254"/>
      <c r="KU10" s="254"/>
      <c r="KV10" s="254"/>
      <c r="KW10" s="254"/>
      <c r="KX10" s="254"/>
      <c r="KY10" s="254"/>
      <c r="KZ10" s="254"/>
      <c r="LA10" s="254"/>
      <c r="LB10" s="254"/>
      <c r="LC10" s="254"/>
      <c r="LD10" s="254"/>
      <c r="LE10" s="254"/>
      <c r="LF10" s="254"/>
      <c r="LG10" s="254"/>
      <c r="LH10" s="254"/>
      <c r="LI10" s="254"/>
      <c r="LJ10" s="254"/>
      <c r="LK10" s="254"/>
      <c r="LL10" s="254"/>
      <c r="LM10" s="254"/>
      <c r="LN10" s="254"/>
      <c r="LO10" s="254"/>
      <c r="LP10" s="254"/>
      <c r="LQ10" s="254"/>
      <c r="LR10" s="254"/>
      <c r="LS10" s="254"/>
      <c r="LT10" s="254"/>
      <c r="LU10" s="254"/>
      <c r="LV10" s="254"/>
      <c r="LW10" s="254"/>
      <c r="LX10" s="254"/>
      <c r="LY10" s="254"/>
      <c r="LZ10" s="254"/>
      <c r="MA10" s="254"/>
      <c r="MB10" s="254"/>
      <c r="MC10" s="254"/>
      <c r="MD10" s="254"/>
      <c r="ME10" s="254"/>
      <c r="MF10" s="254"/>
      <c r="MG10" s="254"/>
      <c r="MH10" s="254"/>
      <c r="MI10" s="254"/>
      <c r="MJ10" s="254"/>
      <c r="MK10" s="254"/>
      <c r="ML10" s="254"/>
      <c r="MM10" s="254"/>
      <c r="MN10" s="254"/>
      <c r="MO10" s="254"/>
      <c r="MP10" s="254"/>
      <c r="MQ10" s="254"/>
      <c r="MR10" s="254"/>
      <c r="MS10" s="254"/>
      <c r="MT10" s="254"/>
      <c r="MU10" s="254"/>
      <c r="MV10" s="254"/>
      <c r="MW10" s="254"/>
      <c r="MX10" s="254"/>
      <c r="MY10" s="254"/>
      <c r="MZ10" s="254"/>
      <c r="NA10" s="254"/>
      <c r="NB10" s="254"/>
      <c r="NC10" s="254"/>
      <c r="ND10" s="254"/>
      <c r="NE10" s="254"/>
      <c r="NF10" s="254"/>
      <c r="NG10" s="254"/>
      <c r="NH10" s="254"/>
      <c r="NI10" s="254"/>
      <c r="NJ10" s="254"/>
      <c r="NK10" s="254"/>
      <c r="NL10" s="254"/>
      <c r="NM10" s="254"/>
      <c r="NN10" s="254"/>
      <c r="NO10" s="254"/>
      <c r="NP10" s="254"/>
      <c r="NQ10" s="254"/>
      <c r="NR10" s="254"/>
      <c r="NS10" s="254"/>
      <c r="NT10" s="254"/>
      <c r="NU10" s="254"/>
      <c r="NV10" s="254"/>
      <c r="NW10" s="254"/>
      <c r="NX10" s="254"/>
      <c r="NY10" s="254"/>
      <c r="NZ10" s="254"/>
      <c r="OA10" s="254"/>
      <c r="OB10" s="254"/>
      <c r="OC10" s="254"/>
      <c r="OD10" s="254"/>
      <c r="OE10" s="254"/>
      <c r="OF10" s="254"/>
      <c r="OG10" s="254"/>
      <c r="OH10" s="254"/>
      <c r="OI10" s="254"/>
      <c r="OJ10" s="254"/>
      <c r="OK10" s="254"/>
      <c r="OL10" s="254"/>
      <c r="OM10" s="254"/>
      <c r="ON10" s="254"/>
      <c r="OO10" s="254"/>
      <c r="OP10" s="254"/>
      <c r="OQ10" s="254"/>
      <c r="OR10" s="254"/>
      <c r="OS10" s="254"/>
      <c r="OT10" s="254"/>
      <c r="OU10" s="254"/>
      <c r="OV10" s="254"/>
      <c r="OW10" s="254"/>
      <c r="OX10" s="254"/>
      <c r="OY10" s="254"/>
      <c r="OZ10" s="254"/>
      <c r="PA10" s="254"/>
      <c r="PB10" s="254"/>
      <c r="PC10" s="254"/>
      <c r="PD10" s="254"/>
      <c r="PE10" s="254"/>
      <c r="PF10" s="254"/>
      <c r="PG10" s="254"/>
      <c r="PH10" s="254"/>
      <c r="PI10" s="254"/>
      <c r="PJ10" s="254"/>
      <c r="PK10" s="254"/>
      <c r="PL10" s="254"/>
      <c r="PM10" s="254"/>
      <c r="PN10" s="254"/>
      <c r="PO10" s="254"/>
      <c r="PP10" s="254"/>
      <c r="PQ10" s="254"/>
      <c r="PR10" s="254"/>
      <c r="PS10" s="254"/>
      <c r="PT10" s="254"/>
      <c r="PU10" s="254"/>
      <c r="PV10" s="254"/>
      <c r="PW10" s="254"/>
      <c r="PX10" s="254"/>
      <c r="PY10" s="254"/>
      <c r="PZ10" s="254"/>
      <c r="QA10" s="254"/>
      <c r="QB10" s="254"/>
      <c r="QC10" s="254"/>
      <c r="QD10" s="254"/>
      <c r="QE10" s="254"/>
      <c r="QF10" s="254"/>
      <c r="QG10" s="254"/>
      <c r="QH10" s="254"/>
      <c r="QI10" s="254"/>
      <c r="QJ10" s="254"/>
      <c r="QK10" s="254"/>
      <c r="QL10" s="254"/>
      <c r="QM10" s="254"/>
      <c r="QN10" s="254"/>
      <c r="QO10" s="254"/>
      <c r="QP10" s="254"/>
      <c r="QQ10" s="254"/>
      <c r="QR10" s="254"/>
      <c r="QS10" s="254"/>
      <c r="QT10" s="254"/>
      <c r="QU10" s="254"/>
      <c r="QV10" s="254"/>
      <c r="QW10" s="254"/>
      <c r="QX10" s="254"/>
      <c r="QY10" s="254"/>
      <c r="QZ10" s="254"/>
      <c r="RA10" s="254"/>
      <c r="RB10" s="254"/>
      <c r="RC10" s="254"/>
      <c r="RD10" s="254"/>
      <c r="RE10" s="254"/>
      <c r="RF10" s="254"/>
      <c r="RG10" s="254"/>
      <c r="RH10" s="254"/>
      <c r="RI10" s="254"/>
      <c r="RJ10" s="254"/>
      <c r="RK10" s="254"/>
      <c r="RL10" s="254"/>
      <c r="RM10" s="254"/>
      <c r="RN10" s="254"/>
      <c r="RO10" s="254"/>
      <c r="RP10" s="254"/>
      <c r="RQ10" s="254"/>
      <c r="RR10" s="254"/>
      <c r="RS10" s="254"/>
      <c r="RT10" s="254"/>
      <c r="RU10" s="254"/>
      <c r="RV10" s="254"/>
      <c r="RW10" s="254"/>
      <c r="RX10" s="254"/>
      <c r="RY10" s="254"/>
      <c r="RZ10" s="254"/>
      <c r="SA10" s="254"/>
      <c r="SB10" s="254"/>
      <c r="SC10" s="254"/>
      <c r="SD10" s="254"/>
      <c r="SE10" s="254"/>
      <c r="SF10" s="254"/>
      <c r="SG10" s="254"/>
      <c r="SH10" s="254"/>
      <c r="SI10" s="254"/>
      <c r="SJ10" s="254"/>
      <c r="SK10" s="254"/>
      <c r="SL10" s="254"/>
      <c r="SM10" s="254"/>
      <c r="SN10" s="254"/>
      <c r="SO10" s="254"/>
      <c r="SP10" s="254"/>
      <c r="SQ10" s="254"/>
      <c r="SR10" s="254"/>
      <c r="SS10" s="254"/>
      <c r="ST10" s="254"/>
      <c r="SU10" s="254"/>
      <c r="SV10" s="254"/>
      <c r="SW10" s="254"/>
      <c r="SX10" s="254"/>
      <c r="SY10" s="254"/>
      <c r="SZ10" s="254"/>
      <c r="TA10" s="254"/>
      <c r="TB10" s="254"/>
      <c r="TC10" s="254"/>
      <c r="TD10" s="254"/>
      <c r="TE10" s="254"/>
      <c r="TF10" s="254"/>
      <c r="TG10" s="254"/>
      <c r="TH10" s="254"/>
      <c r="TI10" s="254"/>
      <c r="TJ10" s="254"/>
      <c r="TK10" s="254"/>
      <c r="TL10" s="254"/>
      <c r="TM10" s="254"/>
      <c r="TN10" s="254"/>
      <c r="TO10" s="254"/>
      <c r="TP10" s="254"/>
      <c r="TQ10" s="254"/>
      <c r="TR10" s="254"/>
      <c r="TS10" s="254"/>
      <c r="TT10" s="254"/>
      <c r="TU10" s="254"/>
      <c r="TV10" s="254"/>
      <c r="TW10" s="254"/>
      <c r="TX10" s="254"/>
      <c r="TY10" s="254"/>
      <c r="TZ10" s="254"/>
      <c r="UA10" s="254"/>
      <c r="UB10" s="254"/>
      <c r="UC10" s="254"/>
      <c r="UD10" s="254"/>
      <c r="UE10" s="254"/>
      <c r="UF10" s="254"/>
      <c r="UG10" s="254"/>
      <c r="UH10" s="254"/>
      <c r="UI10" s="254"/>
    </row>
    <row r="11" spans="1:555" ht="14.45" x14ac:dyDescent="0.3">
      <c r="A11" s="254"/>
      <c r="B11" s="84"/>
      <c r="C11" s="68"/>
      <c r="D11" s="31"/>
      <c r="E11" s="84"/>
      <c r="F11" s="84"/>
      <c r="G11" s="84"/>
      <c r="H11" s="69"/>
      <c r="I11" s="69"/>
      <c r="J11" s="69"/>
      <c r="K11" s="102"/>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4"/>
      <c r="FL11" s="254"/>
      <c r="FM11" s="254"/>
      <c r="FN11" s="254"/>
      <c r="FO11" s="254"/>
      <c r="FP11" s="254"/>
      <c r="FQ11" s="254"/>
      <c r="FR11" s="254"/>
      <c r="FS11" s="254"/>
      <c r="FT11" s="254"/>
      <c r="FU11" s="254"/>
      <c r="FV11" s="254"/>
      <c r="FW11" s="254"/>
      <c r="FX11" s="254"/>
      <c r="FY11" s="254"/>
      <c r="FZ11" s="254"/>
      <c r="GA11" s="254"/>
      <c r="GB11" s="254"/>
      <c r="GC11" s="254"/>
      <c r="GD11" s="254"/>
      <c r="GE11" s="254"/>
      <c r="GF11" s="254"/>
      <c r="GG11" s="254"/>
      <c r="GH11" s="254"/>
      <c r="GI11" s="254"/>
      <c r="GJ11" s="254"/>
      <c r="GK11" s="254"/>
      <c r="GL11" s="254"/>
      <c r="GM11" s="254"/>
      <c r="GN11" s="254"/>
      <c r="GO11" s="254"/>
      <c r="GP11" s="254"/>
      <c r="GQ11" s="254"/>
      <c r="GR11" s="254"/>
      <c r="GS11" s="254"/>
      <c r="GT11" s="254"/>
      <c r="GU11" s="254"/>
      <c r="GV11" s="254"/>
      <c r="GW11" s="254"/>
      <c r="GX11" s="254"/>
      <c r="GY11" s="254"/>
      <c r="GZ11" s="254"/>
      <c r="HA11" s="254"/>
      <c r="HB11" s="254"/>
      <c r="HC11" s="254"/>
      <c r="HD11" s="254"/>
      <c r="HE11" s="254"/>
      <c r="HF11" s="254"/>
      <c r="HG11" s="254"/>
      <c r="HH11" s="254"/>
      <c r="HI11" s="254"/>
      <c r="HJ11" s="254"/>
      <c r="HK11" s="254"/>
      <c r="HL11" s="254"/>
      <c r="HM11" s="254"/>
      <c r="HN11" s="254"/>
      <c r="HO11" s="254"/>
      <c r="HP11" s="254"/>
      <c r="HQ11" s="254"/>
      <c r="HR11" s="254"/>
      <c r="HS11" s="254"/>
      <c r="HT11" s="254"/>
      <c r="HU11" s="254"/>
      <c r="HV11" s="254"/>
      <c r="HW11" s="254"/>
      <c r="HX11" s="254"/>
      <c r="HY11" s="254"/>
      <c r="HZ11" s="254"/>
      <c r="IA11" s="254"/>
      <c r="IB11" s="254"/>
      <c r="IC11" s="254"/>
      <c r="ID11" s="254"/>
      <c r="IE11" s="254"/>
      <c r="IF11" s="254"/>
      <c r="IG11" s="254"/>
      <c r="IH11" s="254"/>
      <c r="II11" s="254"/>
      <c r="IJ11" s="254"/>
      <c r="IK11" s="254"/>
      <c r="IL11" s="254"/>
      <c r="IM11" s="254"/>
      <c r="IN11" s="254"/>
      <c r="IO11" s="254"/>
      <c r="IP11" s="254"/>
      <c r="IQ11" s="254"/>
      <c r="IR11" s="254"/>
      <c r="IS11" s="254"/>
      <c r="IT11" s="254"/>
      <c r="IU11" s="254"/>
      <c r="IV11" s="254"/>
      <c r="IW11" s="254"/>
      <c r="IX11" s="254"/>
      <c r="IY11" s="254"/>
      <c r="IZ11" s="254"/>
      <c r="JA11" s="254"/>
      <c r="JB11" s="254"/>
      <c r="JC11" s="254"/>
      <c r="JD11" s="254"/>
      <c r="JE11" s="254"/>
      <c r="JF11" s="254"/>
      <c r="JG11" s="254"/>
      <c r="JH11" s="254"/>
      <c r="JI11" s="254"/>
      <c r="JJ11" s="254"/>
      <c r="JK11" s="254"/>
      <c r="JL11" s="254"/>
      <c r="JM11" s="254"/>
      <c r="JN11" s="254"/>
      <c r="JO11" s="254"/>
      <c r="JP11" s="254"/>
      <c r="JQ11" s="254"/>
      <c r="JR11" s="254"/>
      <c r="JS11" s="254"/>
      <c r="JT11" s="254"/>
      <c r="JU11" s="254"/>
      <c r="JV11" s="254"/>
      <c r="JW11" s="254"/>
      <c r="JX11" s="254"/>
      <c r="JY11" s="254"/>
      <c r="JZ11" s="254"/>
      <c r="KA11" s="254"/>
      <c r="KB11" s="254"/>
      <c r="KC11" s="254"/>
      <c r="KD11" s="254"/>
      <c r="KE11" s="254"/>
      <c r="KF11" s="254"/>
      <c r="KG11" s="254"/>
      <c r="KH11" s="254"/>
      <c r="KI11" s="254"/>
      <c r="KJ11" s="254"/>
      <c r="KK11" s="254"/>
      <c r="KL11" s="254"/>
      <c r="KM11" s="254"/>
      <c r="KN11" s="254"/>
      <c r="KO11" s="254"/>
      <c r="KP11" s="254"/>
      <c r="KQ11" s="254"/>
      <c r="KR11" s="254"/>
      <c r="KS11" s="254"/>
      <c r="KT11" s="254"/>
      <c r="KU11" s="254"/>
      <c r="KV11" s="254"/>
      <c r="KW11" s="254"/>
      <c r="KX11" s="254"/>
      <c r="KY11" s="254"/>
      <c r="KZ11" s="254"/>
      <c r="LA11" s="254"/>
      <c r="LB11" s="254"/>
      <c r="LC11" s="254"/>
      <c r="LD11" s="254"/>
      <c r="LE11" s="254"/>
      <c r="LF11" s="254"/>
      <c r="LG11" s="254"/>
      <c r="LH11" s="254"/>
      <c r="LI11" s="254"/>
      <c r="LJ11" s="254"/>
      <c r="LK11" s="254"/>
      <c r="LL11" s="254"/>
      <c r="LM11" s="254"/>
      <c r="LN11" s="254"/>
      <c r="LO11" s="254"/>
      <c r="LP11" s="254"/>
      <c r="LQ11" s="254"/>
      <c r="LR11" s="254"/>
      <c r="LS11" s="254"/>
      <c r="LT11" s="254"/>
      <c r="LU11" s="254"/>
      <c r="LV11" s="254"/>
      <c r="LW11" s="254"/>
      <c r="LX11" s="254"/>
      <c r="LY11" s="254"/>
      <c r="LZ11" s="254"/>
      <c r="MA11" s="254"/>
      <c r="MB11" s="254"/>
      <c r="MC11" s="254"/>
      <c r="MD11" s="254"/>
      <c r="ME11" s="254"/>
      <c r="MF11" s="254"/>
      <c r="MG11" s="254"/>
      <c r="MH11" s="254"/>
      <c r="MI11" s="254"/>
      <c r="MJ11" s="254"/>
      <c r="MK11" s="254"/>
      <c r="ML11" s="254"/>
      <c r="MM11" s="254"/>
      <c r="MN11" s="254"/>
      <c r="MO11" s="254"/>
      <c r="MP11" s="254"/>
      <c r="MQ11" s="254"/>
      <c r="MR11" s="254"/>
      <c r="MS11" s="254"/>
      <c r="MT11" s="254"/>
      <c r="MU11" s="254"/>
      <c r="MV11" s="254"/>
      <c r="MW11" s="254"/>
      <c r="MX11" s="254"/>
      <c r="MY11" s="254"/>
      <c r="MZ11" s="254"/>
      <c r="NA11" s="254"/>
      <c r="NB11" s="254"/>
      <c r="NC11" s="254"/>
      <c r="ND11" s="254"/>
      <c r="NE11" s="254"/>
      <c r="NF11" s="254"/>
      <c r="NG11" s="254"/>
      <c r="NH11" s="254"/>
      <c r="NI11" s="254"/>
      <c r="NJ11" s="254"/>
      <c r="NK11" s="254"/>
      <c r="NL11" s="254"/>
      <c r="NM11" s="254"/>
      <c r="NN11" s="254"/>
      <c r="NO11" s="254"/>
      <c r="NP11" s="254"/>
      <c r="NQ11" s="254"/>
      <c r="NR11" s="254"/>
      <c r="NS11" s="254"/>
      <c r="NT11" s="254"/>
      <c r="NU11" s="254"/>
      <c r="NV11" s="254"/>
      <c r="NW11" s="254"/>
      <c r="NX11" s="254"/>
      <c r="NY11" s="254"/>
      <c r="NZ11" s="254"/>
      <c r="OA11" s="254"/>
      <c r="OB11" s="254"/>
      <c r="OC11" s="254"/>
      <c r="OD11" s="254"/>
      <c r="OE11" s="254"/>
      <c r="OF11" s="254"/>
      <c r="OG11" s="254"/>
      <c r="OH11" s="254"/>
      <c r="OI11" s="254"/>
      <c r="OJ11" s="254"/>
      <c r="OK11" s="254"/>
      <c r="OL11" s="254"/>
      <c r="OM11" s="254"/>
      <c r="ON11" s="254"/>
      <c r="OO11" s="254"/>
      <c r="OP11" s="254"/>
      <c r="OQ11" s="254"/>
      <c r="OR11" s="254"/>
      <c r="OS11" s="254"/>
      <c r="OT11" s="254"/>
      <c r="OU11" s="254"/>
      <c r="OV11" s="254"/>
      <c r="OW11" s="254"/>
      <c r="OX11" s="254"/>
      <c r="OY11" s="254"/>
      <c r="OZ11" s="254"/>
      <c r="PA11" s="254"/>
      <c r="PB11" s="254"/>
      <c r="PC11" s="254"/>
      <c r="PD11" s="254"/>
      <c r="PE11" s="254"/>
      <c r="PF11" s="254"/>
      <c r="PG11" s="254"/>
      <c r="PH11" s="254"/>
      <c r="PI11" s="254"/>
      <c r="PJ11" s="254"/>
      <c r="PK11" s="254"/>
      <c r="PL11" s="254"/>
      <c r="PM11" s="254"/>
      <c r="PN11" s="254"/>
      <c r="PO11" s="254"/>
      <c r="PP11" s="254"/>
      <c r="PQ11" s="254"/>
      <c r="PR11" s="254"/>
      <c r="PS11" s="254"/>
      <c r="PT11" s="254"/>
      <c r="PU11" s="254"/>
      <c r="PV11" s="254"/>
      <c r="PW11" s="254"/>
      <c r="PX11" s="254"/>
      <c r="PY11" s="254"/>
      <c r="PZ11" s="254"/>
      <c r="QA11" s="254"/>
      <c r="QB11" s="254"/>
      <c r="QC11" s="254"/>
      <c r="QD11" s="254"/>
      <c r="QE11" s="254"/>
      <c r="QF11" s="254"/>
      <c r="QG11" s="254"/>
      <c r="QH11" s="254"/>
      <c r="QI11" s="254"/>
      <c r="QJ11" s="254"/>
      <c r="QK11" s="254"/>
      <c r="QL11" s="254"/>
      <c r="QM11" s="254"/>
      <c r="QN11" s="254"/>
      <c r="QO11" s="254"/>
      <c r="QP11" s="254"/>
      <c r="QQ11" s="254"/>
      <c r="QR11" s="254"/>
      <c r="QS11" s="254"/>
      <c r="QT11" s="254"/>
      <c r="QU11" s="254"/>
      <c r="QV11" s="254"/>
      <c r="QW11" s="254"/>
      <c r="QX11" s="254"/>
      <c r="QY11" s="254"/>
      <c r="QZ11" s="254"/>
      <c r="RA11" s="254"/>
      <c r="RB11" s="254"/>
      <c r="RC11" s="254"/>
      <c r="RD11" s="254"/>
      <c r="RE11" s="254"/>
      <c r="RF11" s="254"/>
      <c r="RG11" s="254"/>
      <c r="RH11" s="254"/>
      <c r="RI11" s="254"/>
      <c r="RJ11" s="254"/>
      <c r="RK11" s="254"/>
      <c r="RL11" s="254"/>
      <c r="RM11" s="254"/>
      <c r="RN11" s="254"/>
      <c r="RO11" s="254"/>
      <c r="RP11" s="254"/>
      <c r="RQ11" s="254"/>
      <c r="RR11" s="254"/>
      <c r="RS11" s="254"/>
      <c r="RT11" s="254"/>
      <c r="RU11" s="254"/>
      <c r="RV11" s="254"/>
      <c r="RW11" s="254"/>
      <c r="RX11" s="254"/>
      <c r="RY11" s="254"/>
      <c r="RZ11" s="254"/>
      <c r="SA11" s="254"/>
      <c r="SB11" s="254"/>
      <c r="SC11" s="254"/>
      <c r="SD11" s="254"/>
      <c r="SE11" s="254"/>
      <c r="SF11" s="254"/>
      <c r="SG11" s="254"/>
      <c r="SH11" s="254"/>
      <c r="SI11" s="254"/>
      <c r="SJ11" s="254"/>
      <c r="SK11" s="254"/>
      <c r="SL11" s="254"/>
      <c r="SM11" s="254"/>
      <c r="SN11" s="254"/>
      <c r="SO11" s="254"/>
      <c r="SP11" s="254"/>
      <c r="SQ11" s="254"/>
      <c r="SR11" s="254"/>
      <c r="SS11" s="254"/>
      <c r="ST11" s="254"/>
      <c r="SU11" s="254"/>
      <c r="SV11" s="254"/>
      <c r="SW11" s="254"/>
      <c r="SX11" s="254"/>
      <c r="SY11" s="254"/>
      <c r="SZ11" s="254"/>
      <c r="TA11" s="254"/>
      <c r="TB11" s="254"/>
      <c r="TC11" s="254"/>
      <c r="TD11" s="254"/>
      <c r="TE11" s="254"/>
      <c r="TF11" s="254"/>
      <c r="TG11" s="254"/>
      <c r="TH11" s="254"/>
      <c r="TI11" s="254"/>
      <c r="TJ11" s="254"/>
      <c r="TK11" s="254"/>
      <c r="TL11" s="254"/>
      <c r="TM11" s="254"/>
      <c r="TN11" s="254"/>
      <c r="TO11" s="254"/>
      <c r="TP11" s="254"/>
      <c r="TQ11" s="254"/>
      <c r="TR11" s="254"/>
      <c r="TS11" s="254"/>
      <c r="TT11" s="254"/>
      <c r="TU11" s="254"/>
      <c r="TV11" s="254"/>
      <c r="TW11" s="254"/>
      <c r="TX11" s="254"/>
      <c r="TY11" s="254"/>
      <c r="TZ11" s="254"/>
      <c r="UA11" s="254"/>
      <c r="UB11" s="254"/>
      <c r="UC11" s="254"/>
      <c r="UD11" s="254"/>
      <c r="UE11" s="254"/>
      <c r="UF11" s="254"/>
      <c r="UG11" s="254"/>
      <c r="UH11" s="254"/>
      <c r="UI11" s="254"/>
    </row>
    <row r="12" spans="1:555" ht="14.45" x14ac:dyDescent="0.3">
      <c r="A12" s="254"/>
      <c r="B12" s="84"/>
      <c r="C12" s="68"/>
      <c r="D12" s="31"/>
      <c r="E12" s="84"/>
      <c r="F12" s="84"/>
      <c r="G12" s="84"/>
      <c r="H12" s="69"/>
      <c r="I12" s="69"/>
      <c r="J12" s="69"/>
      <c r="K12" s="102"/>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c r="DM12" s="254"/>
      <c r="DN12" s="254"/>
      <c r="DO12" s="254"/>
      <c r="DP12" s="254"/>
      <c r="DQ12" s="254"/>
      <c r="DR12" s="254"/>
      <c r="DS12" s="254"/>
      <c r="DT12" s="254"/>
      <c r="DU12" s="254"/>
      <c r="DV12" s="254"/>
      <c r="DW12" s="254"/>
      <c r="DX12" s="254"/>
      <c r="DY12" s="254"/>
      <c r="DZ12" s="254"/>
      <c r="EA12" s="254"/>
      <c r="EB12" s="254"/>
      <c r="EC12" s="254"/>
      <c r="ED12" s="254"/>
      <c r="EE12" s="254"/>
      <c r="EF12" s="254"/>
      <c r="EG12" s="254"/>
      <c r="EH12" s="254"/>
      <c r="EI12" s="254"/>
      <c r="EJ12" s="254"/>
      <c r="EK12" s="254"/>
      <c r="EL12" s="254"/>
      <c r="EM12" s="254"/>
      <c r="EN12" s="254"/>
      <c r="EO12" s="254"/>
      <c r="EP12" s="254"/>
      <c r="EQ12" s="254"/>
      <c r="ER12" s="254"/>
      <c r="ES12" s="254"/>
      <c r="ET12" s="254"/>
      <c r="EU12" s="254"/>
      <c r="EV12" s="254"/>
      <c r="EW12" s="254"/>
      <c r="EX12" s="254"/>
      <c r="EY12" s="254"/>
      <c r="EZ12" s="254"/>
      <c r="FA12" s="254"/>
      <c r="FB12" s="254"/>
      <c r="FC12" s="254"/>
      <c r="FD12" s="254"/>
      <c r="FE12" s="254"/>
      <c r="FF12" s="254"/>
      <c r="FG12" s="254"/>
      <c r="FH12" s="254"/>
      <c r="FI12" s="254"/>
      <c r="FJ12" s="254"/>
      <c r="FK12" s="254"/>
      <c r="FL12" s="254"/>
      <c r="FM12" s="254"/>
      <c r="FN12" s="254"/>
      <c r="FO12" s="254"/>
      <c r="FP12" s="254"/>
      <c r="FQ12" s="254"/>
      <c r="FR12" s="254"/>
      <c r="FS12" s="254"/>
      <c r="FT12" s="254"/>
      <c r="FU12" s="254"/>
      <c r="FV12" s="254"/>
      <c r="FW12" s="254"/>
      <c r="FX12" s="254"/>
      <c r="FY12" s="254"/>
      <c r="FZ12" s="254"/>
      <c r="GA12" s="254"/>
      <c r="GB12" s="254"/>
      <c r="GC12" s="254"/>
      <c r="GD12" s="254"/>
      <c r="GE12" s="254"/>
      <c r="GF12" s="254"/>
      <c r="GG12" s="254"/>
      <c r="GH12" s="254"/>
      <c r="GI12" s="254"/>
      <c r="GJ12" s="254"/>
      <c r="GK12" s="254"/>
      <c r="GL12" s="254"/>
      <c r="GM12" s="254"/>
      <c r="GN12" s="254"/>
      <c r="GO12" s="254"/>
      <c r="GP12" s="254"/>
      <c r="GQ12" s="254"/>
      <c r="GR12" s="254"/>
      <c r="GS12" s="254"/>
      <c r="GT12" s="254"/>
      <c r="GU12" s="254"/>
      <c r="GV12" s="254"/>
      <c r="GW12" s="254"/>
      <c r="GX12" s="254"/>
      <c r="GY12" s="254"/>
      <c r="GZ12" s="254"/>
      <c r="HA12" s="254"/>
      <c r="HB12" s="254"/>
      <c r="HC12" s="254"/>
      <c r="HD12" s="254"/>
      <c r="HE12" s="254"/>
      <c r="HF12" s="254"/>
      <c r="HG12" s="254"/>
      <c r="HH12" s="254"/>
      <c r="HI12" s="254"/>
      <c r="HJ12" s="254"/>
      <c r="HK12" s="254"/>
      <c r="HL12" s="254"/>
      <c r="HM12" s="254"/>
      <c r="HN12" s="254"/>
      <c r="HO12" s="254"/>
      <c r="HP12" s="254"/>
      <c r="HQ12" s="254"/>
      <c r="HR12" s="254"/>
      <c r="HS12" s="254"/>
      <c r="HT12" s="254"/>
      <c r="HU12" s="254"/>
      <c r="HV12" s="254"/>
      <c r="HW12" s="254"/>
      <c r="HX12" s="254"/>
      <c r="HY12" s="254"/>
      <c r="HZ12" s="254"/>
      <c r="IA12" s="254"/>
      <c r="IB12" s="254"/>
      <c r="IC12" s="254"/>
      <c r="ID12" s="254"/>
      <c r="IE12" s="254"/>
      <c r="IF12" s="254"/>
      <c r="IG12" s="254"/>
      <c r="IH12" s="254"/>
      <c r="II12" s="254"/>
      <c r="IJ12" s="254"/>
      <c r="IK12" s="254"/>
      <c r="IL12" s="254"/>
      <c r="IM12" s="254"/>
      <c r="IN12" s="254"/>
      <c r="IO12" s="254"/>
      <c r="IP12" s="254"/>
      <c r="IQ12" s="254"/>
      <c r="IR12" s="254"/>
      <c r="IS12" s="254"/>
      <c r="IT12" s="254"/>
      <c r="IU12" s="254"/>
      <c r="IV12" s="254"/>
      <c r="IW12" s="254"/>
      <c r="IX12" s="254"/>
      <c r="IY12" s="254"/>
      <c r="IZ12" s="254"/>
      <c r="JA12" s="254"/>
      <c r="JB12" s="254"/>
      <c r="JC12" s="254"/>
      <c r="JD12" s="254"/>
      <c r="JE12" s="254"/>
      <c r="JF12" s="254"/>
      <c r="JG12" s="254"/>
      <c r="JH12" s="254"/>
      <c r="JI12" s="254"/>
      <c r="JJ12" s="254"/>
      <c r="JK12" s="254"/>
      <c r="JL12" s="254"/>
      <c r="JM12" s="254"/>
      <c r="JN12" s="254"/>
      <c r="JO12" s="254"/>
      <c r="JP12" s="254"/>
      <c r="JQ12" s="254"/>
      <c r="JR12" s="254"/>
      <c r="JS12" s="254"/>
      <c r="JT12" s="254"/>
      <c r="JU12" s="254"/>
      <c r="JV12" s="254"/>
      <c r="JW12" s="254"/>
      <c r="JX12" s="254"/>
      <c r="JY12" s="254"/>
      <c r="JZ12" s="254"/>
      <c r="KA12" s="254"/>
      <c r="KB12" s="254"/>
      <c r="KC12" s="254"/>
      <c r="KD12" s="254"/>
      <c r="KE12" s="254"/>
      <c r="KF12" s="254"/>
      <c r="KG12" s="254"/>
      <c r="KH12" s="254"/>
      <c r="KI12" s="254"/>
      <c r="KJ12" s="254"/>
      <c r="KK12" s="254"/>
      <c r="KL12" s="254"/>
      <c r="KM12" s="254"/>
      <c r="KN12" s="254"/>
      <c r="KO12" s="254"/>
      <c r="KP12" s="254"/>
      <c r="KQ12" s="254"/>
      <c r="KR12" s="254"/>
      <c r="KS12" s="254"/>
      <c r="KT12" s="254"/>
      <c r="KU12" s="254"/>
      <c r="KV12" s="254"/>
      <c r="KW12" s="254"/>
      <c r="KX12" s="254"/>
      <c r="KY12" s="254"/>
      <c r="KZ12" s="254"/>
      <c r="LA12" s="254"/>
      <c r="LB12" s="254"/>
      <c r="LC12" s="254"/>
      <c r="LD12" s="254"/>
      <c r="LE12" s="254"/>
      <c r="LF12" s="254"/>
      <c r="LG12" s="254"/>
      <c r="LH12" s="254"/>
      <c r="LI12" s="254"/>
      <c r="LJ12" s="254"/>
      <c r="LK12" s="254"/>
      <c r="LL12" s="254"/>
      <c r="LM12" s="254"/>
      <c r="LN12" s="254"/>
      <c r="LO12" s="254"/>
      <c r="LP12" s="254"/>
      <c r="LQ12" s="254"/>
      <c r="LR12" s="254"/>
      <c r="LS12" s="254"/>
      <c r="LT12" s="254"/>
      <c r="LU12" s="254"/>
      <c r="LV12" s="254"/>
      <c r="LW12" s="254"/>
      <c r="LX12" s="254"/>
      <c r="LY12" s="254"/>
      <c r="LZ12" s="254"/>
      <c r="MA12" s="254"/>
      <c r="MB12" s="254"/>
      <c r="MC12" s="254"/>
      <c r="MD12" s="254"/>
      <c r="ME12" s="254"/>
      <c r="MF12" s="254"/>
      <c r="MG12" s="254"/>
      <c r="MH12" s="254"/>
      <c r="MI12" s="254"/>
      <c r="MJ12" s="254"/>
      <c r="MK12" s="254"/>
      <c r="ML12" s="254"/>
      <c r="MM12" s="254"/>
      <c r="MN12" s="254"/>
      <c r="MO12" s="254"/>
      <c r="MP12" s="254"/>
      <c r="MQ12" s="254"/>
      <c r="MR12" s="254"/>
      <c r="MS12" s="254"/>
      <c r="MT12" s="254"/>
      <c r="MU12" s="254"/>
      <c r="MV12" s="254"/>
      <c r="MW12" s="254"/>
      <c r="MX12" s="254"/>
      <c r="MY12" s="254"/>
      <c r="MZ12" s="254"/>
      <c r="NA12" s="254"/>
      <c r="NB12" s="254"/>
      <c r="NC12" s="254"/>
      <c r="ND12" s="254"/>
      <c r="NE12" s="254"/>
      <c r="NF12" s="254"/>
      <c r="NG12" s="254"/>
      <c r="NH12" s="254"/>
      <c r="NI12" s="254"/>
      <c r="NJ12" s="254"/>
      <c r="NK12" s="254"/>
      <c r="NL12" s="254"/>
      <c r="NM12" s="254"/>
      <c r="NN12" s="254"/>
      <c r="NO12" s="254"/>
      <c r="NP12" s="254"/>
      <c r="NQ12" s="254"/>
      <c r="NR12" s="254"/>
      <c r="NS12" s="254"/>
      <c r="NT12" s="254"/>
      <c r="NU12" s="254"/>
      <c r="NV12" s="254"/>
      <c r="NW12" s="254"/>
      <c r="NX12" s="254"/>
      <c r="NY12" s="254"/>
      <c r="NZ12" s="254"/>
      <c r="OA12" s="254"/>
      <c r="OB12" s="254"/>
      <c r="OC12" s="254"/>
      <c r="OD12" s="254"/>
      <c r="OE12" s="254"/>
      <c r="OF12" s="254"/>
      <c r="OG12" s="254"/>
      <c r="OH12" s="254"/>
      <c r="OI12" s="254"/>
      <c r="OJ12" s="254"/>
      <c r="OK12" s="254"/>
      <c r="OL12" s="254"/>
      <c r="OM12" s="254"/>
      <c r="ON12" s="254"/>
      <c r="OO12" s="254"/>
      <c r="OP12" s="254"/>
      <c r="OQ12" s="254"/>
      <c r="OR12" s="254"/>
      <c r="OS12" s="254"/>
      <c r="OT12" s="254"/>
      <c r="OU12" s="254"/>
      <c r="OV12" s="254"/>
      <c r="OW12" s="254"/>
      <c r="OX12" s="254"/>
      <c r="OY12" s="254"/>
      <c r="OZ12" s="254"/>
      <c r="PA12" s="254"/>
      <c r="PB12" s="254"/>
      <c r="PC12" s="254"/>
      <c r="PD12" s="254"/>
      <c r="PE12" s="254"/>
      <c r="PF12" s="254"/>
      <c r="PG12" s="254"/>
      <c r="PH12" s="254"/>
      <c r="PI12" s="254"/>
      <c r="PJ12" s="254"/>
      <c r="PK12" s="254"/>
      <c r="PL12" s="254"/>
      <c r="PM12" s="254"/>
      <c r="PN12" s="254"/>
      <c r="PO12" s="254"/>
      <c r="PP12" s="254"/>
      <c r="PQ12" s="254"/>
      <c r="PR12" s="254"/>
      <c r="PS12" s="254"/>
      <c r="PT12" s="254"/>
      <c r="PU12" s="254"/>
      <c r="PV12" s="254"/>
      <c r="PW12" s="254"/>
      <c r="PX12" s="254"/>
      <c r="PY12" s="254"/>
      <c r="PZ12" s="254"/>
      <c r="QA12" s="254"/>
      <c r="QB12" s="254"/>
      <c r="QC12" s="254"/>
      <c r="QD12" s="254"/>
      <c r="QE12" s="254"/>
      <c r="QF12" s="254"/>
      <c r="QG12" s="254"/>
      <c r="QH12" s="254"/>
      <c r="QI12" s="254"/>
      <c r="QJ12" s="254"/>
      <c r="QK12" s="254"/>
      <c r="QL12" s="254"/>
      <c r="QM12" s="254"/>
      <c r="QN12" s="254"/>
      <c r="QO12" s="254"/>
      <c r="QP12" s="254"/>
      <c r="QQ12" s="254"/>
      <c r="QR12" s="254"/>
      <c r="QS12" s="254"/>
      <c r="QT12" s="254"/>
      <c r="QU12" s="254"/>
      <c r="QV12" s="254"/>
      <c r="QW12" s="254"/>
      <c r="QX12" s="254"/>
      <c r="QY12" s="254"/>
      <c r="QZ12" s="254"/>
      <c r="RA12" s="254"/>
      <c r="RB12" s="254"/>
      <c r="RC12" s="254"/>
      <c r="RD12" s="254"/>
      <c r="RE12" s="254"/>
      <c r="RF12" s="254"/>
      <c r="RG12" s="254"/>
      <c r="RH12" s="254"/>
      <c r="RI12" s="254"/>
      <c r="RJ12" s="254"/>
      <c r="RK12" s="254"/>
      <c r="RL12" s="254"/>
      <c r="RM12" s="254"/>
      <c r="RN12" s="254"/>
      <c r="RO12" s="254"/>
      <c r="RP12" s="254"/>
      <c r="RQ12" s="254"/>
      <c r="RR12" s="254"/>
      <c r="RS12" s="254"/>
      <c r="RT12" s="254"/>
      <c r="RU12" s="254"/>
      <c r="RV12" s="254"/>
      <c r="RW12" s="254"/>
      <c r="RX12" s="254"/>
      <c r="RY12" s="254"/>
      <c r="RZ12" s="254"/>
      <c r="SA12" s="254"/>
      <c r="SB12" s="254"/>
      <c r="SC12" s="254"/>
      <c r="SD12" s="254"/>
      <c r="SE12" s="254"/>
      <c r="SF12" s="254"/>
      <c r="SG12" s="254"/>
      <c r="SH12" s="254"/>
      <c r="SI12" s="254"/>
      <c r="SJ12" s="254"/>
      <c r="SK12" s="254"/>
      <c r="SL12" s="254"/>
      <c r="SM12" s="254"/>
      <c r="SN12" s="254"/>
      <c r="SO12" s="254"/>
      <c r="SP12" s="254"/>
      <c r="SQ12" s="254"/>
      <c r="SR12" s="254"/>
      <c r="SS12" s="254"/>
      <c r="ST12" s="254"/>
      <c r="SU12" s="254"/>
      <c r="SV12" s="254"/>
      <c r="SW12" s="254"/>
      <c r="SX12" s="254"/>
      <c r="SY12" s="254"/>
      <c r="SZ12" s="254"/>
      <c r="TA12" s="254"/>
      <c r="TB12" s="254"/>
      <c r="TC12" s="254"/>
      <c r="TD12" s="254"/>
      <c r="TE12" s="254"/>
      <c r="TF12" s="254"/>
      <c r="TG12" s="254"/>
      <c r="TH12" s="254"/>
      <c r="TI12" s="254"/>
      <c r="TJ12" s="254"/>
      <c r="TK12" s="254"/>
      <c r="TL12" s="254"/>
      <c r="TM12" s="254"/>
      <c r="TN12" s="254"/>
      <c r="TO12" s="254"/>
      <c r="TP12" s="254"/>
      <c r="TQ12" s="254"/>
      <c r="TR12" s="254"/>
      <c r="TS12" s="254"/>
      <c r="TT12" s="254"/>
      <c r="TU12" s="254"/>
      <c r="TV12" s="254"/>
      <c r="TW12" s="254"/>
      <c r="TX12" s="254"/>
      <c r="TY12" s="254"/>
      <c r="TZ12" s="254"/>
      <c r="UA12" s="254"/>
      <c r="UB12" s="254"/>
      <c r="UC12" s="254"/>
      <c r="UD12" s="254"/>
      <c r="UE12" s="254"/>
      <c r="UF12" s="254"/>
      <c r="UG12" s="254"/>
      <c r="UH12" s="254"/>
      <c r="UI12" s="254"/>
    </row>
    <row r="13" spans="1:555" ht="15.6" x14ac:dyDescent="0.3">
      <c r="A13" s="254"/>
      <c r="B13" s="84"/>
      <c r="C13" s="172" t="s">
        <v>1309</v>
      </c>
      <c r="D13" s="230" t="s">
        <v>1362</v>
      </c>
      <c r="E13" s="84"/>
      <c r="F13" s="84"/>
      <c r="G13" s="84"/>
      <c r="H13" s="69"/>
      <c r="I13" s="69"/>
      <c r="J13" s="69"/>
      <c r="K13" s="102"/>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c r="IU13" s="254"/>
      <c r="IV13" s="254"/>
      <c r="IW13" s="254"/>
      <c r="IX13" s="254"/>
      <c r="IY13" s="254"/>
      <c r="IZ13" s="254"/>
      <c r="JA13" s="254"/>
      <c r="JB13" s="254"/>
      <c r="JC13" s="254"/>
      <c r="JD13" s="254"/>
      <c r="JE13" s="254"/>
      <c r="JF13" s="254"/>
      <c r="JG13" s="254"/>
      <c r="JH13" s="254"/>
      <c r="JI13" s="254"/>
      <c r="JJ13" s="254"/>
      <c r="JK13" s="254"/>
      <c r="JL13" s="254"/>
      <c r="JM13" s="254"/>
      <c r="JN13" s="254"/>
      <c r="JO13" s="254"/>
      <c r="JP13" s="254"/>
      <c r="JQ13" s="254"/>
      <c r="JR13" s="254"/>
      <c r="JS13" s="254"/>
      <c r="JT13" s="254"/>
      <c r="JU13" s="254"/>
      <c r="JV13" s="254"/>
      <c r="JW13" s="254"/>
      <c r="JX13" s="254"/>
      <c r="JY13" s="254"/>
      <c r="JZ13" s="254"/>
      <c r="KA13" s="254"/>
      <c r="KB13" s="254"/>
      <c r="KC13" s="254"/>
      <c r="KD13" s="254"/>
      <c r="KE13" s="254"/>
      <c r="KF13" s="254"/>
      <c r="KG13" s="254"/>
      <c r="KH13" s="254"/>
      <c r="KI13" s="254"/>
      <c r="KJ13" s="254"/>
      <c r="KK13" s="254"/>
      <c r="KL13" s="254"/>
      <c r="KM13" s="254"/>
      <c r="KN13" s="254"/>
      <c r="KO13" s="254"/>
      <c r="KP13" s="254"/>
      <c r="KQ13" s="254"/>
      <c r="KR13" s="254"/>
      <c r="KS13" s="254"/>
      <c r="KT13" s="254"/>
      <c r="KU13" s="254"/>
      <c r="KV13" s="254"/>
      <c r="KW13" s="254"/>
      <c r="KX13" s="254"/>
      <c r="KY13" s="254"/>
      <c r="KZ13" s="254"/>
      <c r="LA13" s="254"/>
      <c r="LB13" s="254"/>
      <c r="LC13" s="254"/>
      <c r="LD13" s="254"/>
      <c r="LE13" s="254"/>
      <c r="LF13" s="254"/>
      <c r="LG13" s="254"/>
      <c r="LH13" s="254"/>
      <c r="LI13" s="254"/>
      <c r="LJ13" s="254"/>
      <c r="LK13" s="254"/>
      <c r="LL13" s="254"/>
      <c r="LM13" s="254"/>
      <c r="LN13" s="254"/>
      <c r="LO13" s="254"/>
      <c r="LP13" s="254"/>
      <c r="LQ13" s="254"/>
      <c r="LR13" s="254"/>
      <c r="LS13" s="254"/>
      <c r="LT13" s="254"/>
      <c r="LU13" s="254"/>
      <c r="LV13" s="254"/>
      <c r="LW13" s="254"/>
      <c r="LX13" s="254"/>
      <c r="LY13" s="254"/>
      <c r="LZ13" s="254"/>
      <c r="MA13" s="254"/>
      <c r="MB13" s="254"/>
      <c r="MC13" s="254"/>
      <c r="MD13" s="254"/>
      <c r="ME13" s="254"/>
      <c r="MF13" s="254"/>
      <c r="MG13" s="254"/>
      <c r="MH13" s="254"/>
      <c r="MI13" s="254"/>
      <c r="MJ13" s="254"/>
      <c r="MK13" s="254"/>
      <c r="ML13" s="254"/>
      <c r="MM13" s="254"/>
      <c r="MN13" s="254"/>
      <c r="MO13" s="254"/>
      <c r="MP13" s="254"/>
      <c r="MQ13" s="254"/>
      <c r="MR13" s="254"/>
      <c r="MS13" s="254"/>
      <c r="MT13" s="254"/>
      <c r="MU13" s="254"/>
      <c r="MV13" s="254"/>
      <c r="MW13" s="254"/>
      <c r="MX13" s="254"/>
      <c r="MY13" s="254"/>
      <c r="MZ13" s="254"/>
      <c r="NA13" s="254"/>
      <c r="NB13" s="254"/>
      <c r="NC13" s="254"/>
      <c r="ND13" s="254"/>
      <c r="NE13" s="254"/>
      <c r="NF13" s="254"/>
      <c r="NG13" s="254"/>
      <c r="NH13" s="254"/>
      <c r="NI13" s="254"/>
      <c r="NJ13" s="254"/>
      <c r="NK13" s="254"/>
      <c r="NL13" s="254"/>
      <c r="NM13" s="254"/>
      <c r="NN13" s="254"/>
      <c r="NO13" s="254"/>
      <c r="NP13" s="254"/>
      <c r="NQ13" s="254"/>
      <c r="NR13" s="254"/>
      <c r="NS13" s="254"/>
      <c r="NT13" s="254"/>
      <c r="NU13" s="254"/>
      <c r="NV13" s="254"/>
      <c r="NW13" s="254"/>
      <c r="NX13" s="254"/>
      <c r="NY13" s="254"/>
      <c r="NZ13" s="254"/>
      <c r="OA13" s="254"/>
      <c r="OB13" s="254"/>
      <c r="OC13" s="254"/>
      <c r="OD13" s="254"/>
      <c r="OE13" s="254"/>
      <c r="OF13" s="254"/>
      <c r="OG13" s="254"/>
      <c r="OH13" s="254"/>
      <c r="OI13" s="254"/>
      <c r="OJ13" s="254"/>
      <c r="OK13" s="254"/>
      <c r="OL13" s="254"/>
      <c r="OM13" s="254"/>
      <c r="ON13" s="254"/>
      <c r="OO13" s="254"/>
      <c r="OP13" s="254"/>
      <c r="OQ13" s="254"/>
      <c r="OR13" s="254"/>
      <c r="OS13" s="254"/>
      <c r="OT13" s="254"/>
      <c r="OU13" s="254"/>
      <c r="OV13" s="254"/>
      <c r="OW13" s="254"/>
      <c r="OX13" s="254"/>
      <c r="OY13" s="254"/>
      <c r="OZ13" s="254"/>
      <c r="PA13" s="254"/>
      <c r="PB13" s="254"/>
      <c r="PC13" s="254"/>
      <c r="PD13" s="254"/>
      <c r="PE13" s="254"/>
      <c r="PF13" s="254"/>
      <c r="PG13" s="254"/>
      <c r="PH13" s="254"/>
      <c r="PI13" s="254"/>
      <c r="PJ13" s="254"/>
      <c r="PK13" s="254"/>
      <c r="PL13" s="254"/>
      <c r="PM13" s="254"/>
      <c r="PN13" s="254"/>
      <c r="PO13" s="254"/>
      <c r="PP13" s="254"/>
      <c r="PQ13" s="254"/>
      <c r="PR13" s="254"/>
      <c r="PS13" s="254"/>
      <c r="PT13" s="254"/>
      <c r="PU13" s="254"/>
      <c r="PV13" s="254"/>
      <c r="PW13" s="254"/>
      <c r="PX13" s="254"/>
      <c r="PY13" s="254"/>
      <c r="PZ13" s="254"/>
      <c r="QA13" s="254"/>
      <c r="QB13" s="254"/>
      <c r="QC13" s="254"/>
      <c r="QD13" s="254"/>
      <c r="QE13" s="254"/>
      <c r="QF13" s="254"/>
      <c r="QG13" s="254"/>
      <c r="QH13" s="254"/>
      <c r="QI13" s="254"/>
      <c r="QJ13" s="254"/>
      <c r="QK13" s="254"/>
      <c r="QL13" s="254"/>
      <c r="QM13" s="254"/>
      <c r="QN13" s="254"/>
      <c r="QO13" s="254"/>
      <c r="QP13" s="254"/>
      <c r="QQ13" s="254"/>
      <c r="QR13" s="254"/>
      <c r="QS13" s="254"/>
      <c r="QT13" s="254"/>
      <c r="QU13" s="254"/>
      <c r="QV13" s="254"/>
      <c r="QW13" s="254"/>
      <c r="QX13" s="254"/>
      <c r="QY13" s="254"/>
      <c r="QZ13" s="254"/>
      <c r="RA13" s="254"/>
      <c r="RB13" s="254"/>
      <c r="RC13" s="254"/>
      <c r="RD13" s="254"/>
      <c r="RE13" s="254"/>
      <c r="RF13" s="254"/>
      <c r="RG13" s="254"/>
      <c r="RH13" s="254"/>
      <c r="RI13" s="254"/>
      <c r="RJ13" s="254"/>
      <c r="RK13" s="254"/>
      <c r="RL13" s="254"/>
      <c r="RM13" s="254"/>
      <c r="RN13" s="254"/>
      <c r="RO13" s="254"/>
      <c r="RP13" s="254"/>
      <c r="RQ13" s="254"/>
      <c r="RR13" s="254"/>
      <c r="RS13" s="254"/>
      <c r="RT13" s="254"/>
      <c r="RU13" s="254"/>
      <c r="RV13" s="254"/>
      <c r="RW13" s="254"/>
      <c r="RX13" s="254"/>
      <c r="RY13" s="254"/>
      <c r="RZ13" s="254"/>
      <c r="SA13" s="254"/>
      <c r="SB13" s="254"/>
      <c r="SC13" s="254"/>
      <c r="SD13" s="254"/>
      <c r="SE13" s="254"/>
      <c r="SF13" s="254"/>
      <c r="SG13" s="254"/>
      <c r="SH13" s="254"/>
      <c r="SI13" s="254"/>
      <c r="SJ13" s="254"/>
      <c r="SK13" s="254"/>
      <c r="SL13" s="254"/>
      <c r="SM13" s="254"/>
      <c r="SN13" s="254"/>
      <c r="SO13" s="254"/>
      <c r="SP13" s="254"/>
      <c r="SQ13" s="254"/>
      <c r="SR13" s="254"/>
      <c r="SS13" s="254"/>
      <c r="ST13" s="254"/>
      <c r="SU13" s="254"/>
      <c r="SV13" s="254"/>
      <c r="SW13" s="254"/>
      <c r="SX13" s="254"/>
      <c r="SY13" s="254"/>
      <c r="SZ13" s="254"/>
      <c r="TA13" s="254"/>
      <c r="TB13" s="254"/>
      <c r="TC13" s="254"/>
      <c r="TD13" s="254"/>
      <c r="TE13" s="254"/>
      <c r="TF13" s="254"/>
      <c r="TG13" s="254"/>
      <c r="TH13" s="254"/>
      <c r="TI13" s="254"/>
      <c r="TJ13" s="254"/>
      <c r="TK13" s="254"/>
      <c r="TL13" s="254"/>
      <c r="TM13" s="254"/>
      <c r="TN13" s="254"/>
      <c r="TO13" s="254"/>
      <c r="TP13" s="254"/>
      <c r="TQ13" s="254"/>
      <c r="TR13" s="254"/>
      <c r="TS13" s="254"/>
      <c r="TT13" s="254"/>
      <c r="TU13" s="254"/>
      <c r="TV13" s="254"/>
      <c r="TW13" s="254"/>
      <c r="TX13" s="254"/>
      <c r="TY13" s="254"/>
      <c r="TZ13" s="254"/>
      <c r="UA13" s="254"/>
      <c r="UB13" s="254"/>
      <c r="UC13" s="254"/>
      <c r="UD13" s="254"/>
      <c r="UE13" s="254"/>
      <c r="UF13" s="254"/>
      <c r="UG13" s="254"/>
      <c r="UH13" s="254"/>
      <c r="UI13" s="254"/>
    </row>
    <row r="14" spans="1:555" ht="18" x14ac:dyDescent="0.3">
      <c r="A14" s="254"/>
      <c r="B14" s="84"/>
      <c r="C14" s="17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2.  Formar en  las nuevas TICs especificadndo su aplicación a cada campo disciplinar:En Pedagogía se requiere el  software: N-Vivo de análisis cualtitativo para la investigación. </v>
      </c>
      <c r="D14" s="31"/>
      <c r="E14" s="84"/>
      <c r="F14" s="84"/>
      <c r="G14" s="84"/>
      <c r="H14" s="69"/>
      <c r="I14" s="69"/>
      <c r="J14" s="69"/>
      <c r="K14" s="102"/>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c r="FK14" s="254"/>
      <c r="FL14" s="254"/>
      <c r="FM14" s="254"/>
      <c r="FN14" s="254"/>
      <c r="FO14" s="254"/>
      <c r="FP14" s="254"/>
      <c r="FQ14" s="254"/>
      <c r="FR14" s="254"/>
      <c r="FS14" s="254"/>
      <c r="FT14" s="254"/>
      <c r="FU14" s="254"/>
      <c r="FV14" s="254"/>
      <c r="FW14" s="254"/>
      <c r="FX14" s="254"/>
      <c r="FY14" s="254"/>
      <c r="FZ14" s="254"/>
      <c r="GA14" s="254"/>
      <c r="GB14" s="254"/>
      <c r="GC14" s="254"/>
      <c r="GD14" s="254"/>
      <c r="GE14" s="254"/>
      <c r="GF14" s="254"/>
      <c r="GG14" s="254"/>
      <c r="GH14" s="254"/>
      <c r="GI14" s="254"/>
      <c r="GJ14" s="254"/>
      <c r="GK14" s="254"/>
      <c r="GL14" s="254"/>
      <c r="GM14" s="254"/>
      <c r="GN14" s="254"/>
      <c r="GO14" s="254"/>
      <c r="GP14" s="254"/>
      <c r="GQ14" s="254"/>
      <c r="GR14" s="254"/>
      <c r="GS14" s="254"/>
      <c r="GT14" s="254"/>
      <c r="GU14" s="254"/>
      <c r="GV14" s="254"/>
      <c r="GW14" s="254"/>
      <c r="GX14" s="254"/>
      <c r="GY14" s="254"/>
      <c r="GZ14" s="254"/>
      <c r="HA14" s="254"/>
      <c r="HB14" s="254"/>
      <c r="HC14" s="254"/>
      <c r="HD14" s="254"/>
      <c r="HE14" s="254"/>
      <c r="HF14" s="254"/>
      <c r="HG14" s="254"/>
      <c r="HH14" s="254"/>
      <c r="HI14" s="254"/>
      <c r="HJ14" s="254"/>
      <c r="HK14" s="254"/>
      <c r="HL14" s="254"/>
      <c r="HM14" s="254"/>
      <c r="HN14" s="254"/>
      <c r="HO14" s="254"/>
      <c r="HP14" s="254"/>
      <c r="HQ14" s="254"/>
      <c r="HR14" s="254"/>
      <c r="HS14" s="254"/>
      <c r="HT14" s="254"/>
      <c r="HU14" s="254"/>
      <c r="HV14" s="254"/>
      <c r="HW14" s="254"/>
      <c r="HX14" s="254"/>
      <c r="HY14" s="254"/>
      <c r="HZ14" s="254"/>
      <c r="IA14" s="254"/>
      <c r="IB14" s="254"/>
      <c r="IC14" s="254"/>
      <c r="ID14" s="254"/>
      <c r="IE14" s="254"/>
      <c r="IF14" s="254"/>
      <c r="IG14" s="254"/>
      <c r="IH14" s="254"/>
      <c r="II14" s="254"/>
      <c r="IJ14" s="254"/>
      <c r="IK14" s="254"/>
      <c r="IL14" s="254"/>
      <c r="IM14" s="254"/>
      <c r="IN14" s="254"/>
      <c r="IO14" s="254"/>
      <c r="IP14" s="254"/>
      <c r="IQ14" s="254"/>
      <c r="IR14" s="254"/>
      <c r="IS14" s="254"/>
      <c r="IT14" s="254"/>
      <c r="IU14" s="254"/>
      <c r="IV14" s="254"/>
      <c r="IW14" s="254"/>
      <c r="IX14" s="254"/>
      <c r="IY14" s="254"/>
      <c r="IZ14" s="254"/>
      <c r="JA14" s="254"/>
      <c r="JB14" s="254"/>
      <c r="JC14" s="254"/>
      <c r="JD14" s="254"/>
      <c r="JE14" s="254"/>
      <c r="JF14" s="254"/>
      <c r="JG14" s="254"/>
      <c r="JH14" s="254"/>
      <c r="JI14" s="254"/>
      <c r="JJ14" s="254"/>
      <c r="JK14" s="254"/>
      <c r="JL14" s="254"/>
      <c r="JM14" s="254"/>
      <c r="JN14" s="254"/>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4"/>
      <c r="OF14" s="254"/>
      <c r="OG14" s="254"/>
      <c r="OH14" s="254"/>
      <c r="OI14" s="254"/>
      <c r="OJ14" s="254"/>
      <c r="OK14" s="254"/>
      <c r="OL14" s="254"/>
      <c r="OM14" s="254"/>
      <c r="ON14" s="254"/>
      <c r="OO14" s="254"/>
      <c r="OP14" s="254"/>
      <c r="OQ14" s="254"/>
      <c r="OR14" s="254"/>
      <c r="OS14" s="254"/>
      <c r="OT14" s="254"/>
      <c r="OU14" s="254"/>
      <c r="OV14" s="254"/>
      <c r="OW14" s="254"/>
      <c r="OX14" s="254"/>
      <c r="OY14" s="254"/>
      <c r="OZ14" s="254"/>
      <c r="PA14" s="254"/>
      <c r="PB14" s="254"/>
      <c r="PC14" s="254"/>
      <c r="PD14" s="254"/>
      <c r="PE14" s="254"/>
      <c r="PF14" s="254"/>
      <c r="PG14" s="254"/>
      <c r="PH14" s="254"/>
      <c r="PI14" s="254"/>
      <c r="PJ14" s="254"/>
      <c r="PK14" s="254"/>
      <c r="PL14" s="254"/>
      <c r="PM14" s="254"/>
      <c r="PN14" s="254"/>
      <c r="PO14" s="254"/>
      <c r="PP14" s="254"/>
      <c r="PQ14" s="254"/>
      <c r="PR14" s="254"/>
      <c r="PS14" s="254"/>
      <c r="PT14" s="254"/>
      <c r="PU14" s="254"/>
      <c r="PV14" s="254"/>
      <c r="PW14" s="254"/>
      <c r="PX14" s="254"/>
      <c r="PY14" s="254"/>
      <c r="PZ14" s="254"/>
      <c r="QA14" s="254"/>
      <c r="QB14" s="254"/>
      <c r="QC14" s="254"/>
      <c r="QD14" s="254"/>
      <c r="QE14" s="254"/>
      <c r="QF14" s="254"/>
      <c r="QG14" s="254"/>
      <c r="QH14" s="254"/>
      <c r="QI14" s="254"/>
      <c r="QJ14" s="254"/>
      <c r="QK14" s="254"/>
      <c r="QL14" s="254"/>
      <c r="QM14" s="254"/>
      <c r="QN14" s="254"/>
      <c r="QO14" s="254"/>
      <c r="QP14" s="254"/>
      <c r="QQ14" s="254"/>
      <c r="QR14" s="254"/>
      <c r="QS14" s="254"/>
      <c r="QT14" s="254"/>
      <c r="QU14" s="254"/>
      <c r="QV14" s="254"/>
      <c r="QW14" s="254"/>
      <c r="QX14" s="254"/>
      <c r="QY14" s="254"/>
      <c r="QZ14" s="254"/>
      <c r="RA14" s="254"/>
      <c r="RB14" s="254"/>
      <c r="RC14" s="254"/>
      <c r="RD14" s="254"/>
      <c r="RE14" s="254"/>
      <c r="RF14" s="254"/>
      <c r="RG14" s="254"/>
      <c r="RH14" s="254"/>
      <c r="RI14" s="254"/>
      <c r="RJ14" s="254"/>
      <c r="RK14" s="254"/>
      <c r="RL14" s="254"/>
      <c r="RM14" s="254"/>
      <c r="RN14" s="254"/>
      <c r="RO14" s="254"/>
      <c r="RP14" s="254"/>
      <c r="RQ14" s="254"/>
      <c r="RR14" s="254"/>
      <c r="RS14" s="254"/>
      <c r="RT14" s="254"/>
      <c r="RU14" s="254"/>
      <c r="RV14" s="254"/>
      <c r="RW14" s="254"/>
      <c r="RX14" s="254"/>
      <c r="RY14" s="254"/>
      <c r="RZ14" s="254"/>
      <c r="SA14" s="254"/>
      <c r="SB14" s="254"/>
      <c r="SC14" s="254"/>
      <c r="SD14" s="254"/>
      <c r="SE14" s="254"/>
      <c r="SF14" s="254"/>
      <c r="SG14" s="254"/>
      <c r="SH14" s="254"/>
      <c r="SI14" s="254"/>
      <c r="SJ14" s="254"/>
      <c r="SK14" s="254"/>
      <c r="SL14" s="254"/>
      <c r="SM14" s="254"/>
      <c r="SN14" s="254"/>
      <c r="SO14" s="254"/>
      <c r="SP14" s="254"/>
      <c r="SQ14" s="254"/>
      <c r="SR14" s="254"/>
      <c r="SS14" s="254"/>
      <c r="ST14" s="254"/>
      <c r="SU14" s="254"/>
      <c r="SV14" s="254"/>
      <c r="SW14" s="254"/>
      <c r="SX14" s="254"/>
      <c r="SY14" s="254"/>
      <c r="SZ14" s="254"/>
      <c r="TA14" s="254"/>
      <c r="TB14" s="254"/>
      <c r="TC14" s="254"/>
      <c r="TD14" s="254"/>
      <c r="TE14" s="254"/>
      <c r="TF14" s="254"/>
      <c r="TG14" s="254"/>
      <c r="TH14" s="254"/>
      <c r="TI14" s="254"/>
      <c r="TJ14" s="254"/>
      <c r="TK14" s="254"/>
      <c r="TL14" s="254"/>
      <c r="TM14" s="254"/>
      <c r="TN14" s="254"/>
      <c r="TO14" s="254"/>
      <c r="TP14" s="254"/>
      <c r="TQ14" s="254"/>
      <c r="TR14" s="254"/>
      <c r="TS14" s="254"/>
      <c r="TT14" s="254"/>
      <c r="TU14" s="254"/>
      <c r="TV14" s="254"/>
      <c r="TW14" s="254"/>
      <c r="TX14" s="254"/>
      <c r="TY14" s="254"/>
      <c r="TZ14" s="254"/>
      <c r="UA14" s="254"/>
      <c r="UB14" s="254"/>
      <c r="UC14" s="254"/>
      <c r="UD14" s="254"/>
      <c r="UE14" s="254"/>
      <c r="UF14" s="254"/>
      <c r="UG14" s="254"/>
      <c r="UH14" s="254"/>
      <c r="UI14" s="254"/>
    </row>
    <row r="15" spans="1:555" ht="14.45" x14ac:dyDescent="0.3">
      <c r="A15" s="254"/>
      <c r="B15" s="84"/>
      <c r="C15" s="254"/>
      <c r="D15" s="254"/>
      <c r="E15" s="254"/>
      <c r="F15" s="84"/>
      <c r="G15" s="69"/>
      <c r="H15" s="69"/>
      <c r="I15" s="69"/>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G15" s="254"/>
      <c r="FH15" s="254"/>
      <c r="FI15" s="254"/>
      <c r="FJ15" s="254"/>
      <c r="FK15" s="254"/>
      <c r="FL15" s="254"/>
      <c r="FM15" s="254"/>
      <c r="FN15" s="254"/>
      <c r="FO15" s="254"/>
      <c r="FP15" s="254"/>
      <c r="FQ15" s="254"/>
      <c r="FR15" s="254"/>
      <c r="FS15" s="254"/>
      <c r="FT15" s="254"/>
      <c r="FU15" s="254"/>
      <c r="FV15" s="254"/>
      <c r="FW15" s="254"/>
      <c r="FX15" s="254"/>
      <c r="FY15" s="254"/>
      <c r="FZ15" s="254"/>
      <c r="GA15" s="254"/>
      <c r="GB15" s="254"/>
      <c r="GC15" s="254"/>
      <c r="GD15" s="254"/>
      <c r="GE15" s="254"/>
      <c r="GF15" s="254"/>
      <c r="GG15" s="254"/>
      <c r="GH15" s="254"/>
      <c r="GI15" s="254"/>
      <c r="GJ15" s="254"/>
      <c r="GK15" s="254"/>
      <c r="GL15" s="254"/>
      <c r="GM15" s="254"/>
      <c r="GN15" s="254"/>
      <c r="GO15" s="254"/>
      <c r="GP15" s="254"/>
      <c r="GQ15" s="254"/>
      <c r="GR15" s="254"/>
      <c r="GS15" s="254"/>
      <c r="GT15" s="254"/>
      <c r="GU15" s="254"/>
      <c r="GV15" s="254"/>
      <c r="GW15" s="254"/>
      <c r="GX15" s="254"/>
      <c r="GY15" s="254"/>
      <c r="GZ15" s="254"/>
      <c r="HA15" s="254"/>
      <c r="HB15" s="254"/>
      <c r="HC15" s="254"/>
      <c r="HD15" s="254"/>
      <c r="HE15" s="254"/>
      <c r="HF15" s="254"/>
      <c r="HG15" s="254"/>
      <c r="HH15" s="254"/>
      <c r="HI15" s="254"/>
      <c r="HJ15" s="254"/>
      <c r="HK15" s="254"/>
      <c r="HL15" s="254"/>
      <c r="HM15" s="254"/>
      <c r="HN15" s="254"/>
      <c r="HO15" s="254"/>
      <c r="HP15" s="254"/>
      <c r="HQ15" s="254"/>
      <c r="HR15" s="254"/>
      <c r="HS15" s="254"/>
      <c r="HT15" s="254"/>
      <c r="HU15" s="254"/>
      <c r="HV15" s="254"/>
      <c r="HW15" s="254"/>
      <c r="HX15" s="254"/>
      <c r="HY15" s="254"/>
      <c r="HZ15" s="254"/>
      <c r="IA15" s="254"/>
      <c r="IB15" s="254"/>
      <c r="IC15" s="254"/>
      <c r="ID15" s="254"/>
      <c r="IE15" s="254"/>
      <c r="IF15" s="254"/>
      <c r="IG15" s="254"/>
      <c r="IH15" s="254"/>
      <c r="II15" s="254"/>
      <c r="IJ15" s="254"/>
      <c r="IK15" s="254"/>
      <c r="IL15" s="254"/>
      <c r="IM15" s="254"/>
      <c r="IN15" s="254"/>
      <c r="IO15" s="254"/>
      <c r="IP15" s="254"/>
      <c r="IQ15" s="254"/>
      <c r="IR15" s="254"/>
      <c r="IS15" s="254"/>
      <c r="IT15" s="254"/>
      <c r="IU15" s="254"/>
      <c r="IV15" s="254"/>
      <c r="IW15" s="254"/>
      <c r="IX15" s="254"/>
      <c r="IY15" s="254"/>
      <c r="IZ15" s="254"/>
      <c r="JA15" s="254"/>
      <c r="JB15" s="254"/>
      <c r="JC15" s="254"/>
      <c r="JD15" s="254"/>
      <c r="JE15" s="254"/>
      <c r="JF15" s="254"/>
      <c r="JG15" s="254"/>
      <c r="JH15" s="254"/>
      <c r="JI15" s="254"/>
      <c r="JJ15" s="254"/>
      <c r="JK15" s="254"/>
      <c r="JL15" s="254"/>
      <c r="JM15" s="254"/>
      <c r="JN15" s="254"/>
      <c r="JO15" s="254"/>
      <c r="JP15" s="254"/>
      <c r="JQ15" s="254"/>
      <c r="JR15" s="254"/>
      <c r="JS15" s="254"/>
      <c r="JT15" s="254"/>
      <c r="JU15" s="254"/>
      <c r="JV15" s="254"/>
      <c r="JW15" s="254"/>
      <c r="JX15" s="254"/>
      <c r="JY15" s="254"/>
      <c r="JZ15" s="254"/>
      <c r="KA15" s="254"/>
      <c r="KB15" s="254"/>
      <c r="KC15" s="254"/>
      <c r="KD15" s="254"/>
      <c r="KE15" s="254"/>
      <c r="KF15" s="254"/>
      <c r="KG15" s="254"/>
      <c r="KH15" s="254"/>
      <c r="KI15" s="254"/>
      <c r="KJ15" s="254"/>
      <c r="KK15" s="254"/>
      <c r="KL15" s="254"/>
      <c r="KM15" s="254"/>
      <c r="KN15" s="254"/>
      <c r="KO15" s="254"/>
      <c r="KP15" s="254"/>
      <c r="KQ15" s="254"/>
      <c r="KR15" s="254"/>
      <c r="KS15" s="254"/>
      <c r="KT15" s="254"/>
      <c r="KU15" s="254"/>
      <c r="KV15" s="254"/>
      <c r="KW15" s="254"/>
      <c r="KX15" s="254"/>
      <c r="KY15" s="254"/>
      <c r="KZ15" s="254"/>
      <c r="LA15" s="254"/>
      <c r="LB15" s="254"/>
      <c r="LC15" s="254"/>
      <c r="LD15" s="254"/>
      <c r="LE15" s="254"/>
      <c r="LF15" s="254"/>
      <c r="LG15" s="254"/>
      <c r="LH15" s="254"/>
      <c r="LI15" s="254"/>
      <c r="LJ15" s="254"/>
      <c r="LK15" s="254"/>
      <c r="LL15" s="254"/>
      <c r="LM15" s="254"/>
      <c r="LN15" s="254"/>
      <c r="LO15" s="254"/>
      <c r="LP15" s="254"/>
      <c r="LQ15" s="254"/>
      <c r="LR15" s="254"/>
      <c r="LS15" s="254"/>
      <c r="LT15" s="254"/>
      <c r="LU15" s="254"/>
      <c r="LV15" s="254"/>
      <c r="LW15" s="254"/>
      <c r="LX15" s="254"/>
      <c r="LY15" s="254"/>
      <c r="LZ15" s="254"/>
      <c r="MA15" s="254"/>
      <c r="MB15" s="254"/>
      <c r="MC15" s="254"/>
      <c r="MD15" s="254"/>
      <c r="ME15" s="254"/>
      <c r="MF15" s="254"/>
      <c r="MG15" s="254"/>
      <c r="MH15" s="254"/>
      <c r="MI15" s="254"/>
      <c r="MJ15" s="254"/>
      <c r="MK15" s="254"/>
      <c r="ML15" s="254"/>
      <c r="MM15" s="254"/>
      <c r="MN15" s="254"/>
      <c r="MO15" s="254"/>
      <c r="MP15" s="254"/>
      <c r="MQ15" s="254"/>
      <c r="MR15" s="254"/>
      <c r="MS15" s="254"/>
      <c r="MT15" s="254"/>
      <c r="MU15" s="254"/>
      <c r="MV15" s="254"/>
      <c r="MW15" s="254"/>
      <c r="MX15" s="254"/>
      <c r="MY15" s="254"/>
      <c r="MZ15" s="254"/>
      <c r="NA15" s="254"/>
      <c r="NB15" s="254"/>
      <c r="NC15" s="254"/>
      <c r="ND15" s="254"/>
      <c r="NE15" s="254"/>
      <c r="NF15" s="254"/>
      <c r="NG15" s="254"/>
      <c r="NH15" s="254"/>
      <c r="NI15" s="254"/>
      <c r="NJ15" s="254"/>
      <c r="NK15" s="254"/>
      <c r="NL15" s="254"/>
      <c r="NM15" s="254"/>
      <c r="NN15" s="254"/>
      <c r="NO15" s="254"/>
      <c r="NP15" s="254"/>
      <c r="NQ15" s="254"/>
      <c r="NR15" s="254"/>
      <c r="NS15" s="254"/>
      <c r="NT15" s="254"/>
      <c r="NU15" s="254"/>
      <c r="NV15" s="254"/>
      <c r="NW15" s="254"/>
      <c r="NX15" s="254"/>
      <c r="NY15" s="254"/>
      <c r="NZ15" s="254"/>
      <c r="OA15" s="254"/>
      <c r="OB15" s="254"/>
      <c r="OC15" s="254"/>
      <c r="OD15" s="254"/>
      <c r="OE15" s="254"/>
      <c r="OF15" s="254"/>
      <c r="OG15" s="254"/>
      <c r="OH15" s="254"/>
      <c r="OI15" s="254"/>
      <c r="OJ15" s="254"/>
      <c r="OK15" s="254"/>
      <c r="OL15" s="254"/>
      <c r="OM15" s="254"/>
      <c r="ON15" s="254"/>
      <c r="OO15" s="254"/>
      <c r="OP15" s="254"/>
      <c r="OQ15" s="254"/>
      <c r="OR15" s="254"/>
      <c r="OS15" s="254"/>
      <c r="OT15" s="254"/>
      <c r="OU15" s="254"/>
      <c r="OV15" s="254"/>
      <c r="OW15" s="254"/>
      <c r="OX15" s="254"/>
      <c r="OY15" s="254"/>
      <c r="OZ15" s="254"/>
      <c r="PA15" s="254"/>
      <c r="PB15" s="254"/>
      <c r="PC15" s="254"/>
      <c r="PD15" s="254"/>
      <c r="PE15" s="254"/>
      <c r="PF15" s="254"/>
      <c r="PG15" s="254"/>
      <c r="PH15" s="254"/>
      <c r="PI15" s="254"/>
      <c r="PJ15" s="254"/>
      <c r="PK15" s="254"/>
      <c r="PL15" s="254"/>
      <c r="PM15" s="254"/>
      <c r="PN15" s="254"/>
      <c r="PO15" s="254"/>
      <c r="PP15" s="254"/>
      <c r="PQ15" s="254"/>
      <c r="PR15" s="254"/>
      <c r="PS15" s="254"/>
      <c r="PT15" s="254"/>
      <c r="PU15" s="254"/>
      <c r="PV15" s="254"/>
      <c r="PW15" s="254"/>
      <c r="PX15" s="254"/>
      <c r="PY15" s="254"/>
      <c r="PZ15" s="254"/>
      <c r="QA15" s="254"/>
      <c r="QB15" s="254"/>
      <c r="QC15" s="254"/>
      <c r="QD15" s="254"/>
      <c r="QE15" s="254"/>
      <c r="QF15" s="254"/>
      <c r="QG15" s="254"/>
      <c r="QH15" s="254"/>
      <c r="QI15" s="254"/>
      <c r="QJ15" s="254"/>
      <c r="QK15" s="254"/>
      <c r="QL15" s="254"/>
      <c r="QM15" s="254"/>
      <c r="QN15" s="254"/>
      <c r="QO15" s="254"/>
      <c r="QP15" s="254"/>
      <c r="QQ15" s="254"/>
      <c r="QR15" s="254"/>
      <c r="QS15" s="254"/>
      <c r="QT15" s="254"/>
      <c r="QU15" s="254"/>
      <c r="QV15" s="254"/>
      <c r="QW15" s="254"/>
      <c r="QX15" s="254"/>
      <c r="QY15" s="254"/>
      <c r="QZ15" s="254"/>
      <c r="RA15" s="254"/>
      <c r="RB15" s="254"/>
      <c r="RC15" s="254"/>
      <c r="RD15" s="254"/>
      <c r="RE15" s="254"/>
      <c r="RF15" s="254"/>
      <c r="RG15" s="254"/>
      <c r="RH15" s="254"/>
      <c r="RI15" s="254"/>
      <c r="RJ15" s="254"/>
      <c r="RK15" s="254"/>
      <c r="RL15" s="254"/>
      <c r="RM15" s="254"/>
      <c r="RN15" s="254"/>
      <c r="RO15" s="254"/>
      <c r="RP15" s="254"/>
      <c r="RQ15" s="254"/>
      <c r="RR15" s="254"/>
      <c r="RS15" s="254"/>
      <c r="RT15" s="254"/>
      <c r="RU15" s="254"/>
      <c r="RV15" s="254"/>
      <c r="RW15" s="254"/>
      <c r="RX15" s="254"/>
      <c r="RY15" s="254"/>
      <c r="RZ15" s="254"/>
      <c r="SA15" s="254"/>
      <c r="SB15" s="254"/>
      <c r="SC15" s="254"/>
      <c r="SD15" s="254"/>
      <c r="SE15" s="254"/>
      <c r="SF15" s="254"/>
      <c r="SG15" s="254"/>
      <c r="SH15" s="254"/>
      <c r="SI15" s="254"/>
      <c r="SJ15" s="254"/>
      <c r="SK15" s="254"/>
      <c r="SL15" s="254"/>
      <c r="SM15" s="254"/>
      <c r="SN15" s="254"/>
      <c r="SO15" s="254"/>
      <c r="SP15" s="254"/>
      <c r="SQ15" s="254"/>
      <c r="SR15" s="254"/>
      <c r="SS15" s="254"/>
      <c r="ST15" s="254"/>
      <c r="SU15" s="254"/>
      <c r="SV15" s="254"/>
      <c r="SW15" s="254"/>
      <c r="SX15" s="254"/>
      <c r="SY15" s="254"/>
      <c r="SZ15" s="254"/>
      <c r="TA15" s="254"/>
      <c r="TB15" s="254"/>
      <c r="TC15" s="254"/>
      <c r="TD15" s="254"/>
      <c r="TE15" s="254"/>
      <c r="TF15" s="254"/>
      <c r="TG15" s="254"/>
      <c r="TH15" s="254"/>
      <c r="TI15" s="254"/>
      <c r="TJ15" s="254"/>
      <c r="TK15" s="254"/>
      <c r="TL15" s="254"/>
      <c r="TM15" s="254"/>
      <c r="TN15" s="254"/>
      <c r="TO15" s="254"/>
      <c r="TP15" s="254"/>
      <c r="TQ15" s="254"/>
      <c r="TR15" s="254"/>
      <c r="TS15" s="254"/>
      <c r="TT15" s="254"/>
      <c r="TU15" s="254"/>
      <c r="TV15" s="254"/>
      <c r="TW15" s="254"/>
      <c r="TX15" s="254"/>
      <c r="TY15" s="254"/>
      <c r="TZ15" s="254"/>
      <c r="UA15" s="254"/>
      <c r="UB15" s="254"/>
      <c r="UC15" s="254"/>
      <c r="UD15" s="254"/>
      <c r="UE15" s="254"/>
      <c r="UF15" s="254"/>
      <c r="UG15" s="254"/>
      <c r="UH15" s="254"/>
      <c r="UI15" s="254"/>
    </row>
    <row r="16" spans="1:555" ht="32.25" customHeight="1" thickBot="1" x14ac:dyDescent="0.3">
      <c r="A16" s="254"/>
      <c r="B16" s="84"/>
      <c r="C16" s="418" t="s">
        <v>1311</v>
      </c>
      <c r="D16" s="418" t="s">
        <v>99</v>
      </c>
      <c r="E16" s="418" t="s">
        <v>1313</v>
      </c>
      <c r="F16" s="419" t="s">
        <v>1314</v>
      </c>
      <c r="G16" s="419" t="s">
        <v>1315</v>
      </c>
      <c r="H16" s="418" t="s">
        <v>1316</v>
      </c>
      <c r="I16" s="418" t="s">
        <v>711</v>
      </c>
      <c r="J16" s="418" t="s">
        <v>1317</v>
      </c>
      <c r="K16" s="418" t="s">
        <v>1318</v>
      </c>
      <c r="L16" s="418" t="s">
        <v>1363</v>
      </c>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c r="IU16" s="254"/>
      <c r="IV16" s="254"/>
      <c r="IW16" s="254"/>
      <c r="IX16" s="254"/>
      <c r="IY16" s="254"/>
      <c r="IZ16" s="254"/>
      <c r="JA16" s="254"/>
      <c r="JB16" s="254"/>
      <c r="JC16" s="254"/>
      <c r="JD16" s="254"/>
      <c r="JE16" s="254"/>
      <c r="JF16" s="254"/>
      <c r="JG16" s="254"/>
      <c r="JH16" s="254"/>
      <c r="JI16" s="254"/>
      <c r="JJ16" s="254"/>
      <c r="JK16" s="254"/>
      <c r="JL16" s="254"/>
      <c r="JM16" s="254"/>
      <c r="JN16" s="254"/>
      <c r="JO16" s="254"/>
      <c r="JP16" s="254"/>
      <c r="JQ16" s="254"/>
      <c r="JR16" s="254"/>
      <c r="JS16" s="254"/>
      <c r="JT16" s="254"/>
      <c r="JU16" s="254"/>
      <c r="JV16" s="254"/>
      <c r="JW16" s="254"/>
      <c r="JX16" s="254"/>
      <c r="JY16" s="254"/>
      <c r="JZ16" s="254"/>
      <c r="KA16" s="254"/>
      <c r="KB16" s="254"/>
      <c r="KC16" s="254"/>
      <c r="KD16" s="254"/>
      <c r="KE16" s="254"/>
      <c r="KF16" s="254"/>
      <c r="KG16" s="254"/>
      <c r="KH16" s="254"/>
      <c r="KI16" s="254"/>
      <c r="KJ16" s="254"/>
      <c r="KK16" s="254"/>
      <c r="KL16" s="254"/>
      <c r="KM16" s="254"/>
      <c r="KN16" s="254"/>
      <c r="KO16" s="254"/>
      <c r="KP16" s="254"/>
      <c r="KQ16" s="254"/>
      <c r="KR16" s="254"/>
      <c r="KS16" s="254"/>
      <c r="KT16" s="254"/>
      <c r="KU16" s="254"/>
      <c r="KV16" s="254"/>
      <c r="KW16" s="254"/>
      <c r="KX16" s="254"/>
      <c r="KY16" s="254"/>
      <c r="KZ16" s="254"/>
      <c r="LA16" s="254"/>
      <c r="LB16" s="254"/>
      <c r="LC16" s="254"/>
      <c r="LD16" s="254"/>
      <c r="LE16" s="254"/>
      <c r="LF16" s="254"/>
      <c r="LG16" s="254"/>
      <c r="LH16" s="254"/>
      <c r="LI16" s="254"/>
      <c r="LJ16" s="254"/>
      <c r="LK16" s="254"/>
      <c r="LL16" s="254"/>
      <c r="LM16" s="254"/>
      <c r="LN16" s="254"/>
      <c r="LO16" s="254"/>
      <c r="LP16" s="254"/>
      <c r="LQ16" s="254"/>
      <c r="LR16" s="254"/>
      <c r="LS16" s="254"/>
      <c r="LT16" s="254"/>
      <c r="LU16" s="254"/>
      <c r="LV16" s="254"/>
      <c r="LW16" s="254"/>
      <c r="LX16" s="254"/>
      <c r="LY16" s="254"/>
      <c r="LZ16" s="254"/>
      <c r="MA16" s="254"/>
      <c r="MB16" s="254"/>
      <c r="MC16" s="254"/>
      <c r="MD16" s="254"/>
      <c r="ME16" s="254"/>
      <c r="MF16" s="254"/>
      <c r="MG16" s="254"/>
      <c r="MH16" s="254"/>
      <c r="MI16" s="254"/>
      <c r="MJ16" s="254"/>
      <c r="MK16" s="254"/>
      <c r="ML16" s="254"/>
      <c r="MM16" s="254"/>
      <c r="MN16" s="254"/>
      <c r="MO16" s="254"/>
      <c r="MP16" s="254"/>
      <c r="MQ16" s="254"/>
      <c r="MR16" s="254"/>
      <c r="MS16" s="254"/>
      <c r="MT16" s="254"/>
      <c r="MU16" s="254"/>
      <c r="MV16" s="254"/>
      <c r="MW16" s="254"/>
      <c r="MX16" s="254"/>
      <c r="MY16" s="254"/>
      <c r="MZ16" s="254"/>
      <c r="NA16" s="254"/>
      <c r="NB16" s="254"/>
      <c r="NC16" s="254"/>
      <c r="ND16" s="254"/>
      <c r="NE16" s="254"/>
      <c r="NF16" s="254"/>
      <c r="NG16" s="254"/>
      <c r="NH16" s="254"/>
      <c r="NI16" s="254"/>
      <c r="NJ16" s="254"/>
      <c r="NK16" s="254"/>
      <c r="NL16" s="254"/>
      <c r="NM16" s="254"/>
      <c r="NN16" s="254"/>
      <c r="NO16" s="254"/>
      <c r="NP16" s="254"/>
      <c r="NQ16" s="254"/>
      <c r="NR16" s="254"/>
      <c r="NS16" s="254"/>
      <c r="NT16" s="254"/>
      <c r="NU16" s="254"/>
      <c r="NV16" s="254"/>
      <c r="NW16" s="254"/>
      <c r="NX16" s="254"/>
      <c r="NY16" s="254"/>
      <c r="NZ16" s="254"/>
      <c r="OA16" s="254"/>
      <c r="OB16" s="254"/>
      <c r="OC16" s="254"/>
      <c r="OD16" s="254"/>
      <c r="OE16" s="254"/>
      <c r="OF16" s="254"/>
      <c r="OG16" s="254"/>
      <c r="OH16" s="254"/>
      <c r="OI16" s="254"/>
      <c r="OJ16" s="254"/>
      <c r="OK16" s="254"/>
      <c r="OL16" s="254"/>
      <c r="OM16" s="254"/>
      <c r="ON16" s="254"/>
      <c r="OO16" s="254"/>
      <c r="OP16" s="254"/>
      <c r="OQ16" s="254"/>
      <c r="OR16" s="254"/>
      <c r="OS16" s="254"/>
      <c r="OT16" s="254"/>
      <c r="OU16" s="254"/>
      <c r="OV16" s="254"/>
      <c r="OW16" s="254"/>
      <c r="OX16" s="254"/>
      <c r="OY16" s="254"/>
      <c r="OZ16" s="254"/>
      <c r="PA16" s="254"/>
      <c r="PB16" s="254"/>
      <c r="PC16" s="254"/>
      <c r="PD16" s="254"/>
      <c r="PE16" s="254"/>
      <c r="PF16" s="254"/>
      <c r="PG16" s="254"/>
      <c r="PH16" s="254"/>
      <c r="PI16" s="254"/>
      <c r="PJ16" s="254"/>
      <c r="PK16" s="254"/>
      <c r="PL16" s="254"/>
      <c r="PM16" s="254"/>
      <c r="PN16" s="254"/>
      <c r="PO16" s="254"/>
      <c r="PP16" s="254"/>
      <c r="PQ16" s="254"/>
      <c r="PR16" s="254"/>
      <c r="PS16" s="254"/>
      <c r="PT16" s="254"/>
      <c r="PU16" s="254"/>
      <c r="PV16" s="254"/>
      <c r="PW16" s="254"/>
      <c r="PX16" s="254"/>
      <c r="PY16" s="254"/>
      <c r="PZ16" s="254"/>
      <c r="QA16" s="254"/>
      <c r="QB16" s="254"/>
      <c r="QC16" s="254"/>
      <c r="QD16" s="254"/>
      <c r="QE16" s="254"/>
      <c r="QF16" s="254"/>
      <c r="QG16" s="254"/>
      <c r="QH16" s="254"/>
      <c r="QI16" s="254"/>
      <c r="QJ16" s="254"/>
      <c r="QK16" s="254"/>
      <c r="QL16" s="254"/>
      <c r="QM16" s="254"/>
      <c r="QN16" s="254"/>
      <c r="QO16" s="254"/>
      <c r="QP16" s="254"/>
      <c r="QQ16" s="254"/>
      <c r="QR16" s="254"/>
      <c r="QS16" s="254"/>
      <c r="QT16" s="254"/>
      <c r="QU16" s="254"/>
      <c r="QV16" s="254"/>
      <c r="QW16" s="254"/>
      <c r="QX16" s="254"/>
      <c r="QY16" s="254"/>
      <c r="QZ16" s="254"/>
      <c r="RA16" s="254"/>
      <c r="RB16" s="254"/>
      <c r="RC16" s="254"/>
      <c r="RD16" s="254"/>
      <c r="RE16" s="254"/>
      <c r="RF16" s="254"/>
      <c r="RG16" s="254"/>
      <c r="RH16" s="254"/>
      <c r="RI16" s="254"/>
      <c r="RJ16" s="254"/>
      <c r="RK16" s="254"/>
      <c r="RL16" s="254"/>
      <c r="RM16" s="254"/>
      <c r="RN16" s="254"/>
      <c r="RO16" s="254"/>
      <c r="RP16" s="254"/>
      <c r="RQ16" s="254"/>
      <c r="RR16" s="254"/>
      <c r="RS16" s="254"/>
      <c r="RT16" s="254"/>
      <c r="RU16" s="254"/>
      <c r="RV16" s="254"/>
      <c r="RW16" s="254"/>
      <c r="RX16" s="254"/>
      <c r="RY16" s="254"/>
      <c r="RZ16" s="254"/>
      <c r="SA16" s="254"/>
      <c r="SB16" s="254"/>
      <c r="SC16" s="254"/>
      <c r="SD16" s="254"/>
      <c r="SE16" s="254"/>
      <c r="SF16" s="254"/>
      <c r="SG16" s="254"/>
      <c r="SH16" s="254"/>
      <c r="SI16" s="254"/>
      <c r="SJ16" s="254"/>
      <c r="SK16" s="254"/>
      <c r="SL16" s="254"/>
      <c r="SM16" s="254"/>
      <c r="SN16" s="254"/>
      <c r="SO16" s="254"/>
      <c r="SP16" s="254"/>
      <c r="SQ16" s="254"/>
      <c r="SR16" s="254"/>
      <c r="SS16" s="254"/>
      <c r="ST16" s="254"/>
      <c r="SU16" s="254"/>
      <c r="SV16" s="254"/>
      <c r="SW16" s="254"/>
      <c r="SX16" s="254"/>
      <c r="SY16" s="254"/>
      <c r="SZ16" s="254"/>
      <c r="TA16" s="254"/>
      <c r="TB16" s="254"/>
      <c r="TC16" s="254"/>
      <c r="TD16" s="254"/>
      <c r="TE16" s="254"/>
      <c r="TF16" s="254"/>
      <c r="TG16" s="254"/>
      <c r="TH16" s="254"/>
      <c r="TI16" s="254"/>
      <c r="TJ16" s="254"/>
      <c r="TK16" s="254"/>
      <c r="TL16" s="254"/>
      <c r="TM16" s="254"/>
      <c r="TN16" s="254"/>
      <c r="TO16" s="254"/>
      <c r="TP16" s="254"/>
      <c r="TQ16" s="254"/>
      <c r="TR16" s="254"/>
      <c r="TS16" s="254"/>
      <c r="TT16" s="254"/>
      <c r="TU16" s="254"/>
      <c r="TV16" s="254"/>
      <c r="TW16" s="254"/>
      <c r="TX16" s="254"/>
      <c r="TY16" s="254"/>
      <c r="TZ16" s="254"/>
      <c r="UA16" s="254"/>
      <c r="UB16" s="254"/>
      <c r="UC16" s="254"/>
      <c r="UD16" s="254"/>
      <c r="UE16" s="254"/>
      <c r="UF16" s="254"/>
      <c r="UG16" s="254"/>
      <c r="UH16" s="254"/>
      <c r="UI16" s="254"/>
    </row>
    <row r="17" spans="2:12" ht="15.75" thickBot="1" x14ac:dyDescent="0.3">
      <c r="B17" s="84"/>
      <c r="C17" s="207" t="s">
        <v>120</v>
      </c>
      <c r="D17" s="144"/>
      <c r="E17" s="86">
        <f>HLOOKUP($C17,$CB$2:$CE$3,2,0)</f>
        <v>15000</v>
      </c>
      <c r="F17" s="87">
        <f>D17*E17</f>
        <v>0</v>
      </c>
      <c r="G17" s="420"/>
      <c r="H17" s="88" t="s">
        <v>488</v>
      </c>
      <c r="I17" s="88" t="str">
        <f>VLOOKUP(H17,Presupuesto!$B$11:$C$565,2,0)</f>
        <v>EQUIPO DE COMPUTACION</v>
      </c>
      <c r="J17" s="181" t="s">
        <v>82</v>
      </c>
      <c r="K17" s="88" t="s">
        <v>719</v>
      </c>
      <c r="L17" s="88"/>
    </row>
    <row r="18" spans="2:12" x14ac:dyDescent="0.25">
      <c r="B18" s="84"/>
      <c r="C18" s="207" t="s">
        <v>117</v>
      </c>
      <c r="D18" s="137"/>
      <c r="E18" s="86">
        <f>HLOOKUP($C18,$CB$2:$CE$3,2,0)</f>
        <v>35000</v>
      </c>
      <c r="F18" s="87">
        <f>D18*E18</f>
        <v>0</v>
      </c>
      <c r="G18" s="420"/>
      <c r="H18" s="91" t="s">
        <v>488</v>
      </c>
      <c r="I18" s="91" t="str">
        <f>VLOOKUP(H18,Presupuesto!$B$11:$C$565,2,0)</f>
        <v>EQUIPO DE COMPUTACION</v>
      </c>
      <c r="J18" s="88" t="str">
        <f t="shared" ref="J18:J29" si="0">$J$17</f>
        <v>Gestión Tecnologías de Información y Comunicación</v>
      </c>
      <c r="K18" s="88" t="s">
        <v>720</v>
      </c>
      <c r="L18" s="88"/>
    </row>
    <row r="19" spans="2:12" ht="14.45" x14ac:dyDescent="0.3">
      <c r="B19" s="84"/>
      <c r="C19" s="89" t="s">
        <v>122</v>
      </c>
      <c r="D19" s="137"/>
      <c r="E19" s="90">
        <v>4000</v>
      </c>
      <c r="F19" s="87">
        <f t="shared" ref="F19:F30" si="1">D19*E19</f>
        <v>0</v>
      </c>
      <c r="G19" s="420"/>
      <c r="H19" s="91" t="s">
        <v>471</v>
      </c>
      <c r="I19" s="91" t="str">
        <f>VLOOKUP(H19,Presupuesto!$B$11:$C$565,2,0)</f>
        <v>EQUIPOS VARIOS DE OFICINA</v>
      </c>
      <c r="J19" s="88" t="str">
        <f t="shared" si="0"/>
        <v>Gestión Tecnologías de Información y Comunicación</v>
      </c>
      <c r="K19" s="88" t="s">
        <v>721</v>
      </c>
      <c r="L19" s="88"/>
    </row>
    <row r="20" spans="2:12" ht="14.45" x14ac:dyDescent="0.3">
      <c r="B20" s="84"/>
      <c r="C20" s="89" t="s">
        <v>123</v>
      </c>
      <c r="D20" s="137"/>
      <c r="E20" s="90">
        <v>8000</v>
      </c>
      <c r="F20" s="87">
        <f t="shared" si="1"/>
        <v>0</v>
      </c>
      <c r="G20" s="420"/>
      <c r="H20" s="91" t="s">
        <v>488</v>
      </c>
      <c r="I20" s="91" t="str">
        <f>VLOOKUP(H20,Presupuesto!$B$11:$C$565,2,0)</f>
        <v>EQUIPO DE COMPUTACION</v>
      </c>
      <c r="J20" s="88" t="str">
        <f t="shared" si="0"/>
        <v>Gestión Tecnologías de Información y Comunicación</v>
      </c>
      <c r="K20" s="88" t="s">
        <v>721</v>
      </c>
      <c r="L20" s="88"/>
    </row>
    <row r="21" spans="2:12" ht="14.45" x14ac:dyDescent="0.3">
      <c r="B21" s="84"/>
      <c r="C21" s="89" t="s">
        <v>124</v>
      </c>
      <c r="D21" s="137"/>
      <c r="E21" s="90">
        <v>5000</v>
      </c>
      <c r="F21" s="87">
        <f t="shared" si="1"/>
        <v>0</v>
      </c>
      <c r="G21" s="420"/>
      <c r="H21" s="91" t="s">
        <v>488</v>
      </c>
      <c r="I21" s="91" t="str">
        <f>VLOOKUP(H21,Presupuesto!$B$11:$C$565,2,0)</f>
        <v>EQUIPO DE COMPUTACION</v>
      </c>
      <c r="J21" s="88" t="str">
        <f t="shared" si="0"/>
        <v>Gestión Tecnologías de Información y Comunicación</v>
      </c>
      <c r="K21" s="88" t="s">
        <v>721</v>
      </c>
      <c r="L21" s="88"/>
    </row>
    <row r="22" spans="2:12" ht="14.45" x14ac:dyDescent="0.3">
      <c r="B22" s="84"/>
      <c r="C22" s="89" t="s">
        <v>125</v>
      </c>
      <c r="D22" s="137"/>
      <c r="E22" s="90">
        <v>13000</v>
      </c>
      <c r="F22" s="87">
        <f t="shared" si="1"/>
        <v>0</v>
      </c>
      <c r="G22" s="420"/>
      <c r="H22" s="91" t="s">
        <v>479</v>
      </c>
      <c r="I22" s="91" t="str">
        <f>VLOOKUP(H22,Presupuesto!$B$11:$C$565,2,0)</f>
        <v>EQUIPO DE TRANSPORTE TRACCION Y ELEVACION</v>
      </c>
      <c r="J22" s="88" t="str">
        <f t="shared" si="0"/>
        <v>Gestión Tecnologías de Información y Comunicación</v>
      </c>
      <c r="K22" s="88" t="s">
        <v>721</v>
      </c>
      <c r="L22" s="88"/>
    </row>
    <row r="23" spans="2:12" ht="14.45" x14ac:dyDescent="0.3">
      <c r="B23" s="84"/>
      <c r="C23" s="89" t="s">
        <v>126</v>
      </c>
      <c r="D23" s="137"/>
      <c r="E23" s="90">
        <v>15000</v>
      </c>
      <c r="F23" s="87">
        <f t="shared" si="1"/>
        <v>0</v>
      </c>
      <c r="G23" s="420"/>
      <c r="H23" s="91" t="s">
        <v>479</v>
      </c>
      <c r="I23" s="91" t="str">
        <f>VLOOKUP(H23,Presupuesto!$B$11:$C$565,2,0)</f>
        <v>EQUIPO DE TRANSPORTE TRACCION Y ELEVACION</v>
      </c>
      <c r="J23" s="88" t="str">
        <f t="shared" si="0"/>
        <v>Gestión Tecnologías de Información y Comunicación</v>
      </c>
      <c r="K23" s="88" t="s">
        <v>721</v>
      </c>
      <c r="L23" s="88"/>
    </row>
    <row r="24" spans="2:12" ht="14.45" x14ac:dyDescent="0.3">
      <c r="B24" s="84"/>
      <c r="C24" s="89" t="s">
        <v>127</v>
      </c>
      <c r="D24" s="137"/>
      <c r="E24" s="90">
        <v>10000</v>
      </c>
      <c r="F24" s="87">
        <f t="shared" si="1"/>
        <v>0</v>
      </c>
      <c r="G24" s="420"/>
      <c r="H24" s="91" t="s">
        <v>479</v>
      </c>
      <c r="I24" s="91" t="str">
        <f>VLOOKUP(H24,Presupuesto!$B$11:$C$565,2,0)</f>
        <v>EQUIPO DE TRANSPORTE TRACCION Y ELEVACION</v>
      </c>
      <c r="J24" s="88" t="str">
        <f t="shared" si="0"/>
        <v>Gestión Tecnologías de Información y Comunicación</v>
      </c>
      <c r="K24" s="88" t="s">
        <v>732</v>
      </c>
      <c r="L24" s="88"/>
    </row>
    <row r="25" spans="2:12" x14ac:dyDescent="0.25">
      <c r="B25" s="254"/>
      <c r="C25" s="89" t="s">
        <v>128</v>
      </c>
      <c r="D25" s="137">
        <v>1</v>
      </c>
      <c r="E25" s="90">
        <v>10000</v>
      </c>
      <c r="F25" s="87">
        <f t="shared" si="1"/>
        <v>10000</v>
      </c>
      <c r="G25" s="420" t="s">
        <v>703</v>
      </c>
      <c r="H25" s="91" t="s">
        <v>507</v>
      </c>
      <c r="I25" s="91" t="str">
        <f>VLOOKUP(H25,Presupuesto!$B$11:$C$565,2,0)</f>
        <v>APLICACIONES INFORMATICAS</v>
      </c>
      <c r="J25" s="88" t="s">
        <v>81</v>
      </c>
      <c r="K25" s="88" t="s">
        <v>724</v>
      </c>
      <c r="L25" s="88"/>
    </row>
    <row r="26" spans="2:12" x14ac:dyDescent="0.25">
      <c r="B26" s="254"/>
      <c r="C26" s="99" t="s">
        <v>129</v>
      </c>
      <c r="D26" s="137"/>
      <c r="E26" s="90">
        <v>2000</v>
      </c>
      <c r="F26" s="87">
        <f t="shared" si="1"/>
        <v>0</v>
      </c>
      <c r="G26" s="420"/>
      <c r="H26" s="100" t="s">
        <v>488</v>
      </c>
      <c r="I26" s="100" t="str">
        <f>VLOOKUP(H26,Presupuesto!$B$11:$C$565,2,0)</f>
        <v>EQUIPO DE COMPUTACION</v>
      </c>
      <c r="J26" s="88" t="s">
        <v>81</v>
      </c>
      <c r="K26" s="88" t="s">
        <v>721</v>
      </c>
      <c r="L26" s="88"/>
    </row>
    <row r="27" spans="2:12" x14ac:dyDescent="0.25">
      <c r="B27" s="254"/>
      <c r="C27" s="99" t="s">
        <v>130</v>
      </c>
      <c r="D27" s="137"/>
      <c r="E27" s="90">
        <v>1500</v>
      </c>
      <c r="F27" s="87">
        <f t="shared" si="1"/>
        <v>0</v>
      </c>
      <c r="G27" s="420"/>
      <c r="H27" s="100" t="s">
        <v>453</v>
      </c>
      <c r="I27" s="100" t="str">
        <f>VLOOKUP(H27,Presupuesto!$B$11:$C$565,2,0)</f>
        <v>UTILES Y MATERIALES ELECTRICOS</v>
      </c>
      <c r="J27" s="88" t="str">
        <f t="shared" si="0"/>
        <v>Gestión Tecnologías de Información y Comunicación</v>
      </c>
      <c r="K27" s="88" t="s">
        <v>721</v>
      </c>
      <c r="L27" s="88"/>
    </row>
    <row r="28" spans="2:12" ht="14.45" x14ac:dyDescent="0.3">
      <c r="B28" s="254"/>
      <c r="C28" s="99" t="s">
        <v>131</v>
      </c>
      <c r="D28" s="137"/>
      <c r="E28" s="90">
        <v>1500</v>
      </c>
      <c r="F28" s="87">
        <f t="shared" si="1"/>
        <v>0</v>
      </c>
      <c r="G28" s="420"/>
      <c r="H28" s="100" t="s">
        <v>488</v>
      </c>
      <c r="I28" s="100" t="str">
        <f>VLOOKUP(H28,Presupuesto!$B$11:$C$565,2,0)</f>
        <v>EQUIPO DE COMPUTACION</v>
      </c>
      <c r="J28" s="88" t="str">
        <f t="shared" si="0"/>
        <v>Gestión Tecnologías de Información y Comunicación</v>
      </c>
      <c r="K28" s="88" t="s">
        <v>721</v>
      </c>
      <c r="L28" s="88"/>
    </row>
    <row r="29" spans="2:12" ht="14.45" x14ac:dyDescent="0.3">
      <c r="B29" s="254"/>
      <c r="C29" s="99" t="s">
        <v>132</v>
      </c>
      <c r="D29" s="137"/>
      <c r="E29" s="90">
        <v>500</v>
      </c>
      <c r="F29" s="87">
        <f t="shared" si="1"/>
        <v>0</v>
      </c>
      <c r="G29" s="420"/>
      <c r="H29" s="100" t="s">
        <v>458</v>
      </c>
      <c r="I29" s="100" t="str">
        <f>VLOOKUP(H29,Presupuesto!$B$11:$C$565,2,0)</f>
        <v>OTROS RESPUESTOS Y ACCESORIOS MENORES</v>
      </c>
      <c r="J29" s="88" t="str">
        <f t="shared" si="0"/>
        <v>Gestión Tecnologías de Información y Comunicación</v>
      </c>
      <c r="K29" s="88" t="s">
        <v>721</v>
      </c>
      <c r="L29" s="88"/>
    </row>
    <row r="30" spans="2:12" ht="15.75" thickBot="1" x14ac:dyDescent="0.3">
      <c r="B30" s="84"/>
      <c r="C30" s="92" t="s">
        <v>133</v>
      </c>
      <c r="D30" s="145"/>
      <c r="E30" s="94">
        <v>20</v>
      </c>
      <c r="F30" s="95">
        <f t="shared" si="1"/>
        <v>0</v>
      </c>
      <c r="G30" s="147"/>
      <c r="H30" s="96" t="s">
        <v>458</v>
      </c>
      <c r="I30" s="96" t="str">
        <f>VLOOKUP(H30,Presupuesto!$B$11:$C$565,2,0)</f>
        <v>OTROS RESPUESTOS Y ACCESORIOS MENORES</v>
      </c>
      <c r="J30" s="96" t="str">
        <f t="shared" ref="J30" si="2">$J$17</f>
        <v>Gestión Tecnologías de Información y Comunicación</v>
      </c>
      <c r="K30" s="113" t="s">
        <v>719</v>
      </c>
      <c r="L30" s="113"/>
    </row>
    <row r="31" spans="2:12" ht="14.45" x14ac:dyDescent="0.3">
      <c r="B31" s="84"/>
      <c r="C31" s="254"/>
      <c r="D31" s="254"/>
      <c r="E31" s="254"/>
      <c r="F31" s="84"/>
      <c r="G31" s="69"/>
      <c r="H31" s="69"/>
      <c r="I31" s="69"/>
      <c r="J31" s="254"/>
      <c r="K31" s="254"/>
      <c r="L31" s="254"/>
    </row>
    <row r="32" spans="2:12" thickBot="1" x14ac:dyDescent="0.35">
      <c r="B32" s="254"/>
      <c r="C32" s="254"/>
      <c r="D32" s="254"/>
      <c r="E32" s="254"/>
      <c r="F32" s="254"/>
      <c r="G32" s="243"/>
      <c r="H32" s="254"/>
      <c r="I32" s="254"/>
      <c r="J32" s="254"/>
      <c r="K32" s="254"/>
      <c r="L32" s="254"/>
    </row>
    <row r="33" spans="3:12" thickBot="1" x14ac:dyDescent="0.35">
      <c r="C33" s="29" t="s">
        <v>1308</v>
      </c>
      <c r="D33" s="98">
        <f>SUM(F40:F53)</f>
        <v>20000</v>
      </c>
      <c r="E33" s="254"/>
      <c r="F33" s="68"/>
      <c r="G33" s="72"/>
      <c r="H33" s="68"/>
      <c r="I33" s="68"/>
      <c r="J33" s="254"/>
      <c r="K33" s="254"/>
      <c r="L33" s="254"/>
    </row>
    <row r="34" spans="3:12" ht="14.45" x14ac:dyDescent="0.3">
      <c r="C34" s="68"/>
      <c r="D34" s="31"/>
      <c r="E34" s="84"/>
      <c r="F34" s="84"/>
      <c r="G34" s="84"/>
      <c r="H34" s="69"/>
      <c r="I34" s="69"/>
      <c r="J34" s="69"/>
      <c r="K34" s="102"/>
      <c r="L34" s="254"/>
    </row>
    <row r="35" spans="3:12" ht="14.45" x14ac:dyDescent="0.3">
      <c r="C35" s="68"/>
      <c r="D35" s="31"/>
      <c r="E35" s="84"/>
      <c r="F35" s="84"/>
      <c r="G35" s="84"/>
      <c r="H35" s="69"/>
      <c r="I35" s="69"/>
      <c r="J35" s="69"/>
      <c r="K35" s="102"/>
      <c r="L35" s="254"/>
    </row>
    <row r="36" spans="3:12" ht="15.6" x14ac:dyDescent="0.3">
      <c r="C36" s="172" t="s">
        <v>1309</v>
      </c>
      <c r="D36" s="230" t="s">
        <v>1364</v>
      </c>
      <c r="E36" s="84"/>
      <c r="F36" s="84"/>
      <c r="G36" s="84"/>
      <c r="H36" s="69"/>
      <c r="I36" s="69"/>
      <c r="J36" s="69"/>
      <c r="K36" s="102"/>
      <c r="L36" s="254"/>
    </row>
    <row r="37" spans="3:12" ht="18" x14ac:dyDescent="0.3">
      <c r="C37" s="17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2.  Formar en  las nuevas TICs especificadndo su aplicación a cada campo disciplinar:En Pedagogía se requiere el  software: N-Vivo de análisis cualtitativo para la investigación. </v>
      </c>
      <c r="D37" s="31"/>
      <c r="E37" s="84"/>
      <c r="F37" s="84"/>
      <c r="G37" s="84"/>
      <c r="H37" s="69"/>
      <c r="I37" s="69"/>
      <c r="J37" s="69"/>
      <c r="K37" s="102"/>
      <c r="L37" s="254"/>
    </row>
    <row r="38" spans="3:12" ht="14.45" x14ac:dyDescent="0.3">
      <c r="C38" s="254"/>
      <c r="D38" s="254"/>
      <c r="E38" s="254"/>
      <c r="F38" s="84"/>
      <c r="G38" s="69"/>
      <c r="H38" s="69"/>
      <c r="I38" s="69"/>
      <c r="J38" s="254"/>
      <c r="K38" s="254"/>
      <c r="L38" s="254"/>
    </row>
    <row r="39" spans="3:12" ht="30.75" thickBot="1" x14ac:dyDescent="0.3">
      <c r="C39" s="418" t="s">
        <v>1311</v>
      </c>
      <c r="D39" s="418" t="s">
        <v>99</v>
      </c>
      <c r="E39" s="418" t="s">
        <v>1313</v>
      </c>
      <c r="F39" s="419" t="s">
        <v>1314</v>
      </c>
      <c r="G39" s="419" t="s">
        <v>1315</v>
      </c>
      <c r="H39" s="418" t="s">
        <v>1316</v>
      </c>
      <c r="I39" s="418" t="s">
        <v>711</v>
      </c>
      <c r="J39" s="418" t="s">
        <v>1317</v>
      </c>
      <c r="K39" s="418" t="s">
        <v>1318</v>
      </c>
      <c r="L39" s="418" t="s">
        <v>1363</v>
      </c>
    </row>
    <row r="40" spans="3:12" ht="15.75" thickBot="1" x14ac:dyDescent="0.3">
      <c r="C40" s="207" t="s">
        <v>120</v>
      </c>
      <c r="D40" s="144"/>
      <c r="E40" s="86">
        <f>HLOOKUP($C40,$CB$2:$CE$3,2,0)</f>
        <v>15000</v>
      </c>
      <c r="F40" s="87">
        <f>D40*E40</f>
        <v>0</v>
      </c>
      <c r="G40" s="420"/>
      <c r="H40" s="88" t="s">
        <v>488</v>
      </c>
      <c r="I40" s="88" t="str">
        <f>VLOOKUP(H40,Presupuesto!$B$11:$C$565,2,0)</f>
        <v>EQUIPO DE COMPUTACION</v>
      </c>
      <c r="J40" s="181" t="s">
        <v>82</v>
      </c>
      <c r="K40" s="88" t="s">
        <v>719</v>
      </c>
      <c r="L40" s="88"/>
    </row>
    <row r="41" spans="3:12" x14ac:dyDescent="0.25">
      <c r="C41" s="207" t="s">
        <v>117</v>
      </c>
      <c r="D41" s="137"/>
      <c r="E41" s="86">
        <f>HLOOKUP($C41,$CB$2:$CE$3,2,0)</f>
        <v>35000</v>
      </c>
      <c r="F41" s="87">
        <f>D41*E41</f>
        <v>0</v>
      </c>
      <c r="G41" s="420"/>
      <c r="H41" s="91" t="s">
        <v>488</v>
      </c>
      <c r="I41" s="91" t="str">
        <f>VLOOKUP(H41,Presupuesto!$B$11:$C$565,2,0)</f>
        <v>EQUIPO DE COMPUTACION</v>
      </c>
      <c r="J41" s="88" t="str">
        <f>$J$40</f>
        <v>Gestión Tecnologías de Información y Comunicación</v>
      </c>
      <c r="K41" s="88" t="s">
        <v>720</v>
      </c>
      <c r="L41" s="88"/>
    </row>
    <row r="42" spans="3:12" ht="14.45" x14ac:dyDescent="0.3">
      <c r="C42" s="89" t="s">
        <v>122</v>
      </c>
      <c r="D42" s="137"/>
      <c r="E42" s="90">
        <v>4000</v>
      </c>
      <c r="F42" s="87">
        <f t="shared" ref="F42:F53" si="3">D42*E42</f>
        <v>0</v>
      </c>
      <c r="G42" s="420"/>
      <c r="H42" s="91" t="s">
        <v>471</v>
      </c>
      <c r="I42" s="91" t="str">
        <f>VLOOKUP(H42,Presupuesto!$B$11:$C$565,2,0)</f>
        <v>EQUIPOS VARIOS DE OFICINA</v>
      </c>
      <c r="J42" s="88" t="str">
        <f t="shared" ref="J42:J53" si="4">$J$40</f>
        <v>Gestión Tecnologías de Información y Comunicación</v>
      </c>
      <c r="K42" s="88" t="s">
        <v>721</v>
      </c>
      <c r="L42" s="88"/>
    </row>
    <row r="43" spans="3:12" ht="14.45" x14ac:dyDescent="0.3">
      <c r="C43" s="89" t="s">
        <v>123</v>
      </c>
      <c r="D43" s="137"/>
      <c r="E43" s="90">
        <v>8000</v>
      </c>
      <c r="F43" s="87">
        <f t="shared" si="3"/>
        <v>0</v>
      </c>
      <c r="G43" s="420"/>
      <c r="H43" s="91" t="s">
        <v>488</v>
      </c>
      <c r="I43" s="91" t="str">
        <f>VLOOKUP(H43,Presupuesto!$B$11:$C$565,2,0)</f>
        <v>EQUIPO DE COMPUTACION</v>
      </c>
      <c r="J43" s="88" t="str">
        <f t="shared" si="4"/>
        <v>Gestión Tecnologías de Información y Comunicación</v>
      </c>
      <c r="K43" s="88" t="s">
        <v>721</v>
      </c>
      <c r="L43" s="88"/>
    </row>
    <row r="44" spans="3:12" ht="14.45" x14ac:dyDescent="0.3">
      <c r="C44" s="89" t="s">
        <v>124</v>
      </c>
      <c r="D44" s="137"/>
      <c r="E44" s="90">
        <v>5000</v>
      </c>
      <c r="F44" s="87">
        <f t="shared" si="3"/>
        <v>0</v>
      </c>
      <c r="G44" s="420"/>
      <c r="H44" s="91" t="s">
        <v>488</v>
      </c>
      <c r="I44" s="91" t="str">
        <f>VLOOKUP(H44,Presupuesto!$B$11:$C$565,2,0)</f>
        <v>EQUIPO DE COMPUTACION</v>
      </c>
      <c r="J44" s="88" t="str">
        <f t="shared" si="4"/>
        <v>Gestión Tecnologías de Información y Comunicación</v>
      </c>
      <c r="K44" s="88" t="s">
        <v>721</v>
      </c>
      <c r="L44" s="88"/>
    </row>
    <row r="45" spans="3:12" ht="14.45" x14ac:dyDescent="0.3">
      <c r="C45" s="89" t="s">
        <v>125</v>
      </c>
      <c r="D45" s="137"/>
      <c r="E45" s="90">
        <v>13000</v>
      </c>
      <c r="F45" s="87">
        <f t="shared" si="3"/>
        <v>0</v>
      </c>
      <c r="G45" s="420"/>
      <c r="H45" s="91" t="s">
        <v>479</v>
      </c>
      <c r="I45" s="91" t="str">
        <f>VLOOKUP(H45,Presupuesto!$B$11:$C$565,2,0)</f>
        <v>EQUIPO DE TRANSPORTE TRACCION Y ELEVACION</v>
      </c>
      <c r="J45" s="88" t="str">
        <f t="shared" si="4"/>
        <v>Gestión Tecnologías de Información y Comunicación</v>
      </c>
      <c r="K45" s="88" t="s">
        <v>721</v>
      </c>
      <c r="L45" s="88"/>
    </row>
    <row r="46" spans="3:12" ht="14.45" x14ac:dyDescent="0.3">
      <c r="C46" s="89" t="s">
        <v>126</v>
      </c>
      <c r="D46" s="137"/>
      <c r="E46" s="90">
        <v>15000</v>
      </c>
      <c r="F46" s="87">
        <f t="shared" si="3"/>
        <v>0</v>
      </c>
      <c r="G46" s="420"/>
      <c r="H46" s="91" t="s">
        <v>479</v>
      </c>
      <c r="I46" s="91" t="str">
        <f>VLOOKUP(H46,Presupuesto!$B$11:$C$565,2,0)</f>
        <v>EQUIPO DE TRANSPORTE TRACCION Y ELEVACION</v>
      </c>
      <c r="J46" s="88" t="str">
        <f t="shared" si="4"/>
        <v>Gestión Tecnologías de Información y Comunicación</v>
      </c>
      <c r="K46" s="88" t="s">
        <v>721</v>
      </c>
      <c r="L46" s="88"/>
    </row>
    <row r="47" spans="3:12" ht="14.45" x14ac:dyDescent="0.3">
      <c r="C47" s="89" t="s">
        <v>127</v>
      </c>
      <c r="D47" s="137"/>
      <c r="E47" s="90">
        <v>10000</v>
      </c>
      <c r="F47" s="87">
        <f t="shared" si="3"/>
        <v>0</v>
      </c>
      <c r="G47" s="420"/>
      <c r="H47" s="91" t="s">
        <v>479</v>
      </c>
      <c r="I47" s="91" t="str">
        <f>VLOOKUP(H47,Presupuesto!$B$11:$C$565,2,0)</f>
        <v>EQUIPO DE TRANSPORTE TRACCION Y ELEVACION</v>
      </c>
      <c r="J47" s="88" t="str">
        <f t="shared" si="4"/>
        <v>Gestión Tecnologías de Información y Comunicación</v>
      </c>
      <c r="K47" s="88" t="s">
        <v>732</v>
      </c>
      <c r="L47" s="88"/>
    </row>
    <row r="48" spans="3:12" x14ac:dyDescent="0.25">
      <c r="C48" s="89" t="s">
        <v>1365</v>
      </c>
      <c r="D48" s="137">
        <v>1</v>
      </c>
      <c r="E48" s="90">
        <v>20000</v>
      </c>
      <c r="F48" s="87">
        <f t="shared" si="3"/>
        <v>20000</v>
      </c>
      <c r="G48" s="420" t="s">
        <v>703</v>
      </c>
      <c r="H48" s="91" t="s">
        <v>507</v>
      </c>
      <c r="I48" s="91" t="str">
        <f>VLOOKUP(H48,Presupuesto!$B$11:$C$565,2,0)</f>
        <v>APLICACIONES INFORMATICAS</v>
      </c>
      <c r="J48" s="88" t="s">
        <v>81</v>
      </c>
      <c r="K48" s="88" t="s">
        <v>721</v>
      </c>
      <c r="L48" s="88"/>
    </row>
    <row r="49" spans="3:12" ht="14.45" x14ac:dyDescent="0.3">
      <c r="C49" s="99" t="s">
        <v>129</v>
      </c>
      <c r="D49" s="137"/>
      <c r="E49" s="90">
        <v>2000</v>
      </c>
      <c r="F49" s="87">
        <f t="shared" si="3"/>
        <v>0</v>
      </c>
      <c r="G49" s="420"/>
      <c r="H49" s="100" t="s">
        <v>488</v>
      </c>
      <c r="I49" s="100" t="str">
        <f>VLOOKUP(H49,Presupuesto!$B$11:$C$565,2,0)</f>
        <v>EQUIPO DE COMPUTACION</v>
      </c>
      <c r="J49" s="88" t="str">
        <f t="shared" si="4"/>
        <v>Gestión Tecnologías de Información y Comunicación</v>
      </c>
      <c r="K49" s="88" t="s">
        <v>721</v>
      </c>
      <c r="L49" s="88"/>
    </row>
    <row r="50" spans="3:12" x14ac:dyDescent="0.25">
      <c r="C50" s="99" t="s">
        <v>130</v>
      </c>
      <c r="D50" s="137"/>
      <c r="E50" s="90">
        <v>1500</v>
      </c>
      <c r="F50" s="87">
        <f t="shared" si="3"/>
        <v>0</v>
      </c>
      <c r="G50" s="420"/>
      <c r="H50" s="100" t="s">
        <v>453</v>
      </c>
      <c r="I50" s="100" t="str">
        <f>VLOOKUP(H50,Presupuesto!$B$11:$C$565,2,0)</f>
        <v>UTILES Y MATERIALES ELECTRICOS</v>
      </c>
      <c r="J50" s="88" t="str">
        <f t="shared" si="4"/>
        <v>Gestión Tecnologías de Información y Comunicación</v>
      </c>
      <c r="K50" s="88" t="s">
        <v>721</v>
      </c>
      <c r="L50" s="88"/>
    </row>
    <row r="51" spans="3:12" ht="14.45" x14ac:dyDescent="0.3">
      <c r="C51" s="99" t="s">
        <v>131</v>
      </c>
      <c r="D51" s="137"/>
      <c r="E51" s="90">
        <v>1500</v>
      </c>
      <c r="F51" s="87">
        <f t="shared" si="3"/>
        <v>0</v>
      </c>
      <c r="G51" s="420"/>
      <c r="H51" s="100" t="s">
        <v>488</v>
      </c>
      <c r="I51" s="100" t="str">
        <f>VLOOKUP(H51,Presupuesto!$B$11:$C$565,2,0)</f>
        <v>EQUIPO DE COMPUTACION</v>
      </c>
      <c r="J51" s="88" t="str">
        <f t="shared" si="4"/>
        <v>Gestión Tecnologías de Información y Comunicación</v>
      </c>
      <c r="K51" s="88" t="s">
        <v>721</v>
      </c>
      <c r="L51" s="88"/>
    </row>
    <row r="52" spans="3:12" ht="14.45" x14ac:dyDescent="0.3">
      <c r="C52" s="99" t="s">
        <v>132</v>
      </c>
      <c r="D52" s="137"/>
      <c r="E52" s="90">
        <v>500</v>
      </c>
      <c r="F52" s="87">
        <f t="shared" si="3"/>
        <v>0</v>
      </c>
      <c r="G52" s="420"/>
      <c r="H52" s="100" t="s">
        <v>458</v>
      </c>
      <c r="I52" s="100" t="str">
        <f>VLOOKUP(H52,Presupuesto!$B$11:$C$565,2,0)</f>
        <v>OTROS RESPUESTOS Y ACCESORIOS MENORES</v>
      </c>
      <c r="J52" s="88" t="str">
        <f t="shared" si="4"/>
        <v>Gestión Tecnologías de Información y Comunicación</v>
      </c>
      <c r="K52" s="88" t="s">
        <v>721</v>
      </c>
      <c r="L52" s="88"/>
    </row>
    <row r="53" spans="3:12" ht="15.75" thickBot="1" x14ac:dyDescent="0.3">
      <c r="C53" s="92" t="s">
        <v>133</v>
      </c>
      <c r="D53" s="145"/>
      <c r="E53" s="94">
        <v>20</v>
      </c>
      <c r="F53" s="95">
        <f t="shared" si="3"/>
        <v>0</v>
      </c>
      <c r="G53" s="147"/>
      <c r="H53" s="96" t="s">
        <v>458</v>
      </c>
      <c r="I53" s="96" t="str">
        <f>VLOOKUP(H53,Presupuesto!$B$11:$C$565,2,0)</f>
        <v>OTROS RESPUESTOS Y ACCESORIOS MENORES</v>
      </c>
      <c r="J53" s="96" t="str">
        <f t="shared" si="4"/>
        <v>Gestión Tecnologías de Información y Comunicación</v>
      </c>
      <c r="K53" s="113" t="s">
        <v>719</v>
      </c>
      <c r="L53" s="113"/>
    </row>
    <row r="55" spans="3:12" thickBot="1" x14ac:dyDescent="0.35">
      <c r="C55" s="254"/>
      <c r="D55" s="254"/>
      <c r="E55" s="254"/>
      <c r="F55" s="254"/>
      <c r="G55" s="243"/>
      <c r="H55" s="254"/>
      <c r="I55" s="254"/>
      <c r="J55" s="254"/>
      <c r="K55" s="254"/>
      <c r="L55" s="254"/>
    </row>
    <row r="56" spans="3:12" thickBot="1" x14ac:dyDescent="0.35">
      <c r="C56" s="29" t="s">
        <v>1308</v>
      </c>
      <c r="D56" s="98">
        <f>SUM(F63:F76)</f>
        <v>3484000</v>
      </c>
      <c r="E56" s="254"/>
      <c r="F56" s="68"/>
      <c r="G56" s="72"/>
      <c r="H56" s="68"/>
      <c r="I56" s="68"/>
      <c r="J56" s="254"/>
      <c r="K56" s="254"/>
      <c r="L56" s="254"/>
    </row>
    <row r="57" spans="3:12" ht="14.45" x14ac:dyDescent="0.3">
      <c r="C57" s="68"/>
      <c r="D57" s="31"/>
      <c r="E57" s="84"/>
      <c r="F57" s="84"/>
      <c r="G57" s="84"/>
      <c r="H57" s="69"/>
      <c r="I57" s="69"/>
      <c r="J57" s="69"/>
      <c r="K57" s="102"/>
      <c r="L57" s="254"/>
    </row>
    <row r="58" spans="3:12" ht="14.45" x14ac:dyDescent="0.3">
      <c r="C58" s="68"/>
      <c r="D58" s="31"/>
      <c r="E58" s="84"/>
      <c r="F58" s="84"/>
      <c r="G58" s="84"/>
      <c r="H58" s="69"/>
      <c r="I58" s="69"/>
      <c r="J58" s="69"/>
      <c r="K58" s="102"/>
      <c r="L58" s="254"/>
    </row>
    <row r="59" spans="3:12" ht="15.6" x14ac:dyDescent="0.3">
      <c r="C59" s="172" t="s">
        <v>1309</v>
      </c>
      <c r="D59" s="230" t="s">
        <v>1358</v>
      </c>
      <c r="E59" s="84"/>
      <c r="F59" s="84"/>
      <c r="G59" s="84"/>
      <c r="H59" s="69"/>
      <c r="I59" s="69"/>
      <c r="J59" s="69"/>
      <c r="K59" s="102"/>
      <c r="L59" s="254"/>
    </row>
    <row r="60" spans="3:12" ht="18" x14ac:dyDescent="0.3">
      <c r="C60" s="173" t="str">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Posgrado'!$F:$G,2,FALSE),IFERROR(VLOOKUP(D59,'17. Gestión TIC'!$F:$G,2,FALSE),IFERROR(VLOOKUP(D59,'16. Desa. del Sistema Educ.Sup.'!$F:$G,2,FALSE),IFERROR(VLOOKUP(D59,'8. Cultura de Inno. Insti...'!$F:$G,2,FALSE),VLOOKUP(D59,'7. Lo Esencial de la Reforma U.'!$F:$G,2,0)))))))))))))))))</f>
        <v>2. Adquirir 30 computadoras, 20 impresoras y 1 fotocopiadora para la ECCF.</v>
      </c>
      <c r="D60" s="31"/>
      <c r="E60" s="84"/>
      <c r="F60" s="84"/>
      <c r="G60" s="84"/>
      <c r="H60" s="69"/>
      <c r="I60" s="69"/>
      <c r="J60" s="69"/>
      <c r="K60" s="102"/>
      <c r="L60" s="254"/>
    </row>
    <row r="61" spans="3:12" ht="14.45" x14ac:dyDescent="0.3">
      <c r="C61" s="254"/>
      <c r="D61" s="254"/>
      <c r="E61" s="254"/>
      <c r="F61" s="84"/>
      <c r="G61" s="69"/>
      <c r="H61" s="69"/>
      <c r="I61" s="69"/>
      <c r="J61" s="254"/>
      <c r="K61" s="254"/>
      <c r="L61" s="254"/>
    </row>
    <row r="62" spans="3:12" ht="30.75" thickBot="1" x14ac:dyDescent="0.3">
      <c r="C62" s="418" t="s">
        <v>1311</v>
      </c>
      <c r="D62" s="418" t="s">
        <v>99</v>
      </c>
      <c r="E62" s="418" t="s">
        <v>1313</v>
      </c>
      <c r="F62" s="419" t="s">
        <v>1314</v>
      </c>
      <c r="G62" s="419" t="s">
        <v>1315</v>
      </c>
      <c r="H62" s="418" t="s">
        <v>1316</v>
      </c>
      <c r="I62" s="418" t="s">
        <v>711</v>
      </c>
      <c r="J62" s="418" t="s">
        <v>1317</v>
      </c>
      <c r="K62" s="418" t="s">
        <v>1318</v>
      </c>
      <c r="L62" s="418" t="s">
        <v>1363</v>
      </c>
    </row>
    <row r="63" spans="3:12" ht="15.75" thickBot="1" x14ac:dyDescent="0.3">
      <c r="C63" s="207" t="s">
        <v>120</v>
      </c>
      <c r="D63" s="144">
        <v>5</v>
      </c>
      <c r="E63" s="86">
        <f>HLOOKUP($C63,$CB$2:$CE$3,2,0)</f>
        <v>15000</v>
      </c>
      <c r="F63" s="87">
        <f>D63*E63</f>
        <v>75000</v>
      </c>
      <c r="G63" s="420" t="s">
        <v>712</v>
      </c>
      <c r="H63" s="88" t="s">
        <v>488</v>
      </c>
      <c r="I63" s="88" t="str">
        <f>VLOOKUP(H63,Presupuesto!$B$11:$C$565,2,0)</f>
        <v>EQUIPO DE COMPUTACION</v>
      </c>
      <c r="J63" s="181" t="s">
        <v>82</v>
      </c>
      <c r="K63" s="88" t="s">
        <v>721</v>
      </c>
      <c r="L63" s="88"/>
    </row>
    <row r="64" spans="3:12" x14ac:dyDescent="0.25">
      <c r="C64" s="207" t="s">
        <v>117</v>
      </c>
      <c r="D64" s="137"/>
      <c r="E64" s="86">
        <f>HLOOKUP($C64,$CB$2:$CE$3,2,0)</f>
        <v>35000</v>
      </c>
      <c r="F64" s="87">
        <f>D64*E64</f>
        <v>0</v>
      </c>
      <c r="G64" s="420"/>
      <c r="H64" s="91" t="s">
        <v>488</v>
      </c>
      <c r="I64" s="91" t="str">
        <f>VLOOKUP(H64,Presupuesto!$B$11:$C$565,2,0)</f>
        <v>EQUIPO DE COMPUTACION</v>
      </c>
      <c r="J64" s="88" t="str">
        <f>$J$63</f>
        <v>Gestión Tecnologías de Información y Comunicación</v>
      </c>
      <c r="K64" s="88" t="s">
        <v>720</v>
      </c>
      <c r="L64" s="88"/>
    </row>
    <row r="65" spans="3:12" x14ac:dyDescent="0.25">
      <c r="C65" s="207" t="s">
        <v>119</v>
      </c>
      <c r="D65" s="137">
        <v>87</v>
      </c>
      <c r="E65" s="90">
        <v>35000</v>
      </c>
      <c r="F65" s="87">
        <f t="shared" ref="F65:F75" si="5">D65*E65</f>
        <v>3045000</v>
      </c>
      <c r="G65" s="420" t="s">
        <v>712</v>
      </c>
      <c r="H65" s="88" t="s">
        <v>488</v>
      </c>
      <c r="I65" s="91" t="str">
        <f>VLOOKUP(H65,Presupuesto!$B$11:$C$565,2,0)</f>
        <v>EQUIPO DE COMPUTACION</v>
      </c>
      <c r="J65" s="88" t="str">
        <f t="shared" ref="J65:J76" si="6">$J$63</f>
        <v>Gestión Tecnologías de Información y Comunicación</v>
      </c>
      <c r="K65" s="88" t="s">
        <v>721</v>
      </c>
      <c r="L65" s="88"/>
    </row>
    <row r="66" spans="3:12" ht="14.45" x14ac:dyDescent="0.3">
      <c r="C66" s="89" t="s">
        <v>123</v>
      </c>
      <c r="D66" s="137">
        <v>3</v>
      </c>
      <c r="E66" s="90">
        <v>8000</v>
      </c>
      <c r="F66" s="87">
        <f t="shared" si="5"/>
        <v>24000</v>
      </c>
      <c r="G66" s="420" t="s">
        <v>712</v>
      </c>
      <c r="H66" s="91" t="s">
        <v>488</v>
      </c>
      <c r="I66" s="91" t="str">
        <f>VLOOKUP(H66,Presupuesto!$B$11:$C$565,2,0)</f>
        <v>EQUIPO DE COMPUTACION</v>
      </c>
      <c r="J66" s="88" t="str">
        <f t="shared" si="6"/>
        <v>Gestión Tecnologías de Información y Comunicación</v>
      </c>
      <c r="K66" s="88" t="s">
        <v>721</v>
      </c>
      <c r="L66" s="88"/>
    </row>
    <row r="67" spans="3:12" ht="14.45" x14ac:dyDescent="0.3">
      <c r="C67" s="89" t="s">
        <v>124</v>
      </c>
      <c r="D67" s="137"/>
      <c r="E67" s="90">
        <v>5000</v>
      </c>
      <c r="F67" s="87">
        <f t="shared" si="5"/>
        <v>0</v>
      </c>
      <c r="G67" s="420"/>
      <c r="H67" s="91" t="s">
        <v>488</v>
      </c>
      <c r="I67" s="91" t="str">
        <f>VLOOKUP(H67,Presupuesto!$B$11:$C$565,2,0)</f>
        <v>EQUIPO DE COMPUTACION</v>
      </c>
      <c r="J67" s="88" t="str">
        <f t="shared" si="6"/>
        <v>Gestión Tecnologías de Información y Comunicación</v>
      </c>
      <c r="K67" s="88" t="s">
        <v>721</v>
      </c>
      <c r="L67" s="88"/>
    </row>
    <row r="68" spans="3:12" ht="14.45" x14ac:dyDescent="0.3">
      <c r="C68" s="89" t="s">
        <v>125</v>
      </c>
      <c r="D68" s="137">
        <v>20</v>
      </c>
      <c r="E68" s="90">
        <v>13000</v>
      </c>
      <c r="F68" s="87">
        <f t="shared" si="5"/>
        <v>260000</v>
      </c>
      <c r="G68" s="420" t="s">
        <v>712</v>
      </c>
      <c r="H68" s="91" t="s">
        <v>488</v>
      </c>
      <c r="I68" s="91" t="str">
        <f>VLOOKUP(H68,Presupuesto!$B$11:$C$565,2,0)</f>
        <v>EQUIPO DE COMPUTACION</v>
      </c>
      <c r="J68" s="88" t="str">
        <f t="shared" si="6"/>
        <v>Gestión Tecnologías de Información y Comunicación</v>
      </c>
      <c r="K68" s="88" t="s">
        <v>721</v>
      </c>
      <c r="L68" s="88"/>
    </row>
    <row r="69" spans="3:12" ht="14.45" x14ac:dyDescent="0.3">
      <c r="C69" s="89" t="s">
        <v>1366</v>
      </c>
      <c r="D69" s="137">
        <v>1</v>
      </c>
      <c r="E69" s="90">
        <v>35000</v>
      </c>
      <c r="F69" s="87">
        <f t="shared" si="5"/>
        <v>35000</v>
      </c>
      <c r="G69" s="420" t="s">
        <v>712</v>
      </c>
      <c r="H69" s="91" t="s">
        <v>488</v>
      </c>
      <c r="I69" s="91" t="str">
        <f>VLOOKUP(H69,Presupuesto!$B$11:$C$565,2,0)</f>
        <v>EQUIPO DE COMPUTACION</v>
      </c>
      <c r="J69" s="88" t="str">
        <f t="shared" si="6"/>
        <v>Gestión Tecnologías de Información y Comunicación</v>
      </c>
      <c r="K69" s="88" t="s">
        <v>721</v>
      </c>
      <c r="L69" s="88"/>
    </row>
    <row r="70" spans="3:12" ht="14.45" x14ac:dyDescent="0.3">
      <c r="C70" s="89" t="s">
        <v>1367</v>
      </c>
      <c r="D70" s="137">
        <v>1</v>
      </c>
      <c r="E70" s="90">
        <v>10000</v>
      </c>
      <c r="F70" s="87">
        <f t="shared" si="5"/>
        <v>10000</v>
      </c>
      <c r="G70" s="420" t="s">
        <v>712</v>
      </c>
      <c r="H70" s="91" t="s">
        <v>488</v>
      </c>
      <c r="I70" s="91" t="str">
        <f>VLOOKUP(H70,Presupuesto!$B$11:$C$565,2,0)</f>
        <v>EQUIPO DE COMPUTACION</v>
      </c>
      <c r="J70" s="88" t="str">
        <f t="shared" si="6"/>
        <v>Gestión Tecnologías de Información y Comunicación</v>
      </c>
      <c r="K70" s="88" t="s">
        <v>732</v>
      </c>
      <c r="L70" s="88"/>
    </row>
    <row r="71" spans="3:12" ht="14.45" x14ac:dyDescent="0.3">
      <c r="C71" s="89" t="s">
        <v>128</v>
      </c>
      <c r="D71" s="137"/>
      <c r="E71" s="90">
        <v>10000</v>
      </c>
      <c r="F71" s="87">
        <f t="shared" si="5"/>
        <v>0</v>
      </c>
      <c r="G71" s="420"/>
      <c r="H71" s="91" t="s">
        <v>507</v>
      </c>
      <c r="I71" s="91" t="str">
        <f>VLOOKUP(H71,Presupuesto!$B$11:$C$565,2,0)</f>
        <v>APLICACIONES INFORMATICAS</v>
      </c>
      <c r="J71" s="88" t="str">
        <f t="shared" si="6"/>
        <v>Gestión Tecnologías de Información y Comunicación</v>
      </c>
      <c r="K71" s="88" t="s">
        <v>727</v>
      </c>
      <c r="L71" s="88"/>
    </row>
    <row r="72" spans="3:12" ht="14.45" x14ac:dyDescent="0.3">
      <c r="C72" s="99" t="s">
        <v>129</v>
      </c>
      <c r="D72" s="137"/>
      <c r="E72" s="90">
        <v>2000</v>
      </c>
      <c r="F72" s="87">
        <f t="shared" si="5"/>
        <v>0</v>
      </c>
      <c r="G72" s="420"/>
      <c r="H72" s="100" t="s">
        <v>488</v>
      </c>
      <c r="I72" s="100" t="str">
        <f>VLOOKUP(H72,Presupuesto!$B$11:$C$565,2,0)</f>
        <v>EQUIPO DE COMPUTACION</v>
      </c>
      <c r="J72" s="88" t="str">
        <f t="shared" si="6"/>
        <v>Gestión Tecnologías de Información y Comunicación</v>
      </c>
      <c r="K72" s="88" t="s">
        <v>721</v>
      </c>
      <c r="L72" s="88"/>
    </row>
    <row r="73" spans="3:12" x14ac:dyDescent="0.25">
      <c r="C73" s="99" t="s">
        <v>130</v>
      </c>
      <c r="D73" s="137"/>
      <c r="E73" s="90">
        <v>1500</v>
      </c>
      <c r="F73" s="87">
        <f t="shared" si="5"/>
        <v>0</v>
      </c>
      <c r="G73" s="420"/>
      <c r="H73" s="100" t="s">
        <v>453</v>
      </c>
      <c r="I73" s="100" t="str">
        <f>VLOOKUP(H73,Presupuesto!$B$11:$C$565,2,0)</f>
        <v>UTILES Y MATERIALES ELECTRICOS</v>
      </c>
      <c r="J73" s="88" t="str">
        <f t="shared" si="6"/>
        <v>Gestión Tecnologías de Información y Comunicación</v>
      </c>
      <c r="K73" s="88" t="s">
        <v>721</v>
      </c>
      <c r="L73" s="88"/>
    </row>
    <row r="74" spans="3:12" ht="14.45" x14ac:dyDescent="0.3">
      <c r="C74" s="99" t="s">
        <v>1368</v>
      </c>
      <c r="D74" s="137">
        <v>1</v>
      </c>
      <c r="E74" s="90">
        <v>30000</v>
      </c>
      <c r="F74" s="87">
        <f t="shared" si="5"/>
        <v>30000</v>
      </c>
      <c r="G74" s="420" t="s">
        <v>712</v>
      </c>
      <c r="H74" s="100" t="s">
        <v>488</v>
      </c>
      <c r="I74" s="100" t="str">
        <f>VLOOKUP(H74,Presupuesto!$B$11:$C$565,2,0)</f>
        <v>EQUIPO DE COMPUTACION</v>
      </c>
      <c r="J74" s="88" t="str">
        <f t="shared" si="6"/>
        <v>Gestión Tecnologías de Información y Comunicación</v>
      </c>
      <c r="K74" s="88" t="s">
        <v>721</v>
      </c>
      <c r="L74" s="88"/>
    </row>
    <row r="75" spans="3:12" ht="14.45" x14ac:dyDescent="0.3">
      <c r="C75" s="99" t="s">
        <v>1369</v>
      </c>
      <c r="D75" s="137">
        <v>10</v>
      </c>
      <c r="E75" s="90">
        <v>200</v>
      </c>
      <c r="F75" s="87">
        <f t="shared" si="5"/>
        <v>2000</v>
      </c>
      <c r="G75" s="420" t="s">
        <v>703</v>
      </c>
      <c r="H75" s="100" t="s">
        <v>453</v>
      </c>
      <c r="I75" s="100" t="str">
        <f>VLOOKUP(H75,Presupuesto!$B$11:$C$565,2,0)</f>
        <v>UTILES Y MATERIALES ELECTRICOS</v>
      </c>
      <c r="J75" s="88" t="str">
        <f t="shared" si="6"/>
        <v>Gestión Tecnologías de Información y Comunicación</v>
      </c>
      <c r="K75" s="88" t="s">
        <v>721</v>
      </c>
      <c r="L75" s="88"/>
    </row>
    <row r="76" spans="3:12" thickBot="1" x14ac:dyDescent="0.35">
      <c r="C76" s="92" t="s">
        <v>1370</v>
      </c>
      <c r="D76" s="145">
        <v>10</v>
      </c>
      <c r="E76" s="94">
        <v>300</v>
      </c>
      <c r="F76" s="95">
        <f>D76*E76</f>
        <v>3000</v>
      </c>
      <c r="G76" s="147" t="s">
        <v>703</v>
      </c>
      <c r="H76" s="96" t="s">
        <v>453</v>
      </c>
      <c r="I76" s="96" t="str">
        <f>VLOOKUP(H76,Presupuesto!$B$11:$C$565,2,0)</f>
        <v>UTILES Y MATERIALES ELECTRICOS</v>
      </c>
      <c r="J76" s="96" t="str">
        <f t="shared" si="6"/>
        <v>Gestión Tecnologías de Información y Comunicación</v>
      </c>
      <c r="K76" s="113" t="s">
        <v>719</v>
      </c>
      <c r="L76" s="113"/>
    </row>
    <row r="77" spans="3:12" ht="14.45" x14ac:dyDescent="0.3">
      <c r="C77" s="254"/>
      <c r="D77" s="254"/>
      <c r="E77" s="254"/>
      <c r="F77" s="84"/>
      <c r="G77" s="69"/>
      <c r="H77" s="69"/>
      <c r="I77" s="69"/>
      <c r="J77" s="254"/>
      <c r="K77" s="254"/>
      <c r="L77" s="254"/>
    </row>
    <row r="78" spans="3:12" thickBot="1" x14ac:dyDescent="0.35">
      <c r="C78" s="254"/>
      <c r="D78" s="254"/>
      <c r="E78" s="254"/>
      <c r="F78" s="254"/>
      <c r="G78" s="243"/>
      <c r="H78" s="254"/>
      <c r="I78" s="254"/>
      <c r="J78" s="254"/>
      <c r="K78" s="254"/>
      <c r="L78" s="254"/>
    </row>
    <row r="79" spans="3:12" thickBot="1" x14ac:dyDescent="0.35">
      <c r="C79" s="29" t="s">
        <v>1308</v>
      </c>
      <c r="D79" s="98">
        <f>SUM(F86:F99)</f>
        <v>610000</v>
      </c>
      <c r="E79" s="254"/>
      <c r="F79" s="68"/>
      <c r="G79" s="72"/>
      <c r="H79" s="68"/>
      <c r="I79" s="68"/>
      <c r="J79" s="254"/>
      <c r="K79" s="254"/>
      <c r="L79" s="254"/>
    </row>
    <row r="80" spans="3:12" ht="14.45" x14ac:dyDescent="0.3">
      <c r="C80" s="68"/>
      <c r="D80" s="31"/>
      <c r="E80" s="84"/>
      <c r="F80" s="84"/>
      <c r="G80" s="84"/>
      <c r="H80" s="69"/>
      <c r="I80" s="69"/>
      <c r="J80" s="69"/>
      <c r="K80" s="102"/>
      <c r="L80" s="254"/>
    </row>
    <row r="81" spans="3:12" ht="14.45" x14ac:dyDescent="0.3">
      <c r="C81" s="68"/>
      <c r="D81" s="31"/>
      <c r="E81" s="84"/>
      <c r="F81" s="84"/>
      <c r="G81" s="84"/>
      <c r="H81" s="69"/>
      <c r="I81" s="69"/>
      <c r="J81" s="69"/>
      <c r="K81" s="102"/>
      <c r="L81" s="254"/>
    </row>
    <row r="82" spans="3:12" ht="15.6" x14ac:dyDescent="0.3">
      <c r="C82" s="172" t="s">
        <v>1309</v>
      </c>
      <c r="D82" s="230" t="s">
        <v>1358</v>
      </c>
      <c r="E82" s="84"/>
      <c r="F82" s="84"/>
      <c r="G82" s="84"/>
      <c r="H82" s="69"/>
      <c r="I82" s="69"/>
      <c r="J82" s="69"/>
      <c r="K82" s="102"/>
      <c r="L82" s="254"/>
    </row>
    <row r="83" spans="3:12" ht="18" x14ac:dyDescent="0.3">
      <c r="C83" s="695" t="str">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Posgrado'!$F:$G,2,FALSE),IFERROR(VLOOKUP(D82,'17. Gestión TIC'!$F:$G,2,FALSE),IFERROR(VLOOKUP(D82,'16. Desa. del Sistema Educ.Sup.'!$F:$G,2,FALSE),IFERROR(VLOOKUP(D82,'8. Cultura de Inno. Insti...'!$F:$G,2,FALSE),VLOOKUP(D82,'7. Lo Esencial de la Reforma U.'!$F:$G,2,0)))))))))))))))))</f>
        <v>2. Adquirir 30 computadoras, 20 impresoras y 1 fotocopiadora para la ECCF.</v>
      </c>
      <c r="D83" s="31"/>
      <c r="E83" s="84"/>
      <c r="F83" s="84"/>
      <c r="G83" s="84"/>
      <c r="H83" s="69"/>
      <c r="I83" s="69"/>
      <c r="J83" s="69"/>
      <c r="K83" s="102"/>
      <c r="L83" s="254"/>
    </row>
    <row r="84" spans="3:12" ht="14.45" x14ac:dyDescent="0.3">
      <c r="C84" s="254"/>
      <c r="D84" s="254"/>
      <c r="E84" s="254"/>
      <c r="F84" s="84"/>
      <c r="G84" s="69"/>
      <c r="H84" s="69"/>
      <c r="I84" s="69"/>
      <c r="J84" s="254"/>
      <c r="K84" s="254"/>
      <c r="L84" s="254"/>
    </row>
    <row r="85" spans="3:12" ht="30.75" thickBot="1" x14ac:dyDescent="0.3">
      <c r="C85" s="418" t="s">
        <v>1311</v>
      </c>
      <c r="D85" s="418" t="s">
        <v>99</v>
      </c>
      <c r="E85" s="418" t="s">
        <v>1313</v>
      </c>
      <c r="F85" s="419" t="s">
        <v>1314</v>
      </c>
      <c r="G85" s="419" t="s">
        <v>1315</v>
      </c>
      <c r="H85" s="418" t="s">
        <v>1316</v>
      </c>
      <c r="I85" s="418" t="s">
        <v>711</v>
      </c>
      <c r="J85" s="418" t="s">
        <v>1317</v>
      </c>
      <c r="K85" s="418" t="s">
        <v>1318</v>
      </c>
      <c r="L85" s="418" t="s">
        <v>1363</v>
      </c>
    </row>
    <row r="86" spans="3:12" ht="15.75" thickBot="1" x14ac:dyDescent="0.3">
      <c r="C86" s="207" t="s">
        <v>120</v>
      </c>
      <c r="D86" s="144">
        <v>30</v>
      </c>
      <c r="E86" s="86">
        <f>HLOOKUP($C86,$CB$2:$CE$3,2,0)</f>
        <v>15000</v>
      </c>
      <c r="F86" s="87">
        <f>D86*E86</f>
        <v>450000</v>
      </c>
      <c r="G86" s="420" t="s">
        <v>712</v>
      </c>
      <c r="H86" s="88" t="s">
        <v>488</v>
      </c>
      <c r="I86" s="88" t="str">
        <f>VLOOKUP(H86,Presupuesto!$B$11:$C$565,2,0)</f>
        <v>EQUIPO DE COMPUTACION</v>
      </c>
      <c r="J86" s="181" t="s">
        <v>82</v>
      </c>
      <c r="K86" s="88" t="s">
        <v>719</v>
      </c>
      <c r="L86" s="88"/>
    </row>
    <row r="87" spans="3:12" x14ac:dyDescent="0.25">
      <c r="C87" s="207" t="s">
        <v>117</v>
      </c>
      <c r="D87" s="137"/>
      <c r="E87" s="86">
        <f>HLOOKUP($C87,$CB$2:$CE$3,2,0)</f>
        <v>35000</v>
      </c>
      <c r="F87" s="87">
        <f>D87*E87</f>
        <v>0</v>
      </c>
      <c r="G87" s="420"/>
      <c r="H87" s="91" t="s">
        <v>488</v>
      </c>
      <c r="I87" s="91" t="str">
        <f>VLOOKUP(H87,Presupuesto!$B$11:$C$565,2,0)</f>
        <v>EQUIPO DE COMPUTACION</v>
      </c>
      <c r="J87" s="88" t="str">
        <f>$J$86</f>
        <v>Gestión Tecnologías de Información y Comunicación</v>
      </c>
      <c r="K87" s="88" t="s">
        <v>720</v>
      </c>
      <c r="L87" s="88"/>
    </row>
    <row r="88" spans="3:12" ht="14.45" x14ac:dyDescent="0.3">
      <c r="C88" s="89" t="s">
        <v>122</v>
      </c>
      <c r="D88" s="137"/>
      <c r="E88" s="90">
        <v>4000</v>
      </c>
      <c r="F88" s="87">
        <f t="shared" ref="F88:F99" si="7">D88*E88</f>
        <v>0</v>
      </c>
      <c r="G88" s="420"/>
      <c r="H88" s="91" t="s">
        <v>471</v>
      </c>
      <c r="I88" s="91" t="str">
        <f>VLOOKUP(H88,Presupuesto!$B$11:$C$565,2,0)</f>
        <v>EQUIPOS VARIOS DE OFICINA</v>
      </c>
      <c r="J88" s="88" t="str">
        <f t="shared" ref="J88:J99" si="8">$J$86</f>
        <v>Gestión Tecnologías de Información y Comunicación</v>
      </c>
      <c r="K88" s="88" t="s">
        <v>721</v>
      </c>
      <c r="L88" s="88"/>
    </row>
    <row r="89" spans="3:12" ht="14.45" x14ac:dyDescent="0.3">
      <c r="C89" s="89" t="s">
        <v>123</v>
      </c>
      <c r="D89" s="137">
        <v>20</v>
      </c>
      <c r="E89" s="90">
        <v>8000</v>
      </c>
      <c r="F89" s="87">
        <f t="shared" si="7"/>
        <v>160000</v>
      </c>
      <c r="G89" s="420" t="s">
        <v>712</v>
      </c>
      <c r="H89" s="91" t="s">
        <v>488</v>
      </c>
      <c r="I89" s="91" t="str">
        <f>VLOOKUP(H89,Presupuesto!$B$11:$C$565,2,0)</f>
        <v>EQUIPO DE COMPUTACION</v>
      </c>
      <c r="J89" s="88" t="str">
        <f t="shared" si="8"/>
        <v>Gestión Tecnologías de Información y Comunicación</v>
      </c>
      <c r="K89" s="88" t="s">
        <v>721</v>
      </c>
      <c r="L89" s="88"/>
    </row>
    <row r="90" spans="3:12" ht="14.45" x14ac:dyDescent="0.3">
      <c r="C90" s="89" t="s">
        <v>124</v>
      </c>
      <c r="D90" s="137"/>
      <c r="E90" s="90">
        <v>5000</v>
      </c>
      <c r="F90" s="87">
        <f t="shared" si="7"/>
        <v>0</v>
      </c>
      <c r="G90" s="420"/>
      <c r="H90" s="91" t="s">
        <v>488</v>
      </c>
      <c r="I90" s="91" t="str">
        <f>VLOOKUP(H90,Presupuesto!$B$11:$C$565,2,0)</f>
        <v>EQUIPO DE COMPUTACION</v>
      </c>
      <c r="J90" s="88" t="str">
        <f t="shared" si="8"/>
        <v>Gestión Tecnologías de Información y Comunicación</v>
      </c>
      <c r="K90" s="88" t="s">
        <v>721</v>
      </c>
      <c r="L90" s="88"/>
    </row>
    <row r="91" spans="3:12" ht="14.45" x14ac:dyDescent="0.3">
      <c r="C91" s="89" t="s">
        <v>125</v>
      </c>
      <c r="D91" s="137"/>
      <c r="E91" s="90">
        <v>13000</v>
      </c>
      <c r="F91" s="87">
        <f t="shared" si="7"/>
        <v>0</v>
      </c>
      <c r="G91" s="420"/>
      <c r="H91" s="91" t="s">
        <v>479</v>
      </c>
      <c r="I91" s="91" t="str">
        <f>VLOOKUP(H91,Presupuesto!$B$11:$C$565,2,0)</f>
        <v>EQUIPO DE TRANSPORTE TRACCION Y ELEVACION</v>
      </c>
      <c r="J91" s="88" t="str">
        <f t="shared" si="8"/>
        <v>Gestión Tecnologías de Información y Comunicación</v>
      </c>
      <c r="K91" s="88" t="s">
        <v>721</v>
      </c>
      <c r="L91" s="88"/>
    </row>
    <row r="92" spans="3:12" ht="14.45" x14ac:dyDescent="0.3">
      <c r="C92" s="89" t="s">
        <v>126</v>
      </c>
      <c r="D92" s="137"/>
      <c r="E92" s="90">
        <v>15000</v>
      </c>
      <c r="F92" s="87">
        <f t="shared" si="7"/>
        <v>0</v>
      </c>
      <c r="G92" s="420"/>
      <c r="H92" s="91" t="s">
        <v>479</v>
      </c>
      <c r="I92" s="91" t="str">
        <f>VLOOKUP(H92,Presupuesto!$B$11:$C$565,2,0)</f>
        <v>EQUIPO DE TRANSPORTE TRACCION Y ELEVACION</v>
      </c>
      <c r="J92" s="88" t="str">
        <f t="shared" si="8"/>
        <v>Gestión Tecnologías de Información y Comunicación</v>
      </c>
      <c r="K92" s="88" t="s">
        <v>721</v>
      </c>
      <c r="L92" s="88"/>
    </row>
    <row r="93" spans="3:12" ht="14.45" x14ac:dyDescent="0.3">
      <c r="C93" s="89" t="s">
        <v>127</v>
      </c>
      <c r="D93" s="137"/>
      <c r="E93" s="90">
        <v>10000</v>
      </c>
      <c r="F93" s="87">
        <f t="shared" si="7"/>
        <v>0</v>
      </c>
      <c r="G93" s="420"/>
      <c r="H93" s="91" t="s">
        <v>479</v>
      </c>
      <c r="I93" s="91" t="str">
        <f>VLOOKUP(H93,Presupuesto!$B$11:$C$565,2,0)</f>
        <v>EQUIPO DE TRANSPORTE TRACCION Y ELEVACION</v>
      </c>
      <c r="J93" s="88" t="str">
        <f t="shared" si="8"/>
        <v>Gestión Tecnologías de Información y Comunicación</v>
      </c>
      <c r="K93" s="88" t="s">
        <v>732</v>
      </c>
      <c r="L93" s="88"/>
    </row>
    <row r="94" spans="3:12" ht="14.45" x14ac:dyDescent="0.3">
      <c r="C94" s="89" t="s">
        <v>128</v>
      </c>
      <c r="D94" s="137"/>
      <c r="E94" s="90">
        <v>10000</v>
      </c>
      <c r="F94" s="87">
        <f t="shared" si="7"/>
        <v>0</v>
      </c>
      <c r="G94" s="420"/>
      <c r="H94" s="91" t="s">
        <v>507</v>
      </c>
      <c r="I94" s="91" t="str">
        <f>VLOOKUP(H94,Presupuesto!$B$11:$C$565,2,0)</f>
        <v>APLICACIONES INFORMATICAS</v>
      </c>
      <c r="J94" s="88" t="str">
        <f t="shared" si="8"/>
        <v>Gestión Tecnologías de Información y Comunicación</v>
      </c>
      <c r="K94" s="88" t="s">
        <v>727</v>
      </c>
      <c r="L94" s="88"/>
    </row>
    <row r="95" spans="3:12" ht="14.45" x14ac:dyDescent="0.3">
      <c r="C95" s="99" t="s">
        <v>129</v>
      </c>
      <c r="D95" s="137"/>
      <c r="E95" s="90">
        <v>2000</v>
      </c>
      <c r="F95" s="87">
        <f t="shared" si="7"/>
        <v>0</v>
      </c>
      <c r="G95" s="420"/>
      <c r="H95" s="100" t="s">
        <v>488</v>
      </c>
      <c r="I95" s="100" t="str">
        <f>VLOOKUP(H95,Presupuesto!$B$11:$C$565,2,0)</f>
        <v>EQUIPO DE COMPUTACION</v>
      </c>
      <c r="J95" s="88" t="str">
        <f t="shared" si="8"/>
        <v>Gestión Tecnologías de Información y Comunicación</v>
      </c>
      <c r="K95" s="88" t="s">
        <v>721</v>
      </c>
      <c r="L95" s="88"/>
    </row>
    <row r="96" spans="3:12" x14ac:dyDescent="0.25">
      <c r="C96" s="99" t="s">
        <v>130</v>
      </c>
      <c r="D96" s="137"/>
      <c r="E96" s="90">
        <v>1500</v>
      </c>
      <c r="F96" s="87">
        <f t="shared" si="7"/>
        <v>0</v>
      </c>
      <c r="G96" s="420"/>
      <c r="H96" s="100" t="s">
        <v>453</v>
      </c>
      <c r="I96" s="100" t="str">
        <f>VLOOKUP(H96,Presupuesto!$B$11:$C$565,2,0)</f>
        <v>UTILES Y MATERIALES ELECTRICOS</v>
      </c>
      <c r="J96" s="88" t="str">
        <f t="shared" si="8"/>
        <v>Gestión Tecnologías de Información y Comunicación</v>
      </c>
      <c r="K96" s="88" t="s">
        <v>721</v>
      </c>
      <c r="L96" s="88"/>
    </row>
    <row r="97" spans="3:12" ht="14.45" x14ac:dyDescent="0.3">
      <c r="C97" s="99" t="s">
        <v>131</v>
      </c>
      <c r="D97" s="137"/>
      <c r="E97" s="90">
        <v>1500</v>
      </c>
      <c r="F97" s="87">
        <f t="shared" si="7"/>
        <v>0</v>
      </c>
      <c r="G97" s="420"/>
      <c r="H97" s="100" t="s">
        <v>488</v>
      </c>
      <c r="I97" s="100" t="str">
        <f>VLOOKUP(H97,Presupuesto!$B$11:$C$565,2,0)</f>
        <v>EQUIPO DE COMPUTACION</v>
      </c>
      <c r="J97" s="88" t="str">
        <f t="shared" si="8"/>
        <v>Gestión Tecnologías de Información y Comunicación</v>
      </c>
      <c r="K97" s="88" t="s">
        <v>721</v>
      </c>
      <c r="L97" s="88"/>
    </row>
    <row r="98" spans="3:12" ht="14.45" x14ac:dyDescent="0.3">
      <c r="C98" s="99" t="s">
        <v>132</v>
      </c>
      <c r="D98" s="137"/>
      <c r="E98" s="90">
        <v>500</v>
      </c>
      <c r="F98" s="87">
        <f t="shared" si="7"/>
        <v>0</v>
      </c>
      <c r="G98" s="420"/>
      <c r="H98" s="100" t="s">
        <v>458</v>
      </c>
      <c r="I98" s="100" t="str">
        <f>VLOOKUP(H98,Presupuesto!$B$11:$C$565,2,0)</f>
        <v>OTROS RESPUESTOS Y ACCESORIOS MENORES</v>
      </c>
      <c r="J98" s="88" t="str">
        <f t="shared" si="8"/>
        <v>Gestión Tecnologías de Información y Comunicación</v>
      </c>
      <c r="K98" s="88" t="s">
        <v>721</v>
      </c>
      <c r="L98" s="88"/>
    </row>
    <row r="99" spans="3:12" ht="15.75" thickBot="1" x14ac:dyDescent="0.3">
      <c r="C99" s="92" t="s">
        <v>133</v>
      </c>
      <c r="D99" s="145"/>
      <c r="E99" s="94">
        <v>20</v>
      </c>
      <c r="F99" s="95">
        <f t="shared" si="7"/>
        <v>0</v>
      </c>
      <c r="G99" s="147"/>
      <c r="H99" s="96" t="s">
        <v>458</v>
      </c>
      <c r="I99" s="96" t="str">
        <f>VLOOKUP(H99,Presupuesto!$B$11:$C$565,2,0)</f>
        <v>OTROS RESPUESTOS Y ACCESORIOS MENORES</v>
      </c>
      <c r="J99" s="96" t="str">
        <f t="shared" si="8"/>
        <v>Gestión Tecnologías de Información y Comunicación</v>
      </c>
      <c r="K99" s="113" t="s">
        <v>719</v>
      </c>
      <c r="L99" s="113"/>
    </row>
    <row r="101" spans="3:12" thickBot="1" x14ac:dyDescent="0.35">
      <c r="C101" s="254"/>
      <c r="D101" s="254"/>
      <c r="E101" s="254"/>
      <c r="F101" s="254"/>
      <c r="G101" s="243"/>
      <c r="H101" s="254"/>
      <c r="I101" s="254"/>
      <c r="J101" s="254"/>
      <c r="K101" s="254"/>
      <c r="L101" s="254"/>
    </row>
    <row r="102" spans="3:12" thickBot="1" x14ac:dyDescent="0.35">
      <c r="C102" s="29" t="s">
        <v>1308</v>
      </c>
      <c r="D102" s="98">
        <f>SUM(F109:F122)</f>
        <v>755000</v>
      </c>
      <c r="E102" s="254"/>
      <c r="F102" s="68"/>
      <c r="G102" s="72"/>
      <c r="H102" s="68"/>
      <c r="I102" s="68"/>
      <c r="J102" s="254"/>
      <c r="K102" s="254"/>
      <c r="L102" s="254"/>
    </row>
    <row r="103" spans="3:12" ht="14.45" x14ac:dyDescent="0.3">
      <c r="C103" s="68"/>
      <c r="D103" s="31"/>
      <c r="E103" s="84"/>
      <c r="F103" s="84"/>
      <c r="G103" s="84"/>
      <c r="H103" s="69"/>
      <c r="I103" s="69"/>
      <c r="J103" s="69"/>
      <c r="K103" s="102"/>
      <c r="L103" s="254"/>
    </row>
    <row r="104" spans="3:12" ht="14.45" x14ac:dyDescent="0.3">
      <c r="C104" s="68"/>
      <c r="D104" s="31"/>
      <c r="E104" s="84"/>
      <c r="F104" s="84"/>
      <c r="G104" s="84"/>
      <c r="H104" s="69"/>
      <c r="I104" s="69"/>
      <c r="J104" s="69"/>
      <c r="K104" s="102"/>
      <c r="L104" s="254"/>
    </row>
    <row r="105" spans="3:12" ht="15.6" x14ac:dyDescent="0.3">
      <c r="C105" s="172" t="s">
        <v>1309</v>
      </c>
      <c r="D105" s="230" t="s">
        <v>1371</v>
      </c>
      <c r="E105" s="84"/>
      <c r="F105" s="84"/>
      <c r="G105" s="84"/>
      <c r="H105" s="69"/>
      <c r="I105" s="69"/>
      <c r="J105" s="69"/>
      <c r="K105" s="102"/>
      <c r="L105" s="254"/>
    </row>
    <row r="106" spans="3:12" ht="18" x14ac:dyDescent="0.3">
      <c r="C106" s="695" t="str">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Posgrado'!$F:$G,2,FALSE),IFERROR(VLOOKUP(D105,'17. Gestión TIC'!$F:$G,2,FALSE),IFERROR(VLOOKUP(D105,'16. Desa. del Sistema Educ.Sup.'!$F:$G,2,FALSE),IFERROR(VLOOKUP(D105,'8. Cultura de Inno. Insti...'!$F:$G,2,FALSE),VLOOKUP(D105,'7. Lo Esencial de la Reforma U.'!$F:$G,2,0)))))))))))))))))</f>
        <v xml:space="preserve">3. Adquirir 30 computadoras, 10 proyectores multimedios, 3 pizarras electrónicas, 2 pantallas de proyección, 4 impresoras multifuncionales y 2 TV inteligente. para el Dpto. de Letras. </v>
      </c>
      <c r="D106" s="31"/>
      <c r="E106" s="84"/>
      <c r="F106" s="84"/>
      <c r="G106" s="84"/>
      <c r="H106" s="69"/>
      <c r="I106" s="69"/>
      <c r="J106" s="69"/>
      <c r="K106" s="102"/>
      <c r="L106" s="254"/>
    </row>
    <row r="107" spans="3:12" ht="14.45" x14ac:dyDescent="0.3">
      <c r="C107" s="254"/>
      <c r="D107" s="254"/>
      <c r="E107" s="254"/>
      <c r="F107" s="84"/>
      <c r="G107" s="69"/>
      <c r="H107" s="69"/>
      <c r="I107" s="69"/>
      <c r="J107" s="254"/>
      <c r="K107" s="254"/>
      <c r="L107" s="254"/>
    </row>
    <row r="108" spans="3:12" ht="30.75" thickBot="1" x14ac:dyDescent="0.3">
      <c r="C108" s="418" t="s">
        <v>1311</v>
      </c>
      <c r="D108" s="418" t="s">
        <v>99</v>
      </c>
      <c r="E108" s="418" t="s">
        <v>1313</v>
      </c>
      <c r="F108" s="419" t="s">
        <v>1314</v>
      </c>
      <c r="G108" s="419" t="s">
        <v>1315</v>
      </c>
      <c r="H108" s="418" t="s">
        <v>1316</v>
      </c>
      <c r="I108" s="418" t="s">
        <v>711</v>
      </c>
      <c r="J108" s="418" t="s">
        <v>1317</v>
      </c>
      <c r="K108" s="418" t="s">
        <v>1318</v>
      </c>
      <c r="L108" s="418" t="s">
        <v>1363</v>
      </c>
    </row>
    <row r="109" spans="3:12" ht="15.75" thickBot="1" x14ac:dyDescent="0.3">
      <c r="C109" s="207" t="s">
        <v>120</v>
      </c>
      <c r="D109" s="144">
        <v>30</v>
      </c>
      <c r="E109" s="86">
        <f>HLOOKUP($C109,$CB$2:$CE$3,2,0)</f>
        <v>15000</v>
      </c>
      <c r="F109" s="87">
        <f>D109*E109</f>
        <v>450000</v>
      </c>
      <c r="G109" s="420" t="s">
        <v>712</v>
      </c>
      <c r="H109" s="88" t="s">
        <v>488</v>
      </c>
      <c r="I109" s="88" t="str">
        <f>VLOOKUP(H109,Presupuesto!$B$11:$C$565,2,0)</f>
        <v>EQUIPO DE COMPUTACION</v>
      </c>
      <c r="J109" s="181" t="s">
        <v>82</v>
      </c>
      <c r="K109" s="88" t="s">
        <v>719</v>
      </c>
      <c r="L109" s="88"/>
    </row>
    <row r="110" spans="3:12" x14ac:dyDescent="0.25">
      <c r="C110" s="207" t="s">
        <v>117</v>
      </c>
      <c r="D110" s="137"/>
      <c r="E110" s="86">
        <f>HLOOKUP($C110,$CB$2:$CE$3,2,0)</f>
        <v>35000</v>
      </c>
      <c r="F110" s="87">
        <f>D110*E110</f>
        <v>0</v>
      </c>
      <c r="G110" s="420"/>
      <c r="H110" s="91" t="s">
        <v>488</v>
      </c>
      <c r="I110" s="91" t="str">
        <f>VLOOKUP(H110,Presupuesto!$B$11:$C$565,2,0)</f>
        <v>EQUIPO DE COMPUTACION</v>
      </c>
      <c r="J110" s="88" t="str">
        <f>$J$109</f>
        <v>Gestión Tecnologías de Información y Comunicación</v>
      </c>
      <c r="K110" s="88" t="s">
        <v>720</v>
      </c>
      <c r="L110" s="88"/>
    </row>
    <row r="111" spans="3:12" ht="14.45" x14ac:dyDescent="0.3">
      <c r="C111" s="89" t="s">
        <v>122</v>
      </c>
      <c r="D111" s="137"/>
      <c r="E111" s="90">
        <v>4000</v>
      </c>
      <c r="F111" s="87">
        <f t="shared" ref="F111:F122" si="9">D111*E111</f>
        <v>0</v>
      </c>
      <c r="G111" s="420"/>
      <c r="H111" s="91" t="s">
        <v>471</v>
      </c>
      <c r="I111" s="91" t="str">
        <f>VLOOKUP(H111,Presupuesto!$B$11:$C$565,2,0)</f>
        <v>EQUIPOS VARIOS DE OFICINA</v>
      </c>
      <c r="J111" s="88" t="str">
        <f t="shared" ref="J111:J122" si="10">$J$109</f>
        <v>Gestión Tecnologías de Información y Comunicación</v>
      </c>
      <c r="K111" s="88" t="s">
        <v>721</v>
      </c>
      <c r="L111" s="88"/>
    </row>
    <row r="112" spans="3:12" ht="14.45" x14ac:dyDescent="0.3">
      <c r="C112" s="89" t="s">
        <v>123</v>
      </c>
      <c r="D112" s="137">
        <v>4</v>
      </c>
      <c r="E112" s="90">
        <v>8000</v>
      </c>
      <c r="F112" s="87">
        <f t="shared" si="9"/>
        <v>32000</v>
      </c>
      <c r="G112" s="420" t="s">
        <v>712</v>
      </c>
      <c r="H112" s="91" t="s">
        <v>488</v>
      </c>
      <c r="I112" s="91" t="str">
        <f>VLOOKUP(H112,Presupuesto!$B$11:$C$565,2,0)</f>
        <v>EQUIPO DE COMPUTACION</v>
      </c>
      <c r="J112" s="88" t="str">
        <f t="shared" si="10"/>
        <v>Gestión Tecnologías de Información y Comunicación</v>
      </c>
      <c r="K112" s="88" t="s">
        <v>721</v>
      </c>
      <c r="L112" s="88"/>
    </row>
    <row r="113" spans="3:12" ht="14.45" x14ac:dyDescent="0.3">
      <c r="C113" s="89" t="s">
        <v>124</v>
      </c>
      <c r="D113" s="137"/>
      <c r="E113" s="90">
        <v>5000</v>
      </c>
      <c r="F113" s="87">
        <f t="shared" si="9"/>
        <v>0</v>
      </c>
      <c r="G113" s="420"/>
      <c r="H113" s="91" t="s">
        <v>488</v>
      </c>
      <c r="I113" s="91" t="str">
        <f>VLOOKUP(H113,Presupuesto!$B$11:$C$565,2,0)</f>
        <v>EQUIPO DE COMPUTACION</v>
      </c>
      <c r="J113" s="88" t="str">
        <f t="shared" si="10"/>
        <v>Gestión Tecnologías de Información y Comunicación</v>
      </c>
      <c r="K113" s="88" t="s">
        <v>721</v>
      </c>
      <c r="L113" s="88"/>
    </row>
    <row r="114" spans="3:12" ht="14.45" x14ac:dyDescent="0.3">
      <c r="C114" s="89" t="s">
        <v>125</v>
      </c>
      <c r="D114" s="137">
        <v>10</v>
      </c>
      <c r="E114" s="90">
        <v>13000</v>
      </c>
      <c r="F114" s="87">
        <f t="shared" si="9"/>
        <v>130000</v>
      </c>
      <c r="G114" s="420" t="s">
        <v>712</v>
      </c>
      <c r="H114" s="91" t="s">
        <v>488</v>
      </c>
      <c r="I114" s="91" t="str">
        <f>VLOOKUP(H114,Presupuesto!$B$11:$C$565,2,0)</f>
        <v>EQUIPO DE COMPUTACION</v>
      </c>
      <c r="J114" s="88" t="str">
        <f t="shared" si="10"/>
        <v>Gestión Tecnologías de Información y Comunicación</v>
      </c>
      <c r="K114" s="88" t="s">
        <v>721</v>
      </c>
      <c r="L114" s="88"/>
    </row>
    <row r="115" spans="3:12" ht="14.45" x14ac:dyDescent="0.3">
      <c r="C115" s="89" t="s">
        <v>1372</v>
      </c>
      <c r="D115" s="137">
        <v>3</v>
      </c>
      <c r="E115" s="90">
        <v>30000</v>
      </c>
      <c r="F115" s="87">
        <f t="shared" si="9"/>
        <v>90000</v>
      </c>
      <c r="G115" s="420" t="s">
        <v>712</v>
      </c>
      <c r="H115" s="91" t="s">
        <v>488</v>
      </c>
      <c r="I115" s="91" t="str">
        <f>VLOOKUP(H115,Presupuesto!$B$11:$C$565,2,0)</f>
        <v>EQUIPO DE COMPUTACION</v>
      </c>
      <c r="J115" s="88" t="str">
        <f t="shared" si="10"/>
        <v>Gestión Tecnologías de Información y Comunicación</v>
      </c>
      <c r="K115" s="88" t="s">
        <v>721</v>
      </c>
      <c r="L115" s="88"/>
    </row>
    <row r="116" spans="3:12" ht="14.45" x14ac:dyDescent="0.3">
      <c r="C116" s="89" t="s">
        <v>1373</v>
      </c>
      <c r="D116" s="137">
        <v>2</v>
      </c>
      <c r="E116" s="90">
        <v>25000</v>
      </c>
      <c r="F116" s="87">
        <f t="shared" si="9"/>
        <v>50000</v>
      </c>
      <c r="G116" s="420" t="s">
        <v>712</v>
      </c>
      <c r="H116" s="91" t="s">
        <v>488</v>
      </c>
      <c r="I116" s="91" t="str">
        <f>VLOOKUP(H116,Presupuesto!$B$11:$C$565,2,0)</f>
        <v>EQUIPO DE COMPUTACION</v>
      </c>
      <c r="J116" s="88" t="str">
        <f t="shared" si="10"/>
        <v>Gestión Tecnologías de Información y Comunicación</v>
      </c>
      <c r="K116" s="88" t="s">
        <v>732</v>
      </c>
      <c r="L116" s="88"/>
    </row>
    <row r="117" spans="3:12" ht="14.45" x14ac:dyDescent="0.3">
      <c r="C117" s="89" t="s">
        <v>128</v>
      </c>
      <c r="D117" s="137"/>
      <c r="E117" s="90">
        <v>10000</v>
      </c>
      <c r="F117" s="87">
        <f t="shared" si="9"/>
        <v>0</v>
      </c>
      <c r="G117" s="420"/>
      <c r="H117" s="91" t="s">
        <v>507</v>
      </c>
      <c r="I117" s="91" t="str">
        <f>VLOOKUP(H117,Presupuesto!$B$11:$C$565,2,0)</f>
        <v>APLICACIONES INFORMATICAS</v>
      </c>
      <c r="J117" s="88" t="str">
        <f t="shared" si="10"/>
        <v>Gestión Tecnologías de Información y Comunicación</v>
      </c>
      <c r="K117" s="88" t="s">
        <v>727</v>
      </c>
      <c r="L117" s="88"/>
    </row>
    <row r="118" spans="3:12" ht="14.45" x14ac:dyDescent="0.3">
      <c r="C118" s="99" t="s">
        <v>129</v>
      </c>
      <c r="D118" s="137"/>
      <c r="E118" s="90">
        <v>2000</v>
      </c>
      <c r="F118" s="87">
        <f t="shared" si="9"/>
        <v>0</v>
      </c>
      <c r="G118" s="420"/>
      <c r="H118" s="100" t="s">
        <v>488</v>
      </c>
      <c r="I118" s="100" t="str">
        <f>VLOOKUP(H118,Presupuesto!$B$11:$C$565,2,0)</f>
        <v>EQUIPO DE COMPUTACION</v>
      </c>
      <c r="J118" s="88" t="str">
        <f t="shared" si="10"/>
        <v>Gestión Tecnologías de Información y Comunicación</v>
      </c>
      <c r="K118" s="88" t="s">
        <v>721</v>
      </c>
      <c r="L118" s="88"/>
    </row>
    <row r="119" spans="3:12" x14ac:dyDescent="0.25">
      <c r="C119" s="99" t="s">
        <v>130</v>
      </c>
      <c r="D119" s="137"/>
      <c r="E119" s="90">
        <v>1500</v>
      </c>
      <c r="F119" s="87">
        <f t="shared" si="9"/>
        <v>0</v>
      </c>
      <c r="G119" s="420"/>
      <c r="H119" s="100" t="s">
        <v>453</v>
      </c>
      <c r="I119" s="100" t="str">
        <f>VLOOKUP(H119,Presupuesto!$B$11:$C$565,2,0)</f>
        <v>UTILES Y MATERIALES ELECTRICOS</v>
      </c>
      <c r="J119" s="88" t="str">
        <f t="shared" si="10"/>
        <v>Gestión Tecnologías de Información y Comunicación</v>
      </c>
      <c r="K119" s="88" t="s">
        <v>721</v>
      </c>
      <c r="L119" s="88"/>
    </row>
    <row r="120" spans="3:12" ht="14.45" x14ac:dyDescent="0.3">
      <c r="C120" s="99" t="s">
        <v>131</v>
      </c>
      <c r="D120" s="137"/>
      <c r="E120" s="90">
        <v>1500</v>
      </c>
      <c r="F120" s="87">
        <f t="shared" si="9"/>
        <v>0</v>
      </c>
      <c r="G120" s="420"/>
      <c r="H120" s="100" t="s">
        <v>488</v>
      </c>
      <c r="I120" s="100" t="str">
        <f>VLOOKUP(H120,Presupuesto!$B$11:$C$565,2,0)</f>
        <v>EQUIPO DE COMPUTACION</v>
      </c>
      <c r="J120" s="88" t="str">
        <f t="shared" si="10"/>
        <v>Gestión Tecnologías de Información y Comunicación</v>
      </c>
      <c r="K120" s="88" t="s">
        <v>721</v>
      </c>
      <c r="L120" s="88"/>
    </row>
    <row r="121" spans="3:12" ht="14.45" x14ac:dyDescent="0.3">
      <c r="C121" s="99" t="s">
        <v>1374</v>
      </c>
      <c r="D121" s="137">
        <v>2</v>
      </c>
      <c r="E121" s="90">
        <v>1500</v>
      </c>
      <c r="F121" s="87">
        <f t="shared" si="9"/>
        <v>3000</v>
      </c>
      <c r="G121" s="420" t="s">
        <v>712</v>
      </c>
      <c r="H121" s="100" t="s">
        <v>458</v>
      </c>
      <c r="I121" s="100" t="str">
        <f>VLOOKUP(H121,Presupuesto!$B$11:$C$565,2,0)</f>
        <v>OTROS RESPUESTOS Y ACCESORIOS MENORES</v>
      </c>
      <c r="J121" s="88" t="str">
        <f t="shared" si="10"/>
        <v>Gestión Tecnologías de Información y Comunicación</v>
      </c>
      <c r="K121" s="88" t="s">
        <v>721</v>
      </c>
      <c r="L121" s="88"/>
    </row>
    <row r="122" spans="3:12" ht="15.75" thickBot="1" x14ac:dyDescent="0.3">
      <c r="C122" s="92" t="s">
        <v>133</v>
      </c>
      <c r="D122" s="145"/>
      <c r="E122" s="94">
        <v>20</v>
      </c>
      <c r="F122" s="95">
        <f t="shared" si="9"/>
        <v>0</v>
      </c>
      <c r="G122" s="147"/>
      <c r="H122" s="96" t="s">
        <v>458</v>
      </c>
      <c r="I122" s="96" t="str">
        <f>VLOOKUP(H122,Presupuesto!$B$11:$C$565,2,0)</f>
        <v>OTROS RESPUESTOS Y ACCESORIOS MENORES</v>
      </c>
      <c r="J122" s="96" t="str">
        <f t="shared" si="10"/>
        <v>Gestión Tecnologías de Información y Comunicación</v>
      </c>
      <c r="K122" s="113" t="s">
        <v>719</v>
      </c>
      <c r="L122" s="113"/>
    </row>
    <row r="123" spans="3:12" ht="14.45" x14ac:dyDescent="0.3">
      <c r="C123" s="254"/>
      <c r="D123" s="254"/>
      <c r="E123" s="254"/>
      <c r="F123" s="84"/>
      <c r="G123" s="69"/>
      <c r="H123" s="69"/>
      <c r="I123" s="69"/>
      <c r="J123" s="254"/>
      <c r="K123" s="254"/>
      <c r="L123" s="254"/>
    </row>
    <row r="124" spans="3:12" thickBot="1" x14ac:dyDescent="0.35">
      <c r="C124" s="254"/>
      <c r="D124" s="254"/>
      <c r="E124" s="254"/>
      <c r="F124" s="254"/>
      <c r="G124" s="243"/>
      <c r="H124" s="254"/>
      <c r="I124" s="254"/>
      <c r="J124" s="254"/>
      <c r="K124" s="254"/>
      <c r="L124" s="254"/>
    </row>
    <row r="125" spans="3:12" thickBot="1" x14ac:dyDescent="0.35">
      <c r="C125" s="29" t="s">
        <v>1308</v>
      </c>
      <c r="D125" s="98">
        <f>SUM(F132:F145)</f>
        <v>616500</v>
      </c>
      <c r="E125" s="254"/>
      <c r="F125" s="68"/>
      <c r="G125" s="72"/>
      <c r="H125" s="68"/>
      <c r="I125" s="68"/>
      <c r="J125" s="254"/>
      <c r="K125" s="254"/>
      <c r="L125" s="254"/>
    </row>
    <row r="126" spans="3:12" ht="14.45" x14ac:dyDescent="0.3">
      <c r="C126" s="68"/>
      <c r="D126" s="31"/>
      <c r="E126" s="84"/>
      <c r="F126" s="84"/>
      <c r="G126" s="84"/>
      <c r="H126" s="69"/>
      <c r="I126" s="69"/>
      <c r="J126" s="69"/>
      <c r="K126" s="102"/>
      <c r="L126" s="254"/>
    </row>
    <row r="127" spans="3:12" ht="14.45" x14ac:dyDescent="0.3">
      <c r="C127" s="68"/>
      <c r="D127" s="31"/>
      <c r="E127" s="84"/>
      <c r="F127" s="84"/>
      <c r="G127" s="84"/>
      <c r="H127" s="69"/>
      <c r="I127" s="69"/>
      <c r="J127" s="69"/>
      <c r="K127" s="102"/>
      <c r="L127" s="254"/>
    </row>
    <row r="128" spans="3:12" ht="15.6" x14ac:dyDescent="0.3">
      <c r="C128" s="172" t="s">
        <v>1309</v>
      </c>
      <c r="D128" s="230" t="s">
        <v>1375</v>
      </c>
      <c r="E128" s="84"/>
      <c r="F128" s="84"/>
      <c r="G128" s="84"/>
      <c r="H128" s="69"/>
      <c r="I128" s="69"/>
      <c r="J128" s="69"/>
      <c r="K128" s="102"/>
      <c r="L128" s="254"/>
    </row>
    <row r="129" spans="3:12" ht="18" x14ac:dyDescent="0.3">
      <c r="C129" s="695" t="str">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Posgrado'!$F:$G,2,FALSE),IFERROR(VLOOKUP(D128,'17. Gestión TIC'!$F:$G,2,FALSE),IFERROR(VLOOKUP(D128,'16. Desa. del Sistema Educ.Sup.'!$F:$G,2,FALSE),IFERROR(VLOOKUP(D128,'8. Cultura de Inno. Insti...'!$F:$G,2,FALSE),VLOOKUP(D128,'7. Lo Esencial de la Reforma U.'!$F:$G,2,0)))))))))))))))))</f>
        <v>4. Adquirir 25 computadoras de escritorio, 2 impresoras multifuncionales, 4 laptop, 5 datashow, 3 pantallas, 23 reguladores de voltaje, 1 pizarra electrónica, 1 router, 1 smart TV, para el Dpto. de Pedagogía y CE.</v>
      </c>
      <c r="D129" s="31"/>
      <c r="E129" s="84"/>
      <c r="F129" s="84"/>
      <c r="G129" s="84"/>
      <c r="H129" s="69"/>
      <c r="I129" s="69"/>
      <c r="J129" s="69"/>
      <c r="K129" s="102"/>
      <c r="L129" s="254"/>
    </row>
    <row r="130" spans="3:12" ht="14.45" x14ac:dyDescent="0.3">
      <c r="C130" s="254"/>
      <c r="D130" s="254"/>
      <c r="E130" s="254"/>
      <c r="F130" s="84"/>
      <c r="G130" s="69"/>
      <c r="H130" s="69"/>
      <c r="I130" s="69"/>
      <c r="J130" s="254"/>
      <c r="K130" s="254"/>
      <c r="L130" s="254"/>
    </row>
    <row r="131" spans="3:12" ht="30.75" thickBot="1" x14ac:dyDescent="0.3">
      <c r="C131" s="418" t="s">
        <v>1311</v>
      </c>
      <c r="D131" s="418" t="s">
        <v>99</v>
      </c>
      <c r="E131" s="418" t="s">
        <v>1313</v>
      </c>
      <c r="F131" s="419" t="s">
        <v>1314</v>
      </c>
      <c r="G131" s="419" t="s">
        <v>1315</v>
      </c>
      <c r="H131" s="418" t="s">
        <v>1316</v>
      </c>
      <c r="I131" s="418" t="s">
        <v>711</v>
      </c>
      <c r="J131" s="418" t="s">
        <v>1317</v>
      </c>
      <c r="K131" s="418" t="s">
        <v>1318</v>
      </c>
      <c r="L131" s="418" t="s">
        <v>1363</v>
      </c>
    </row>
    <row r="132" spans="3:12" ht="15.75" thickBot="1" x14ac:dyDescent="0.3">
      <c r="C132" s="207" t="s">
        <v>120</v>
      </c>
      <c r="D132" s="144">
        <v>25</v>
      </c>
      <c r="E132" s="86">
        <f>HLOOKUP($C132,$CB$2:$CE$3,2,0)</f>
        <v>15000</v>
      </c>
      <c r="F132" s="87">
        <f>D132*E132</f>
        <v>375000</v>
      </c>
      <c r="G132" s="420" t="s">
        <v>712</v>
      </c>
      <c r="H132" s="88" t="s">
        <v>488</v>
      </c>
      <c r="I132" s="88" t="str">
        <f>VLOOKUP(H132,Presupuesto!$B$11:$C$565,2,0)</f>
        <v>EQUIPO DE COMPUTACION</v>
      </c>
      <c r="J132" s="181" t="s">
        <v>82</v>
      </c>
      <c r="K132" s="88" t="s">
        <v>719</v>
      </c>
      <c r="L132" s="88"/>
    </row>
    <row r="133" spans="3:12" ht="14.45" x14ac:dyDescent="0.3">
      <c r="C133" s="207" t="s">
        <v>118</v>
      </c>
      <c r="D133" s="137">
        <v>4</v>
      </c>
      <c r="E133" s="86">
        <f>HLOOKUP($C133,$CB$2:$CE$3,2,0)</f>
        <v>15000</v>
      </c>
      <c r="F133" s="87">
        <f>D133*E133</f>
        <v>60000</v>
      </c>
      <c r="G133" s="420" t="s">
        <v>712</v>
      </c>
      <c r="H133" s="91" t="s">
        <v>488</v>
      </c>
      <c r="I133" s="91" t="str">
        <f>VLOOKUP(H133,Presupuesto!$B$11:$C$565,2,0)</f>
        <v>EQUIPO DE COMPUTACION</v>
      </c>
      <c r="J133" s="88" t="str">
        <f>$J$132</f>
        <v>Gestión Tecnologías de Información y Comunicación</v>
      </c>
      <c r="K133" s="88" t="s">
        <v>720</v>
      </c>
      <c r="L133" s="88"/>
    </row>
    <row r="134" spans="3:12" ht="14.45" x14ac:dyDescent="0.3">
      <c r="C134" s="89" t="s">
        <v>122</v>
      </c>
      <c r="D134" s="137"/>
      <c r="E134" s="90">
        <v>4000</v>
      </c>
      <c r="F134" s="87">
        <f t="shared" ref="F134:F145" si="11">D134*E134</f>
        <v>0</v>
      </c>
      <c r="G134" s="420"/>
      <c r="H134" s="91" t="s">
        <v>471</v>
      </c>
      <c r="I134" s="91" t="str">
        <f>VLOOKUP(H134,Presupuesto!$B$11:$C$565,2,0)</f>
        <v>EQUIPOS VARIOS DE OFICINA</v>
      </c>
      <c r="J134" s="88" t="str">
        <f t="shared" ref="J134:J144" si="12">$J$132</f>
        <v>Gestión Tecnologías de Información y Comunicación</v>
      </c>
      <c r="K134" s="88" t="s">
        <v>721</v>
      </c>
      <c r="L134" s="88"/>
    </row>
    <row r="135" spans="3:12" ht="14.45" x14ac:dyDescent="0.3">
      <c r="C135" s="89" t="s">
        <v>123</v>
      </c>
      <c r="D135" s="137">
        <v>2</v>
      </c>
      <c r="E135" s="90">
        <v>8000</v>
      </c>
      <c r="F135" s="87">
        <f t="shared" si="11"/>
        <v>16000</v>
      </c>
      <c r="G135" s="420" t="s">
        <v>712</v>
      </c>
      <c r="H135" s="91" t="s">
        <v>488</v>
      </c>
      <c r="I135" s="91" t="str">
        <f>VLOOKUP(H135,Presupuesto!$B$11:$C$565,2,0)</f>
        <v>EQUIPO DE COMPUTACION</v>
      </c>
      <c r="J135" s="88" t="str">
        <f t="shared" si="12"/>
        <v>Gestión Tecnologías de Información y Comunicación</v>
      </c>
      <c r="K135" s="88" t="s">
        <v>721</v>
      </c>
      <c r="L135" s="88"/>
    </row>
    <row r="136" spans="3:12" ht="14.45" x14ac:dyDescent="0.3">
      <c r="C136" s="89" t="s">
        <v>124</v>
      </c>
      <c r="D136" s="137"/>
      <c r="E136" s="90">
        <v>5000</v>
      </c>
      <c r="F136" s="87">
        <f t="shared" si="11"/>
        <v>0</v>
      </c>
      <c r="G136" s="420"/>
      <c r="H136" s="91" t="s">
        <v>488</v>
      </c>
      <c r="I136" s="91" t="str">
        <f>VLOOKUP(H136,Presupuesto!$B$11:$C$565,2,0)</f>
        <v>EQUIPO DE COMPUTACION</v>
      </c>
      <c r="J136" s="88" t="str">
        <f t="shared" si="12"/>
        <v>Gestión Tecnologías de Información y Comunicación</v>
      </c>
      <c r="K136" s="88" t="s">
        <v>721</v>
      </c>
      <c r="L136" s="88"/>
    </row>
    <row r="137" spans="3:12" ht="14.45" x14ac:dyDescent="0.3">
      <c r="C137" s="89" t="s">
        <v>125</v>
      </c>
      <c r="D137" s="137">
        <v>5</v>
      </c>
      <c r="E137" s="90">
        <v>13000</v>
      </c>
      <c r="F137" s="87">
        <f t="shared" si="11"/>
        <v>65000</v>
      </c>
      <c r="G137" s="420" t="s">
        <v>712</v>
      </c>
      <c r="H137" s="91" t="s">
        <v>488</v>
      </c>
      <c r="I137" s="91" t="str">
        <f>VLOOKUP(H137,Presupuesto!$B$11:$C$565,2,0)</f>
        <v>EQUIPO DE COMPUTACION</v>
      </c>
      <c r="J137" s="88" t="str">
        <f t="shared" si="12"/>
        <v>Gestión Tecnologías de Información y Comunicación</v>
      </c>
      <c r="K137" s="88" t="s">
        <v>721</v>
      </c>
      <c r="L137" s="88"/>
    </row>
    <row r="138" spans="3:12" ht="14.45" x14ac:dyDescent="0.3">
      <c r="C138" s="89" t="s">
        <v>1376</v>
      </c>
      <c r="D138" s="137">
        <v>1</v>
      </c>
      <c r="E138" s="90">
        <v>30000</v>
      </c>
      <c r="F138" s="87">
        <f t="shared" si="11"/>
        <v>30000</v>
      </c>
      <c r="G138" s="420" t="s">
        <v>712</v>
      </c>
      <c r="H138" s="91" t="s">
        <v>488</v>
      </c>
      <c r="I138" s="91" t="str">
        <f>VLOOKUP(H138,Presupuesto!$B$11:$C$565,2,0)</f>
        <v>EQUIPO DE COMPUTACION</v>
      </c>
      <c r="J138" s="88" t="str">
        <f t="shared" si="12"/>
        <v>Gestión Tecnologías de Información y Comunicación</v>
      </c>
      <c r="K138" s="88" t="s">
        <v>721</v>
      </c>
      <c r="L138" s="88"/>
    </row>
    <row r="139" spans="3:12" ht="14.45" x14ac:dyDescent="0.3">
      <c r="C139" s="89" t="s">
        <v>1377</v>
      </c>
      <c r="D139" s="137">
        <v>3</v>
      </c>
      <c r="E139" s="90">
        <v>1500</v>
      </c>
      <c r="F139" s="87">
        <f t="shared" si="11"/>
        <v>4500</v>
      </c>
      <c r="G139" s="420" t="s">
        <v>712</v>
      </c>
      <c r="H139" s="91" t="s">
        <v>488</v>
      </c>
      <c r="I139" s="91" t="str">
        <f>VLOOKUP(H139,Presupuesto!$B$11:$C$565,2,0)</f>
        <v>EQUIPO DE COMPUTACION</v>
      </c>
      <c r="J139" s="88" t="str">
        <f t="shared" si="12"/>
        <v>Gestión Tecnologías de Información y Comunicación</v>
      </c>
      <c r="K139" s="88" t="s">
        <v>732</v>
      </c>
      <c r="L139" s="88"/>
    </row>
    <row r="140" spans="3:12" ht="14.45" x14ac:dyDescent="0.3">
      <c r="C140" s="89" t="s">
        <v>1372</v>
      </c>
      <c r="D140" s="137">
        <v>1</v>
      </c>
      <c r="E140" s="90">
        <v>30000</v>
      </c>
      <c r="F140" s="87">
        <f t="shared" si="11"/>
        <v>30000</v>
      </c>
      <c r="G140" s="420" t="s">
        <v>712</v>
      </c>
      <c r="H140" s="91" t="s">
        <v>488</v>
      </c>
      <c r="I140" s="91" t="str">
        <f>VLOOKUP(H140,Presupuesto!$B$11:$C$565,2,0)</f>
        <v>EQUIPO DE COMPUTACION</v>
      </c>
      <c r="J140" s="88" t="str">
        <f t="shared" si="12"/>
        <v>Gestión Tecnologías de Información y Comunicación</v>
      </c>
      <c r="K140" s="88" t="s">
        <v>727</v>
      </c>
      <c r="L140" s="88"/>
    </row>
    <row r="141" spans="3:12" ht="14.45" x14ac:dyDescent="0.3">
      <c r="C141" s="99" t="s">
        <v>129</v>
      </c>
      <c r="D141" s="137"/>
      <c r="E141" s="90">
        <v>2000</v>
      </c>
      <c r="F141" s="87">
        <f t="shared" si="11"/>
        <v>0</v>
      </c>
      <c r="G141" s="420"/>
      <c r="H141" s="100" t="s">
        <v>488</v>
      </c>
      <c r="I141" s="100" t="str">
        <f>VLOOKUP(H141,Presupuesto!$B$11:$C$565,2,0)</f>
        <v>EQUIPO DE COMPUTACION</v>
      </c>
      <c r="J141" s="88" t="str">
        <f t="shared" si="12"/>
        <v>Gestión Tecnologías de Información y Comunicación</v>
      </c>
      <c r="K141" s="88" t="s">
        <v>721</v>
      </c>
      <c r="L141" s="88"/>
    </row>
    <row r="142" spans="3:12" x14ac:dyDescent="0.25">
      <c r="C142" s="99" t="s">
        <v>130</v>
      </c>
      <c r="D142" s="137">
        <v>23</v>
      </c>
      <c r="E142" s="90">
        <v>1500</v>
      </c>
      <c r="F142" s="87">
        <f t="shared" si="11"/>
        <v>34500</v>
      </c>
      <c r="G142" s="420" t="s">
        <v>712</v>
      </c>
      <c r="H142" s="100" t="s">
        <v>453</v>
      </c>
      <c r="I142" s="100" t="str">
        <f>VLOOKUP(H142,Presupuesto!$B$11:$C$565,2,0)</f>
        <v>UTILES Y MATERIALES ELECTRICOS</v>
      </c>
      <c r="J142" s="88" t="str">
        <f t="shared" si="12"/>
        <v>Gestión Tecnologías de Información y Comunicación</v>
      </c>
      <c r="K142" s="88" t="s">
        <v>721</v>
      </c>
      <c r="L142" s="88"/>
    </row>
    <row r="143" spans="3:12" ht="14.45" x14ac:dyDescent="0.3">
      <c r="C143" s="99" t="s">
        <v>131</v>
      </c>
      <c r="D143" s="137">
        <v>1</v>
      </c>
      <c r="E143" s="90">
        <v>1500</v>
      </c>
      <c r="F143" s="87">
        <f t="shared" si="11"/>
        <v>1500</v>
      </c>
      <c r="G143" s="420" t="s">
        <v>712</v>
      </c>
      <c r="H143" s="100" t="s">
        <v>488</v>
      </c>
      <c r="I143" s="100" t="str">
        <f>VLOOKUP(H143,Presupuesto!$B$11:$C$565,2,0)</f>
        <v>EQUIPO DE COMPUTACION</v>
      </c>
      <c r="J143" s="88" t="str">
        <f t="shared" si="12"/>
        <v>Gestión Tecnologías de Información y Comunicación</v>
      </c>
      <c r="K143" s="88" t="s">
        <v>721</v>
      </c>
      <c r="L143" s="88"/>
    </row>
    <row r="144" spans="3:12" ht="14.45" x14ac:dyDescent="0.3">
      <c r="C144" s="99" t="s">
        <v>132</v>
      </c>
      <c r="D144" s="137"/>
      <c r="E144" s="90">
        <v>500</v>
      </c>
      <c r="F144" s="87">
        <f t="shared" si="11"/>
        <v>0</v>
      </c>
      <c r="G144" s="420"/>
      <c r="H144" s="100" t="s">
        <v>458</v>
      </c>
      <c r="I144" s="100" t="str">
        <f>VLOOKUP(H144,Presupuesto!$B$11:$C$565,2,0)</f>
        <v>OTROS RESPUESTOS Y ACCESORIOS MENORES</v>
      </c>
      <c r="J144" s="88" t="str">
        <f t="shared" si="12"/>
        <v>Gestión Tecnologías de Información y Comunicación</v>
      </c>
      <c r="K144" s="88" t="s">
        <v>721</v>
      </c>
      <c r="L144" s="88"/>
    </row>
    <row r="145" spans="3:12" ht="15.75" thickBot="1" x14ac:dyDescent="0.3">
      <c r="C145" s="92" t="s">
        <v>133</v>
      </c>
      <c r="D145" s="145"/>
      <c r="E145" s="94">
        <v>20</v>
      </c>
      <c r="F145" s="95">
        <f t="shared" si="11"/>
        <v>0</v>
      </c>
      <c r="G145" s="147"/>
      <c r="H145" s="96" t="s">
        <v>458</v>
      </c>
      <c r="I145" s="96" t="str">
        <f>VLOOKUP(H145,Presupuesto!$B$11:$C$565,2,0)</f>
        <v>OTROS RESPUESTOS Y ACCESORIOS MENORES</v>
      </c>
      <c r="J145" s="96" t="str">
        <f>$J$132</f>
        <v>Gestión Tecnologías de Información y Comunicación</v>
      </c>
      <c r="K145" s="113" t="s">
        <v>719</v>
      </c>
      <c r="L145" s="113"/>
    </row>
    <row r="147" spans="3:12" thickBot="1" x14ac:dyDescent="0.35">
      <c r="C147" s="254"/>
      <c r="D147" s="254"/>
      <c r="E147" s="254"/>
      <c r="F147" s="254"/>
      <c r="G147" s="243"/>
      <c r="H147" s="254"/>
      <c r="I147" s="254"/>
      <c r="J147" s="254"/>
      <c r="K147" s="254"/>
      <c r="L147" s="254"/>
    </row>
    <row r="148" spans="3:12" thickBot="1" x14ac:dyDescent="0.35">
      <c r="C148" s="29" t="s">
        <v>1308</v>
      </c>
      <c r="D148" s="98">
        <f>SUM(F155:F168)</f>
        <v>233400</v>
      </c>
      <c r="E148" s="254"/>
      <c r="F148" s="68"/>
      <c r="G148" s="72"/>
      <c r="H148" s="68"/>
      <c r="I148" s="68"/>
      <c r="J148" s="254"/>
      <c r="K148" s="254"/>
      <c r="L148" s="254"/>
    </row>
    <row r="149" spans="3:12" ht="14.45" x14ac:dyDescent="0.3">
      <c r="C149" s="68"/>
      <c r="D149" s="31"/>
      <c r="E149" s="84"/>
      <c r="F149" s="84"/>
      <c r="G149" s="84"/>
      <c r="H149" s="69"/>
      <c r="I149" s="69"/>
      <c r="J149" s="69"/>
      <c r="K149" s="102"/>
      <c r="L149" s="254"/>
    </row>
    <row r="150" spans="3:12" ht="14.45" x14ac:dyDescent="0.3">
      <c r="C150" s="68"/>
      <c r="D150" s="31"/>
      <c r="E150" s="84"/>
      <c r="F150" s="84"/>
      <c r="G150" s="84"/>
      <c r="H150" s="69"/>
      <c r="I150" s="69"/>
      <c r="J150" s="69"/>
      <c r="K150" s="102"/>
      <c r="L150" s="254"/>
    </row>
    <row r="151" spans="3:12" ht="15.6" x14ac:dyDescent="0.3">
      <c r="C151" s="172" t="s">
        <v>1309</v>
      </c>
      <c r="D151" s="230" t="s">
        <v>1359</v>
      </c>
      <c r="E151" s="84"/>
      <c r="F151" s="84"/>
      <c r="G151" s="84"/>
      <c r="H151" s="69"/>
      <c r="I151" s="69"/>
      <c r="J151" s="69"/>
      <c r="K151" s="102"/>
      <c r="L151" s="254"/>
    </row>
    <row r="152" spans="3:12" ht="18" x14ac:dyDescent="0.3">
      <c r="C152" s="695" t="str">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Posgrado'!$F:$G,2,FALSE),IFERROR(VLOOKUP(D151,'17. Gestión TIC'!$F:$G,2,FALSE),IFERROR(VLOOKUP(D151,'16. Desa. del Sistema Educ.Sup.'!$F:$G,2,FALSE),IFERROR(VLOOKUP(D151,'8. Cultura de Inno. Insti...'!$F:$G,2,FALSE),VLOOKUP(D151,'7. Lo Esencial de la Reforma U.'!$F:$G,2,0)))))))))))))))))</f>
        <v>5. Adquirir 4 computadoras de escritorio, 4 impresoras multifuncionales, 2 routers, 2 Smart Tv, 20 reproductores de CD con entrada USB y potentes de sonido, 6 data shows, 1 fotocopiadora, para el Dpto. de Lenguas Extranjeras.</v>
      </c>
      <c r="D152" s="31"/>
      <c r="E152" s="84"/>
      <c r="F152" s="84"/>
      <c r="G152" s="84"/>
      <c r="H152" s="69"/>
      <c r="I152" s="69"/>
      <c r="J152" s="69"/>
      <c r="K152" s="102"/>
      <c r="L152" s="254"/>
    </row>
    <row r="153" spans="3:12" ht="14.45" x14ac:dyDescent="0.3">
      <c r="C153" s="254"/>
      <c r="D153" s="254"/>
      <c r="E153" s="254"/>
      <c r="F153" s="84"/>
      <c r="G153" s="69"/>
      <c r="H153" s="69"/>
      <c r="I153" s="69"/>
      <c r="J153" s="254"/>
      <c r="K153" s="254"/>
      <c r="L153" s="254"/>
    </row>
    <row r="154" spans="3:12" ht="30.75" thickBot="1" x14ac:dyDescent="0.3">
      <c r="C154" s="418" t="s">
        <v>1311</v>
      </c>
      <c r="D154" s="418" t="s">
        <v>99</v>
      </c>
      <c r="E154" s="418" t="s">
        <v>1313</v>
      </c>
      <c r="F154" s="419" t="s">
        <v>1314</v>
      </c>
      <c r="G154" s="419" t="s">
        <v>1315</v>
      </c>
      <c r="H154" s="418" t="s">
        <v>1316</v>
      </c>
      <c r="I154" s="418" t="s">
        <v>711</v>
      </c>
      <c r="J154" s="418" t="s">
        <v>1317</v>
      </c>
      <c r="K154" s="418" t="s">
        <v>1318</v>
      </c>
      <c r="L154" s="418" t="s">
        <v>1363</v>
      </c>
    </row>
    <row r="155" spans="3:12" ht="15.75" thickBot="1" x14ac:dyDescent="0.3">
      <c r="C155" s="207" t="s">
        <v>120</v>
      </c>
      <c r="D155" s="144">
        <v>4</v>
      </c>
      <c r="E155" s="86">
        <f>HLOOKUP($C155,$CB$2:$CE$3,2,0)</f>
        <v>15000</v>
      </c>
      <c r="F155" s="87">
        <f>D155*E155</f>
        <v>60000</v>
      </c>
      <c r="G155" s="420" t="s">
        <v>712</v>
      </c>
      <c r="H155" s="88" t="s">
        <v>488</v>
      </c>
      <c r="I155" s="88" t="str">
        <f>VLOOKUP(H155,Presupuesto!$B$11:$C$565,2,0)</f>
        <v>EQUIPO DE COMPUTACION</v>
      </c>
      <c r="J155" s="181" t="s">
        <v>82</v>
      </c>
      <c r="K155" s="88" t="s">
        <v>727</v>
      </c>
      <c r="L155" s="88"/>
    </row>
    <row r="156" spans="3:12" x14ac:dyDescent="0.25">
      <c r="C156" s="207" t="s">
        <v>117</v>
      </c>
      <c r="D156" s="137"/>
      <c r="E156" s="86">
        <f>HLOOKUP($C156,$CB$2:$CE$3,2,0)</f>
        <v>35000</v>
      </c>
      <c r="F156" s="87">
        <f>D156*E156</f>
        <v>0</v>
      </c>
      <c r="G156" s="420"/>
      <c r="H156" s="91" t="s">
        <v>488</v>
      </c>
      <c r="I156" s="91" t="str">
        <f>VLOOKUP(H156,Presupuesto!$B$11:$C$565,2,0)</f>
        <v>EQUIPO DE COMPUTACION</v>
      </c>
      <c r="J156" s="88" t="str">
        <f>$J$155</f>
        <v>Gestión Tecnologías de Información y Comunicación</v>
      </c>
      <c r="K156" s="88" t="s">
        <v>720</v>
      </c>
      <c r="L156" s="88"/>
    </row>
    <row r="157" spans="3:12" ht="14.45" x14ac:dyDescent="0.3">
      <c r="C157" s="89" t="s">
        <v>122</v>
      </c>
      <c r="D157" s="137"/>
      <c r="E157" s="90">
        <v>4000</v>
      </c>
      <c r="F157" s="87">
        <f t="shared" ref="F157:F168" si="13">D157*E157</f>
        <v>0</v>
      </c>
      <c r="G157" s="420"/>
      <c r="H157" s="91" t="s">
        <v>471</v>
      </c>
      <c r="I157" s="91" t="str">
        <f>VLOOKUP(H157,Presupuesto!$B$11:$C$565,2,0)</f>
        <v>EQUIPOS VARIOS DE OFICINA</v>
      </c>
      <c r="J157" s="88" t="str">
        <f t="shared" ref="J157:J168" si="14">$J$155</f>
        <v>Gestión Tecnologías de Información y Comunicación</v>
      </c>
      <c r="K157" s="88" t="s">
        <v>721</v>
      </c>
      <c r="L157" s="88"/>
    </row>
    <row r="158" spans="3:12" ht="14.45" x14ac:dyDescent="0.3">
      <c r="C158" s="89" t="s">
        <v>123</v>
      </c>
      <c r="D158" s="137">
        <v>4</v>
      </c>
      <c r="E158" s="90">
        <v>8000</v>
      </c>
      <c r="F158" s="87">
        <f t="shared" si="13"/>
        <v>32000</v>
      </c>
      <c r="G158" s="420" t="s">
        <v>712</v>
      </c>
      <c r="H158" s="91" t="s">
        <v>488</v>
      </c>
      <c r="I158" s="91" t="str">
        <f>VLOOKUP(H158,Presupuesto!$B$11:$C$565,2,0)</f>
        <v>EQUIPO DE COMPUTACION</v>
      </c>
      <c r="J158" s="88" t="str">
        <f t="shared" si="14"/>
        <v>Gestión Tecnologías de Información y Comunicación</v>
      </c>
      <c r="K158" s="88" t="s">
        <v>727</v>
      </c>
      <c r="L158" s="88"/>
    </row>
    <row r="159" spans="3:12" ht="14.45" x14ac:dyDescent="0.3">
      <c r="C159" s="89" t="s">
        <v>124</v>
      </c>
      <c r="D159" s="137"/>
      <c r="E159" s="90">
        <v>5000</v>
      </c>
      <c r="F159" s="87">
        <f t="shared" si="13"/>
        <v>0</v>
      </c>
      <c r="G159" s="420"/>
      <c r="H159" s="91" t="s">
        <v>488</v>
      </c>
      <c r="I159" s="91" t="str">
        <f>VLOOKUP(H159,Presupuesto!$B$11:$C$565,2,0)</f>
        <v>EQUIPO DE COMPUTACION</v>
      </c>
      <c r="J159" s="88" t="str">
        <f t="shared" si="14"/>
        <v>Gestión Tecnologías de Información y Comunicación</v>
      </c>
      <c r="K159" s="88" t="s">
        <v>721</v>
      </c>
      <c r="L159" s="88"/>
    </row>
    <row r="160" spans="3:12" ht="14.45" x14ac:dyDescent="0.3">
      <c r="C160" s="89" t="s">
        <v>125</v>
      </c>
      <c r="D160" s="137">
        <v>6</v>
      </c>
      <c r="E160" s="90">
        <v>13000</v>
      </c>
      <c r="F160" s="87">
        <f t="shared" si="13"/>
        <v>78000</v>
      </c>
      <c r="G160" s="420" t="s">
        <v>712</v>
      </c>
      <c r="H160" s="91" t="s">
        <v>488</v>
      </c>
      <c r="I160" s="91" t="str">
        <f>VLOOKUP(H160,Presupuesto!$B$11:$C$565,2,0)</f>
        <v>EQUIPO DE COMPUTACION</v>
      </c>
      <c r="J160" s="88" t="str">
        <f t="shared" si="14"/>
        <v>Gestión Tecnologías de Información y Comunicación</v>
      </c>
      <c r="K160" s="88" t="s">
        <v>727</v>
      </c>
      <c r="L160" s="88"/>
    </row>
    <row r="161" spans="3:12" ht="14.45" x14ac:dyDescent="0.3">
      <c r="C161" s="89" t="s">
        <v>1378</v>
      </c>
      <c r="D161" s="137">
        <v>2</v>
      </c>
      <c r="E161" s="90">
        <v>30000</v>
      </c>
      <c r="F161" s="87">
        <f t="shared" si="13"/>
        <v>60000</v>
      </c>
      <c r="G161" s="420" t="s">
        <v>712</v>
      </c>
      <c r="H161" s="91" t="s">
        <v>488</v>
      </c>
      <c r="I161" s="91" t="str">
        <f>VLOOKUP(H161,Presupuesto!$B$11:$C$565,2,0)</f>
        <v>EQUIPO DE COMPUTACION</v>
      </c>
      <c r="J161" s="88" t="str">
        <f t="shared" si="14"/>
        <v>Gestión Tecnologías de Información y Comunicación</v>
      </c>
      <c r="K161" s="88" t="s">
        <v>727</v>
      </c>
      <c r="L161" s="88"/>
    </row>
    <row r="162" spans="3:12" ht="14.45" x14ac:dyDescent="0.3">
      <c r="C162" s="89" t="s">
        <v>127</v>
      </c>
      <c r="D162" s="137"/>
      <c r="E162" s="90">
        <v>10000</v>
      </c>
      <c r="F162" s="87">
        <f t="shared" si="13"/>
        <v>0</v>
      </c>
      <c r="G162" s="420"/>
      <c r="H162" s="91" t="s">
        <v>479</v>
      </c>
      <c r="I162" s="91" t="str">
        <f>VLOOKUP(H162,Presupuesto!$B$11:$C$565,2,0)</f>
        <v>EQUIPO DE TRANSPORTE TRACCION Y ELEVACION</v>
      </c>
      <c r="J162" s="88" t="str">
        <f t="shared" si="14"/>
        <v>Gestión Tecnologías de Información y Comunicación</v>
      </c>
      <c r="K162" s="88" t="s">
        <v>732</v>
      </c>
      <c r="L162" s="88"/>
    </row>
    <row r="163" spans="3:12" ht="14.45" x14ac:dyDescent="0.3">
      <c r="C163" s="89" t="s">
        <v>128</v>
      </c>
      <c r="D163" s="137"/>
      <c r="E163" s="90">
        <v>10000</v>
      </c>
      <c r="F163" s="87">
        <f t="shared" si="13"/>
        <v>0</v>
      </c>
      <c r="G163" s="420"/>
      <c r="H163" s="91" t="s">
        <v>507</v>
      </c>
      <c r="I163" s="91" t="str">
        <f>VLOOKUP(H163,Presupuesto!$B$11:$C$565,2,0)</f>
        <v>APLICACIONES INFORMATICAS</v>
      </c>
      <c r="J163" s="88" t="str">
        <f t="shared" si="14"/>
        <v>Gestión Tecnologías de Información y Comunicación</v>
      </c>
      <c r="K163" s="88" t="s">
        <v>727</v>
      </c>
      <c r="L163" s="88"/>
    </row>
    <row r="164" spans="3:12" ht="14.45" x14ac:dyDescent="0.3">
      <c r="C164" s="99" t="s">
        <v>129</v>
      </c>
      <c r="D164" s="137"/>
      <c r="E164" s="90">
        <v>2000</v>
      </c>
      <c r="F164" s="87">
        <f t="shared" si="13"/>
        <v>0</v>
      </c>
      <c r="G164" s="420"/>
      <c r="H164" s="100" t="s">
        <v>488</v>
      </c>
      <c r="I164" s="100" t="str">
        <f>VLOOKUP(H164,Presupuesto!$B$11:$C$565,2,0)</f>
        <v>EQUIPO DE COMPUTACION</v>
      </c>
      <c r="J164" s="88" t="str">
        <f t="shared" si="14"/>
        <v>Gestión Tecnologías de Información y Comunicación</v>
      </c>
      <c r="K164" s="88" t="s">
        <v>721</v>
      </c>
      <c r="L164" s="88"/>
    </row>
    <row r="165" spans="3:12" x14ac:dyDescent="0.25">
      <c r="C165" s="99" t="s">
        <v>130</v>
      </c>
      <c r="D165" s="137"/>
      <c r="E165" s="90">
        <v>1500</v>
      </c>
      <c r="F165" s="87">
        <f t="shared" si="13"/>
        <v>0</v>
      </c>
      <c r="G165" s="420"/>
      <c r="H165" s="100" t="s">
        <v>453</v>
      </c>
      <c r="I165" s="100" t="str">
        <f>VLOOKUP(H165,Presupuesto!$B$11:$C$565,2,0)</f>
        <v>UTILES Y MATERIALES ELECTRICOS</v>
      </c>
      <c r="J165" s="88" t="str">
        <f t="shared" si="14"/>
        <v>Gestión Tecnologías de Información y Comunicación</v>
      </c>
      <c r="K165" s="88" t="s">
        <v>721</v>
      </c>
      <c r="L165" s="88"/>
    </row>
    <row r="166" spans="3:12" ht="14.45" x14ac:dyDescent="0.3">
      <c r="C166" s="99" t="s">
        <v>131</v>
      </c>
      <c r="D166" s="137">
        <v>2</v>
      </c>
      <c r="E166" s="90">
        <v>1500</v>
      </c>
      <c r="F166" s="87">
        <f t="shared" si="13"/>
        <v>3000</v>
      </c>
      <c r="G166" s="420" t="s">
        <v>712</v>
      </c>
      <c r="H166" s="100" t="s">
        <v>488</v>
      </c>
      <c r="I166" s="100" t="str">
        <f>VLOOKUP(H166,Presupuesto!$B$11:$C$565,2,0)</f>
        <v>EQUIPO DE COMPUTACION</v>
      </c>
      <c r="J166" s="88" t="str">
        <f t="shared" si="14"/>
        <v>Gestión Tecnologías de Información y Comunicación</v>
      </c>
      <c r="K166" s="88" t="s">
        <v>727</v>
      </c>
      <c r="L166" s="88"/>
    </row>
    <row r="167" spans="3:12" ht="14.45" x14ac:dyDescent="0.3">
      <c r="C167" s="99" t="s">
        <v>132</v>
      </c>
      <c r="D167" s="137"/>
      <c r="E167" s="90">
        <v>500</v>
      </c>
      <c r="F167" s="87">
        <f t="shared" si="13"/>
        <v>0</v>
      </c>
      <c r="G167" s="420"/>
      <c r="H167" s="100" t="s">
        <v>458</v>
      </c>
      <c r="I167" s="100" t="str">
        <f>VLOOKUP(H167,Presupuesto!$B$11:$C$565,2,0)</f>
        <v>OTROS RESPUESTOS Y ACCESORIOS MENORES</v>
      </c>
      <c r="J167" s="88" t="str">
        <f t="shared" si="14"/>
        <v>Gestión Tecnologías de Información y Comunicación</v>
      </c>
      <c r="K167" s="88" t="s">
        <v>721</v>
      </c>
      <c r="L167" s="88"/>
    </row>
    <row r="168" spans="3:12" ht="15.75" thickBot="1" x14ac:dyDescent="0.3">
      <c r="C168" s="92" t="s">
        <v>1379</v>
      </c>
      <c r="D168" s="145">
        <v>20</v>
      </c>
      <c r="E168" s="94">
        <v>20</v>
      </c>
      <c r="F168" s="95">
        <f t="shared" si="13"/>
        <v>400</v>
      </c>
      <c r="G168" s="147" t="s">
        <v>712</v>
      </c>
      <c r="H168" s="96" t="s">
        <v>458</v>
      </c>
      <c r="I168" s="96" t="str">
        <f>VLOOKUP(H168,Presupuesto!$B$11:$C$565,2,0)</f>
        <v>OTROS RESPUESTOS Y ACCESORIOS MENORES</v>
      </c>
      <c r="J168" s="96" t="str">
        <f t="shared" si="14"/>
        <v>Gestión Tecnologías de Información y Comunicación</v>
      </c>
      <c r="K168" s="113" t="s">
        <v>727</v>
      </c>
      <c r="L168" s="113"/>
    </row>
    <row r="169" spans="3:12" ht="14.45" x14ac:dyDescent="0.3">
      <c r="C169" s="254"/>
      <c r="D169" s="254"/>
      <c r="E169" s="254"/>
      <c r="F169" s="84"/>
      <c r="G169" s="69"/>
      <c r="H169" s="69"/>
      <c r="I169" s="69"/>
      <c r="J169" s="254"/>
      <c r="K169" s="254"/>
      <c r="L169" s="254"/>
    </row>
    <row r="170" spans="3:12" thickBot="1" x14ac:dyDescent="0.35">
      <c r="C170" s="254"/>
      <c r="D170" s="254"/>
      <c r="E170" s="254"/>
      <c r="F170" s="254"/>
      <c r="G170" s="243"/>
      <c r="H170" s="254"/>
      <c r="I170" s="254"/>
      <c r="J170" s="254"/>
      <c r="K170" s="254"/>
      <c r="L170" s="254"/>
    </row>
    <row r="171" spans="3:12" thickBot="1" x14ac:dyDescent="0.35">
      <c r="C171" s="29" t="s">
        <v>1308</v>
      </c>
      <c r="D171" s="98">
        <f>SUM(F178:F191)</f>
        <v>165000</v>
      </c>
      <c r="E171" s="254"/>
      <c r="F171" s="68"/>
      <c r="G171" s="72"/>
      <c r="H171" s="68"/>
      <c r="I171" s="68"/>
      <c r="J171" s="254"/>
      <c r="K171" s="254"/>
      <c r="L171" s="254"/>
    </row>
    <row r="172" spans="3:12" x14ac:dyDescent="0.25">
      <c r="C172" s="68"/>
      <c r="D172" s="31"/>
      <c r="E172" s="84"/>
      <c r="F172" s="84"/>
      <c r="G172" s="84"/>
      <c r="H172" s="69"/>
      <c r="I172" s="69"/>
      <c r="J172" s="69"/>
      <c r="K172" s="102"/>
      <c r="L172" s="254"/>
    </row>
    <row r="173" spans="3:12" x14ac:dyDescent="0.25">
      <c r="C173" s="68"/>
      <c r="D173" s="31"/>
      <c r="E173" s="84"/>
      <c r="F173" s="84"/>
      <c r="G173" s="84"/>
      <c r="H173" s="69"/>
      <c r="I173" s="69"/>
      <c r="J173" s="69"/>
      <c r="K173" s="102"/>
      <c r="L173" s="254"/>
    </row>
    <row r="174" spans="3:12" ht="15.75" x14ac:dyDescent="0.25">
      <c r="C174" s="172" t="s">
        <v>1309</v>
      </c>
      <c r="D174" s="230" t="s">
        <v>1380</v>
      </c>
      <c r="E174" s="84"/>
      <c r="F174" s="84"/>
      <c r="G174" s="84"/>
      <c r="H174" s="69"/>
      <c r="I174" s="69"/>
      <c r="J174" s="69"/>
      <c r="K174" s="102"/>
      <c r="L174" s="254"/>
    </row>
    <row r="175" spans="3:12" ht="18.75" x14ac:dyDescent="0.25">
      <c r="C175" s="695" t="str">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Posgrado'!$F:$G,2,FALSE),IFERROR(VLOOKUP(D174,'17. Gestión TIC'!$F:$G,2,FALSE),IFERROR(VLOOKUP(D174,'16. Desa. del Sistema Educ.Sup.'!$F:$G,2,FALSE),IFERROR(VLOOKUP(D174,'8. Cultura de Inno. Insti...'!$F:$G,2,FALSE),VLOOKUP(D174,'7. Lo Esencial de la Reforma U.'!$F:$G,2,0)))))))))))))))))</f>
        <v>6. Adquirir 2 impresoras multifuncionales, 2 pizarras electrónicas, 2 estructuras para instalar datas en los encielados, 4 data shows, 2 computadoras portátiles, 1 Smart TV para el Dpto. de Filosofía.</v>
      </c>
      <c r="D175" s="31"/>
      <c r="E175" s="84"/>
      <c r="F175" s="84"/>
      <c r="G175" s="84"/>
      <c r="H175" s="69"/>
      <c r="I175" s="69"/>
      <c r="J175" s="69"/>
      <c r="K175" s="102"/>
      <c r="L175" s="254"/>
    </row>
    <row r="176" spans="3:12" x14ac:dyDescent="0.25">
      <c r="C176" s="254"/>
      <c r="D176" s="254"/>
      <c r="E176" s="254"/>
      <c r="F176" s="84"/>
      <c r="G176" s="69"/>
      <c r="H176" s="69"/>
      <c r="I176" s="69"/>
      <c r="J176" s="254"/>
      <c r="K176" s="254"/>
      <c r="L176" s="254"/>
    </row>
    <row r="177" spans="3:12" ht="30.75" thickBot="1" x14ac:dyDescent="0.3">
      <c r="C177" s="418" t="s">
        <v>1311</v>
      </c>
      <c r="D177" s="418" t="s">
        <v>99</v>
      </c>
      <c r="E177" s="418" t="s">
        <v>1313</v>
      </c>
      <c r="F177" s="419" t="s">
        <v>1314</v>
      </c>
      <c r="G177" s="419" t="s">
        <v>1315</v>
      </c>
      <c r="H177" s="418" t="s">
        <v>1316</v>
      </c>
      <c r="I177" s="418" t="s">
        <v>711</v>
      </c>
      <c r="J177" s="418" t="s">
        <v>1317</v>
      </c>
      <c r="K177" s="418" t="s">
        <v>1318</v>
      </c>
      <c r="L177" s="418" t="s">
        <v>1363</v>
      </c>
    </row>
    <row r="178" spans="3:12" ht="15.75" thickBot="1" x14ac:dyDescent="0.3">
      <c r="C178" s="207" t="s">
        <v>120</v>
      </c>
      <c r="D178" s="144"/>
      <c r="E178" s="86">
        <f>HLOOKUP($C178,$CB$2:$CE$3,2,0)</f>
        <v>15000</v>
      </c>
      <c r="F178" s="87">
        <f>D178*E178</f>
        <v>0</v>
      </c>
      <c r="G178" s="420"/>
      <c r="H178" s="88" t="s">
        <v>488</v>
      </c>
      <c r="I178" s="88" t="str">
        <f>VLOOKUP(H178,Presupuesto!$B$11:$C$565,2,0)</f>
        <v>EQUIPO DE COMPUTACION</v>
      </c>
      <c r="J178" s="181" t="s">
        <v>82</v>
      </c>
      <c r="K178" s="88" t="s">
        <v>719</v>
      </c>
      <c r="L178" s="88"/>
    </row>
    <row r="179" spans="3:12" x14ac:dyDescent="0.25">
      <c r="C179" s="207" t="s">
        <v>118</v>
      </c>
      <c r="D179" s="137">
        <v>2</v>
      </c>
      <c r="E179" s="86">
        <f>HLOOKUP($C179,$CB$2:$CE$3,2,0)</f>
        <v>15000</v>
      </c>
      <c r="F179" s="87">
        <f>D179*E179</f>
        <v>30000</v>
      </c>
      <c r="G179" s="420" t="s">
        <v>712</v>
      </c>
      <c r="H179" s="91" t="s">
        <v>488</v>
      </c>
      <c r="I179" s="91" t="str">
        <f>VLOOKUP(H179,Presupuesto!$B$11:$C$565,2,0)</f>
        <v>EQUIPO DE COMPUTACION</v>
      </c>
      <c r="J179" s="88" t="str">
        <f>$J$178</f>
        <v>Gestión Tecnologías de Información y Comunicación</v>
      </c>
      <c r="K179" s="88" t="s">
        <v>727</v>
      </c>
      <c r="L179" s="88"/>
    </row>
    <row r="180" spans="3:12" x14ac:dyDescent="0.25">
      <c r="C180" s="89" t="s">
        <v>122</v>
      </c>
      <c r="D180" s="137"/>
      <c r="E180" s="90">
        <v>4000</v>
      </c>
      <c r="F180" s="87">
        <f t="shared" ref="F180:F191" si="15">D180*E180</f>
        <v>0</v>
      </c>
      <c r="G180" s="420"/>
      <c r="H180" s="91" t="s">
        <v>471</v>
      </c>
      <c r="I180" s="91" t="str">
        <f>VLOOKUP(H180,Presupuesto!$B$11:$C$565,2,0)</f>
        <v>EQUIPOS VARIOS DE OFICINA</v>
      </c>
      <c r="J180" s="88" t="str">
        <f t="shared" ref="J180:J191" si="16">$J$178</f>
        <v>Gestión Tecnologías de Información y Comunicación</v>
      </c>
      <c r="K180" s="88" t="s">
        <v>721</v>
      </c>
      <c r="L180" s="88"/>
    </row>
    <row r="181" spans="3:12" x14ac:dyDescent="0.25">
      <c r="C181" s="89" t="s">
        <v>123</v>
      </c>
      <c r="D181" s="137">
        <v>2</v>
      </c>
      <c r="E181" s="90">
        <v>8000</v>
      </c>
      <c r="F181" s="87">
        <f t="shared" si="15"/>
        <v>16000</v>
      </c>
      <c r="G181" s="420" t="s">
        <v>712</v>
      </c>
      <c r="H181" s="91" t="s">
        <v>488</v>
      </c>
      <c r="I181" s="91" t="str">
        <f>VLOOKUP(H181,Presupuesto!$B$11:$C$565,2,0)</f>
        <v>EQUIPO DE COMPUTACION</v>
      </c>
      <c r="J181" s="88" t="str">
        <f t="shared" si="16"/>
        <v>Gestión Tecnologías de Información y Comunicación</v>
      </c>
      <c r="K181" s="88" t="s">
        <v>727</v>
      </c>
      <c r="L181" s="88"/>
    </row>
    <row r="182" spans="3:12" x14ac:dyDescent="0.25">
      <c r="C182" s="89" t="s">
        <v>124</v>
      </c>
      <c r="D182" s="137"/>
      <c r="E182" s="90">
        <v>5000</v>
      </c>
      <c r="F182" s="87">
        <f t="shared" si="15"/>
        <v>0</v>
      </c>
      <c r="G182" s="420"/>
      <c r="H182" s="91" t="s">
        <v>488</v>
      </c>
      <c r="I182" s="91" t="str">
        <f>VLOOKUP(H182,Presupuesto!$B$11:$C$565,2,0)</f>
        <v>EQUIPO DE COMPUTACION</v>
      </c>
      <c r="J182" s="88" t="str">
        <f t="shared" si="16"/>
        <v>Gestión Tecnologías de Información y Comunicación</v>
      </c>
      <c r="K182" s="88" t="s">
        <v>721</v>
      </c>
      <c r="L182" s="88"/>
    </row>
    <row r="183" spans="3:12" x14ac:dyDescent="0.25">
      <c r="C183" s="89" t="s">
        <v>125</v>
      </c>
      <c r="D183" s="137">
        <v>2</v>
      </c>
      <c r="E183" s="90">
        <v>13000</v>
      </c>
      <c r="F183" s="87">
        <f t="shared" si="15"/>
        <v>26000</v>
      </c>
      <c r="G183" s="420" t="s">
        <v>712</v>
      </c>
      <c r="H183" s="91" t="s">
        <v>488</v>
      </c>
      <c r="I183" s="91" t="str">
        <f>VLOOKUP(H183,Presupuesto!$B$11:$C$565,2,0)</f>
        <v>EQUIPO DE COMPUTACION</v>
      </c>
      <c r="J183" s="88" t="str">
        <f t="shared" si="16"/>
        <v>Gestión Tecnologías de Información y Comunicación</v>
      </c>
      <c r="K183" s="88" t="s">
        <v>727</v>
      </c>
      <c r="L183" s="88"/>
    </row>
    <row r="184" spans="3:12" x14ac:dyDescent="0.25">
      <c r="C184" s="89" t="s">
        <v>1381</v>
      </c>
      <c r="D184" s="137">
        <v>1</v>
      </c>
      <c r="E184" s="90">
        <v>30000</v>
      </c>
      <c r="F184" s="87">
        <f t="shared" si="15"/>
        <v>30000</v>
      </c>
      <c r="G184" s="420" t="s">
        <v>712</v>
      </c>
      <c r="H184" s="91" t="s">
        <v>488</v>
      </c>
      <c r="I184" s="91" t="str">
        <f>VLOOKUP(H184,Presupuesto!$B$11:$C$565,2,0)</f>
        <v>EQUIPO DE COMPUTACION</v>
      </c>
      <c r="J184" s="88" t="str">
        <f t="shared" si="16"/>
        <v>Gestión Tecnologías de Información y Comunicación</v>
      </c>
      <c r="K184" s="88" t="s">
        <v>727</v>
      </c>
      <c r="L184" s="88"/>
    </row>
    <row r="185" spans="3:12" x14ac:dyDescent="0.25">
      <c r="C185" s="89" t="s">
        <v>1382</v>
      </c>
      <c r="D185" s="137">
        <v>2</v>
      </c>
      <c r="E185" s="90">
        <v>30000</v>
      </c>
      <c r="F185" s="87">
        <f t="shared" si="15"/>
        <v>60000</v>
      </c>
      <c r="G185" s="420" t="s">
        <v>712</v>
      </c>
      <c r="H185" s="91" t="s">
        <v>488</v>
      </c>
      <c r="I185" s="91" t="str">
        <f>VLOOKUP(H185,Presupuesto!$B$11:$C$565,2,0)</f>
        <v>EQUIPO DE COMPUTACION</v>
      </c>
      <c r="J185" s="88" t="str">
        <f t="shared" si="16"/>
        <v>Gestión Tecnologías de Información y Comunicación</v>
      </c>
      <c r="K185" s="88" t="s">
        <v>727</v>
      </c>
      <c r="L185" s="88"/>
    </row>
    <row r="186" spans="3:12" x14ac:dyDescent="0.25">
      <c r="C186" s="89" t="s">
        <v>128</v>
      </c>
      <c r="D186" s="137"/>
      <c r="E186" s="90">
        <v>10000</v>
      </c>
      <c r="F186" s="87">
        <f t="shared" si="15"/>
        <v>0</v>
      </c>
      <c r="G186" s="420"/>
      <c r="H186" s="91" t="s">
        <v>507</v>
      </c>
      <c r="I186" s="91" t="str">
        <f>VLOOKUP(H186,Presupuesto!$B$11:$C$565,2,0)</f>
        <v>APLICACIONES INFORMATICAS</v>
      </c>
      <c r="J186" s="88" t="str">
        <f t="shared" si="16"/>
        <v>Gestión Tecnologías de Información y Comunicación</v>
      </c>
      <c r="K186" s="88" t="s">
        <v>727</v>
      </c>
      <c r="L186" s="88"/>
    </row>
    <row r="187" spans="3:12" x14ac:dyDescent="0.25">
      <c r="C187" s="99" t="s">
        <v>129</v>
      </c>
      <c r="D187" s="137"/>
      <c r="E187" s="90">
        <v>2000</v>
      </c>
      <c r="F187" s="87">
        <f t="shared" si="15"/>
        <v>0</v>
      </c>
      <c r="G187" s="420"/>
      <c r="H187" s="100" t="s">
        <v>488</v>
      </c>
      <c r="I187" s="100" t="str">
        <f>VLOOKUP(H187,Presupuesto!$B$11:$C$565,2,0)</f>
        <v>EQUIPO DE COMPUTACION</v>
      </c>
      <c r="J187" s="88" t="str">
        <f t="shared" si="16"/>
        <v>Gestión Tecnologías de Información y Comunicación</v>
      </c>
      <c r="K187" s="88" t="s">
        <v>721</v>
      </c>
      <c r="L187" s="88"/>
    </row>
    <row r="188" spans="3:12" x14ac:dyDescent="0.25">
      <c r="C188" s="99" t="s">
        <v>130</v>
      </c>
      <c r="D188" s="137"/>
      <c r="E188" s="90">
        <v>1500</v>
      </c>
      <c r="F188" s="87">
        <f t="shared" si="15"/>
        <v>0</v>
      </c>
      <c r="G188" s="420"/>
      <c r="H188" s="100" t="s">
        <v>453</v>
      </c>
      <c r="I188" s="100" t="str">
        <f>VLOOKUP(H188,Presupuesto!$B$11:$C$565,2,0)</f>
        <v>UTILES Y MATERIALES ELECTRICOS</v>
      </c>
      <c r="J188" s="88" t="str">
        <f t="shared" si="16"/>
        <v>Gestión Tecnologías de Información y Comunicación</v>
      </c>
      <c r="K188" s="88" t="s">
        <v>721</v>
      </c>
      <c r="L188" s="88"/>
    </row>
    <row r="189" spans="3:12" x14ac:dyDescent="0.25">
      <c r="C189" s="99" t="s">
        <v>131</v>
      </c>
      <c r="D189" s="137"/>
      <c r="E189" s="90">
        <v>1500</v>
      </c>
      <c r="F189" s="87">
        <f t="shared" si="15"/>
        <v>0</v>
      </c>
      <c r="G189" s="420"/>
      <c r="H189" s="100" t="s">
        <v>488</v>
      </c>
      <c r="I189" s="100" t="str">
        <f>VLOOKUP(H189,Presupuesto!$B$11:$C$565,2,0)</f>
        <v>EQUIPO DE COMPUTACION</v>
      </c>
      <c r="J189" s="88" t="str">
        <f t="shared" si="16"/>
        <v>Gestión Tecnologías de Información y Comunicación</v>
      </c>
      <c r="K189" s="88" t="s">
        <v>721</v>
      </c>
      <c r="L189" s="88"/>
    </row>
    <row r="190" spans="3:12" x14ac:dyDescent="0.25">
      <c r="C190" s="99" t="s">
        <v>132</v>
      </c>
      <c r="D190" s="137"/>
      <c r="E190" s="90">
        <v>500</v>
      </c>
      <c r="F190" s="87">
        <f t="shared" si="15"/>
        <v>0</v>
      </c>
      <c r="G190" s="420"/>
      <c r="H190" s="100" t="s">
        <v>458</v>
      </c>
      <c r="I190" s="100" t="str">
        <f>VLOOKUP(H190,Presupuesto!$B$11:$C$565,2,0)</f>
        <v>OTROS RESPUESTOS Y ACCESORIOS MENORES</v>
      </c>
      <c r="J190" s="88" t="str">
        <f t="shared" si="16"/>
        <v>Gestión Tecnologías de Información y Comunicación</v>
      </c>
      <c r="K190" s="88" t="s">
        <v>721</v>
      </c>
      <c r="L190" s="88"/>
    </row>
    <row r="191" spans="3:12" ht="15.75" thickBot="1" x14ac:dyDescent="0.3">
      <c r="C191" s="92" t="s">
        <v>1383</v>
      </c>
      <c r="D191" s="145">
        <v>2</v>
      </c>
      <c r="E191" s="94">
        <v>1500</v>
      </c>
      <c r="F191" s="95">
        <f t="shared" si="15"/>
        <v>3000</v>
      </c>
      <c r="G191" s="147" t="s">
        <v>712</v>
      </c>
      <c r="H191" s="96" t="s">
        <v>458</v>
      </c>
      <c r="I191" s="96" t="str">
        <f>VLOOKUP(H191,Presupuesto!$B$11:$C$565,2,0)</f>
        <v>OTROS RESPUESTOS Y ACCESORIOS MENORES</v>
      </c>
      <c r="J191" s="96" t="str">
        <f t="shared" si="16"/>
        <v>Gestión Tecnologías de Información y Comunicación</v>
      </c>
      <c r="K191" s="113" t="s">
        <v>727</v>
      </c>
      <c r="L191" s="113"/>
    </row>
    <row r="193" spans="3:12" ht="15.75" thickBot="1" x14ac:dyDescent="0.3">
      <c r="C193" s="254"/>
      <c r="D193" s="254"/>
      <c r="E193" s="254"/>
      <c r="F193" s="254"/>
      <c r="G193" s="243"/>
      <c r="H193" s="254"/>
      <c r="I193" s="254"/>
      <c r="J193" s="254"/>
      <c r="K193" s="254"/>
      <c r="L193" s="254"/>
    </row>
    <row r="194" spans="3:12" ht="15.75" thickBot="1" x14ac:dyDescent="0.3">
      <c r="C194" s="29" t="s">
        <v>1308</v>
      </c>
      <c r="D194" s="98">
        <f>SUM(F201:F214)</f>
        <v>525000</v>
      </c>
      <c r="E194" s="254"/>
      <c r="F194" s="68"/>
      <c r="G194" s="72"/>
      <c r="H194" s="68"/>
      <c r="I194" s="68"/>
      <c r="J194" s="254"/>
      <c r="K194" s="254"/>
      <c r="L194" s="254"/>
    </row>
    <row r="195" spans="3:12" x14ac:dyDescent="0.25">
      <c r="C195" s="68"/>
      <c r="D195" s="31"/>
      <c r="E195" s="84"/>
      <c r="F195" s="84"/>
      <c r="G195" s="84"/>
      <c r="H195" s="69"/>
      <c r="I195" s="69"/>
      <c r="J195" s="69"/>
      <c r="K195" s="102"/>
      <c r="L195" s="254"/>
    </row>
    <row r="196" spans="3:12" x14ac:dyDescent="0.25">
      <c r="C196" s="68"/>
      <c r="D196" s="31"/>
      <c r="E196" s="84"/>
      <c r="F196" s="84"/>
      <c r="G196" s="84"/>
      <c r="H196" s="69"/>
      <c r="I196" s="69"/>
      <c r="J196" s="69"/>
      <c r="K196" s="102"/>
      <c r="L196" s="254"/>
    </row>
    <row r="197" spans="3:12" ht="15.75" x14ac:dyDescent="0.25">
      <c r="C197" s="172" t="s">
        <v>1309</v>
      </c>
      <c r="D197" s="230" t="s">
        <v>1360</v>
      </c>
      <c r="E197" s="84"/>
      <c r="F197" s="84"/>
      <c r="G197" s="84"/>
      <c r="H197" s="69"/>
      <c r="I197" s="69"/>
      <c r="J197" s="69"/>
      <c r="K197" s="102"/>
      <c r="L197" s="254"/>
    </row>
    <row r="198" spans="3:12" ht="18.75" x14ac:dyDescent="0.25">
      <c r="C198" s="695" t="str">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Posgrado'!$F:$G,2,FALSE),IFERROR(VLOOKUP(D197,'17. Gestión TIC'!$F:$G,2,FALSE),IFERROR(VLOOKUP(D197,'16. Desa. del Sistema Educ.Sup.'!$F:$G,2,FALSE),IFERROR(VLOOKUP(D197,'8. Cultura de Inno. Insti...'!$F:$G,2,FALSE),VLOOKUP(D197,'7. Lo Esencial de la Reforma U.'!$F:$G,2,0)))))))))))))))))</f>
        <v>7. Adquirir 15 computadoras con sus respectivos escritorios, softwares especializados en música y diseño, para el Dpto. de Arte</v>
      </c>
      <c r="D198" s="31"/>
      <c r="E198" s="84"/>
      <c r="F198" s="84"/>
      <c r="G198" s="84"/>
      <c r="H198" s="69"/>
      <c r="I198" s="69"/>
      <c r="J198" s="69"/>
      <c r="K198" s="102"/>
      <c r="L198" s="254"/>
    </row>
    <row r="199" spans="3:12" x14ac:dyDescent="0.25">
      <c r="C199" s="254"/>
      <c r="D199" s="254"/>
      <c r="E199" s="254"/>
      <c r="F199" s="84"/>
      <c r="G199" s="69"/>
      <c r="H199" s="69"/>
      <c r="I199" s="69"/>
      <c r="J199" s="254"/>
      <c r="K199" s="254"/>
      <c r="L199" s="254"/>
    </row>
    <row r="200" spans="3:12" ht="30.75" thickBot="1" x14ac:dyDescent="0.3">
      <c r="C200" s="418" t="s">
        <v>1311</v>
      </c>
      <c r="D200" s="418" t="s">
        <v>99</v>
      </c>
      <c r="E200" s="418" t="s">
        <v>1313</v>
      </c>
      <c r="F200" s="419" t="s">
        <v>1314</v>
      </c>
      <c r="G200" s="419" t="s">
        <v>1315</v>
      </c>
      <c r="H200" s="418" t="s">
        <v>1316</v>
      </c>
      <c r="I200" s="418" t="s">
        <v>711</v>
      </c>
      <c r="J200" s="418" t="s">
        <v>1317</v>
      </c>
      <c r="K200" s="418" t="s">
        <v>1318</v>
      </c>
      <c r="L200" s="418" t="s">
        <v>1363</v>
      </c>
    </row>
    <row r="201" spans="3:12" ht="15.75" thickBot="1" x14ac:dyDescent="0.3">
      <c r="C201" s="207" t="s">
        <v>119</v>
      </c>
      <c r="D201" s="144">
        <v>15</v>
      </c>
      <c r="E201" s="86">
        <f>HLOOKUP($C201,$CB$2:$CE$3,2,0)</f>
        <v>35000</v>
      </c>
      <c r="F201" s="87">
        <f>D201*E201</f>
        <v>525000</v>
      </c>
      <c r="G201" s="420" t="s">
        <v>712</v>
      </c>
      <c r="H201" s="88" t="s">
        <v>488</v>
      </c>
      <c r="I201" s="88" t="str">
        <f>VLOOKUP(H201,Presupuesto!$B$11:$C$565,2,0)</f>
        <v>EQUIPO DE COMPUTACION</v>
      </c>
      <c r="J201" s="181" t="s">
        <v>82</v>
      </c>
      <c r="K201" s="88" t="s">
        <v>727</v>
      </c>
      <c r="L201" s="88"/>
    </row>
    <row r="202" spans="3:12" x14ac:dyDescent="0.25">
      <c r="C202" s="207" t="s">
        <v>117</v>
      </c>
      <c r="D202" s="137"/>
      <c r="E202" s="86">
        <f>HLOOKUP($C202,$CB$2:$CE$3,2,0)</f>
        <v>35000</v>
      </c>
      <c r="F202" s="87">
        <f>D202*E202</f>
        <v>0</v>
      </c>
      <c r="G202" s="420"/>
      <c r="H202" s="91" t="s">
        <v>488</v>
      </c>
      <c r="I202" s="91" t="str">
        <f>VLOOKUP(H202,Presupuesto!$B$11:$C$565,2,0)</f>
        <v>EQUIPO DE COMPUTACION</v>
      </c>
      <c r="J202" s="88" t="str">
        <f>$J$201</f>
        <v>Gestión Tecnologías de Información y Comunicación</v>
      </c>
      <c r="K202" s="88" t="s">
        <v>720</v>
      </c>
      <c r="L202" s="88"/>
    </row>
    <row r="203" spans="3:12" x14ac:dyDescent="0.25">
      <c r="C203" s="89" t="s">
        <v>122</v>
      </c>
      <c r="D203" s="137"/>
      <c r="E203" s="90">
        <v>4000</v>
      </c>
      <c r="F203" s="87">
        <f t="shared" ref="F203:F214" si="17">D203*E203</f>
        <v>0</v>
      </c>
      <c r="G203" s="420"/>
      <c r="H203" s="91" t="s">
        <v>471</v>
      </c>
      <c r="I203" s="91" t="str">
        <f>VLOOKUP(H203,Presupuesto!$B$11:$C$565,2,0)</f>
        <v>EQUIPOS VARIOS DE OFICINA</v>
      </c>
      <c r="J203" s="88" t="str">
        <f t="shared" ref="J203:J214" si="18">$J$201</f>
        <v>Gestión Tecnologías de Información y Comunicación</v>
      </c>
      <c r="K203" s="88" t="s">
        <v>721</v>
      </c>
      <c r="L203" s="88"/>
    </row>
    <row r="204" spans="3:12" x14ac:dyDescent="0.25">
      <c r="C204" s="89" t="s">
        <v>123</v>
      </c>
      <c r="D204" s="137"/>
      <c r="E204" s="90">
        <v>8000</v>
      </c>
      <c r="F204" s="87">
        <f t="shared" si="17"/>
        <v>0</v>
      </c>
      <c r="G204" s="420"/>
      <c r="H204" s="91" t="s">
        <v>488</v>
      </c>
      <c r="I204" s="91" t="str">
        <f>VLOOKUP(H204,Presupuesto!$B$11:$C$565,2,0)</f>
        <v>EQUIPO DE COMPUTACION</v>
      </c>
      <c r="J204" s="88" t="str">
        <f t="shared" si="18"/>
        <v>Gestión Tecnologías de Información y Comunicación</v>
      </c>
      <c r="K204" s="88" t="s">
        <v>721</v>
      </c>
      <c r="L204" s="88"/>
    </row>
    <row r="205" spans="3:12" x14ac:dyDescent="0.25">
      <c r="C205" s="89" t="s">
        <v>124</v>
      </c>
      <c r="D205" s="137"/>
      <c r="E205" s="90">
        <v>5000</v>
      </c>
      <c r="F205" s="87">
        <f t="shared" si="17"/>
        <v>0</v>
      </c>
      <c r="G205" s="420"/>
      <c r="H205" s="91" t="s">
        <v>488</v>
      </c>
      <c r="I205" s="91" t="str">
        <f>VLOOKUP(H205,Presupuesto!$B$11:$C$565,2,0)</f>
        <v>EQUIPO DE COMPUTACION</v>
      </c>
      <c r="J205" s="88" t="str">
        <f t="shared" si="18"/>
        <v>Gestión Tecnologías de Información y Comunicación</v>
      </c>
      <c r="K205" s="88" t="s">
        <v>721</v>
      </c>
      <c r="L205" s="88"/>
    </row>
    <row r="206" spans="3:12" x14ac:dyDescent="0.25">
      <c r="C206" s="89" t="s">
        <v>125</v>
      </c>
      <c r="D206" s="137"/>
      <c r="E206" s="90">
        <v>13000</v>
      </c>
      <c r="F206" s="87">
        <f t="shared" si="17"/>
        <v>0</v>
      </c>
      <c r="G206" s="420"/>
      <c r="H206" s="91" t="s">
        <v>479</v>
      </c>
      <c r="I206" s="91" t="str">
        <f>VLOOKUP(H206,Presupuesto!$B$11:$C$565,2,0)</f>
        <v>EQUIPO DE TRANSPORTE TRACCION Y ELEVACION</v>
      </c>
      <c r="J206" s="88" t="str">
        <f t="shared" si="18"/>
        <v>Gestión Tecnologías de Información y Comunicación</v>
      </c>
      <c r="K206" s="88" t="s">
        <v>721</v>
      </c>
      <c r="L206" s="88"/>
    </row>
    <row r="207" spans="3:12" x14ac:dyDescent="0.25">
      <c r="C207" s="89" t="s">
        <v>126</v>
      </c>
      <c r="D207" s="137"/>
      <c r="E207" s="90">
        <v>15000</v>
      </c>
      <c r="F207" s="87">
        <f t="shared" si="17"/>
        <v>0</v>
      </c>
      <c r="G207" s="420"/>
      <c r="H207" s="91" t="s">
        <v>479</v>
      </c>
      <c r="I207" s="91" t="str">
        <f>VLOOKUP(H207,Presupuesto!$B$11:$C$565,2,0)</f>
        <v>EQUIPO DE TRANSPORTE TRACCION Y ELEVACION</v>
      </c>
      <c r="J207" s="88" t="str">
        <f t="shared" si="18"/>
        <v>Gestión Tecnologías de Información y Comunicación</v>
      </c>
      <c r="K207" s="88" t="s">
        <v>721</v>
      </c>
      <c r="L207" s="88"/>
    </row>
    <row r="208" spans="3:12" x14ac:dyDescent="0.25">
      <c r="C208" s="89" t="s">
        <v>127</v>
      </c>
      <c r="D208" s="137"/>
      <c r="E208" s="90">
        <v>10000</v>
      </c>
      <c r="F208" s="87">
        <f t="shared" si="17"/>
        <v>0</v>
      </c>
      <c r="G208" s="420"/>
      <c r="H208" s="91" t="s">
        <v>479</v>
      </c>
      <c r="I208" s="91" t="str">
        <f>VLOOKUP(H208,Presupuesto!$B$11:$C$565,2,0)</f>
        <v>EQUIPO DE TRANSPORTE TRACCION Y ELEVACION</v>
      </c>
      <c r="J208" s="88" t="str">
        <f t="shared" si="18"/>
        <v>Gestión Tecnologías de Información y Comunicación</v>
      </c>
      <c r="K208" s="88" t="s">
        <v>732</v>
      </c>
      <c r="L208" s="88"/>
    </row>
    <row r="209" spans="3:12" x14ac:dyDescent="0.25">
      <c r="C209" s="89" t="s">
        <v>128</v>
      </c>
      <c r="D209" s="137"/>
      <c r="E209" s="90">
        <v>10000</v>
      </c>
      <c r="F209" s="87">
        <f t="shared" si="17"/>
        <v>0</v>
      </c>
      <c r="G209" s="420"/>
      <c r="H209" s="91" t="s">
        <v>507</v>
      </c>
      <c r="I209" s="91" t="str">
        <f>VLOOKUP(H209,Presupuesto!$B$11:$C$565,2,0)</f>
        <v>APLICACIONES INFORMATICAS</v>
      </c>
      <c r="J209" s="88" t="str">
        <f t="shared" si="18"/>
        <v>Gestión Tecnologías de Información y Comunicación</v>
      </c>
      <c r="K209" s="88" t="s">
        <v>727</v>
      </c>
      <c r="L209" s="88"/>
    </row>
    <row r="210" spans="3:12" x14ac:dyDescent="0.25">
      <c r="C210" s="99" t="s">
        <v>129</v>
      </c>
      <c r="D210" s="137"/>
      <c r="E210" s="90">
        <v>2000</v>
      </c>
      <c r="F210" s="87">
        <f t="shared" si="17"/>
        <v>0</v>
      </c>
      <c r="G210" s="420"/>
      <c r="H210" s="100" t="s">
        <v>488</v>
      </c>
      <c r="I210" s="100" t="str">
        <f>VLOOKUP(H210,Presupuesto!$B$11:$C$565,2,0)</f>
        <v>EQUIPO DE COMPUTACION</v>
      </c>
      <c r="J210" s="88" t="str">
        <f t="shared" si="18"/>
        <v>Gestión Tecnologías de Información y Comunicación</v>
      </c>
      <c r="K210" s="88" t="s">
        <v>721</v>
      </c>
      <c r="L210" s="88"/>
    </row>
    <row r="211" spans="3:12" x14ac:dyDescent="0.25">
      <c r="C211" s="99" t="s">
        <v>130</v>
      </c>
      <c r="D211" s="137"/>
      <c r="E211" s="90">
        <v>1500</v>
      </c>
      <c r="F211" s="87">
        <f t="shared" si="17"/>
        <v>0</v>
      </c>
      <c r="G211" s="420"/>
      <c r="H211" s="100" t="s">
        <v>453</v>
      </c>
      <c r="I211" s="100" t="str">
        <f>VLOOKUP(H211,Presupuesto!$B$11:$C$565,2,0)</f>
        <v>UTILES Y MATERIALES ELECTRICOS</v>
      </c>
      <c r="J211" s="88" t="str">
        <f t="shared" si="18"/>
        <v>Gestión Tecnologías de Información y Comunicación</v>
      </c>
      <c r="K211" s="88" t="s">
        <v>721</v>
      </c>
      <c r="L211" s="88"/>
    </row>
    <row r="212" spans="3:12" x14ac:dyDescent="0.25">
      <c r="C212" s="99" t="s">
        <v>131</v>
      </c>
      <c r="D212" s="137"/>
      <c r="E212" s="90">
        <v>1500</v>
      </c>
      <c r="F212" s="87">
        <f t="shared" si="17"/>
        <v>0</v>
      </c>
      <c r="G212" s="420"/>
      <c r="H212" s="100" t="s">
        <v>488</v>
      </c>
      <c r="I212" s="100" t="str">
        <f>VLOOKUP(H212,Presupuesto!$B$11:$C$565,2,0)</f>
        <v>EQUIPO DE COMPUTACION</v>
      </c>
      <c r="J212" s="88" t="str">
        <f t="shared" si="18"/>
        <v>Gestión Tecnologías de Información y Comunicación</v>
      </c>
      <c r="K212" s="88" t="s">
        <v>721</v>
      </c>
      <c r="L212" s="88"/>
    </row>
    <row r="213" spans="3:12" x14ac:dyDescent="0.25">
      <c r="C213" s="99" t="s">
        <v>132</v>
      </c>
      <c r="D213" s="137"/>
      <c r="E213" s="90">
        <v>500</v>
      </c>
      <c r="F213" s="87">
        <f t="shared" si="17"/>
        <v>0</v>
      </c>
      <c r="G213" s="420"/>
      <c r="H213" s="100" t="s">
        <v>458</v>
      </c>
      <c r="I213" s="100" t="str">
        <f>VLOOKUP(H213,Presupuesto!$B$11:$C$565,2,0)</f>
        <v>OTROS RESPUESTOS Y ACCESORIOS MENORES</v>
      </c>
      <c r="J213" s="88" t="str">
        <f t="shared" si="18"/>
        <v>Gestión Tecnologías de Información y Comunicación</v>
      </c>
      <c r="K213" s="88" t="s">
        <v>721</v>
      </c>
      <c r="L213" s="88"/>
    </row>
    <row r="214" spans="3:12" ht="15.75" thickBot="1" x14ac:dyDescent="0.3">
      <c r="C214" s="92" t="s">
        <v>133</v>
      </c>
      <c r="D214" s="145"/>
      <c r="E214" s="94">
        <v>20</v>
      </c>
      <c r="F214" s="95">
        <f t="shared" si="17"/>
        <v>0</v>
      </c>
      <c r="G214" s="147"/>
      <c r="H214" s="96" t="s">
        <v>458</v>
      </c>
      <c r="I214" s="96" t="str">
        <f>VLOOKUP(H214,Presupuesto!$B$11:$C$565,2,0)</f>
        <v>OTROS RESPUESTOS Y ACCESORIOS MENORES</v>
      </c>
      <c r="J214" s="96" t="str">
        <f t="shared" si="18"/>
        <v>Gestión Tecnologías de Información y Comunicación</v>
      </c>
      <c r="K214" s="113" t="s">
        <v>719</v>
      </c>
      <c r="L214" s="113"/>
    </row>
    <row r="215" spans="3:12" x14ac:dyDescent="0.25">
      <c r="C215" s="254"/>
      <c r="D215" s="254"/>
      <c r="E215" s="254"/>
      <c r="F215" s="84"/>
      <c r="G215" s="69"/>
      <c r="H215" s="69"/>
      <c r="I215" s="69"/>
      <c r="J215" s="254"/>
      <c r="K215" s="254"/>
      <c r="L215" s="254"/>
    </row>
    <row r="216" spans="3:12" ht="15.75" thickBot="1" x14ac:dyDescent="0.3">
      <c r="C216" s="254"/>
      <c r="D216" s="254"/>
      <c r="E216" s="254"/>
      <c r="F216" s="566"/>
      <c r="G216" s="243"/>
      <c r="H216" s="254"/>
      <c r="I216" s="254"/>
      <c r="J216" s="254"/>
      <c r="K216" s="254"/>
      <c r="L216" s="254"/>
    </row>
    <row r="217" spans="3:12" ht="15.75" thickBot="1" x14ac:dyDescent="0.3">
      <c r="C217" s="29" t="s">
        <v>1308</v>
      </c>
      <c r="D217" s="98">
        <f>SUM(F224:F237)</f>
        <v>142000</v>
      </c>
      <c r="E217" s="254"/>
      <c r="F217" s="68"/>
      <c r="G217" s="72"/>
      <c r="H217" s="68"/>
      <c r="I217" s="68"/>
      <c r="J217" s="254"/>
      <c r="K217" s="254"/>
      <c r="L217" s="254"/>
    </row>
    <row r="218" spans="3:12" x14ac:dyDescent="0.25">
      <c r="C218" s="68"/>
      <c r="D218" s="31"/>
      <c r="E218" s="84"/>
      <c r="F218" s="84"/>
      <c r="G218" s="84"/>
      <c r="H218" s="69"/>
      <c r="I218" s="69"/>
      <c r="J218" s="69"/>
      <c r="K218" s="102"/>
      <c r="L218" s="254"/>
    </row>
    <row r="219" spans="3:12" x14ac:dyDescent="0.25">
      <c r="C219" s="68"/>
      <c r="D219" s="31"/>
      <c r="E219" s="84"/>
      <c r="F219" s="84"/>
      <c r="G219" s="84"/>
      <c r="H219" s="69"/>
      <c r="I219" s="69"/>
      <c r="J219" s="69"/>
      <c r="K219" s="102"/>
      <c r="L219" s="254"/>
    </row>
    <row r="220" spans="3:12" ht="15.75" x14ac:dyDescent="0.25">
      <c r="C220" s="172" t="s">
        <v>1309</v>
      </c>
      <c r="D220" s="230" t="s">
        <v>1562</v>
      </c>
      <c r="E220" s="84"/>
      <c r="F220" s="84"/>
      <c r="G220" s="84"/>
      <c r="H220" s="69"/>
      <c r="I220" s="69"/>
      <c r="J220" s="69"/>
      <c r="K220" s="102"/>
      <c r="L220" s="254"/>
    </row>
    <row r="221" spans="3:12" ht="18.75" x14ac:dyDescent="0.25">
      <c r="C221" s="173" t="str">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12. Iniciar la oferta de la carrera técnica de Lenguaje de Señas (Letras).</v>
      </c>
      <c r="D221" s="31"/>
      <c r="E221" s="84"/>
      <c r="F221" s="84"/>
      <c r="G221" s="84"/>
      <c r="H221" s="69"/>
      <c r="I221" s="69"/>
      <c r="J221" s="69"/>
      <c r="K221" s="102"/>
      <c r="L221" s="254"/>
    </row>
    <row r="222" spans="3:12" x14ac:dyDescent="0.25">
      <c r="C222" s="254"/>
      <c r="D222" s="254"/>
      <c r="E222" s="254"/>
      <c r="F222" s="84"/>
      <c r="G222" s="69"/>
      <c r="H222" s="69"/>
      <c r="I222" s="69"/>
      <c r="J222" s="254"/>
      <c r="K222" s="254"/>
      <c r="L222" s="254"/>
    </row>
    <row r="223" spans="3:12" ht="30.75" thickBot="1" x14ac:dyDescent="0.3">
      <c r="C223" s="418" t="s">
        <v>1311</v>
      </c>
      <c r="D223" s="418" t="s">
        <v>99</v>
      </c>
      <c r="E223" s="418" t="s">
        <v>1313</v>
      </c>
      <c r="F223" s="419" t="s">
        <v>1314</v>
      </c>
      <c r="G223" s="419" t="s">
        <v>1315</v>
      </c>
      <c r="H223" s="418" t="s">
        <v>1316</v>
      </c>
      <c r="I223" s="418" t="s">
        <v>711</v>
      </c>
      <c r="J223" s="418" t="s">
        <v>1317</v>
      </c>
      <c r="K223" s="418" t="s">
        <v>1318</v>
      </c>
      <c r="L223" s="418" t="s">
        <v>1363</v>
      </c>
    </row>
    <row r="224" spans="3:12" ht="15.75" thickBot="1" x14ac:dyDescent="0.3">
      <c r="C224" s="207" t="s">
        <v>120</v>
      </c>
      <c r="D224" s="144">
        <v>3</v>
      </c>
      <c r="E224" s="86">
        <f>HLOOKUP($C224,$CB$2:$CE$3,2,0)</f>
        <v>15000</v>
      </c>
      <c r="F224" s="87">
        <f>D224*E224</f>
        <v>45000</v>
      </c>
      <c r="G224" s="420" t="s">
        <v>712</v>
      </c>
      <c r="H224" s="88" t="s">
        <v>488</v>
      </c>
      <c r="I224" s="88" t="str">
        <f>VLOOKUP(H224,Presupuesto!$B$11:$C$565,2,0)</f>
        <v>EQUIPO DE COMPUTACION</v>
      </c>
      <c r="J224" s="181" t="s">
        <v>49</v>
      </c>
      <c r="K224" s="88" t="s">
        <v>719</v>
      </c>
      <c r="L224" s="88"/>
    </row>
    <row r="225" spans="3:12" x14ac:dyDescent="0.25">
      <c r="C225" s="207" t="s">
        <v>118</v>
      </c>
      <c r="D225" s="137">
        <v>5</v>
      </c>
      <c r="E225" s="86">
        <f>HLOOKUP($C225,$CB$2:$CE$3,2,0)</f>
        <v>15000</v>
      </c>
      <c r="F225" s="87">
        <f>D225*E225</f>
        <v>75000</v>
      </c>
      <c r="G225" s="420" t="s">
        <v>712</v>
      </c>
      <c r="H225" s="91" t="s">
        <v>488</v>
      </c>
      <c r="I225" s="91" t="str">
        <f>VLOOKUP(H225,Presupuesto!$B$11:$C$565,2,0)</f>
        <v>EQUIPO DE COMPUTACION</v>
      </c>
      <c r="J225" s="88" t="str">
        <f>$J$224</f>
        <v>Desarrollo e Innovación Curricular</v>
      </c>
      <c r="K225" s="88" t="s">
        <v>720</v>
      </c>
      <c r="L225" s="88"/>
    </row>
    <row r="226" spans="3:12" x14ac:dyDescent="0.25">
      <c r="C226" s="89" t="s">
        <v>122</v>
      </c>
      <c r="D226" s="137"/>
      <c r="E226" s="90">
        <v>4000</v>
      </c>
      <c r="F226" s="87">
        <f t="shared" ref="F226:F237" si="19">D226*E226</f>
        <v>0</v>
      </c>
      <c r="G226" s="420"/>
      <c r="H226" s="91" t="s">
        <v>471</v>
      </c>
      <c r="I226" s="91" t="str">
        <f>VLOOKUP(H226,Presupuesto!$B$11:$C$565,2,0)</f>
        <v>EQUIPOS VARIOS DE OFICINA</v>
      </c>
      <c r="J226" s="88" t="str">
        <f t="shared" ref="J226:J237" si="20">$J$224</f>
        <v>Desarrollo e Innovación Curricular</v>
      </c>
      <c r="K226" s="88" t="s">
        <v>721</v>
      </c>
      <c r="L226" s="88"/>
    </row>
    <row r="227" spans="3:12" x14ac:dyDescent="0.25">
      <c r="C227" s="89" t="s">
        <v>123</v>
      </c>
      <c r="D227" s="137">
        <v>1</v>
      </c>
      <c r="E227" s="90">
        <v>8000</v>
      </c>
      <c r="F227" s="87">
        <f t="shared" si="19"/>
        <v>8000</v>
      </c>
      <c r="G227" s="420" t="s">
        <v>712</v>
      </c>
      <c r="H227" s="91" t="s">
        <v>488</v>
      </c>
      <c r="I227" s="91" t="str">
        <f>VLOOKUP(H227,Presupuesto!$B$11:$C$565,2,0)</f>
        <v>EQUIPO DE COMPUTACION</v>
      </c>
      <c r="J227" s="88" t="str">
        <f t="shared" si="20"/>
        <v>Desarrollo e Innovación Curricular</v>
      </c>
      <c r="K227" s="88" t="s">
        <v>721</v>
      </c>
      <c r="L227" s="88"/>
    </row>
    <row r="228" spans="3:12" x14ac:dyDescent="0.25">
      <c r="C228" s="89" t="s">
        <v>124</v>
      </c>
      <c r="D228" s="137"/>
      <c r="E228" s="90">
        <v>5000</v>
      </c>
      <c r="F228" s="87">
        <f t="shared" si="19"/>
        <v>0</v>
      </c>
      <c r="G228" s="420"/>
      <c r="H228" s="91" t="s">
        <v>488</v>
      </c>
      <c r="I228" s="91" t="str">
        <f>VLOOKUP(H228,Presupuesto!$B$11:$C$565,2,0)</f>
        <v>EQUIPO DE COMPUTACION</v>
      </c>
      <c r="J228" s="88" t="str">
        <f t="shared" si="20"/>
        <v>Desarrollo e Innovación Curricular</v>
      </c>
      <c r="K228" s="88" t="s">
        <v>721</v>
      </c>
      <c r="L228" s="88"/>
    </row>
    <row r="229" spans="3:12" x14ac:dyDescent="0.25">
      <c r="C229" s="89" t="s">
        <v>125</v>
      </c>
      <c r="D229" s="137">
        <v>1</v>
      </c>
      <c r="E229" s="90">
        <v>13000</v>
      </c>
      <c r="F229" s="87">
        <f t="shared" si="19"/>
        <v>13000</v>
      </c>
      <c r="G229" s="420" t="s">
        <v>712</v>
      </c>
      <c r="H229" s="91" t="s">
        <v>479</v>
      </c>
      <c r="I229" s="91" t="str">
        <f>VLOOKUP(H229,Presupuesto!$B$11:$C$565,2,0)</f>
        <v>EQUIPO DE TRANSPORTE TRACCION Y ELEVACION</v>
      </c>
      <c r="J229" s="88" t="str">
        <f t="shared" si="20"/>
        <v>Desarrollo e Innovación Curricular</v>
      </c>
      <c r="K229" s="88" t="s">
        <v>721</v>
      </c>
      <c r="L229" s="88"/>
    </row>
    <row r="230" spans="3:12" x14ac:dyDescent="0.25">
      <c r="C230" s="89" t="s">
        <v>126</v>
      </c>
      <c r="D230" s="137"/>
      <c r="E230" s="90">
        <v>15000</v>
      </c>
      <c r="F230" s="87">
        <f t="shared" si="19"/>
        <v>0</v>
      </c>
      <c r="G230" s="420"/>
      <c r="H230" s="91" t="s">
        <v>479</v>
      </c>
      <c r="I230" s="91" t="str">
        <f>VLOOKUP(H230,Presupuesto!$B$11:$C$565,2,0)</f>
        <v>EQUIPO DE TRANSPORTE TRACCION Y ELEVACION</v>
      </c>
      <c r="J230" s="88" t="str">
        <f t="shared" si="20"/>
        <v>Desarrollo e Innovación Curricular</v>
      </c>
      <c r="K230" s="88" t="s">
        <v>721</v>
      </c>
      <c r="L230" s="88"/>
    </row>
    <row r="231" spans="3:12" x14ac:dyDescent="0.25">
      <c r="C231" s="89" t="s">
        <v>127</v>
      </c>
      <c r="D231" s="137"/>
      <c r="E231" s="90">
        <v>10000</v>
      </c>
      <c r="F231" s="87">
        <f t="shared" si="19"/>
        <v>0</v>
      </c>
      <c r="G231" s="420"/>
      <c r="H231" s="91" t="s">
        <v>479</v>
      </c>
      <c r="I231" s="91" t="str">
        <f>VLOOKUP(H231,Presupuesto!$B$11:$C$565,2,0)</f>
        <v>EQUIPO DE TRANSPORTE TRACCION Y ELEVACION</v>
      </c>
      <c r="J231" s="88" t="str">
        <f t="shared" si="20"/>
        <v>Desarrollo e Innovación Curricular</v>
      </c>
      <c r="K231" s="88" t="s">
        <v>732</v>
      </c>
      <c r="L231" s="88"/>
    </row>
    <row r="232" spans="3:12" x14ac:dyDescent="0.25">
      <c r="C232" s="89" t="s">
        <v>128</v>
      </c>
      <c r="D232" s="137"/>
      <c r="E232" s="90">
        <v>10000</v>
      </c>
      <c r="F232" s="87">
        <f t="shared" si="19"/>
        <v>0</v>
      </c>
      <c r="G232" s="420"/>
      <c r="H232" s="91" t="s">
        <v>507</v>
      </c>
      <c r="I232" s="91" t="str">
        <f>VLOOKUP(H232,Presupuesto!$B$11:$C$565,2,0)</f>
        <v>APLICACIONES INFORMATICAS</v>
      </c>
      <c r="J232" s="88" t="str">
        <f t="shared" si="20"/>
        <v>Desarrollo e Innovación Curricular</v>
      </c>
      <c r="K232" s="88" t="s">
        <v>727</v>
      </c>
      <c r="L232" s="88"/>
    </row>
    <row r="233" spans="3:12" x14ac:dyDescent="0.25">
      <c r="C233" s="99" t="s">
        <v>129</v>
      </c>
      <c r="D233" s="137"/>
      <c r="E233" s="90">
        <v>2000</v>
      </c>
      <c r="F233" s="87">
        <f t="shared" si="19"/>
        <v>0</v>
      </c>
      <c r="G233" s="420"/>
      <c r="H233" s="100" t="s">
        <v>488</v>
      </c>
      <c r="I233" s="100" t="str">
        <f>VLOOKUP(H233,Presupuesto!$B$11:$C$565,2,0)</f>
        <v>EQUIPO DE COMPUTACION</v>
      </c>
      <c r="J233" s="88" t="str">
        <f t="shared" si="20"/>
        <v>Desarrollo e Innovación Curricular</v>
      </c>
      <c r="K233" s="88" t="s">
        <v>721</v>
      </c>
      <c r="L233" s="88"/>
    </row>
    <row r="234" spans="3:12" x14ac:dyDescent="0.25">
      <c r="C234" s="99" t="s">
        <v>130</v>
      </c>
      <c r="D234" s="137"/>
      <c r="E234" s="90">
        <v>1500</v>
      </c>
      <c r="F234" s="87">
        <f t="shared" si="19"/>
        <v>0</v>
      </c>
      <c r="G234" s="420"/>
      <c r="H234" s="100" t="s">
        <v>453</v>
      </c>
      <c r="I234" s="100" t="str">
        <f>VLOOKUP(H234,Presupuesto!$B$11:$C$565,2,0)</f>
        <v>UTILES Y MATERIALES ELECTRICOS</v>
      </c>
      <c r="J234" s="88" t="str">
        <f t="shared" si="20"/>
        <v>Desarrollo e Innovación Curricular</v>
      </c>
      <c r="K234" s="88" t="s">
        <v>721</v>
      </c>
      <c r="L234" s="88"/>
    </row>
    <row r="235" spans="3:12" x14ac:dyDescent="0.25">
      <c r="C235" s="99" t="s">
        <v>131</v>
      </c>
      <c r="D235" s="137"/>
      <c r="E235" s="90">
        <v>1500</v>
      </c>
      <c r="F235" s="87">
        <f t="shared" si="19"/>
        <v>0</v>
      </c>
      <c r="G235" s="420"/>
      <c r="H235" s="100" t="s">
        <v>488</v>
      </c>
      <c r="I235" s="100" t="str">
        <f>VLOOKUP(H235,Presupuesto!$B$11:$C$565,2,0)</f>
        <v>EQUIPO DE COMPUTACION</v>
      </c>
      <c r="J235" s="88" t="str">
        <f t="shared" si="20"/>
        <v>Desarrollo e Innovación Curricular</v>
      </c>
      <c r="K235" s="88" t="s">
        <v>721</v>
      </c>
      <c r="L235" s="88"/>
    </row>
    <row r="236" spans="3:12" x14ac:dyDescent="0.25">
      <c r="C236" s="99" t="s">
        <v>132</v>
      </c>
      <c r="D236" s="137">
        <v>2</v>
      </c>
      <c r="E236" s="90">
        <v>500</v>
      </c>
      <c r="F236" s="87">
        <f t="shared" si="19"/>
        <v>1000</v>
      </c>
      <c r="G236" s="420" t="s">
        <v>712</v>
      </c>
      <c r="H236" s="100" t="s">
        <v>458</v>
      </c>
      <c r="I236" s="100" t="str">
        <f>VLOOKUP(H236,Presupuesto!$B$11:$C$565,2,0)</f>
        <v>OTROS RESPUESTOS Y ACCESORIOS MENORES</v>
      </c>
      <c r="J236" s="88" t="str">
        <f t="shared" si="20"/>
        <v>Desarrollo e Innovación Curricular</v>
      </c>
      <c r="K236" s="88" t="s">
        <v>721</v>
      </c>
      <c r="L236" s="88"/>
    </row>
    <row r="237" spans="3:12" ht="15.75" thickBot="1" x14ac:dyDescent="0.3">
      <c r="C237" s="92" t="s">
        <v>133</v>
      </c>
      <c r="D237" s="145"/>
      <c r="E237" s="94">
        <v>20</v>
      </c>
      <c r="F237" s="95">
        <f t="shared" si="19"/>
        <v>0</v>
      </c>
      <c r="G237" s="147"/>
      <c r="H237" s="96" t="s">
        <v>458</v>
      </c>
      <c r="I237" s="96" t="str">
        <f>VLOOKUP(H237,Presupuesto!$B$11:$C$565,2,0)</f>
        <v>OTROS RESPUESTOS Y ACCESORIOS MENORES</v>
      </c>
      <c r="J237" s="96" t="str">
        <f t="shared" si="20"/>
        <v>Desarrollo e Innovación Curricular</v>
      </c>
      <c r="K237" s="113" t="s">
        <v>719</v>
      </c>
      <c r="L237" s="113"/>
    </row>
    <row r="239" spans="3:12" ht="15.75" thickBot="1" x14ac:dyDescent="0.3">
      <c r="C239" s="254"/>
      <c r="D239" s="254"/>
      <c r="E239" s="254"/>
      <c r="F239" s="254"/>
      <c r="G239" s="243"/>
      <c r="H239" s="254"/>
      <c r="I239" s="254"/>
      <c r="J239" s="254"/>
      <c r="K239" s="254"/>
      <c r="L239" s="254"/>
    </row>
    <row r="240" spans="3:12" ht="15.75" thickBot="1" x14ac:dyDescent="0.3">
      <c r="C240" s="29" t="s">
        <v>1308</v>
      </c>
      <c r="D240" s="98">
        <f>SUM(F247:F260)</f>
        <v>0</v>
      </c>
      <c r="E240" s="254"/>
      <c r="F240" s="68"/>
      <c r="G240" s="72"/>
      <c r="H240" s="68"/>
      <c r="I240" s="68"/>
      <c r="J240" s="254"/>
      <c r="K240" s="254"/>
      <c r="L240" s="254"/>
    </row>
    <row r="241" spans="3:12" x14ac:dyDescent="0.25">
      <c r="C241" s="68"/>
      <c r="D241" s="31"/>
      <c r="E241" s="84"/>
      <c r="F241" s="84"/>
      <c r="G241" s="84"/>
      <c r="H241" s="69"/>
      <c r="I241" s="69"/>
      <c r="J241" s="69"/>
      <c r="K241" s="102"/>
      <c r="L241" s="254"/>
    </row>
    <row r="242" spans="3:12" x14ac:dyDescent="0.25">
      <c r="C242" s="68"/>
      <c r="D242" s="31"/>
      <c r="E242" s="84"/>
      <c r="F242" s="84"/>
      <c r="G242" s="84"/>
      <c r="H242" s="69"/>
      <c r="I242" s="69"/>
      <c r="J242" s="69"/>
      <c r="K242" s="102"/>
      <c r="L242" s="254"/>
    </row>
    <row r="243" spans="3:12" ht="15.75" x14ac:dyDescent="0.25">
      <c r="C243" s="172" t="s">
        <v>1309</v>
      </c>
      <c r="D243" s="230"/>
      <c r="E243" s="84"/>
      <c r="F243" s="84"/>
      <c r="G243" s="84"/>
      <c r="H243" s="69"/>
      <c r="I243" s="69"/>
      <c r="J243" s="69"/>
      <c r="K243" s="102"/>
      <c r="L243" s="254"/>
    </row>
    <row r="244" spans="3:12" ht="18.75" x14ac:dyDescent="0.25">
      <c r="C244" s="173"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84"/>
      <c r="F244" s="84"/>
      <c r="G244" s="84"/>
      <c r="H244" s="69"/>
      <c r="I244" s="69"/>
      <c r="J244" s="69"/>
      <c r="K244" s="102"/>
      <c r="L244" s="254"/>
    </row>
    <row r="245" spans="3:12" x14ac:dyDescent="0.25">
      <c r="C245" s="254"/>
      <c r="D245" s="254"/>
      <c r="E245" s="254"/>
      <c r="F245" s="84"/>
      <c r="G245" s="69"/>
      <c r="H245" s="69"/>
      <c r="I245" s="69"/>
      <c r="J245" s="254"/>
      <c r="K245" s="254"/>
      <c r="L245" s="254"/>
    </row>
    <row r="246" spans="3:12" ht="30.75" thickBot="1" x14ac:dyDescent="0.3">
      <c r="C246" s="418" t="s">
        <v>1311</v>
      </c>
      <c r="D246" s="418" t="s">
        <v>99</v>
      </c>
      <c r="E246" s="418" t="s">
        <v>1313</v>
      </c>
      <c r="F246" s="419" t="s">
        <v>1314</v>
      </c>
      <c r="G246" s="419" t="s">
        <v>1315</v>
      </c>
      <c r="H246" s="418" t="s">
        <v>1316</v>
      </c>
      <c r="I246" s="418" t="s">
        <v>711</v>
      </c>
      <c r="J246" s="418" t="s">
        <v>1317</v>
      </c>
      <c r="K246" s="418" t="s">
        <v>1318</v>
      </c>
      <c r="L246" s="418" t="s">
        <v>1363</v>
      </c>
    </row>
    <row r="247" spans="3:12" ht="15.75" thickBot="1" x14ac:dyDescent="0.3">
      <c r="C247" s="207" t="s">
        <v>120</v>
      </c>
      <c r="D247" s="144"/>
      <c r="E247" s="86">
        <f>HLOOKUP($C247,$CB$2:$CE$3,2,0)</f>
        <v>15000</v>
      </c>
      <c r="F247" s="87">
        <f>D247*E247</f>
        <v>0</v>
      </c>
      <c r="G247" s="420"/>
      <c r="H247" s="88" t="s">
        <v>488</v>
      </c>
      <c r="I247" s="88" t="str">
        <f>VLOOKUP(H247,Presupuesto!$B$11:$C$565,2,0)</f>
        <v>EQUIPO DE COMPUTACION</v>
      </c>
      <c r="J247" s="181" t="s">
        <v>72</v>
      </c>
      <c r="K247" s="88" t="s">
        <v>719</v>
      </c>
      <c r="L247" s="88"/>
    </row>
    <row r="248" spans="3:12" x14ac:dyDescent="0.25">
      <c r="C248" s="207" t="s">
        <v>117</v>
      </c>
      <c r="D248" s="137"/>
      <c r="E248" s="86">
        <f>HLOOKUP($C248,$CB$2:$CE$3,2,0)</f>
        <v>35000</v>
      </c>
      <c r="F248" s="87">
        <f>D248*E248</f>
        <v>0</v>
      </c>
      <c r="G248" s="420"/>
      <c r="H248" s="91" t="s">
        <v>488</v>
      </c>
      <c r="I248" s="91" t="str">
        <f>VLOOKUP(H248,Presupuesto!$B$11:$C$565,2,0)</f>
        <v>EQUIPO DE COMPUTACION</v>
      </c>
      <c r="J248" s="88" t="str">
        <f>$J$247</f>
        <v>Posgrado</v>
      </c>
      <c r="K248" s="88" t="s">
        <v>720</v>
      </c>
      <c r="L248" s="88"/>
    </row>
    <row r="249" spans="3:12" x14ac:dyDescent="0.25">
      <c r="C249" s="89" t="s">
        <v>122</v>
      </c>
      <c r="D249" s="137"/>
      <c r="E249" s="90">
        <v>4000</v>
      </c>
      <c r="F249" s="87">
        <f t="shared" ref="F249:F260" si="21">D249*E249</f>
        <v>0</v>
      </c>
      <c r="G249" s="420"/>
      <c r="H249" s="91" t="s">
        <v>471</v>
      </c>
      <c r="I249" s="91" t="str">
        <f>VLOOKUP(H249,Presupuesto!$B$11:$C$565,2,0)</f>
        <v>EQUIPOS VARIOS DE OFICINA</v>
      </c>
      <c r="J249" s="88" t="str">
        <f t="shared" ref="J249:J260" si="22">$J$247</f>
        <v>Posgrado</v>
      </c>
      <c r="K249" s="88" t="s">
        <v>721</v>
      </c>
      <c r="L249" s="88"/>
    </row>
    <row r="250" spans="3:12" x14ac:dyDescent="0.25">
      <c r="C250" s="89" t="s">
        <v>123</v>
      </c>
      <c r="D250" s="137"/>
      <c r="E250" s="90">
        <v>8000</v>
      </c>
      <c r="F250" s="87">
        <f t="shared" si="21"/>
        <v>0</v>
      </c>
      <c r="G250" s="420"/>
      <c r="H250" s="91" t="s">
        <v>488</v>
      </c>
      <c r="I250" s="91" t="str">
        <f>VLOOKUP(H250,Presupuesto!$B$11:$C$565,2,0)</f>
        <v>EQUIPO DE COMPUTACION</v>
      </c>
      <c r="J250" s="88" t="str">
        <f t="shared" si="22"/>
        <v>Posgrado</v>
      </c>
      <c r="K250" s="88" t="s">
        <v>721</v>
      </c>
      <c r="L250" s="88"/>
    </row>
    <row r="251" spans="3:12" x14ac:dyDescent="0.25">
      <c r="C251" s="89" t="s">
        <v>124</v>
      </c>
      <c r="D251" s="137"/>
      <c r="E251" s="90">
        <v>5000</v>
      </c>
      <c r="F251" s="87">
        <f t="shared" si="21"/>
        <v>0</v>
      </c>
      <c r="G251" s="420"/>
      <c r="H251" s="91" t="s">
        <v>488</v>
      </c>
      <c r="I251" s="91" t="str">
        <f>VLOOKUP(H251,Presupuesto!$B$11:$C$565,2,0)</f>
        <v>EQUIPO DE COMPUTACION</v>
      </c>
      <c r="J251" s="88" t="str">
        <f t="shared" si="22"/>
        <v>Posgrado</v>
      </c>
      <c r="K251" s="88" t="s">
        <v>721</v>
      </c>
      <c r="L251" s="88"/>
    </row>
    <row r="252" spans="3:12" x14ac:dyDescent="0.25">
      <c r="C252" s="89" t="s">
        <v>125</v>
      </c>
      <c r="D252" s="137"/>
      <c r="E252" s="90">
        <v>13000</v>
      </c>
      <c r="F252" s="87">
        <f t="shared" si="21"/>
        <v>0</v>
      </c>
      <c r="G252" s="420"/>
      <c r="H252" s="91" t="s">
        <v>479</v>
      </c>
      <c r="I252" s="91" t="str">
        <f>VLOOKUP(H252,Presupuesto!$B$11:$C$565,2,0)</f>
        <v>EQUIPO DE TRANSPORTE TRACCION Y ELEVACION</v>
      </c>
      <c r="J252" s="88" t="str">
        <f t="shared" si="22"/>
        <v>Posgrado</v>
      </c>
      <c r="K252" s="88" t="s">
        <v>721</v>
      </c>
      <c r="L252" s="88"/>
    </row>
    <row r="253" spans="3:12" x14ac:dyDescent="0.25">
      <c r="C253" s="89" t="s">
        <v>126</v>
      </c>
      <c r="D253" s="137"/>
      <c r="E253" s="90">
        <v>15000</v>
      </c>
      <c r="F253" s="87">
        <f t="shared" si="21"/>
        <v>0</v>
      </c>
      <c r="G253" s="420"/>
      <c r="H253" s="91" t="s">
        <v>479</v>
      </c>
      <c r="I253" s="91" t="str">
        <f>VLOOKUP(H253,Presupuesto!$B$11:$C$565,2,0)</f>
        <v>EQUIPO DE TRANSPORTE TRACCION Y ELEVACION</v>
      </c>
      <c r="J253" s="88" t="str">
        <f t="shared" si="22"/>
        <v>Posgrado</v>
      </c>
      <c r="K253" s="88" t="s">
        <v>721</v>
      </c>
      <c r="L253" s="88"/>
    </row>
    <row r="254" spans="3:12" x14ac:dyDescent="0.25">
      <c r="C254" s="89" t="s">
        <v>127</v>
      </c>
      <c r="D254" s="137"/>
      <c r="E254" s="90">
        <v>10000</v>
      </c>
      <c r="F254" s="87">
        <f t="shared" si="21"/>
        <v>0</v>
      </c>
      <c r="G254" s="420"/>
      <c r="H254" s="91" t="s">
        <v>479</v>
      </c>
      <c r="I254" s="91" t="str">
        <f>VLOOKUP(H254,Presupuesto!$B$11:$C$565,2,0)</f>
        <v>EQUIPO DE TRANSPORTE TRACCION Y ELEVACION</v>
      </c>
      <c r="J254" s="88" t="str">
        <f t="shared" si="22"/>
        <v>Posgrado</v>
      </c>
      <c r="K254" s="88" t="s">
        <v>732</v>
      </c>
      <c r="L254" s="88"/>
    </row>
    <row r="255" spans="3:12" x14ac:dyDescent="0.25">
      <c r="C255" s="89" t="s">
        <v>128</v>
      </c>
      <c r="D255" s="137"/>
      <c r="E255" s="90">
        <v>10000</v>
      </c>
      <c r="F255" s="87">
        <f t="shared" si="21"/>
        <v>0</v>
      </c>
      <c r="G255" s="420"/>
      <c r="H255" s="91" t="s">
        <v>507</v>
      </c>
      <c r="I255" s="91" t="str">
        <f>VLOOKUP(H255,Presupuesto!$B$11:$C$565,2,0)</f>
        <v>APLICACIONES INFORMATICAS</v>
      </c>
      <c r="J255" s="88" t="str">
        <f t="shared" si="22"/>
        <v>Posgrado</v>
      </c>
      <c r="K255" s="88" t="s">
        <v>727</v>
      </c>
      <c r="L255" s="88"/>
    </row>
    <row r="256" spans="3:12" x14ac:dyDescent="0.25">
      <c r="C256" s="99" t="s">
        <v>129</v>
      </c>
      <c r="D256" s="137"/>
      <c r="E256" s="90">
        <v>2000</v>
      </c>
      <c r="F256" s="87">
        <f t="shared" si="21"/>
        <v>0</v>
      </c>
      <c r="G256" s="420"/>
      <c r="H256" s="100" t="s">
        <v>488</v>
      </c>
      <c r="I256" s="100" t="str">
        <f>VLOOKUP(H256,Presupuesto!$B$11:$C$565,2,0)</f>
        <v>EQUIPO DE COMPUTACION</v>
      </c>
      <c r="J256" s="88" t="str">
        <f t="shared" si="22"/>
        <v>Posgrado</v>
      </c>
      <c r="K256" s="88" t="s">
        <v>721</v>
      </c>
      <c r="L256" s="88"/>
    </row>
    <row r="257" spans="3:12" x14ac:dyDescent="0.25">
      <c r="C257" s="99" t="s">
        <v>130</v>
      </c>
      <c r="D257" s="137"/>
      <c r="E257" s="90">
        <v>1500</v>
      </c>
      <c r="F257" s="87">
        <f t="shared" si="21"/>
        <v>0</v>
      </c>
      <c r="G257" s="420"/>
      <c r="H257" s="100" t="s">
        <v>453</v>
      </c>
      <c r="I257" s="100" t="str">
        <f>VLOOKUP(H257,Presupuesto!$B$11:$C$565,2,0)</f>
        <v>UTILES Y MATERIALES ELECTRICOS</v>
      </c>
      <c r="J257" s="88" t="str">
        <f t="shared" si="22"/>
        <v>Posgrado</v>
      </c>
      <c r="K257" s="88" t="s">
        <v>721</v>
      </c>
      <c r="L257" s="88"/>
    </row>
    <row r="258" spans="3:12" x14ac:dyDescent="0.25">
      <c r="C258" s="99" t="s">
        <v>131</v>
      </c>
      <c r="D258" s="137"/>
      <c r="E258" s="90">
        <v>1500</v>
      </c>
      <c r="F258" s="87">
        <f t="shared" si="21"/>
        <v>0</v>
      </c>
      <c r="G258" s="420"/>
      <c r="H258" s="100" t="s">
        <v>488</v>
      </c>
      <c r="I258" s="100" t="str">
        <f>VLOOKUP(H258,Presupuesto!$B$11:$C$565,2,0)</f>
        <v>EQUIPO DE COMPUTACION</v>
      </c>
      <c r="J258" s="88" t="str">
        <f t="shared" si="22"/>
        <v>Posgrado</v>
      </c>
      <c r="K258" s="88" t="s">
        <v>721</v>
      </c>
      <c r="L258" s="88"/>
    </row>
    <row r="259" spans="3:12" x14ac:dyDescent="0.25">
      <c r="C259" s="99" t="s">
        <v>132</v>
      </c>
      <c r="D259" s="137"/>
      <c r="E259" s="90">
        <v>500</v>
      </c>
      <c r="F259" s="87">
        <f t="shared" si="21"/>
        <v>0</v>
      </c>
      <c r="G259" s="420"/>
      <c r="H259" s="100" t="s">
        <v>458</v>
      </c>
      <c r="I259" s="100" t="str">
        <f>VLOOKUP(H259,Presupuesto!$B$11:$C$565,2,0)</f>
        <v>OTROS RESPUESTOS Y ACCESORIOS MENORES</v>
      </c>
      <c r="J259" s="88" t="str">
        <f t="shared" si="22"/>
        <v>Posgrado</v>
      </c>
      <c r="K259" s="88" t="s">
        <v>721</v>
      </c>
      <c r="L259" s="88"/>
    </row>
    <row r="260" spans="3:12" ht="15.75" thickBot="1" x14ac:dyDescent="0.3">
      <c r="C260" s="92" t="s">
        <v>133</v>
      </c>
      <c r="D260" s="145"/>
      <c r="E260" s="94">
        <v>20</v>
      </c>
      <c r="F260" s="95">
        <f t="shared" si="21"/>
        <v>0</v>
      </c>
      <c r="G260" s="147"/>
      <c r="H260" s="96" t="s">
        <v>458</v>
      </c>
      <c r="I260" s="96" t="str">
        <f>VLOOKUP(H260,Presupuesto!$B$11:$C$565,2,0)</f>
        <v>OTROS RESPUESTOS Y ACCESORIOS MENORES</v>
      </c>
      <c r="J260" s="96" t="str">
        <f t="shared" si="22"/>
        <v>Posgrado</v>
      </c>
      <c r="K260" s="113" t="s">
        <v>719</v>
      </c>
      <c r="L260" s="113"/>
    </row>
    <row r="261" spans="3:12" x14ac:dyDescent="0.25">
      <c r="C261" s="254"/>
      <c r="D261" s="254"/>
      <c r="E261" s="254"/>
      <c r="F261" s="84"/>
      <c r="G261" s="69"/>
      <c r="H261" s="69"/>
      <c r="I261" s="69"/>
      <c r="J261" s="254"/>
      <c r="K261" s="254"/>
      <c r="L261" s="254"/>
    </row>
    <row r="262" spans="3:12" ht="15.75" thickBot="1" x14ac:dyDescent="0.3">
      <c r="C262" s="254"/>
      <c r="D262" s="254"/>
      <c r="E262" s="254"/>
      <c r="F262" s="254"/>
      <c r="G262" s="243"/>
      <c r="H262" s="254"/>
      <c r="I262" s="254"/>
      <c r="J262" s="254"/>
      <c r="K262" s="254"/>
      <c r="L262" s="254"/>
    </row>
    <row r="263" spans="3:12" ht="15.75" thickBot="1" x14ac:dyDescent="0.3">
      <c r="C263" s="29" t="s">
        <v>1308</v>
      </c>
      <c r="D263" s="98">
        <f>SUM(F270:F283)</f>
        <v>0</v>
      </c>
      <c r="E263" s="254"/>
      <c r="F263" s="68"/>
      <c r="G263" s="72"/>
      <c r="H263" s="68"/>
      <c r="I263" s="68"/>
      <c r="J263" s="254"/>
      <c r="K263" s="254"/>
      <c r="L263" s="254"/>
    </row>
    <row r="264" spans="3:12" x14ac:dyDescent="0.25">
      <c r="C264" s="68"/>
      <c r="D264" s="31"/>
      <c r="E264" s="84"/>
      <c r="F264" s="84"/>
      <c r="G264" s="84"/>
      <c r="H264" s="69"/>
      <c r="I264" s="69"/>
      <c r="J264" s="69"/>
      <c r="K264" s="102"/>
      <c r="L264" s="254"/>
    </row>
    <row r="265" spans="3:12" x14ac:dyDescent="0.25">
      <c r="C265" s="68"/>
      <c r="D265" s="31"/>
      <c r="E265" s="84"/>
      <c r="F265" s="84"/>
      <c r="G265" s="84"/>
      <c r="H265" s="69"/>
      <c r="I265" s="69"/>
      <c r="J265" s="69"/>
      <c r="K265" s="102"/>
      <c r="L265" s="254"/>
    </row>
    <row r="266" spans="3:12" ht="15.75" x14ac:dyDescent="0.25">
      <c r="C266" s="172" t="s">
        <v>1309</v>
      </c>
      <c r="D266" s="230"/>
      <c r="E266" s="84"/>
      <c r="F266" s="84"/>
      <c r="G266" s="84"/>
      <c r="H266" s="69"/>
      <c r="I266" s="69"/>
      <c r="J266" s="69"/>
      <c r="K266" s="102"/>
      <c r="L266" s="254"/>
    </row>
    <row r="267" spans="3:12" ht="18.75" x14ac:dyDescent="0.25">
      <c r="C267" s="173"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84"/>
      <c r="F267" s="84"/>
      <c r="G267" s="84"/>
      <c r="H267" s="69"/>
      <c r="I267" s="69"/>
      <c r="J267" s="69"/>
      <c r="K267" s="102"/>
      <c r="L267" s="254"/>
    </row>
    <row r="268" spans="3:12" x14ac:dyDescent="0.25">
      <c r="C268" s="254"/>
      <c r="D268" s="254"/>
      <c r="E268" s="254"/>
      <c r="F268" s="84"/>
      <c r="G268" s="69"/>
      <c r="H268" s="69"/>
      <c r="I268" s="69"/>
      <c r="J268" s="254"/>
      <c r="K268" s="254"/>
      <c r="L268" s="254"/>
    </row>
    <row r="269" spans="3:12" ht="30.75" thickBot="1" x14ac:dyDescent="0.3">
      <c r="C269" s="418" t="s">
        <v>1311</v>
      </c>
      <c r="D269" s="418" t="s">
        <v>99</v>
      </c>
      <c r="E269" s="418" t="s">
        <v>1313</v>
      </c>
      <c r="F269" s="419" t="s">
        <v>1314</v>
      </c>
      <c r="G269" s="419" t="s">
        <v>1315</v>
      </c>
      <c r="H269" s="418" t="s">
        <v>1316</v>
      </c>
      <c r="I269" s="418" t="s">
        <v>711</v>
      </c>
      <c r="J269" s="418" t="s">
        <v>1317</v>
      </c>
      <c r="K269" s="418" t="s">
        <v>1318</v>
      </c>
      <c r="L269" s="418" t="s">
        <v>1363</v>
      </c>
    </row>
    <row r="270" spans="3:12" ht="15.75" thickBot="1" x14ac:dyDescent="0.3">
      <c r="C270" s="207" t="s">
        <v>120</v>
      </c>
      <c r="D270" s="144"/>
      <c r="E270" s="86">
        <f>HLOOKUP($C270,$CB$2:$CE$3,2,0)</f>
        <v>15000</v>
      </c>
      <c r="F270" s="87">
        <f>D270*E270</f>
        <v>0</v>
      </c>
      <c r="G270" s="420"/>
      <c r="H270" s="88" t="s">
        <v>488</v>
      </c>
      <c r="I270" s="88" t="str">
        <f>VLOOKUP(H270,Presupuesto!$B$11:$C$565,2,0)</f>
        <v>EQUIPO DE COMPUTACION</v>
      </c>
      <c r="J270" s="181" t="s">
        <v>81</v>
      </c>
      <c r="K270" s="88" t="s">
        <v>719</v>
      </c>
      <c r="L270" s="88"/>
    </row>
    <row r="271" spans="3:12" x14ac:dyDescent="0.25">
      <c r="C271" s="207" t="s">
        <v>117</v>
      </c>
      <c r="D271" s="137"/>
      <c r="E271" s="86">
        <f>HLOOKUP($C271,$CB$2:$CE$3,2,0)</f>
        <v>35000</v>
      </c>
      <c r="F271" s="87">
        <f>D271*E271</f>
        <v>0</v>
      </c>
      <c r="G271" s="420"/>
      <c r="H271" s="91" t="s">
        <v>488</v>
      </c>
      <c r="I271" s="91" t="str">
        <f>VLOOKUP(H271,Presupuesto!$B$11:$C$565,2,0)</f>
        <v>EQUIPO DE COMPUTACION</v>
      </c>
      <c r="J271" s="88" t="str">
        <f>$J$270</f>
        <v>Desarrollo del Sistema de Educación Superior</v>
      </c>
      <c r="K271" s="88" t="s">
        <v>720</v>
      </c>
      <c r="L271" s="88"/>
    </row>
    <row r="272" spans="3:12" x14ac:dyDescent="0.25">
      <c r="C272" s="89" t="s">
        <v>122</v>
      </c>
      <c r="D272" s="137"/>
      <c r="E272" s="90">
        <v>4000</v>
      </c>
      <c r="F272" s="87">
        <f t="shared" ref="F272:F283" si="23">D272*E272</f>
        <v>0</v>
      </c>
      <c r="G272" s="420"/>
      <c r="H272" s="91" t="s">
        <v>471</v>
      </c>
      <c r="I272" s="91" t="str">
        <f>VLOOKUP(H272,Presupuesto!$B$11:$C$565,2,0)</f>
        <v>EQUIPOS VARIOS DE OFICINA</v>
      </c>
      <c r="J272" s="88" t="str">
        <f t="shared" ref="J272:J283" si="24">$J$270</f>
        <v>Desarrollo del Sistema de Educación Superior</v>
      </c>
      <c r="K272" s="88" t="s">
        <v>721</v>
      </c>
      <c r="L272" s="88"/>
    </row>
    <row r="273" spans="3:12" x14ac:dyDescent="0.25">
      <c r="C273" s="89" t="s">
        <v>123</v>
      </c>
      <c r="D273" s="137"/>
      <c r="E273" s="90">
        <v>8000</v>
      </c>
      <c r="F273" s="87">
        <f t="shared" si="23"/>
        <v>0</v>
      </c>
      <c r="G273" s="420"/>
      <c r="H273" s="91" t="s">
        <v>488</v>
      </c>
      <c r="I273" s="91" t="str">
        <f>VLOOKUP(H273,Presupuesto!$B$11:$C$565,2,0)</f>
        <v>EQUIPO DE COMPUTACION</v>
      </c>
      <c r="J273" s="88" t="str">
        <f t="shared" si="24"/>
        <v>Desarrollo del Sistema de Educación Superior</v>
      </c>
      <c r="K273" s="88" t="s">
        <v>721</v>
      </c>
      <c r="L273" s="88"/>
    </row>
    <row r="274" spans="3:12" x14ac:dyDescent="0.25">
      <c r="C274" s="89" t="s">
        <v>124</v>
      </c>
      <c r="D274" s="137"/>
      <c r="E274" s="90">
        <v>5000</v>
      </c>
      <c r="F274" s="87">
        <f t="shared" si="23"/>
        <v>0</v>
      </c>
      <c r="G274" s="420"/>
      <c r="H274" s="91" t="s">
        <v>488</v>
      </c>
      <c r="I274" s="91" t="str">
        <f>VLOOKUP(H274,Presupuesto!$B$11:$C$565,2,0)</f>
        <v>EQUIPO DE COMPUTACION</v>
      </c>
      <c r="J274" s="88" t="str">
        <f t="shared" si="24"/>
        <v>Desarrollo del Sistema de Educación Superior</v>
      </c>
      <c r="K274" s="88" t="s">
        <v>721</v>
      </c>
      <c r="L274" s="88"/>
    </row>
    <row r="275" spans="3:12" x14ac:dyDescent="0.25">
      <c r="C275" s="89" t="s">
        <v>125</v>
      </c>
      <c r="D275" s="137"/>
      <c r="E275" s="90">
        <v>13000</v>
      </c>
      <c r="F275" s="87">
        <f t="shared" si="23"/>
        <v>0</v>
      </c>
      <c r="G275" s="420"/>
      <c r="H275" s="91" t="s">
        <v>479</v>
      </c>
      <c r="I275" s="91" t="str">
        <f>VLOOKUP(H275,Presupuesto!$B$11:$C$565,2,0)</f>
        <v>EQUIPO DE TRANSPORTE TRACCION Y ELEVACION</v>
      </c>
      <c r="J275" s="88" t="str">
        <f t="shared" si="24"/>
        <v>Desarrollo del Sistema de Educación Superior</v>
      </c>
      <c r="K275" s="88" t="s">
        <v>721</v>
      </c>
      <c r="L275" s="88"/>
    </row>
    <row r="276" spans="3:12" x14ac:dyDescent="0.25">
      <c r="C276" s="89" t="s">
        <v>126</v>
      </c>
      <c r="D276" s="137"/>
      <c r="E276" s="90">
        <v>15000</v>
      </c>
      <c r="F276" s="87">
        <f t="shared" si="23"/>
        <v>0</v>
      </c>
      <c r="G276" s="420"/>
      <c r="H276" s="91" t="s">
        <v>479</v>
      </c>
      <c r="I276" s="91" t="str">
        <f>VLOOKUP(H276,Presupuesto!$B$11:$C$565,2,0)</f>
        <v>EQUIPO DE TRANSPORTE TRACCION Y ELEVACION</v>
      </c>
      <c r="J276" s="88" t="str">
        <f t="shared" si="24"/>
        <v>Desarrollo del Sistema de Educación Superior</v>
      </c>
      <c r="K276" s="88" t="s">
        <v>721</v>
      </c>
      <c r="L276" s="88"/>
    </row>
    <row r="277" spans="3:12" x14ac:dyDescent="0.25">
      <c r="C277" s="89" t="s">
        <v>127</v>
      </c>
      <c r="D277" s="137"/>
      <c r="E277" s="90">
        <v>10000</v>
      </c>
      <c r="F277" s="87">
        <f t="shared" si="23"/>
        <v>0</v>
      </c>
      <c r="G277" s="420"/>
      <c r="H277" s="91" t="s">
        <v>479</v>
      </c>
      <c r="I277" s="91" t="str">
        <f>VLOOKUP(H277,Presupuesto!$B$11:$C$565,2,0)</f>
        <v>EQUIPO DE TRANSPORTE TRACCION Y ELEVACION</v>
      </c>
      <c r="J277" s="88" t="str">
        <f t="shared" si="24"/>
        <v>Desarrollo del Sistema de Educación Superior</v>
      </c>
      <c r="K277" s="88" t="s">
        <v>732</v>
      </c>
      <c r="L277" s="88"/>
    </row>
    <row r="278" spans="3:12" x14ac:dyDescent="0.25">
      <c r="C278" s="89" t="s">
        <v>128</v>
      </c>
      <c r="D278" s="137"/>
      <c r="E278" s="90">
        <v>10000</v>
      </c>
      <c r="F278" s="87">
        <f t="shared" si="23"/>
        <v>0</v>
      </c>
      <c r="G278" s="420"/>
      <c r="H278" s="91" t="s">
        <v>507</v>
      </c>
      <c r="I278" s="91" t="str">
        <f>VLOOKUP(H278,Presupuesto!$B$11:$C$565,2,0)</f>
        <v>APLICACIONES INFORMATICAS</v>
      </c>
      <c r="J278" s="88" t="str">
        <f t="shared" si="24"/>
        <v>Desarrollo del Sistema de Educación Superior</v>
      </c>
      <c r="K278" s="88" t="s">
        <v>727</v>
      </c>
      <c r="L278" s="88"/>
    </row>
    <row r="279" spans="3:12" x14ac:dyDescent="0.25">
      <c r="C279" s="99" t="s">
        <v>129</v>
      </c>
      <c r="D279" s="137"/>
      <c r="E279" s="90">
        <v>2000</v>
      </c>
      <c r="F279" s="87">
        <f t="shared" si="23"/>
        <v>0</v>
      </c>
      <c r="G279" s="420"/>
      <c r="H279" s="100" t="s">
        <v>488</v>
      </c>
      <c r="I279" s="100" t="str">
        <f>VLOOKUP(H279,Presupuesto!$B$11:$C$565,2,0)</f>
        <v>EQUIPO DE COMPUTACION</v>
      </c>
      <c r="J279" s="88" t="str">
        <f t="shared" si="24"/>
        <v>Desarrollo del Sistema de Educación Superior</v>
      </c>
      <c r="K279" s="88" t="s">
        <v>721</v>
      </c>
      <c r="L279" s="88"/>
    </row>
    <row r="280" spans="3:12" x14ac:dyDescent="0.25">
      <c r="C280" s="99" t="s">
        <v>130</v>
      </c>
      <c r="D280" s="137"/>
      <c r="E280" s="90">
        <v>1500</v>
      </c>
      <c r="F280" s="87">
        <f t="shared" si="23"/>
        <v>0</v>
      </c>
      <c r="G280" s="420"/>
      <c r="H280" s="100" t="s">
        <v>453</v>
      </c>
      <c r="I280" s="100" t="str">
        <f>VLOOKUP(H280,Presupuesto!$B$11:$C$565,2,0)</f>
        <v>UTILES Y MATERIALES ELECTRICOS</v>
      </c>
      <c r="J280" s="88" t="str">
        <f t="shared" si="24"/>
        <v>Desarrollo del Sistema de Educación Superior</v>
      </c>
      <c r="K280" s="88" t="s">
        <v>721</v>
      </c>
      <c r="L280" s="88"/>
    </row>
    <row r="281" spans="3:12" x14ac:dyDescent="0.25">
      <c r="C281" s="99" t="s">
        <v>131</v>
      </c>
      <c r="D281" s="137"/>
      <c r="E281" s="90">
        <v>1500</v>
      </c>
      <c r="F281" s="87">
        <f t="shared" si="23"/>
        <v>0</v>
      </c>
      <c r="G281" s="420"/>
      <c r="H281" s="100" t="s">
        <v>488</v>
      </c>
      <c r="I281" s="100" t="str">
        <f>VLOOKUP(H281,Presupuesto!$B$11:$C$565,2,0)</f>
        <v>EQUIPO DE COMPUTACION</v>
      </c>
      <c r="J281" s="88" t="str">
        <f t="shared" si="24"/>
        <v>Desarrollo del Sistema de Educación Superior</v>
      </c>
      <c r="K281" s="88" t="s">
        <v>721</v>
      </c>
      <c r="L281" s="88"/>
    </row>
    <row r="282" spans="3:12" x14ac:dyDescent="0.25">
      <c r="C282" s="99" t="s">
        <v>132</v>
      </c>
      <c r="D282" s="137"/>
      <c r="E282" s="90">
        <v>500</v>
      </c>
      <c r="F282" s="87">
        <f t="shared" si="23"/>
        <v>0</v>
      </c>
      <c r="G282" s="420"/>
      <c r="H282" s="100" t="s">
        <v>458</v>
      </c>
      <c r="I282" s="100" t="str">
        <f>VLOOKUP(H282,Presupuesto!$B$11:$C$565,2,0)</f>
        <v>OTROS RESPUESTOS Y ACCESORIOS MENORES</v>
      </c>
      <c r="J282" s="88" t="str">
        <f t="shared" si="24"/>
        <v>Desarrollo del Sistema de Educación Superior</v>
      </c>
      <c r="K282" s="88" t="s">
        <v>721</v>
      </c>
      <c r="L282" s="88"/>
    </row>
    <row r="283" spans="3:12" ht="15.75" thickBot="1" x14ac:dyDescent="0.3">
      <c r="C283" s="92" t="s">
        <v>133</v>
      </c>
      <c r="D283" s="145"/>
      <c r="E283" s="94">
        <v>20</v>
      </c>
      <c r="F283" s="95">
        <f t="shared" si="23"/>
        <v>0</v>
      </c>
      <c r="G283" s="147"/>
      <c r="H283" s="96" t="s">
        <v>458</v>
      </c>
      <c r="I283" s="96" t="str">
        <f>VLOOKUP(H283,Presupuesto!$B$11:$C$565,2,0)</f>
        <v>OTROS RESPUESTOS Y ACCESORIOS MENORES</v>
      </c>
      <c r="J283" s="96" t="str">
        <f t="shared" si="24"/>
        <v>Desarrollo del Sistema de Educación Superior</v>
      </c>
      <c r="K283" s="113" t="s">
        <v>719</v>
      </c>
      <c r="L283" s="113"/>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5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270:H283 H86:H99 H109:H122 H132:H145 H155:H168 H178:H191 H201:H214 H224:H237 H247:H260 H63:H76">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I2252"/>
  <sheetViews>
    <sheetView showGridLines="0" topLeftCell="A4" zoomScale="86" zoomScaleNormal="86" zoomScalePageLayoutView="86" workbookViewId="0">
      <selection activeCell="I1508" sqref="I1508"/>
    </sheetView>
  </sheetViews>
  <sheetFormatPr baseColWidth="10" defaultColWidth="11.42578125" defaultRowHeight="15" x14ac:dyDescent="0.25"/>
  <cols>
    <col min="1" max="1" width="1.85546875" style="78" customWidth="1"/>
    <col min="2" max="2" width="7.85546875" style="78" customWidth="1"/>
    <col min="3" max="3" width="53.85546875" style="78" bestFit="1" customWidth="1"/>
    <col min="4" max="4" width="29.42578125" style="78" bestFit="1" customWidth="1"/>
    <col min="5" max="5" width="13.85546875" style="78" customWidth="1"/>
    <col min="6" max="6" width="21.85546875" style="78" customWidth="1"/>
    <col min="7" max="7" width="29.7109375" style="70" customWidth="1"/>
    <col min="8" max="8" width="14.28515625" style="78" customWidth="1"/>
    <col min="9" max="9" width="50.85546875" style="78" customWidth="1"/>
    <col min="10" max="10" width="28.140625" style="78" bestFit="1" customWidth="1"/>
    <col min="11" max="11" width="19.85546875" style="78" bestFit="1" customWidth="1"/>
    <col min="12" max="16384" width="11.42578125" style="78"/>
  </cols>
  <sheetData>
    <row r="1" spans="1:555" ht="25.9" hidden="1" x14ac:dyDescent="0.3">
      <c r="A1" s="257" t="s">
        <v>148</v>
      </c>
      <c r="B1" s="405" t="s">
        <v>149</v>
      </c>
      <c r="C1" s="406" t="s">
        <v>150</v>
      </c>
      <c r="D1" s="406" t="s">
        <v>151</v>
      </c>
      <c r="E1" s="406" t="s">
        <v>152</v>
      </c>
      <c r="F1" s="406" t="s">
        <v>153</v>
      </c>
      <c r="G1" s="406" t="s">
        <v>154</v>
      </c>
      <c r="H1" s="406" t="s">
        <v>155</v>
      </c>
      <c r="I1" s="406" t="s">
        <v>156</v>
      </c>
      <c r="J1" s="406" t="s">
        <v>157</v>
      </c>
      <c r="K1" s="406" t="s">
        <v>158</v>
      </c>
      <c r="L1" s="406" t="s">
        <v>159</v>
      </c>
      <c r="M1" s="406" t="s">
        <v>160</v>
      </c>
      <c r="N1" s="406" t="s">
        <v>161</v>
      </c>
      <c r="O1" s="406" t="s">
        <v>162</v>
      </c>
      <c r="P1" s="406" t="s">
        <v>163</v>
      </c>
      <c r="Q1" s="406" t="s">
        <v>164</v>
      </c>
      <c r="R1" s="406" t="s">
        <v>165</v>
      </c>
      <c r="S1" s="406" t="s">
        <v>166</v>
      </c>
      <c r="T1" s="406" t="s">
        <v>167</v>
      </c>
      <c r="U1" s="406" t="s">
        <v>168</v>
      </c>
      <c r="V1" s="406" t="s">
        <v>169</v>
      </c>
      <c r="W1" s="406" t="s">
        <v>170</v>
      </c>
      <c r="X1" s="406" t="s">
        <v>171</v>
      </c>
      <c r="Y1" s="406" t="s">
        <v>172</v>
      </c>
      <c r="Z1" s="406" t="s">
        <v>173</v>
      </c>
      <c r="AA1" s="406" t="s">
        <v>174</v>
      </c>
      <c r="AB1" s="406" t="s">
        <v>175</v>
      </c>
      <c r="AC1" s="406" t="s">
        <v>176</v>
      </c>
      <c r="AD1" s="406" t="s">
        <v>177</v>
      </c>
      <c r="AE1" s="406" t="s">
        <v>178</v>
      </c>
      <c r="AF1" s="406" t="s">
        <v>179</v>
      </c>
      <c r="AG1" s="406" t="s">
        <v>180</v>
      </c>
      <c r="AH1" s="406" t="s">
        <v>181</v>
      </c>
      <c r="AI1" s="406" t="s">
        <v>182</v>
      </c>
      <c r="AJ1" s="405" t="s">
        <v>183</v>
      </c>
      <c r="AK1" s="406" t="s">
        <v>184</v>
      </c>
      <c r="AL1" s="406" t="s">
        <v>185</v>
      </c>
      <c r="AM1" s="406" t="s">
        <v>186</v>
      </c>
      <c r="AN1" s="406" t="s">
        <v>187</v>
      </c>
      <c r="AO1" s="406" t="s">
        <v>188</v>
      </c>
      <c r="AP1" s="406" t="s">
        <v>189</v>
      </c>
      <c r="AQ1" s="406" t="s">
        <v>190</v>
      </c>
      <c r="AR1" s="406" t="s">
        <v>191</v>
      </c>
      <c r="AS1" s="406" t="s">
        <v>192</v>
      </c>
      <c r="AT1" s="406" t="s">
        <v>193</v>
      </c>
      <c r="AU1" s="406" t="s">
        <v>194</v>
      </c>
      <c r="AV1" s="406" t="s">
        <v>195</v>
      </c>
      <c r="AW1" s="406" t="s">
        <v>196</v>
      </c>
      <c r="AX1" s="406" t="s">
        <v>197</v>
      </c>
      <c r="AY1" s="406" t="s">
        <v>198</v>
      </c>
      <c r="AZ1" s="406" t="s">
        <v>199</v>
      </c>
      <c r="BA1" s="406" t="s">
        <v>200</v>
      </c>
      <c r="BB1" s="406" t="s">
        <v>201</v>
      </c>
      <c r="BC1" s="406" t="s">
        <v>202</v>
      </c>
      <c r="BD1" s="406" t="s">
        <v>203</v>
      </c>
      <c r="BE1" s="406" t="s">
        <v>204</v>
      </c>
      <c r="BF1" s="406" t="s">
        <v>205</v>
      </c>
      <c r="BG1" s="406" t="s">
        <v>206</v>
      </c>
      <c r="BH1" s="406" t="s">
        <v>207</v>
      </c>
      <c r="BI1" s="406" t="s">
        <v>208</v>
      </c>
      <c r="BJ1" s="406" t="s">
        <v>209</v>
      </c>
      <c r="BK1" s="406" t="s">
        <v>210</v>
      </c>
      <c r="BL1" s="406" t="s">
        <v>211</v>
      </c>
      <c r="BM1" s="406" t="s">
        <v>212</v>
      </c>
      <c r="BN1" s="406" t="s">
        <v>213</v>
      </c>
      <c r="BO1" s="406" t="s">
        <v>214</v>
      </c>
      <c r="BP1" s="406" t="s">
        <v>215</v>
      </c>
      <c r="BQ1" s="406" t="s">
        <v>216</v>
      </c>
      <c r="BR1" s="406" t="s">
        <v>217</v>
      </c>
      <c r="BS1" s="406" t="s">
        <v>218</v>
      </c>
      <c r="BT1" s="405" t="s">
        <v>219</v>
      </c>
      <c r="BU1" s="406" t="s">
        <v>220</v>
      </c>
      <c r="BV1" s="406" t="s">
        <v>221</v>
      </c>
      <c r="BW1" s="406" t="s">
        <v>222</v>
      </c>
      <c r="BX1" s="406" t="s">
        <v>223</v>
      </c>
      <c r="BY1" s="406" t="s">
        <v>224</v>
      </c>
      <c r="BZ1" s="405" t="s">
        <v>225</v>
      </c>
      <c r="CA1" s="406" t="s">
        <v>226</v>
      </c>
      <c r="CB1" s="406" t="s">
        <v>227</v>
      </c>
      <c r="CC1" s="406" t="s">
        <v>228</v>
      </c>
      <c r="CD1" s="406" t="s">
        <v>229</v>
      </c>
      <c r="CE1" s="406" t="s">
        <v>230</v>
      </c>
      <c r="CF1" s="406" t="s">
        <v>231</v>
      </c>
      <c r="CG1" s="405" t="s">
        <v>232</v>
      </c>
      <c r="CH1" s="406" t="s">
        <v>233</v>
      </c>
      <c r="CI1" s="406" t="s">
        <v>234</v>
      </c>
      <c r="CJ1" s="406" t="s">
        <v>235</v>
      </c>
      <c r="CK1" s="406" t="s">
        <v>236</v>
      </c>
      <c r="CL1" s="406" t="s">
        <v>237</v>
      </c>
      <c r="CM1" s="406" t="s">
        <v>238</v>
      </c>
      <c r="CN1" s="406" t="s">
        <v>239</v>
      </c>
      <c r="CO1" s="406" t="s">
        <v>240</v>
      </c>
      <c r="CP1" s="406" t="s">
        <v>241</v>
      </c>
      <c r="CQ1" s="407" t="s">
        <v>242</v>
      </c>
      <c r="CR1" s="405" t="s">
        <v>243</v>
      </c>
      <c r="CS1" s="406" t="s">
        <v>244</v>
      </c>
      <c r="CT1" s="406" t="s">
        <v>245</v>
      </c>
      <c r="CU1" s="406" t="s">
        <v>246</v>
      </c>
      <c r="CV1" s="406" t="s">
        <v>247</v>
      </c>
      <c r="CW1" s="406" t="s">
        <v>248</v>
      </c>
      <c r="CX1" s="406" t="s">
        <v>249</v>
      </c>
      <c r="CY1" s="406" t="s">
        <v>250</v>
      </c>
      <c r="CZ1" s="406" t="s">
        <v>251</v>
      </c>
      <c r="DA1" s="406" t="s">
        <v>252</v>
      </c>
      <c r="DB1" s="406" t="s">
        <v>253</v>
      </c>
      <c r="DC1" s="405" t="s">
        <v>254</v>
      </c>
      <c r="DD1" s="406" t="s">
        <v>255</v>
      </c>
      <c r="DE1" s="406" t="s">
        <v>256</v>
      </c>
      <c r="DF1" s="406" t="s">
        <v>257</v>
      </c>
      <c r="DG1" s="406" t="s">
        <v>258</v>
      </c>
      <c r="DH1" s="406" t="s">
        <v>259</v>
      </c>
      <c r="DI1" s="406" t="s">
        <v>260</v>
      </c>
      <c r="DJ1" s="406" t="s">
        <v>261</v>
      </c>
      <c r="DK1" s="406" t="s">
        <v>262</v>
      </c>
      <c r="DL1" s="406" t="s">
        <v>263</v>
      </c>
      <c r="DM1" s="406" t="s">
        <v>264</v>
      </c>
      <c r="DN1" s="406" t="s">
        <v>265</v>
      </c>
      <c r="DO1" s="406" t="s">
        <v>266</v>
      </c>
      <c r="DP1" s="406" t="s">
        <v>267</v>
      </c>
      <c r="DQ1" s="406" t="s">
        <v>268</v>
      </c>
      <c r="DR1" s="405" t="s">
        <v>269</v>
      </c>
      <c r="DS1" s="406" t="s">
        <v>270</v>
      </c>
      <c r="DT1" s="406" t="s">
        <v>271</v>
      </c>
      <c r="DU1" s="406" t="s">
        <v>272</v>
      </c>
      <c r="DV1" s="406" t="s">
        <v>273</v>
      </c>
      <c r="DW1" s="406" t="s">
        <v>274</v>
      </c>
      <c r="DX1" s="406" t="s">
        <v>275</v>
      </c>
      <c r="DY1" s="406" t="s">
        <v>276</v>
      </c>
      <c r="DZ1" s="406" t="s">
        <v>277</v>
      </c>
      <c r="EA1" s="406" t="s">
        <v>278</v>
      </c>
      <c r="EB1" s="406" t="s">
        <v>279</v>
      </c>
      <c r="EC1" s="406" t="s">
        <v>280</v>
      </c>
      <c r="ED1" s="406" t="s">
        <v>281</v>
      </c>
      <c r="EE1" s="406" t="s">
        <v>282</v>
      </c>
      <c r="EF1" s="406" t="s">
        <v>283</v>
      </c>
      <c r="EG1" s="406" t="s">
        <v>284</v>
      </c>
      <c r="EH1" s="405" t="s">
        <v>285</v>
      </c>
      <c r="EI1" s="406" t="s">
        <v>286</v>
      </c>
      <c r="EJ1" s="406" t="s">
        <v>287</v>
      </c>
      <c r="EK1" s="406" t="s">
        <v>288</v>
      </c>
      <c r="EL1" s="406" t="s">
        <v>289</v>
      </c>
      <c r="EM1" s="406" t="s">
        <v>290</v>
      </c>
      <c r="EN1" s="406" t="s">
        <v>291</v>
      </c>
      <c r="EO1" s="406" t="s">
        <v>292</v>
      </c>
      <c r="EP1" s="406" t="s">
        <v>293</v>
      </c>
      <c r="EQ1" s="406" t="s">
        <v>294</v>
      </c>
      <c r="ER1" s="406" t="s">
        <v>295</v>
      </c>
      <c r="ES1" s="406" t="s">
        <v>296</v>
      </c>
      <c r="ET1" s="406" t="s">
        <v>297</v>
      </c>
      <c r="EU1" s="406" t="s">
        <v>298</v>
      </c>
      <c r="EV1" s="406" t="s">
        <v>299</v>
      </c>
      <c r="EW1" s="405" t="s">
        <v>300</v>
      </c>
      <c r="EX1" s="406" t="s">
        <v>301</v>
      </c>
      <c r="EY1" s="406" t="s">
        <v>302</v>
      </c>
      <c r="EZ1" s="406" t="s">
        <v>303</v>
      </c>
      <c r="FA1" s="406" t="s">
        <v>304</v>
      </c>
      <c r="FB1" s="406" t="s">
        <v>305</v>
      </c>
      <c r="FC1" s="406" t="s">
        <v>306</v>
      </c>
      <c r="FD1" s="406" t="s">
        <v>307</v>
      </c>
      <c r="FE1" s="406" t="s">
        <v>308</v>
      </c>
      <c r="FF1" s="406" t="s">
        <v>309</v>
      </c>
      <c r="FG1" s="406" t="s">
        <v>310</v>
      </c>
      <c r="FH1" s="406" t="s">
        <v>311</v>
      </c>
      <c r="FI1" s="406" t="s">
        <v>312</v>
      </c>
      <c r="FJ1" s="406" t="s">
        <v>313</v>
      </c>
      <c r="FK1" s="406" t="s">
        <v>314</v>
      </c>
      <c r="FL1" s="406" t="s">
        <v>315</v>
      </c>
      <c r="FM1" s="406" t="s">
        <v>316</v>
      </c>
      <c r="FN1" s="406" t="s">
        <v>317</v>
      </c>
      <c r="FO1" s="406" t="s">
        <v>318</v>
      </c>
      <c r="FP1" s="406" t="s">
        <v>319</v>
      </c>
      <c r="FQ1" s="406" t="s">
        <v>320</v>
      </c>
      <c r="FR1" s="406" t="s">
        <v>321</v>
      </c>
      <c r="FS1" s="406" t="s">
        <v>322</v>
      </c>
      <c r="FT1" s="406" t="s">
        <v>323</v>
      </c>
      <c r="FU1" s="406" t="s">
        <v>324</v>
      </c>
      <c r="FV1" s="406" t="s">
        <v>325</v>
      </c>
      <c r="FW1" s="405" t="s">
        <v>326</v>
      </c>
      <c r="FX1" s="405" t="s">
        <v>327</v>
      </c>
      <c r="FY1" s="406" t="s">
        <v>328</v>
      </c>
      <c r="FZ1" s="406" t="s">
        <v>329</v>
      </c>
      <c r="GA1" s="406" t="s">
        <v>330</v>
      </c>
      <c r="GB1" s="406" t="s">
        <v>331</v>
      </c>
      <c r="GC1" s="406" t="s">
        <v>332</v>
      </c>
      <c r="GD1" s="406" t="s">
        <v>333</v>
      </c>
      <c r="GE1" s="406" t="s">
        <v>334</v>
      </c>
      <c r="GF1" s="405" t="s">
        <v>335</v>
      </c>
      <c r="GG1" s="406" t="s">
        <v>336</v>
      </c>
      <c r="GH1" s="406" t="s">
        <v>337</v>
      </c>
      <c r="GI1" s="406" t="s">
        <v>338</v>
      </c>
      <c r="GJ1" s="406" t="s">
        <v>339</v>
      </c>
      <c r="GK1" s="406" t="s">
        <v>340</v>
      </c>
      <c r="GL1" s="406" t="s">
        <v>341</v>
      </c>
      <c r="GM1" s="406" t="s">
        <v>342</v>
      </c>
      <c r="GN1" s="405" t="s">
        <v>343</v>
      </c>
      <c r="GO1" s="406" t="s">
        <v>344</v>
      </c>
      <c r="GP1" s="406" t="s">
        <v>345</v>
      </c>
      <c r="GQ1" s="406" t="s">
        <v>346</v>
      </c>
      <c r="GR1" s="406" t="s">
        <v>347</v>
      </c>
      <c r="GS1" s="406" t="s">
        <v>348</v>
      </c>
      <c r="GT1" s="406" t="s">
        <v>349</v>
      </c>
      <c r="GU1" s="405" t="s">
        <v>350</v>
      </c>
      <c r="GV1" s="406" t="s">
        <v>351</v>
      </c>
      <c r="GW1" s="406" t="s">
        <v>352</v>
      </c>
      <c r="GX1" s="406" t="s">
        <v>353</v>
      </c>
      <c r="GY1" s="406" t="s">
        <v>354</v>
      </c>
      <c r="GZ1" s="406" t="s">
        <v>355</v>
      </c>
      <c r="HA1" s="406" t="s">
        <v>356</v>
      </c>
      <c r="HB1" s="406" t="s">
        <v>357</v>
      </c>
      <c r="HC1" s="407" t="s">
        <v>358</v>
      </c>
      <c r="HD1" s="405" t="s">
        <v>359</v>
      </c>
      <c r="HE1" s="406" t="s">
        <v>360</v>
      </c>
      <c r="HF1" s="406" t="s">
        <v>361</v>
      </c>
      <c r="HG1" s="406" t="s">
        <v>362</v>
      </c>
      <c r="HH1" s="406" t="s">
        <v>363</v>
      </c>
      <c r="HI1" s="406" t="s">
        <v>364</v>
      </c>
      <c r="HJ1" s="406" t="s">
        <v>365</v>
      </c>
      <c r="HK1" s="406" t="s">
        <v>366</v>
      </c>
      <c r="HL1" s="406" t="s">
        <v>367</v>
      </c>
      <c r="HM1" s="406" t="s">
        <v>368</v>
      </c>
      <c r="HN1" s="406" t="s">
        <v>369</v>
      </c>
      <c r="HO1" s="406" t="s">
        <v>370</v>
      </c>
      <c r="HP1" s="405" t="s">
        <v>371</v>
      </c>
      <c r="HQ1" s="406" t="s">
        <v>372</v>
      </c>
      <c r="HR1" s="406" t="s">
        <v>373</v>
      </c>
      <c r="HS1" s="406" t="s">
        <v>374</v>
      </c>
      <c r="HT1" s="406" t="s">
        <v>375</v>
      </c>
      <c r="HU1" s="406" t="s">
        <v>376</v>
      </c>
      <c r="HV1" s="406" t="s">
        <v>377</v>
      </c>
      <c r="HW1" s="406" t="s">
        <v>378</v>
      </c>
      <c r="HX1" s="405" t="s">
        <v>379</v>
      </c>
      <c r="HY1" s="406" t="s">
        <v>380</v>
      </c>
      <c r="HZ1" s="406" t="s">
        <v>381</v>
      </c>
      <c r="IA1" s="406" t="s">
        <v>382</v>
      </c>
      <c r="IB1" s="406" t="s">
        <v>383</v>
      </c>
      <c r="IC1" s="406" t="s">
        <v>384</v>
      </c>
      <c r="ID1" s="406" t="s">
        <v>385</v>
      </c>
      <c r="IE1" s="406" t="s">
        <v>386</v>
      </c>
      <c r="IF1" s="406" t="s">
        <v>387</v>
      </c>
      <c r="IG1" s="406" t="s">
        <v>388</v>
      </c>
      <c r="IH1" s="406" t="s">
        <v>389</v>
      </c>
      <c r="II1" s="406" t="s">
        <v>390</v>
      </c>
      <c r="IJ1" s="406" t="s">
        <v>391</v>
      </c>
      <c r="IK1" s="406" t="s">
        <v>392</v>
      </c>
      <c r="IL1" s="406" t="s">
        <v>393</v>
      </c>
      <c r="IM1" s="406" t="s">
        <v>394</v>
      </c>
      <c r="IN1" s="406" t="s">
        <v>395</v>
      </c>
      <c r="IO1" s="405" t="s">
        <v>396</v>
      </c>
      <c r="IP1" s="406" t="s">
        <v>397</v>
      </c>
      <c r="IQ1" s="406" t="s">
        <v>398</v>
      </c>
      <c r="IR1" s="406" t="s">
        <v>399</v>
      </c>
      <c r="IS1" s="406" t="s">
        <v>400</v>
      </c>
      <c r="IT1" s="406" t="s">
        <v>401</v>
      </c>
      <c r="IU1" s="406" t="s">
        <v>402</v>
      </c>
      <c r="IV1" s="405" t="s">
        <v>403</v>
      </c>
      <c r="IW1" s="406" t="s">
        <v>404</v>
      </c>
      <c r="IX1" s="406" t="s">
        <v>405</v>
      </c>
      <c r="IY1" s="406" t="s">
        <v>406</v>
      </c>
      <c r="IZ1" s="406" t="s">
        <v>407</v>
      </c>
      <c r="JA1" s="406" t="s">
        <v>408</v>
      </c>
      <c r="JB1" s="406" t="s">
        <v>409</v>
      </c>
      <c r="JC1" s="406" t="s">
        <v>410</v>
      </c>
      <c r="JD1" s="406" t="s">
        <v>411</v>
      </c>
      <c r="JE1" s="406" t="s">
        <v>412</v>
      </c>
      <c r="JF1" s="406" t="s">
        <v>413</v>
      </c>
      <c r="JG1" s="406" t="s">
        <v>414</v>
      </c>
      <c r="JH1" s="406" t="s">
        <v>415</v>
      </c>
      <c r="JI1" s="406" t="s">
        <v>416</v>
      </c>
      <c r="JJ1" s="406" t="s">
        <v>417</v>
      </c>
      <c r="JK1" s="406" t="s">
        <v>418</v>
      </c>
      <c r="JL1" s="406" t="s">
        <v>419</v>
      </c>
      <c r="JM1" s="406" t="s">
        <v>420</v>
      </c>
      <c r="JN1" s="406" t="s">
        <v>421</v>
      </c>
      <c r="JO1" s="406" t="s">
        <v>422</v>
      </c>
      <c r="JP1" s="406" t="s">
        <v>423</v>
      </c>
      <c r="JQ1" s="406" t="s">
        <v>424</v>
      </c>
      <c r="JR1" s="406" t="s">
        <v>425</v>
      </c>
      <c r="JS1" s="406" t="s">
        <v>426</v>
      </c>
      <c r="JT1" s="406" t="s">
        <v>427</v>
      </c>
      <c r="JU1" s="406" t="s">
        <v>428</v>
      </c>
      <c r="JV1" s="406" t="s">
        <v>429</v>
      </c>
      <c r="JW1" s="406" t="s">
        <v>430</v>
      </c>
      <c r="JX1" s="406" t="s">
        <v>431</v>
      </c>
      <c r="JY1" s="406" t="s">
        <v>432</v>
      </c>
      <c r="JZ1" s="406" t="s">
        <v>433</v>
      </c>
      <c r="KA1" s="406" t="s">
        <v>434</v>
      </c>
      <c r="KB1" s="406" t="s">
        <v>435</v>
      </c>
      <c r="KC1" s="406" t="s">
        <v>436</v>
      </c>
      <c r="KD1" s="406" t="s">
        <v>437</v>
      </c>
      <c r="KE1" s="406" t="s">
        <v>438</v>
      </c>
      <c r="KF1" s="406" t="s">
        <v>439</v>
      </c>
      <c r="KG1" s="406" t="s">
        <v>440</v>
      </c>
      <c r="KH1" s="406" t="s">
        <v>441</v>
      </c>
      <c r="KI1" s="406" t="s">
        <v>442</v>
      </c>
      <c r="KJ1" s="406" t="s">
        <v>443</v>
      </c>
      <c r="KK1" s="406" t="s">
        <v>444</v>
      </c>
      <c r="KL1" s="406" t="s">
        <v>445</v>
      </c>
      <c r="KM1" s="406" t="s">
        <v>446</v>
      </c>
      <c r="KN1" s="406" t="s">
        <v>447</v>
      </c>
      <c r="KO1" s="405" t="s">
        <v>448</v>
      </c>
      <c r="KP1" s="406" t="s">
        <v>449</v>
      </c>
      <c r="KQ1" s="406" t="s">
        <v>450</v>
      </c>
      <c r="KR1" s="406" t="s">
        <v>451</v>
      </c>
      <c r="KS1" s="406" t="s">
        <v>452</v>
      </c>
      <c r="KT1" s="406" t="s">
        <v>453</v>
      </c>
      <c r="KU1" s="406" t="s">
        <v>454</v>
      </c>
      <c r="KV1" s="406" t="s">
        <v>455</v>
      </c>
      <c r="KW1" s="406" t="s">
        <v>456</v>
      </c>
      <c r="KX1" s="406" t="s">
        <v>457</v>
      </c>
      <c r="KY1" s="406" t="s">
        <v>458</v>
      </c>
      <c r="KZ1" s="406" t="s">
        <v>459</v>
      </c>
      <c r="LA1" s="406" t="s">
        <v>460</v>
      </c>
      <c r="LB1" s="406" t="s">
        <v>461</v>
      </c>
      <c r="LC1" s="406" t="s">
        <v>462</v>
      </c>
      <c r="LD1" s="407" t="s">
        <v>463</v>
      </c>
      <c r="LE1" s="405" t="s">
        <v>464</v>
      </c>
      <c r="LF1" s="406" t="s">
        <v>465</v>
      </c>
      <c r="LG1" s="406" t="s">
        <v>520</v>
      </c>
      <c r="LH1" s="406" t="s">
        <v>521</v>
      </c>
      <c r="LI1" s="406" t="s">
        <v>522</v>
      </c>
      <c r="LJ1" s="406" t="s">
        <v>523</v>
      </c>
      <c r="LK1" s="406" t="s">
        <v>524</v>
      </c>
      <c r="LL1" s="406" t="s">
        <v>525</v>
      </c>
      <c r="LM1" s="406" t="s">
        <v>526</v>
      </c>
      <c r="LN1" s="406" t="s">
        <v>527</v>
      </c>
      <c r="LO1" s="406" t="s">
        <v>528</v>
      </c>
      <c r="LP1" s="406" t="s">
        <v>466</v>
      </c>
      <c r="LQ1" s="406" t="s">
        <v>529</v>
      </c>
      <c r="LR1" s="406" t="s">
        <v>530</v>
      </c>
      <c r="LS1" s="406" t="s">
        <v>531</v>
      </c>
      <c r="LT1" s="406" t="s">
        <v>532</v>
      </c>
      <c r="LU1" s="406" t="s">
        <v>533</v>
      </c>
      <c r="LV1" s="405" t="s">
        <v>467</v>
      </c>
      <c r="LW1" s="406" t="s">
        <v>468</v>
      </c>
      <c r="LX1" s="406" t="s">
        <v>469</v>
      </c>
      <c r="LY1" s="406" t="s">
        <v>470</v>
      </c>
      <c r="LZ1" s="406" t="s">
        <v>471</v>
      </c>
      <c r="MA1" s="406" t="s">
        <v>472</v>
      </c>
      <c r="MB1" s="406" t="s">
        <v>473</v>
      </c>
      <c r="MC1" s="406" t="s">
        <v>474</v>
      </c>
      <c r="MD1" s="406" t="s">
        <v>475</v>
      </c>
      <c r="ME1" s="406" t="s">
        <v>476</v>
      </c>
      <c r="MF1" s="406" t="s">
        <v>477</v>
      </c>
      <c r="MG1" s="406" t="s">
        <v>478</v>
      </c>
      <c r="MH1" s="406" t="s">
        <v>479</v>
      </c>
      <c r="MI1" s="406" t="s">
        <v>480</v>
      </c>
      <c r="MJ1" s="406" t="s">
        <v>481</v>
      </c>
      <c r="MK1" s="406" t="s">
        <v>482</v>
      </c>
      <c r="ML1" s="406" t="s">
        <v>483</v>
      </c>
      <c r="MM1" s="406" t="s">
        <v>484</v>
      </c>
      <c r="MN1" s="406" t="s">
        <v>485</v>
      </c>
      <c r="MO1" s="406" t="s">
        <v>486</v>
      </c>
      <c r="MP1" s="406" t="s">
        <v>487</v>
      </c>
      <c r="MQ1" s="406" t="s">
        <v>488</v>
      </c>
      <c r="MR1" s="406" t="s">
        <v>489</v>
      </c>
      <c r="MS1" s="406" t="s">
        <v>490</v>
      </c>
      <c r="MT1" s="406" t="s">
        <v>491</v>
      </c>
      <c r="MU1" s="406" t="s">
        <v>492</v>
      </c>
      <c r="MV1" s="406" t="s">
        <v>493</v>
      </c>
      <c r="MW1" s="406" t="s">
        <v>494</v>
      </c>
      <c r="MX1" s="406" t="s">
        <v>495</v>
      </c>
      <c r="MY1" s="406" t="s">
        <v>496</v>
      </c>
      <c r="MZ1" s="406" t="s">
        <v>497</v>
      </c>
      <c r="NA1" s="406" t="s">
        <v>498</v>
      </c>
      <c r="NB1" s="406" t="s">
        <v>499</v>
      </c>
      <c r="NC1" s="406" t="s">
        <v>500</v>
      </c>
      <c r="ND1" s="406" t="s">
        <v>501</v>
      </c>
      <c r="NE1" s="406" t="s">
        <v>502</v>
      </c>
      <c r="NF1" s="406" t="s">
        <v>503</v>
      </c>
      <c r="NG1" s="406" t="s">
        <v>504</v>
      </c>
      <c r="NH1" s="405" t="s">
        <v>505</v>
      </c>
      <c r="NI1" s="406" t="s">
        <v>506</v>
      </c>
      <c r="NJ1" s="406" t="s">
        <v>507</v>
      </c>
      <c r="NK1" s="406" t="s">
        <v>508</v>
      </c>
      <c r="NL1" s="406" t="s">
        <v>509</v>
      </c>
      <c r="NM1" s="406" t="s">
        <v>510</v>
      </c>
      <c r="NN1" s="405" t="s">
        <v>511</v>
      </c>
      <c r="NO1" s="406" t="s">
        <v>512</v>
      </c>
      <c r="NP1" s="406" t="s">
        <v>513</v>
      </c>
      <c r="NQ1" s="406" t="s">
        <v>514</v>
      </c>
      <c r="NR1" s="406" t="s">
        <v>515</v>
      </c>
      <c r="NS1" s="406" t="s">
        <v>516</v>
      </c>
      <c r="NT1" s="406" t="s">
        <v>517</v>
      </c>
      <c r="NU1" s="406" t="s">
        <v>518</v>
      </c>
      <c r="NV1" s="407" t="s">
        <v>534</v>
      </c>
      <c r="NW1" s="405" t="s">
        <v>535</v>
      </c>
      <c r="NX1" s="406" t="s">
        <v>536</v>
      </c>
      <c r="NY1" s="406" t="s">
        <v>537</v>
      </c>
      <c r="NZ1" s="406" t="s">
        <v>538</v>
      </c>
      <c r="OA1" s="406" t="s">
        <v>539</v>
      </c>
      <c r="OB1" s="406" t="s">
        <v>540</v>
      </c>
      <c r="OC1" s="406" t="s">
        <v>541</v>
      </c>
      <c r="OD1" s="406" t="s">
        <v>542</v>
      </c>
      <c r="OE1" s="406" t="s">
        <v>543</v>
      </c>
      <c r="OF1" s="406" t="s">
        <v>544</v>
      </c>
      <c r="OG1" s="406" t="s">
        <v>545</v>
      </c>
      <c r="OH1" s="406" t="s">
        <v>546</v>
      </c>
      <c r="OI1" s="406" t="s">
        <v>547</v>
      </c>
      <c r="OJ1" s="406" t="s">
        <v>548</v>
      </c>
      <c r="OK1" s="406" t="s">
        <v>549</v>
      </c>
      <c r="OL1" s="406" t="s">
        <v>550</v>
      </c>
      <c r="OM1" s="406" t="s">
        <v>551</v>
      </c>
      <c r="ON1" s="406" t="s">
        <v>552</v>
      </c>
      <c r="OO1" s="406" t="s">
        <v>553</v>
      </c>
      <c r="OP1" s="406" t="s">
        <v>554</v>
      </c>
      <c r="OQ1" s="406" t="s">
        <v>555</v>
      </c>
      <c r="OR1" s="406" t="s">
        <v>556</v>
      </c>
      <c r="OS1" s="406" t="s">
        <v>557</v>
      </c>
      <c r="OT1" s="406" t="s">
        <v>558</v>
      </c>
      <c r="OU1" s="406" t="s">
        <v>559</v>
      </c>
      <c r="OV1" s="406" t="s">
        <v>560</v>
      </c>
      <c r="OW1" s="406" t="s">
        <v>561</v>
      </c>
      <c r="OX1" s="406" t="s">
        <v>562</v>
      </c>
      <c r="OY1" s="406" t="s">
        <v>563</v>
      </c>
      <c r="OZ1" s="406" t="s">
        <v>564</v>
      </c>
      <c r="PA1" s="406" t="s">
        <v>565</v>
      </c>
      <c r="PB1" s="406" t="s">
        <v>566</v>
      </c>
      <c r="PC1" s="406" t="s">
        <v>567</v>
      </c>
      <c r="PD1" s="406" t="s">
        <v>568</v>
      </c>
      <c r="PE1" s="406" t="s">
        <v>569</v>
      </c>
      <c r="PF1" s="406" t="s">
        <v>570</v>
      </c>
      <c r="PG1" s="406" t="s">
        <v>571</v>
      </c>
      <c r="PH1" s="406" t="s">
        <v>572</v>
      </c>
      <c r="PI1" s="406" t="s">
        <v>573</v>
      </c>
      <c r="PJ1" s="406" t="s">
        <v>574</v>
      </c>
      <c r="PK1" s="406" t="s">
        <v>575</v>
      </c>
      <c r="PL1" s="406" t="s">
        <v>576</v>
      </c>
      <c r="PM1" s="406" t="s">
        <v>577</v>
      </c>
      <c r="PN1" s="406" t="s">
        <v>578</v>
      </c>
      <c r="PO1" s="406" t="s">
        <v>579</v>
      </c>
      <c r="PP1" s="406" t="s">
        <v>580</v>
      </c>
      <c r="PQ1" s="406" t="s">
        <v>581</v>
      </c>
      <c r="PR1" s="406" t="s">
        <v>582</v>
      </c>
      <c r="PS1" s="406" t="s">
        <v>583</v>
      </c>
      <c r="PT1" s="406" t="s">
        <v>584</v>
      </c>
      <c r="PU1" s="406" t="s">
        <v>585</v>
      </c>
      <c r="PV1" s="406" t="s">
        <v>586</v>
      </c>
      <c r="PW1" s="406" t="s">
        <v>587</v>
      </c>
      <c r="PX1" s="406" t="s">
        <v>588</v>
      </c>
      <c r="PY1" s="406" t="s">
        <v>589</v>
      </c>
      <c r="PZ1" s="406" t="s">
        <v>590</v>
      </c>
      <c r="QA1" s="406" t="s">
        <v>591</v>
      </c>
      <c r="QB1" s="406" t="s">
        <v>592</v>
      </c>
      <c r="QC1" s="406" t="s">
        <v>593</v>
      </c>
      <c r="QD1" s="406" t="s">
        <v>594</v>
      </c>
      <c r="QE1" s="406" t="s">
        <v>595</v>
      </c>
      <c r="QF1" s="405" t="s">
        <v>596</v>
      </c>
      <c r="QG1" s="406" t="s">
        <v>597</v>
      </c>
      <c r="QH1" s="406" t="s">
        <v>598</v>
      </c>
      <c r="QI1" s="406" t="s">
        <v>599</v>
      </c>
      <c r="QJ1" s="406" t="s">
        <v>600</v>
      </c>
      <c r="QK1" s="406" t="s">
        <v>601</v>
      </c>
      <c r="QL1" s="406" t="s">
        <v>602</v>
      </c>
      <c r="QM1" s="406" t="s">
        <v>603</v>
      </c>
      <c r="QN1" s="405" t="s">
        <v>604</v>
      </c>
      <c r="QO1" s="406" t="s">
        <v>605</v>
      </c>
      <c r="QP1" s="406" t="s">
        <v>606</v>
      </c>
      <c r="QQ1" s="406" t="s">
        <v>621</v>
      </c>
      <c r="QR1" s="406" t="s">
        <v>622</v>
      </c>
      <c r="QS1" s="406" t="s">
        <v>623</v>
      </c>
      <c r="QT1" s="406" t="s">
        <v>624</v>
      </c>
      <c r="QU1" s="406" t="s">
        <v>625</v>
      </c>
      <c r="QV1" s="406" t="s">
        <v>626</v>
      </c>
      <c r="QW1" s="406" t="s">
        <v>627</v>
      </c>
      <c r="QX1" s="406" t="s">
        <v>628</v>
      </c>
      <c r="QY1" s="406" t="s">
        <v>629</v>
      </c>
      <c r="QZ1" s="406" t="s">
        <v>630</v>
      </c>
      <c r="RA1" s="406" t="s">
        <v>631</v>
      </c>
      <c r="RB1" s="406" t="s">
        <v>632</v>
      </c>
      <c r="RC1" s="406" t="s">
        <v>633</v>
      </c>
      <c r="RD1" s="406" t="s">
        <v>634</v>
      </c>
      <c r="RE1" s="406" t="s">
        <v>635</v>
      </c>
      <c r="RF1" s="405" t="s">
        <v>607</v>
      </c>
      <c r="RG1" s="406" t="s">
        <v>608</v>
      </c>
      <c r="RH1" s="406" t="s">
        <v>609</v>
      </c>
      <c r="RI1" s="406" t="s">
        <v>610</v>
      </c>
      <c r="RJ1" s="405" t="s">
        <v>611</v>
      </c>
      <c r="RK1" s="406" t="s">
        <v>612</v>
      </c>
      <c r="RL1" s="406" t="s">
        <v>613</v>
      </c>
      <c r="RM1" s="406" t="s">
        <v>614</v>
      </c>
      <c r="RN1" s="406" t="s">
        <v>615</v>
      </c>
      <c r="RO1" s="406" t="s">
        <v>616</v>
      </c>
      <c r="RP1" s="406" t="s">
        <v>617</v>
      </c>
      <c r="RQ1" s="406" t="s">
        <v>618</v>
      </c>
      <c r="RR1" s="406" t="s">
        <v>619</v>
      </c>
      <c r="RS1" s="406" t="s">
        <v>620</v>
      </c>
      <c r="RT1" s="407" t="s">
        <v>636</v>
      </c>
      <c r="RU1" s="405" t="s">
        <v>637</v>
      </c>
      <c r="RV1" s="406" t="s">
        <v>638</v>
      </c>
      <c r="RW1" s="406" t="s">
        <v>639</v>
      </c>
      <c r="RX1" s="406" t="s">
        <v>640</v>
      </c>
      <c r="RY1" s="406" t="s">
        <v>641</v>
      </c>
      <c r="RZ1" s="406" t="s">
        <v>642</v>
      </c>
      <c r="SA1" s="406" t="s">
        <v>643</v>
      </c>
      <c r="SB1" s="406" t="s">
        <v>644</v>
      </c>
      <c r="SC1" s="406" t="s">
        <v>645</v>
      </c>
      <c r="SD1" s="405" t="s">
        <v>646</v>
      </c>
      <c r="SE1" s="406" t="s">
        <v>647</v>
      </c>
      <c r="SF1" s="406" t="s">
        <v>648</v>
      </c>
      <c r="SG1" s="406" t="s">
        <v>649</v>
      </c>
      <c r="SH1" s="406" t="s">
        <v>650</v>
      </c>
      <c r="SI1" s="406" t="s">
        <v>651</v>
      </c>
      <c r="SJ1" s="406" t="s">
        <v>652</v>
      </c>
      <c r="SK1" s="406" t="s">
        <v>653</v>
      </c>
      <c r="SL1" s="406" t="s">
        <v>654</v>
      </c>
      <c r="SM1" s="406" t="s">
        <v>655</v>
      </c>
      <c r="SN1" s="406" t="s">
        <v>656</v>
      </c>
      <c r="SO1" s="406" t="s">
        <v>657</v>
      </c>
      <c r="SP1" s="406" t="s">
        <v>658</v>
      </c>
      <c r="SQ1" s="406" t="s">
        <v>659</v>
      </c>
      <c r="SR1" s="406" t="s">
        <v>660</v>
      </c>
      <c r="SS1" s="406" t="s">
        <v>661</v>
      </c>
      <c r="ST1" s="406" t="s">
        <v>662</v>
      </c>
      <c r="SU1" s="407" t="s">
        <v>663</v>
      </c>
      <c r="SV1" s="405" t="s">
        <v>664</v>
      </c>
      <c r="SW1" s="406" t="s">
        <v>665</v>
      </c>
      <c r="SX1" s="406" t="s">
        <v>666</v>
      </c>
      <c r="SY1" s="406" t="s">
        <v>667</v>
      </c>
      <c r="SZ1" s="406" t="s">
        <v>668</v>
      </c>
      <c r="TA1" s="406" t="s">
        <v>669</v>
      </c>
      <c r="TB1" s="406" t="s">
        <v>670</v>
      </c>
      <c r="TC1" s="406" t="s">
        <v>671</v>
      </c>
      <c r="TD1" s="406" t="s">
        <v>672</v>
      </c>
      <c r="TE1" s="406" t="s">
        <v>673</v>
      </c>
      <c r="TF1" s="406" t="s">
        <v>674</v>
      </c>
      <c r="TG1" s="406" t="s">
        <v>675</v>
      </c>
      <c r="TH1" s="406" t="s">
        <v>676</v>
      </c>
      <c r="TI1" s="406" t="s">
        <v>677</v>
      </c>
      <c r="TJ1" s="405" t="s">
        <v>678</v>
      </c>
      <c r="TK1" s="406" t="s">
        <v>679</v>
      </c>
      <c r="TL1" s="406" t="s">
        <v>680</v>
      </c>
      <c r="TM1" s="406" t="s">
        <v>681</v>
      </c>
      <c r="TN1" s="406" t="s">
        <v>682</v>
      </c>
      <c r="TO1" s="406" t="s">
        <v>683</v>
      </c>
      <c r="TP1" s="406" t="s">
        <v>684</v>
      </c>
      <c r="TQ1" s="406" t="s">
        <v>685</v>
      </c>
      <c r="TR1" s="406" t="s">
        <v>686</v>
      </c>
      <c r="TS1" s="406" t="s">
        <v>687</v>
      </c>
      <c r="TT1" s="406" t="s">
        <v>688</v>
      </c>
      <c r="TU1" s="406" t="s">
        <v>689</v>
      </c>
      <c r="TV1" s="406" t="s">
        <v>690</v>
      </c>
      <c r="TW1" s="406" t="s">
        <v>691</v>
      </c>
      <c r="TX1" s="406" t="s">
        <v>692</v>
      </c>
      <c r="TY1" s="406" t="s">
        <v>693</v>
      </c>
      <c r="TZ1" s="406" t="s">
        <v>694</v>
      </c>
      <c r="UA1" s="406" t="s">
        <v>695</v>
      </c>
      <c r="UB1" s="406" t="s">
        <v>696</v>
      </c>
      <c r="UC1" s="407" t="s">
        <v>697</v>
      </c>
      <c r="UD1" s="406" t="s">
        <v>698</v>
      </c>
      <c r="UE1" s="406" t="s">
        <v>699</v>
      </c>
      <c r="UF1" s="406" t="s">
        <v>700</v>
      </c>
      <c r="UG1" s="406" t="s">
        <v>701</v>
      </c>
      <c r="UH1" s="406" t="s">
        <v>702</v>
      </c>
      <c r="UI1" s="408"/>
    </row>
    <row r="2" spans="1:555" s="111" customFormat="1" ht="14.45" hidden="1" x14ac:dyDescent="0.3">
      <c r="A2" s="255" t="s">
        <v>49</v>
      </c>
      <c r="B2" s="255" t="s">
        <v>51</v>
      </c>
      <c r="C2" s="255" t="s">
        <v>53</v>
      </c>
      <c r="D2" s="255" t="s">
        <v>57</v>
      </c>
      <c r="E2" s="255" t="s">
        <v>60</v>
      </c>
      <c r="F2" s="255" t="s">
        <v>63</v>
      </c>
      <c r="G2" s="256" t="s">
        <v>66</v>
      </c>
      <c r="H2" s="255" t="s">
        <v>718</v>
      </c>
      <c r="I2" s="255" t="s">
        <v>69</v>
      </c>
      <c r="J2" s="255" t="s">
        <v>72</v>
      </c>
      <c r="K2" s="255" t="s">
        <v>74</v>
      </c>
      <c r="L2" s="255" t="s">
        <v>75</v>
      </c>
      <c r="M2" s="255" t="s">
        <v>78</v>
      </c>
      <c r="N2" s="255" t="s">
        <v>79</v>
      </c>
      <c r="O2" s="255" t="s">
        <v>80</v>
      </c>
      <c r="P2" s="255" t="s">
        <v>81</v>
      </c>
      <c r="Q2" s="255" t="s">
        <v>82</v>
      </c>
      <c r="R2" s="250" t="str">
        <f>+Presupuesto!D11</f>
        <v>Recurrente</v>
      </c>
      <c r="S2" s="250" t="str">
        <f>+Presupuesto!E11</f>
        <v>Programa / Proyecto 2017</v>
      </c>
      <c r="T2" s="255"/>
      <c r="U2" s="255" t="s">
        <v>719</v>
      </c>
      <c r="V2" s="255" t="s">
        <v>720</v>
      </c>
      <c r="W2" s="255" t="s">
        <v>721</v>
      </c>
      <c r="X2" s="255" t="s">
        <v>723</v>
      </c>
      <c r="Y2" s="255" t="s">
        <v>724</v>
      </c>
      <c r="Z2" s="255" t="s">
        <v>725</v>
      </c>
      <c r="AA2" s="255" t="s">
        <v>727</v>
      </c>
      <c r="AB2" s="255" t="s">
        <v>728</v>
      </c>
      <c r="AC2" s="255" t="s">
        <v>729</v>
      </c>
      <c r="AD2" s="255" t="s">
        <v>731</v>
      </c>
      <c r="AE2" s="255" t="s">
        <v>732</v>
      </c>
      <c r="AF2" s="255" t="s">
        <v>733</v>
      </c>
      <c r="AG2" s="255"/>
      <c r="AH2" s="255" t="s">
        <v>1265</v>
      </c>
      <c r="AI2" s="255" t="s">
        <v>1266</v>
      </c>
      <c r="AJ2" s="255" t="s">
        <v>1267</v>
      </c>
      <c r="AK2" s="255" t="s">
        <v>1268</v>
      </c>
      <c r="AL2" s="255" t="s">
        <v>1269</v>
      </c>
      <c r="AM2" s="255" t="s">
        <v>1270</v>
      </c>
      <c r="AN2" s="255" t="s">
        <v>1271</v>
      </c>
      <c r="AO2" s="255" t="s">
        <v>1272</v>
      </c>
      <c r="AP2" s="255" t="s">
        <v>1273</v>
      </c>
      <c r="AQ2" s="255" t="s">
        <v>1274</v>
      </c>
      <c r="AR2" s="255" t="s">
        <v>1275</v>
      </c>
      <c r="AS2" s="255" t="s">
        <v>1276</v>
      </c>
      <c r="AT2" s="255" t="s">
        <v>1277</v>
      </c>
      <c r="AU2" s="255" t="s">
        <v>1278</v>
      </c>
      <c r="AV2" s="255" t="s">
        <v>1279</v>
      </c>
      <c r="AW2" s="255" t="s">
        <v>1280</v>
      </c>
      <c r="AX2" s="255" t="s">
        <v>1281</v>
      </c>
      <c r="AY2" s="255" t="s">
        <v>1282</v>
      </c>
      <c r="AZ2" s="255" t="s">
        <v>1283</v>
      </c>
      <c r="BA2" s="255" t="s">
        <v>1284</v>
      </c>
      <c r="BB2" s="255" t="s">
        <v>1285</v>
      </c>
      <c r="BC2" s="255" t="s">
        <v>1286</v>
      </c>
      <c r="BD2" s="255" t="s">
        <v>1287</v>
      </c>
      <c r="BE2" s="255" t="s">
        <v>1288</v>
      </c>
      <c r="BF2" s="255" t="s">
        <v>1289</v>
      </c>
      <c r="BG2" s="255" t="s">
        <v>1290</v>
      </c>
      <c r="BH2" s="255" t="s">
        <v>1291</v>
      </c>
      <c r="BI2" s="255" t="s">
        <v>1292</v>
      </c>
      <c r="BJ2" s="255" t="s">
        <v>1293</v>
      </c>
      <c r="BK2" s="255" t="s">
        <v>1294</v>
      </c>
      <c r="BL2" s="255" t="s">
        <v>1295</v>
      </c>
      <c r="BM2" s="255" t="s">
        <v>1296</v>
      </c>
      <c r="BN2" s="255" t="s">
        <v>1297</v>
      </c>
      <c r="BO2" s="255" t="s">
        <v>1298</v>
      </c>
      <c r="BP2" s="255" t="s">
        <v>1299</v>
      </c>
      <c r="BQ2" s="255" t="s">
        <v>1300</v>
      </c>
      <c r="BR2" s="255" t="s">
        <v>1301</v>
      </c>
      <c r="BS2" s="255" t="s">
        <v>1302</v>
      </c>
      <c r="BT2" s="255" t="s">
        <v>1303</v>
      </c>
      <c r="BU2" s="255" t="s">
        <v>1304</v>
      </c>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c r="FX2" s="255"/>
      <c r="FY2" s="255"/>
      <c r="FZ2" s="255"/>
      <c r="GA2" s="255"/>
      <c r="GB2" s="255"/>
      <c r="GC2" s="255"/>
      <c r="GD2" s="255"/>
      <c r="GE2" s="255"/>
      <c r="GF2" s="255"/>
      <c r="GG2" s="255"/>
      <c r="GH2" s="255"/>
      <c r="GI2" s="255"/>
      <c r="GJ2" s="255"/>
      <c r="GK2" s="255"/>
      <c r="GL2" s="255"/>
      <c r="GM2" s="255"/>
      <c r="GN2" s="255"/>
      <c r="GO2" s="255"/>
      <c r="GP2" s="255"/>
      <c r="GQ2" s="255"/>
      <c r="GR2" s="255"/>
      <c r="GS2" s="255"/>
      <c r="GT2" s="255"/>
      <c r="GU2" s="255"/>
      <c r="GV2" s="255"/>
      <c r="GW2" s="255"/>
      <c r="GX2" s="255"/>
      <c r="GY2" s="255"/>
      <c r="GZ2" s="255"/>
      <c r="HA2" s="255"/>
      <c r="HB2" s="255"/>
      <c r="HC2" s="255"/>
      <c r="HD2" s="255"/>
      <c r="HE2" s="255"/>
      <c r="HF2" s="255"/>
      <c r="HG2" s="255"/>
      <c r="HH2" s="255"/>
      <c r="HI2" s="255"/>
      <c r="HJ2" s="255"/>
      <c r="HK2" s="255"/>
      <c r="HL2" s="255"/>
      <c r="HM2" s="255"/>
      <c r="HN2" s="255"/>
      <c r="HO2" s="255"/>
      <c r="HP2" s="255"/>
      <c r="HQ2" s="255"/>
      <c r="HR2" s="255"/>
      <c r="HS2" s="255"/>
      <c r="HT2" s="255"/>
      <c r="HU2" s="255"/>
      <c r="HV2" s="255"/>
      <c r="HW2" s="255"/>
      <c r="HX2" s="255"/>
      <c r="HY2" s="255"/>
      <c r="HZ2" s="255"/>
      <c r="IA2" s="255"/>
      <c r="IB2" s="255"/>
      <c r="IC2" s="255"/>
      <c r="ID2" s="255"/>
      <c r="IE2" s="255"/>
      <c r="IF2" s="255"/>
      <c r="IG2" s="255"/>
      <c r="IH2" s="255"/>
      <c r="II2" s="255"/>
      <c r="IJ2" s="255"/>
      <c r="IK2" s="255"/>
      <c r="IL2" s="255"/>
      <c r="IM2" s="255"/>
      <c r="IN2" s="255"/>
      <c r="IO2" s="255"/>
      <c r="IP2" s="255"/>
      <c r="IQ2" s="255"/>
      <c r="IR2" s="255"/>
      <c r="IS2" s="255"/>
      <c r="IT2" s="255"/>
      <c r="IU2" s="255"/>
      <c r="IV2" s="255"/>
      <c r="IW2" s="255"/>
      <c r="IX2" s="255"/>
      <c r="IY2" s="255"/>
      <c r="IZ2" s="255"/>
      <c r="JA2" s="255"/>
      <c r="JB2" s="255"/>
      <c r="JC2" s="255"/>
      <c r="JD2" s="255"/>
      <c r="JE2" s="255"/>
      <c r="JF2" s="255"/>
      <c r="JG2" s="255"/>
      <c r="JH2" s="255"/>
      <c r="JI2" s="255"/>
      <c r="JJ2" s="255"/>
      <c r="JK2" s="255"/>
      <c r="JL2" s="255"/>
      <c r="JM2" s="255"/>
      <c r="JN2" s="255"/>
      <c r="JO2" s="255"/>
      <c r="JP2" s="255"/>
      <c r="JQ2" s="255"/>
      <c r="JR2" s="255"/>
      <c r="JS2" s="255"/>
      <c r="JT2" s="255"/>
      <c r="JU2" s="255"/>
      <c r="JV2" s="255"/>
      <c r="JW2" s="255"/>
      <c r="JX2" s="255"/>
      <c r="JY2" s="255"/>
      <c r="JZ2" s="255"/>
      <c r="KA2" s="255"/>
      <c r="KB2" s="255"/>
      <c r="KC2" s="255"/>
      <c r="KD2" s="255"/>
      <c r="KE2" s="255"/>
      <c r="KF2" s="255"/>
      <c r="KG2" s="255"/>
      <c r="KH2" s="255"/>
      <c r="KI2" s="255"/>
      <c r="KJ2" s="255"/>
      <c r="KK2" s="255"/>
      <c r="KL2" s="255"/>
      <c r="KM2" s="255"/>
      <c r="KN2" s="255"/>
      <c r="KO2" s="255"/>
      <c r="KP2" s="255"/>
      <c r="KQ2" s="255"/>
      <c r="KR2" s="255"/>
      <c r="KS2" s="255"/>
      <c r="KT2" s="255"/>
      <c r="KU2" s="255"/>
      <c r="KV2" s="255"/>
      <c r="KW2" s="255"/>
      <c r="KX2" s="255"/>
      <c r="KY2" s="255"/>
      <c r="KZ2" s="255"/>
      <c r="LA2" s="255"/>
      <c r="LB2" s="255"/>
      <c r="LC2" s="255"/>
      <c r="LD2" s="255"/>
      <c r="LE2" s="255"/>
      <c r="LF2" s="255"/>
      <c r="LG2" s="255"/>
      <c r="LH2" s="255"/>
      <c r="LI2" s="255"/>
      <c r="LJ2" s="255"/>
      <c r="LK2" s="255"/>
      <c r="LL2" s="255"/>
      <c r="LM2" s="255"/>
      <c r="LN2" s="255"/>
      <c r="LO2" s="255"/>
      <c r="LP2" s="255"/>
      <c r="LQ2" s="255"/>
      <c r="LR2" s="255"/>
      <c r="LS2" s="255"/>
      <c r="LT2" s="255"/>
      <c r="LU2" s="255"/>
      <c r="LV2" s="255"/>
      <c r="LW2" s="255"/>
      <c r="LX2" s="255"/>
      <c r="LY2" s="255"/>
      <c r="LZ2" s="255"/>
      <c r="MA2" s="255"/>
      <c r="MB2" s="255"/>
      <c r="MC2" s="255"/>
      <c r="MD2" s="255"/>
      <c r="ME2" s="255"/>
      <c r="MF2" s="255"/>
      <c r="MG2" s="255"/>
      <c r="MH2" s="255"/>
      <c r="MI2" s="255"/>
      <c r="MJ2" s="255"/>
      <c r="MK2" s="255"/>
      <c r="ML2" s="255"/>
      <c r="MM2" s="255"/>
      <c r="MN2" s="255"/>
      <c r="MO2" s="255"/>
      <c r="MP2" s="255"/>
      <c r="MQ2" s="255"/>
      <c r="MR2" s="255"/>
      <c r="MS2" s="255"/>
      <c r="MT2" s="255"/>
      <c r="MU2" s="255"/>
      <c r="MV2" s="255"/>
      <c r="MW2" s="255"/>
      <c r="MX2" s="255"/>
      <c r="MY2" s="255"/>
      <c r="MZ2" s="255"/>
      <c r="NA2" s="255"/>
      <c r="NB2" s="255"/>
      <c r="NC2" s="255"/>
      <c r="ND2" s="255"/>
      <c r="NE2" s="255"/>
      <c r="NF2" s="255"/>
      <c r="NG2" s="255"/>
      <c r="NH2" s="255"/>
      <c r="NI2" s="255"/>
      <c r="NJ2" s="255"/>
      <c r="NK2" s="255"/>
      <c r="NL2" s="255"/>
      <c r="NM2" s="255"/>
      <c r="NN2" s="255"/>
      <c r="NO2" s="255"/>
      <c r="NP2" s="255"/>
      <c r="NQ2" s="255"/>
      <c r="NR2" s="255"/>
      <c r="NS2" s="255"/>
      <c r="NT2" s="255"/>
      <c r="NU2" s="255"/>
      <c r="NV2" s="255"/>
      <c r="NW2" s="255"/>
      <c r="NX2" s="255"/>
      <c r="NY2" s="255"/>
      <c r="NZ2" s="255"/>
      <c r="OA2" s="255"/>
      <c r="OB2" s="255"/>
      <c r="OC2" s="255"/>
      <c r="OD2" s="255"/>
      <c r="OE2" s="255"/>
      <c r="OF2" s="255"/>
      <c r="OG2" s="255"/>
      <c r="OH2" s="255"/>
      <c r="OI2" s="255"/>
      <c r="OJ2" s="255"/>
      <c r="OK2" s="255"/>
      <c r="OL2" s="255"/>
      <c r="OM2" s="255"/>
      <c r="ON2" s="255"/>
      <c r="OO2" s="255"/>
      <c r="OP2" s="255"/>
      <c r="OQ2" s="255"/>
      <c r="OR2" s="255"/>
      <c r="OS2" s="255"/>
      <c r="OT2" s="255"/>
      <c r="OU2" s="255"/>
      <c r="OV2" s="255"/>
      <c r="OW2" s="255"/>
      <c r="OX2" s="255"/>
      <c r="OY2" s="255"/>
      <c r="OZ2" s="255"/>
      <c r="PA2" s="255"/>
      <c r="PB2" s="255"/>
      <c r="PC2" s="255"/>
      <c r="PD2" s="255"/>
      <c r="PE2" s="255"/>
      <c r="PF2" s="255"/>
      <c r="PG2" s="255"/>
      <c r="PH2" s="255"/>
      <c r="PI2" s="255"/>
      <c r="PJ2" s="255"/>
      <c r="PK2" s="255"/>
      <c r="PL2" s="255"/>
      <c r="PM2" s="255"/>
      <c r="PN2" s="255"/>
      <c r="PO2" s="255"/>
      <c r="PP2" s="255"/>
      <c r="PQ2" s="255"/>
      <c r="PR2" s="255"/>
      <c r="PS2" s="255"/>
      <c r="PT2" s="255"/>
      <c r="PU2" s="255"/>
      <c r="PV2" s="255"/>
      <c r="PW2" s="255"/>
      <c r="PX2" s="255"/>
      <c r="PY2" s="255"/>
      <c r="PZ2" s="255"/>
      <c r="QA2" s="255"/>
      <c r="QB2" s="255"/>
      <c r="QC2" s="255"/>
      <c r="QD2" s="255"/>
      <c r="QE2" s="255"/>
      <c r="QF2" s="255"/>
      <c r="QG2" s="255"/>
      <c r="QH2" s="255"/>
      <c r="QI2" s="255"/>
      <c r="QJ2" s="255"/>
      <c r="QK2" s="255"/>
      <c r="QL2" s="255"/>
      <c r="QM2" s="255"/>
      <c r="QN2" s="255"/>
      <c r="QO2" s="255"/>
      <c r="QP2" s="255"/>
      <c r="QQ2" s="255"/>
      <c r="QR2" s="255"/>
      <c r="QS2" s="255"/>
      <c r="QT2" s="255"/>
      <c r="QU2" s="255"/>
      <c r="QV2" s="255"/>
      <c r="QW2" s="255"/>
      <c r="QX2" s="255"/>
      <c r="QY2" s="255"/>
      <c r="QZ2" s="255"/>
      <c r="RA2" s="255"/>
      <c r="RB2" s="255"/>
      <c r="RC2" s="255"/>
      <c r="RD2" s="255"/>
      <c r="RE2" s="255"/>
      <c r="RF2" s="255"/>
      <c r="RG2" s="255"/>
      <c r="RH2" s="255"/>
      <c r="RI2" s="255"/>
      <c r="RJ2" s="255"/>
      <c r="RK2" s="255"/>
      <c r="RL2" s="255"/>
      <c r="RM2" s="255"/>
      <c r="RN2" s="255"/>
      <c r="RO2" s="255"/>
      <c r="RP2" s="255"/>
      <c r="RQ2" s="255"/>
      <c r="RR2" s="255"/>
      <c r="RS2" s="255"/>
      <c r="RT2" s="255"/>
      <c r="RU2" s="255"/>
      <c r="RV2" s="255"/>
      <c r="RW2" s="255"/>
      <c r="RX2" s="255"/>
      <c r="RY2" s="255"/>
      <c r="RZ2" s="255"/>
      <c r="SA2" s="255"/>
      <c r="SB2" s="255"/>
      <c r="SC2" s="255"/>
      <c r="SD2" s="255"/>
      <c r="SE2" s="255"/>
      <c r="SF2" s="255"/>
      <c r="SG2" s="255"/>
      <c r="SH2" s="255"/>
      <c r="SI2" s="255"/>
      <c r="SJ2" s="255"/>
      <c r="SK2" s="255"/>
      <c r="SL2" s="255"/>
      <c r="SM2" s="255"/>
      <c r="SN2" s="255"/>
      <c r="SO2" s="255"/>
      <c r="SP2" s="255"/>
      <c r="SQ2" s="255"/>
      <c r="SR2" s="255"/>
      <c r="SS2" s="255"/>
      <c r="ST2" s="255"/>
      <c r="SU2" s="255"/>
      <c r="SV2" s="255"/>
      <c r="SW2" s="255"/>
      <c r="SX2" s="255"/>
      <c r="SY2" s="255"/>
      <c r="SZ2" s="255"/>
      <c r="TA2" s="255"/>
      <c r="TB2" s="255"/>
      <c r="TC2" s="255"/>
      <c r="TD2" s="255"/>
      <c r="TE2" s="255"/>
      <c r="TF2" s="255"/>
      <c r="TG2" s="255"/>
      <c r="TH2" s="255"/>
      <c r="TI2" s="255"/>
      <c r="TJ2" s="255"/>
      <c r="TK2" s="255"/>
      <c r="TL2" s="255"/>
      <c r="TM2" s="255"/>
      <c r="TN2" s="255"/>
      <c r="TO2" s="255"/>
      <c r="TP2" s="255"/>
      <c r="TQ2" s="255"/>
      <c r="TR2" s="255"/>
      <c r="TS2" s="255"/>
      <c r="TT2" s="255"/>
      <c r="TU2" s="255"/>
      <c r="TV2" s="255"/>
      <c r="TW2" s="255"/>
      <c r="TX2" s="255"/>
      <c r="TY2" s="255"/>
      <c r="TZ2" s="255"/>
      <c r="UA2" s="255"/>
      <c r="UB2" s="255"/>
      <c r="UC2" s="255"/>
      <c r="UD2" s="255"/>
      <c r="UE2" s="255"/>
      <c r="UF2" s="255"/>
      <c r="UG2" s="255"/>
      <c r="UH2" s="255"/>
      <c r="UI2" s="255"/>
    </row>
    <row r="3" spans="1:555" s="111" customFormat="1" ht="14.45" hidden="1" x14ac:dyDescent="0.3">
      <c r="A3" s="253"/>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4">
        <v>2500</v>
      </c>
      <c r="AI3" s="254">
        <v>1900</v>
      </c>
      <c r="AJ3" s="254">
        <v>1650</v>
      </c>
      <c r="AK3" s="254">
        <v>1580</v>
      </c>
      <c r="AL3" s="254">
        <v>2250</v>
      </c>
      <c r="AM3" s="254">
        <v>1650</v>
      </c>
      <c r="AN3" s="254">
        <v>1400</v>
      </c>
      <c r="AO3" s="254">
        <v>1340</v>
      </c>
      <c r="AP3" s="254">
        <v>2000</v>
      </c>
      <c r="AQ3" s="254">
        <v>1400</v>
      </c>
      <c r="AR3" s="254">
        <v>1150</v>
      </c>
      <c r="AS3" s="254">
        <v>1100</v>
      </c>
      <c r="AT3" s="254">
        <v>1750</v>
      </c>
      <c r="AU3" s="254">
        <v>1150</v>
      </c>
      <c r="AV3" s="254">
        <v>900</v>
      </c>
      <c r="AW3" s="254">
        <v>860</v>
      </c>
      <c r="AX3" s="254">
        <v>1200</v>
      </c>
      <c r="AY3" s="254">
        <v>900</v>
      </c>
      <c r="AZ3" s="254">
        <v>650</v>
      </c>
      <c r="BA3" s="254">
        <v>620</v>
      </c>
      <c r="BB3" s="252">
        <f>+'Cuadro Resumen'!C213</f>
        <v>5759.1495000000004</v>
      </c>
      <c r="BC3" s="252">
        <f>+'Cuadro Resumen'!D213</f>
        <v>5307.4515000000001</v>
      </c>
      <c r="BD3" s="252">
        <f>+'Cuadro Resumen'!E213</f>
        <v>6775.47</v>
      </c>
      <c r="BE3" s="252">
        <f>+'Cuadro Resumen'!F213</f>
        <v>6323.7719999999999</v>
      </c>
      <c r="BF3" s="252">
        <f>+'Cuadro Resumen'!C214</f>
        <v>5081.6025</v>
      </c>
      <c r="BG3" s="252">
        <f>+'Cuadro Resumen'!D214</f>
        <v>4629.9045000000006</v>
      </c>
      <c r="BH3" s="252">
        <f>+'Cuadro Resumen'!E214</f>
        <v>6097.9230000000007</v>
      </c>
      <c r="BI3" s="252">
        <f>+'Cuadro Resumen'!F214</f>
        <v>5646.2250000000004</v>
      </c>
      <c r="BJ3" s="252">
        <f>+'Cuadro Resumen'!C215</f>
        <v>4404.0555000000004</v>
      </c>
      <c r="BK3" s="252">
        <f>+'Cuadro Resumen'!D215</f>
        <v>4065.2820000000002</v>
      </c>
      <c r="BL3" s="252">
        <f>+'Cuadro Resumen'!E215</f>
        <v>5420.3760000000002</v>
      </c>
      <c r="BM3" s="252">
        <f>+'Cuadro Resumen'!F215</f>
        <v>4968.6779999999999</v>
      </c>
      <c r="BN3" s="252">
        <f>+'Cuadro Resumen'!C216</f>
        <v>3726.5085000000004</v>
      </c>
      <c r="BO3" s="252">
        <f>+'Cuadro Resumen'!D216</f>
        <v>3387.7350000000001</v>
      </c>
      <c r="BP3" s="252">
        <f>+'Cuadro Resumen'!E216</f>
        <v>4742.8290000000006</v>
      </c>
      <c r="BQ3" s="252">
        <f>+'Cuadro Resumen'!F216</f>
        <v>4404.0555000000004</v>
      </c>
      <c r="BR3" s="252">
        <f>+'Cuadro Resumen'!C217</f>
        <v>3274.8105</v>
      </c>
      <c r="BS3" s="252">
        <f>+'Cuadro Resumen'!D217</f>
        <v>3048.9615000000003</v>
      </c>
      <c r="BT3" s="252">
        <f>+'Cuadro Resumen'!E217</f>
        <v>4178.2065000000002</v>
      </c>
      <c r="BU3" s="252">
        <f>+'Cuadro Resumen'!F217</f>
        <v>3839.433</v>
      </c>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c r="FL3" s="253"/>
      <c r="FM3" s="253"/>
      <c r="FN3" s="253"/>
      <c r="FO3" s="253"/>
      <c r="FP3" s="253"/>
      <c r="FQ3" s="253"/>
      <c r="FR3" s="253"/>
      <c r="FS3" s="253"/>
      <c r="FT3" s="253"/>
      <c r="FU3" s="253"/>
      <c r="FV3" s="253"/>
      <c r="FW3" s="253"/>
      <c r="FX3" s="253"/>
      <c r="FY3" s="253"/>
      <c r="FZ3" s="253"/>
      <c r="GA3" s="253"/>
      <c r="GB3" s="253"/>
      <c r="GC3" s="253"/>
      <c r="GD3" s="253"/>
      <c r="GE3" s="253"/>
      <c r="GF3" s="253"/>
      <c r="GG3" s="253"/>
      <c r="GH3" s="253"/>
      <c r="GI3" s="253"/>
      <c r="GJ3" s="253"/>
      <c r="GK3" s="253"/>
      <c r="GL3" s="253"/>
      <c r="GM3" s="253"/>
      <c r="GN3" s="253"/>
      <c r="GO3" s="253"/>
      <c r="GP3" s="253"/>
      <c r="GQ3" s="253"/>
      <c r="GR3" s="253"/>
      <c r="GS3" s="253"/>
      <c r="GT3" s="253"/>
      <c r="GU3" s="253"/>
      <c r="GV3" s="253"/>
      <c r="GW3" s="253"/>
      <c r="GX3" s="253"/>
      <c r="GY3" s="253"/>
      <c r="GZ3" s="253"/>
      <c r="HA3" s="253"/>
      <c r="HB3" s="253"/>
      <c r="HC3" s="253"/>
      <c r="HD3" s="253"/>
      <c r="HE3" s="253"/>
      <c r="HF3" s="253"/>
      <c r="HG3" s="253"/>
      <c r="HH3" s="253"/>
      <c r="HI3" s="253"/>
      <c r="HJ3" s="253"/>
      <c r="HK3" s="253"/>
      <c r="HL3" s="253"/>
      <c r="HM3" s="253"/>
      <c r="HN3" s="253"/>
      <c r="HO3" s="253"/>
      <c r="HP3" s="253"/>
      <c r="HQ3" s="253"/>
      <c r="HR3" s="253"/>
      <c r="HS3" s="253"/>
      <c r="HT3" s="253"/>
      <c r="HU3" s="253"/>
      <c r="HV3" s="253"/>
      <c r="HW3" s="253"/>
      <c r="HX3" s="253"/>
      <c r="HY3" s="253"/>
      <c r="HZ3" s="253"/>
      <c r="IA3" s="253"/>
      <c r="IB3" s="253"/>
      <c r="IC3" s="253"/>
      <c r="ID3" s="253"/>
      <c r="IE3" s="253"/>
      <c r="IF3" s="253"/>
      <c r="IG3" s="253"/>
      <c r="IH3" s="253"/>
      <c r="II3" s="253"/>
      <c r="IJ3" s="253"/>
      <c r="IK3" s="253"/>
      <c r="IL3" s="253"/>
      <c r="IM3" s="253"/>
      <c r="IN3" s="253"/>
      <c r="IO3" s="253"/>
      <c r="IP3" s="253"/>
      <c r="IQ3" s="253"/>
      <c r="IR3" s="253"/>
      <c r="IS3" s="253"/>
      <c r="IT3" s="253"/>
      <c r="IU3" s="253"/>
      <c r="IV3" s="253"/>
      <c r="IW3" s="253"/>
      <c r="IX3" s="253"/>
      <c r="IY3" s="253"/>
      <c r="IZ3" s="253"/>
      <c r="JA3" s="253"/>
      <c r="JB3" s="253"/>
      <c r="JC3" s="253"/>
      <c r="JD3" s="253"/>
      <c r="JE3" s="253"/>
      <c r="JF3" s="253"/>
      <c r="JG3" s="253"/>
      <c r="JH3" s="253"/>
      <c r="JI3" s="253"/>
      <c r="JJ3" s="253"/>
      <c r="JK3" s="253"/>
      <c r="JL3" s="253"/>
      <c r="JM3" s="253"/>
      <c r="JN3" s="253"/>
      <c r="JO3" s="253"/>
      <c r="JP3" s="253"/>
      <c r="JQ3" s="253"/>
      <c r="JR3" s="253"/>
      <c r="JS3" s="253"/>
      <c r="JT3" s="253"/>
      <c r="JU3" s="253"/>
      <c r="JV3" s="253"/>
      <c r="JW3" s="253"/>
      <c r="JX3" s="253"/>
      <c r="JY3" s="253"/>
      <c r="JZ3" s="253"/>
      <c r="KA3" s="253"/>
      <c r="KB3" s="253"/>
      <c r="KC3" s="253"/>
      <c r="KD3" s="253"/>
      <c r="KE3" s="253"/>
      <c r="KF3" s="253"/>
      <c r="KG3" s="253"/>
      <c r="KH3" s="253"/>
      <c r="KI3" s="253"/>
      <c r="KJ3" s="253"/>
      <c r="KK3" s="253"/>
      <c r="KL3" s="253"/>
      <c r="KM3" s="253"/>
      <c r="KN3" s="253"/>
      <c r="KO3" s="253"/>
      <c r="KP3" s="253"/>
      <c r="KQ3" s="253"/>
      <c r="KR3" s="253"/>
      <c r="KS3" s="253"/>
      <c r="KT3" s="253"/>
      <c r="KU3" s="253"/>
      <c r="KV3" s="253"/>
      <c r="KW3" s="253"/>
      <c r="KX3" s="253"/>
      <c r="KY3" s="253"/>
      <c r="KZ3" s="253"/>
      <c r="LA3" s="253"/>
      <c r="LB3" s="253"/>
      <c r="LC3" s="253"/>
      <c r="LD3" s="253"/>
      <c r="LE3" s="253"/>
      <c r="LF3" s="253"/>
      <c r="LG3" s="253"/>
      <c r="LH3" s="253"/>
      <c r="LI3" s="253"/>
      <c r="LJ3" s="253"/>
      <c r="LK3" s="253"/>
      <c r="LL3" s="253"/>
      <c r="LM3" s="253"/>
      <c r="LN3" s="253"/>
      <c r="LO3" s="253"/>
      <c r="LP3" s="253"/>
      <c r="LQ3" s="253"/>
      <c r="LR3" s="253"/>
      <c r="LS3" s="253"/>
      <c r="LT3" s="253"/>
      <c r="LU3" s="253"/>
      <c r="LV3" s="253"/>
      <c r="LW3" s="253"/>
      <c r="LX3" s="253"/>
      <c r="LY3" s="253"/>
      <c r="LZ3" s="253"/>
      <c r="MA3" s="253"/>
      <c r="MB3" s="253"/>
      <c r="MC3" s="253"/>
      <c r="MD3" s="253"/>
      <c r="ME3" s="253"/>
      <c r="MF3" s="253"/>
      <c r="MG3" s="253"/>
      <c r="MH3" s="253"/>
      <c r="MI3" s="253"/>
      <c r="MJ3" s="253"/>
      <c r="MK3" s="253"/>
      <c r="ML3" s="253"/>
      <c r="MM3" s="253"/>
      <c r="MN3" s="253"/>
      <c r="MO3" s="253"/>
      <c r="MP3" s="253"/>
      <c r="MQ3" s="253"/>
      <c r="MR3" s="253"/>
      <c r="MS3" s="253"/>
      <c r="MT3" s="253"/>
      <c r="MU3" s="253"/>
      <c r="MV3" s="253"/>
      <c r="MW3" s="253"/>
      <c r="MX3" s="253"/>
      <c r="MY3" s="253"/>
      <c r="MZ3" s="253"/>
      <c r="NA3" s="253"/>
      <c r="NB3" s="253"/>
      <c r="NC3" s="253"/>
      <c r="ND3" s="253"/>
      <c r="NE3" s="253"/>
      <c r="NF3" s="253"/>
      <c r="NG3" s="253"/>
      <c r="NH3" s="253"/>
      <c r="NI3" s="253"/>
      <c r="NJ3" s="253"/>
      <c r="NK3" s="253"/>
      <c r="NL3" s="253"/>
      <c r="NM3" s="253"/>
      <c r="NN3" s="253"/>
      <c r="NO3" s="253"/>
      <c r="NP3" s="253"/>
      <c r="NQ3" s="253"/>
      <c r="NR3" s="253"/>
      <c r="NS3" s="253"/>
      <c r="NT3" s="253"/>
      <c r="NU3" s="253"/>
      <c r="NV3" s="253"/>
      <c r="NW3" s="253"/>
      <c r="NX3" s="253"/>
      <c r="NY3" s="253"/>
      <c r="NZ3" s="253"/>
      <c r="OA3" s="253"/>
      <c r="OB3" s="253"/>
      <c r="OC3" s="253"/>
      <c r="OD3" s="253"/>
      <c r="OE3" s="253"/>
      <c r="OF3" s="253"/>
      <c r="OG3" s="253"/>
      <c r="OH3" s="253"/>
      <c r="OI3" s="253"/>
      <c r="OJ3" s="253"/>
      <c r="OK3" s="253"/>
      <c r="OL3" s="253"/>
      <c r="OM3" s="253"/>
      <c r="ON3" s="253"/>
      <c r="OO3" s="253"/>
      <c r="OP3" s="253"/>
      <c r="OQ3" s="253"/>
      <c r="OR3" s="253"/>
      <c r="OS3" s="253"/>
      <c r="OT3" s="253"/>
      <c r="OU3" s="253"/>
      <c r="OV3" s="253"/>
      <c r="OW3" s="253"/>
      <c r="OX3" s="253"/>
      <c r="OY3" s="253"/>
      <c r="OZ3" s="253"/>
      <c r="PA3" s="253"/>
      <c r="PB3" s="253"/>
      <c r="PC3" s="253"/>
      <c r="PD3" s="253"/>
      <c r="PE3" s="253"/>
      <c r="PF3" s="253"/>
      <c r="PG3" s="253"/>
      <c r="PH3" s="253"/>
      <c r="PI3" s="253"/>
      <c r="PJ3" s="253"/>
      <c r="PK3" s="253"/>
      <c r="PL3" s="253"/>
      <c r="PM3" s="253"/>
      <c r="PN3" s="253"/>
      <c r="PO3" s="253"/>
      <c r="PP3" s="253"/>
      <c r="PQ3" s="253"/>
      <c r="PR3" s="253"/>
      <c r="PS3" s="253"/>
      <c r="PT3" s="253"/>
      <c r="PU3" s="253"/>
      <c r="PV3" s="253"/>
      <c r="PW3" s="253"/>
      <c r="PX3" s="253"/>
      <c r="PY3" s="253"/>
      <c r="PZ3" s="253"/>
      <c r="QA3" s="253"/>
      <c r="QB3" s="253"/>
      <c r="QC3" s="253"/>
      <c r="QD3" s="253"/>
      <c r="QE3" s="253"/>
      <c r="QF3" s="253"/>
      <c r="QG3" s="253"/>
      <c r="QH3" s="253"/>
      <c r="QI3" s="253"/>
      <c r="QJ3" s="253"/>
      <c r="QK3" s="253"/>
      <c r="QL3" s="253"/>
      <c r="QM3" s="253"/>
      <c r="QN3" s="253"/>
      <c r="QO3" s="253"/>
      <c r="QP3" s="253"/>
      <c r="QQ3" s="253"/>
      <c r="QR3" s="253"/>
      <c r="QS3" s="253"/>
      <c r="QT3" s="253"/>
      <c r="QU3" s="253"/>
      <c r="QV3" s="253"/>
      <c r="QW3" s="253"/>
      <c r="QX3" s="253"/>
      <c r="QY3" s="253"/>
      <c r="QZ3" s="253"/>
      <c r="RA3" s="253"/>
      <c r="RB3" s="253"/>
      <c r="RC3" s="253"/>
      <c r="RD3" s="253"/>
      <c r="RE3" s="253"/>
      <c r="RF3" s="253"/>
      <c r="RG3" s="253"/>
      <c r="RH3" s="253"/>
      <c r="RI3" s="253"/>
      <c r="RJ3" s="253"/>
      <c r="RK3" s="253"/>
      <c r="RL3" s="253"/>
      <c r="RM3" s="253"/>
      <c r="RN3" s="253"/>
      <c r="RO3" s="253"/>
      <c r="RP3" s="253"/>
      <c r="RQ3" s="253"/>
      <c r="RR3" s="253"/>
      <c r="RS3" s="253"/>
      <c r="RT3" s="253"/>
      <c r="RU3" s="253"/>
      <c r="RV3" s="253"/>
      <c r="RW3" s="253"/>
      <c r="RX3" s="253"/>
      <c r="RY3" s="253"/>
      <c r="RZ3" s="253"/>
      <c r="SA3" s="253"/>
      <c r="SB3" s="253"/>
      <c r="SC3" s="253"/>
      <c r="SD3" s="253"/>
      <c r="SE3" s="253"/>
      <c r="SF3" s="253"/>
      <c r="SG3" s="253"/>
      <c r="SH3" s="253"/>
      <c r="SI3" s="253"/>
      <c r="SJ3" s="253"/>
      <c r="SK3" s="253"/>
      <c r="SL3" s="253"/>
      <c r="SM3" s="253"/>
      <c r="SN3" s="253"/>
      <c r="SO3" s="253"/>
      <c r="SP3" s="253"/>
      <c r="SQ3" s="253"/>
      <c r="SR3" s="253"/>
      <c r="SS3" s="253"/>
      <c r="ST3" s="253"/>
      <c r="SU3" s="253"/>
      <c r="SV3" s="253"/>
      <c r="SW3" s="253"/>
      <c r="SX3" s="253"/>
      <c r="SY3" s="253"/>
      <c r="SZ3" s="253"/>
      <c r="TA3" s="253"/>
      <c r="TB3" s="253"/>
      <c r="TC3" s="253"/>
      <c r="TD3" s="253"/>
      <c r="TE3" s="253"/>
      <c r="TF3" s="253"/>
      <c r="TG3" s="253"/>
      <c r="TH3" s="253"/>
      <c r="TI3" s="253"/>
      <c r="TJ3" s="253"/>
      <c r="TK3" s="253"/>
      <c r="TL3" s="253"/>
      <c r="TM3" s="253"/>
      <c r="TN3" s="253"/>
      <c r="TO3" s="253"/>
      <c r="TP3" s="253"/>
      <c r="TQ3" s="253"/>
      <c r="TR3" s="253"/>
      <c r="TS3" s="253"/>
      <c r="TT3" s="253"/>
      <c r="TU3" s="253"/>
      <c r="TV3" s="253"/>
      <c r="TW3" s="253"/>
      <c r="TX3" s="253"/>
      <c r="TY3" s="253"/>
      <c r="TZ3" s="253"/>
      <c r="UA3" s="253"/>
      <c r="UB3" s="253"/>
      <c r="UC3" s="253"/>
      <c r="UD3" s="253"/>
      <c r="UE3" s="253"/>
      <c r="UF3" s="253"/>
      <c r="UG3" s="253"/>
      <c r="UH3" s="253"/>
      <c r="UI3" s="253"/>
    </row>
    <row r="4" spans="1:555" thickBot="1" x14ac:dyDescent="0.35">
      <c r="A4" s="254"/>
      <c r="B4" s="254"/>
      <c r="C4" s="254"/>
      <c r="D4" s="254"/>
      <c r="E4" s="254"/>
      <c r="F4" s="254"/>
      <c r="G4" s="243"/>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c r="EP4" s="254"/>
      <c r="EQ4" s="254"/>
      <c r="ER4" s="254"/>
      <c r="ES4" s="254"/>
      <c r="ET4" s="254"/>
      <c r="EU4" s="254"/>
      <c r="EV4" s="254"/>
      <c r="EW4" s="254"/>
      <c r="EX4" s="254"/>
      <c r="EY4" s="254"/>
      <c r="EZ4" s="254"/>
      <c r="FA4" s="254"/>
      <c r="FB4" s="254"/>
      <c r="FC4" s="254"/>
      <c r="FD4" s="254"/>
      <c r="FE4" s="254"/>
      <c r="FF4" s="254"/>
      <c r="FG4" s="254"/>
      <c r="FH4" s="254"/>
      <c r="FI4" s="254"/>
      <c r="FJ4" s="254"/>
      <c r="FK4" s="254"/>
      <c r="FL4" s="254"/>
      <c r="FM4" s="254"/>
      <c r="FN4" s="254"/>
      <c r="FO4" s="254"/>
      <c r="FP4" s="254"/>
      <c r="FQ4" s="254"/>
      <c r="FR4" s="254"/>
      <c r="FS4" s="254"/>
      <c r="FT4" s="254"/>
      <c r="FU4" s="254"/>
      <c r="FV4" s="254"/>
      <c r="FW4" s="254"/>
      <c r="FX4" s="254"/>
      <c r="FY4" s="254"/>
      <c r="FZ4" s="254"/>
      <c r="GA4" s="254"/>
      <c r="GB4" s="254"/>
      <c r="GC4" s="254"/>
      <c r="GD4" s="254"/>
      <c r="GE4" s="254"/>
      <c r="GF4" s="254"/>
      <c r="GG4" s="254"/>
      <c r="GH4" s="254"/>
      <c r="GI4" s="254"/>
      <c r="GJ4" s="254"/>
      <c r="GK4" s="254"/>
      <c r="GL4" s="254"/>
      <c r="GM4" s="254"/>
      <c r="GN4" s="254"/>
      <c r="GO4" s="254"/>
      <c r="GP4" s="254"/>
      <c r="GQ4" s="254"/>
      <c r="GR4" s="254"/>
      <c r="GS4" s="254"/>
      <c r="GT4" s="254"/>
      <c r="GU4" s="254"/>
      <c r="GV4" s="254"/>
      <c r="GW4" s="254"/>
      <c r="GX4" s="254"/>
      <c r="GY4" s="254"/>
      <c r="GZ4" s="254"/>
      <c r="HA4" s="254"/>
      <c r="HB4" s="254"/>
      <c r="HC4" s="254"/>
      <c r="HD4" s="254"/>
      <c r="HE4" s="254"/>
      <c r="HF4" s="254"/>
      <c r="HG4" s="254"/>
      <c r="HH4" s="254"/>
      <c r="HI4" s="254"/>
      <c r="HJ4" s="254"/>
      <c r="HK4" s="254"/>
      <c r="HL4" s="254"/>
      <c r="HM4" s="254"/>
      <c r="HN4" s="254"/>
      <c r="HO4" s="254"/>
      <c r="HP4" s="254"/>
      <c r="HQ4" s="254"/>
      <c r="HR4" s="254"/>
      <c r="HS4" s="254"/>
      <c r="HT4" s="254"/>
      <c r="HU4" s="254"/>
      <c r="HV4" s="254"/>
      <c r="HW4" s="254"/>
      <c r="HX4" s="254"/>
      <c r="HY4" s="254"/>
      <c r="HZ4" s="254"/>
      <c r="IA4" s="254"/>
      <c r="IB4" s="254"/>
      <c r="IC4" s="254"/>
      <c r="ID4" s="254"/>
      <c r="IE4" s="254"/>
      <c r="IF4" s="254"/>
      <c r="IG4" s="254"/>
      <c r="IH4" s="254"/>
      <c r="II4" s="254"/>
      <c r="IJ4" s="254"/>
      <c r="IK4" s="254"/>
      <c r="IL4" s="254"/>
      <c r="IM4" s="254"/>
      <c r="IN4" s="254"/>
      <c r="IO4" s="254"/>
      <c r="IP4" s="254"/>
      <c r="IQ4" s="254"/>
      <c r="IR4" s="254"/>
      <c r="IS4" s="254"/>
      <c r="IT4" s="254"/>
      <c r="IU4" s="254"/>
      <c r="IV4" s="254"/>
      <c r="IW4" s="254"/>
      <c r="IX4" s="254"/>
      <c r="IY4" s="254"/>
      <c r="IZ4" s="254"/>
      <c r="JA4" s="254"/>
      <c r="JB4" s="254"/>
      <c r="JC4" s="254"/>
      <c r="JD4" s="254"/>
      <c r="JE4" s="254"/>
      <c r="JF4" s="254"/>
      <c r="JG4" s="254"/>
      <c r="JH4" s="254"/>
      <c r="JI4" s="254"/>
      <c r="JJ4" s="254"/>
      <c r="JK4" s="254"/>
      <c r="JL4" s="254"/>
      <c r="JM4" s="254"/>
      <c r="JN4" s="254"/>
      <c r="JO4" s="254"/>
      <c r="JP4" s="254"/>
      <c r="JQ4" s="254"/>
      <c r="JR4" s="254"/>
      <c r="JS4" s="254"/>
      <c r="JT4" s="254"/>
      <c r="JU4" s="254"/>
      <c r="JV4" s="254"/>
      <c r="JW4" s="254"/>
      <c r="JX4" s="254"/>
      <c r="JY4" s="254"/>
      <c r="JZ4" s="254"/>
      <c r="KA4" s="254"/>
      <c r="KB4" s="254"/>
      <c r="KC4" s="254"/>
      <c r="KD4" s="254"/>
      <c r="KE4" s="254"/>
      <c r="KF4" s="254"/>
      <c r="KG4" s="254"/>
      <c r="KH4" s="254"/>
      <c r="KI4" s="254"/>
      <c r="KJ4" s="254"/>
      <c r="KK4" s="254"/>
      <c r="KL4" s="254"/>
      <c r="KM4" s="254"/>
      <c r="KN4" s="254"/>
      <c r="KO4" s="254"/>
      <c r="KP4" s="254"/>
      <c r="KQ4" s="254"/>
      <c r="KR4" s="254"/>
      <c r="KS4" s="254"/>
      <c r="KT4" s="254"/>
      <c r="KU4" s="254"/>
      <c r="KV4" s="254"/>
      <c r="KW4" s="254"/>
      <c r="KX4" s="254"/>
      <c r="KY4" s="254"/>
      <c r="KZ4" s="254"/>
      <c r="LA4" s="254"/>
      <c r="LB4" s="254"/>
      <c r="LC4" s="254"/>
      <c r="LD4" s="254"/>
      <c r="LE4" s="254"/>
      <c r="LF4" s="254"/>
      <c r="LG4" s="254"/>
      <c r="LH4" s="254"/>
      <c r="LI4" s="254"/>
      <c r="LJ4" s="254"/>
      <c r="LK4" s="254"/>
      <c r="LL4" s="254"/>
      <c r="LM4" s="254"/>
      <c r="LN4" s="254"/>
      <c r="LO4" s="254"/>
      <c r="LP4" s="254"/>
      <c r="LQ4" s="254"/>
      <c r="LR4" s="254"/>
      <c r="LS4" s="254"/>
      <c r="LT4" s="254"/>
      <c r="LU4" s="254"/>
      <c r="LV4" s="254"/>
      <c r="LW4" s="254"/>
      <c r="LX4" s="254"/>
      <c r="LY4" s="254"/>
      <c r="LZ4" s="254"/>
      <c r="MA4" s="254"/>
      <c r="MB4" s="254"/>
      <c r="MC4" s="254"/>
      <c r="MD4" s="254"/>
      <c r="ME4" s="254"/>
      <c r="MF4" s="254"/>
      <c r="MG4" s="254"/>
      <c r="MH4" s="254"/>
      <c r="MI4" s="254"/>
      <c r="MJ4" s="254"/>
      <c r="MK4" s="254"/>
      <c r="ML4" s="254"/>
      <c r="MM4" s="254"/>
      <c r="MN4" s="254"/>
      <c r="MO4" s="254"/>
      <c r="MP4" s="254"/>
      <c r="MQ4" s="254"/>
      <c r="MR4" s="254"/>
      <c r="MS4" s="254"/>
      <c r="MT4" s="254"/>
      <c r="MU4" s="254"/>
      <c r="MV4" s="254"/>
      <c r="MW4" s="254"/>
      <c r="MX4" s="254"/>
      <c r="MY4" s="254"/>
      <c r="MZ4" s="254"/>
      <c r="NA4" s="254"/>
      <c r="NB4" s="254"/>
      <c r="NC4" s="254"/>
      <c r="ND4" s="254"/>
      <c r="NE4" s="254"/>
      <c r="NF4" s="254"/>
      <c r="NG4" s="254"/>
      <c r="NH4" s="254"/>
      <c r="NI4" s="254"/>
      <c r="NJ4" s="254"/>
      <c r="NK4" s="254"/>
      <c r="NL4" s="254"/>
      <c r="NM4" s="254"/>
      <c r="NN4" s="254"/>
      <c r="NO4" s="254"/>
      <c r="NP4" s="254"/>
      <c r="NQ4" s="254"/>
      <c r="NR4" s="254"/>
      <c r="NS4" s="254"/>
      <c r="NT4" s="254"/>
      <c r="NU4" s="254"/>
      <c r="NV4" s="254"/>
      <c r="NW4" s="254"/>
      <c r="NX4" s="254"/>
      <c r="NY4" s="254"/>
      <c r="NZ4" s="254"/>
      <c r="OA4" s="254"/>
      <c r="OB4" s="254"/>
      <c r="OC4" s="254"/>
      <c r="OD4" s="254"/>
      <c r="OE4" s="254"/>
      <c r="OF4" s="254"/>
      <c r="OG4" s="254"/>
      <c r="OH4" s="254"/>
      <c r="OI4" s="254"/>
      <c r="OJ4" s="254"/>
      <c r="OK4" s="254"/>
      <c r="OL4" s="254"/>
      <c r="OM4" s="254"/>
      <c r="ON4" s="254"/>
      <c r="OO4" s="254"/>
      <c r="OP4" s="254"/>
      <c r="OQ4" s="254"/>
      <c r="OR4" s="254"/>
      <c r="OS4" s="254"/>
      <c r="OT4" s="254"/>
      <c r="OU4" s="254"/>
      <c r="OV4" s="254"/>
      <c r="OW4" s="254"/>
      <c r="OX4" s="254"/>
      <c r="OY4" s="254"/>
      <c r="OZ4" s="254"/>
      <c r="PA4" s="254"/>
      <c r="PB4" s="254"/>
      <c r="PC4" s="254"/>
      <c r="PD4" s="254"/>
      <c r="PE4" s="254"/>
      <c r="PF4" s="254"/>
      <c r="PG4" s="254"/>
      <c r="PH4" s="254"/>
      <c r="PI4" s="254"/>
      <c r="PJ4" s="254"/>
      <c r="PK4" s="254"/>
      <c r="PL4" s="254"/>
      <c r="PM4" s="254"/>
      <c r="PN4" s="254"/>
      <c r="PO4" s="254"/>
      <c r="PP4" s="254"/>
      <c r="PQ4" s="254"/>
      <c r="PR4" s="254"/>
      <c r="PS4" s="254"/>
      <c r="PT4" s="254"/>
      <c r="PU4" s="254"/>
      <c r="PV4" s="254"/>
      <c r="PW4" s="254"/>
      <c r="PX4" s="254"/>
      <c r="PY4" s="254"/>
      <c r="PZ4" s="254"/>
      <c r="QA4" s="254"/>
      <c r="QB4" s="254"/>
      <c r="QC4" s="254"/>
      <c r="QD4" s="254"/>
      <c r="QE4" s="254"/>
      <c r="QF4" s="254"/>
      <c r="QG4" s="254"/>
      <c r="QH4" s="254"/>
      <c r="QI4" s="254"/>
      <c r="QJ4" s="254"/>
      <c r="QK4" s="254"/>
      <c r="QL4" s="254"/>
      <c r="QM4" s="254"/>
      <c r="QN4" s="254"/>
      <c r="QO4" s="254"/>
      <c r="QP4" s="254"/>
      <c r="QQ4" s="254"/>
      <c r="QR4" s="254"/>
      <c r="QS4" s="254"/>
      <c r="QT4" s="254"/>
      <c r="QU4" s="254"/>
      <c r="QV4" s="254"/>
      <c r="QW4" s="254"/>
      <c r="QX4" s="254"/>
      <c r="QY4" s="254"/>
      <c r="QZ4" s="254"/>
      <c r="RA4" s="254"/>
      <c r="RB4" s="254"/>
      <c r="RC4" s="254"/>
      <c r="RD4" s="254"/>
      <c r="RE4" s="254"/>
      <c r="RF4" s="254"/>
      <c r="RG4" s="254"/>
      <c r="RH4" s="254"/>
      <c r="RI4" s="254"/>
      <c r="RJ4" s="254"/>
      <c r="RK4" s="254"/>
      <c r="RL4" s="254"/>
      <c r="RM4" s="254"/>
      <c r="RN4" s="254"/>
      <c r="RO4" s="254"/>
      <c r="RP4" s="254"/>
      <c r="RQ4" s="254"/>
      <c r="RR4" s="254"/>
      <c r="RS4" s="254"/>
      <c r="RT4" s="254"/>
      <c r="RU4" s="254"/>
      <c r="RV4" s="254"/>
      <c r="RW4" s="254"/>
      <c r="RX4" s="254"/>
      <c r="RY4" s="254"/>
      <c r="RZ4" s="254"/>
      <c r="SA4" s="254"/>
      <c r="SB4" s="254"/>
      <c r="SC4" s="254"/>
      <c r="SD4" s="254"/>
      <c r="SE4" s="254"/>
      <c r="SF4" s="254"/>
      <c r="SG4" s="254"/>
      <c r="SH4" s="254"/>
      <c r="SI4" s="254"/>
      <c r="SJ4" s="254"/>
      <c r="SK4" s="254"/>
      <c r="SL4" s="254"/>
      <c r="SM4" s="254"/>
      <c r="SN4" s="254"/>
      <c r="SO4" s="254"/>
      <c r="SP4" s="254"/>
      <c r="SQ4" s="254"/>
      <c r="SR4" s="254"/>
      <c r="SS4" s="254"/>
      <c r="ST4" s="254"/>
      <c r="SU4" s="254"/>
      <c r="SV4" s="254"/>
      <c r="SW4" s="254"/>
      <c r="SX4" s="254"/>
      <c r="SY4" s="254"/>
      <c r="SZ4" s="254"/>
      <c r="TA4" s="254"/>
      <c r="TB4" s="254"/>
      <c r="TC4" s="254"/>
      <c r="TD4" s="254"/>
      <c r="TE4" s="254"/>
      <c r="TF4" s="254"/>
      <c r="TG4" s="254"/>
      <c r="TH4" s="254"/>
      <c r="TI4" s="254"/>
      <c r="TJ4" s="254"/>
      <c r="TK4" s="254"/>
      <c r="TL4" s="254"/>
      <c r="TM4" s="254"/>
      <c r="TN4" s="254"/>
      <c r="TO4" s="254"/>
      <c r="TP4" s="254"/>
      <c r="TQ4" s="254"/>
      <c r="TR4" s="254"/>
      <c r="TS4" s="254"/>
      <c r="TT4" s="254"/>
      <c r="TU4" s="254"/>
      <c r="TV4" s="254"/>
      <c r="TW4" s="254"/>
      <c r="TX4" s="254"/>
      <c r="TY4" s="254"/>
      <c r="TZ4" s="254"/>
      <c r="UA4" s="254"/>
      <c r="UB4" s="254"/>
      <c r="UC4" s="254"/>
      <c r="UD4" s="254"/>
      <c r="UE4" s="254"/>
      <c r="UF4" s="254"/>
      <c r="UG4" s="254"/>
      <c r="UH4" s="254"/>
      <c r="UI4" s="254"/>
    </row>
    <row r="5" spans="1:555" ht="52.15" thickBot="1" x14ac:dyDescent="0.35">
      <c r="A5" s="254"/>
      <c r="B5" s="254"/>
      <c r="C5" s="79" t="s">
        <v>1384</v>
      </c>
      <c r="D5" s="169">
        <f>SUMIF(C:C,$C$10,D:D)</f>
        <v>14190932.539000001</v>
      </c>
      <c r="E5" s="254"/>
      <c r="F5" s="254"/>
      <c r="G5" s="243"/>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c r="DM5" s="254"/>
      <c r="DN5" s="254"/>
      <c r="DO5" s="254"/>
      <c r="DP5" s="254"/>
      <c r="DQ5" s="254"/>
      <c r="DR5" s="254"/>
      <c r="DS5" s="254"/>
      <c r="DT5" s="254"/>
      <c r="DU5" s="254"/>
      <c r="DV5" s="254"/>
      <c r="DW5" s="254"/>
      <c r="DX5" s="254"/>
      <c r="DY5" s="254"/>
      <c r="DZ5" s="254"/>
      <c r="EA5" s="254"/>
      <c r="EB5" s="254"/>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G5" s="254"/>
      <c r="FH5" s="254"/>
      <c r="FI5" s="254"/>
      <c r="FJ5" s="254"/>
      <c r="FK5" s="254"/>
      <c r="FL5" s="254"/>
      <c r="FM5" s="254"/>
      <c r="FN5" s="254"/>
      <c r="FO5" s="254"/>
      <c r="FP5" s="254"/>
      <c r="FQ5" s="254"/>
      <c r="FR5" s="254"/>
      <c r="FS5" s="254"/>
      <c r="FT5" s="254"/>
      <c r="FU5" s="254"/>
      <c r="FV5" s="254"/>
      <c r="FW5" s="254"/>
      <c r="FX5" s="254"/>
      <c r="FY5" s="254"/>
      <c r="FZ5" s="254"/>
      <c r="GA5" s="254"/>
      <c r="GB5" s="254"/>
      <c r="GC5" s="254"/>
      <c r="GD5" s="254"/>
      <c r="GE5" s="254"/>
      <c r="GF5" s="254"/>
      <c r="GG5" s="254"/>
      <c r="GH5" s="254"/>
      <c r="GI5" s="254"/>
      <c r="GJ5" s="254"/>
      <c r="GK5" s="254"/>
      <c r="GL5" s="254"/>
      <c r="GM5" s="254"/>
      <c r="GN5" s="254"/>
      <c r="GO5" s="254"/>
      <c r="GP5" s="254"/>
      <c r="GQ5" s="254"/>
      <c r="GR5" s="254"/>
      <c r="GS5" s="254"/>
      <c r="GT5" s="254"/>
      <c r="GU5" s="254"/>
      <c r="GV5" s="254"/>
      <c r="GW5" s="254"/>
      <c r="GX5" s="254"/>
      <c r="GY5" s="254"/>
      <c r="GZ5" s="254"/>
      <c r="HA5" s="254"/>
      <c r="HB5" s="254"/>
      <c r="HC5" s="254"/>
      <c r="HD5" s="254"/>
      <c r="HE5" s="254"/>
      <c r="HF5" s="254"/>
      <c r="HG5" s="254"/>
      <c r="HH5" s="254"/>
      <c r="HI5" s="254"/>
      <c r="HJ5" s="254"/>
      <c r="HK5" s="254"/>
      <c r="HL5" s="254"/>
      <c r="HM5" s="254"/>
      <c r="HN5" s="254"/>
      <c r="HO5" s="254"/>
      <c r="HP5" s="254"/>
      <c r="HQ5" s="254"/>
      <c r="HR5" s="254"/>
      <c r="HS5" s="254"/>
      <c r="HT5" s="254"/>
      <c r="HU5" s="254"/>
      <c r="HV5" s="254"/>
      <c r="HW5" s="254"/>
      <c r="HX5" s="254"/>
      <c r="HY5" s="254"/>
      <c r="HZ5" s="254"/>
      <c r="IA5" s="254"/>
      <c r="IB5" s="254"/>
      <c r="IC5" s="254"/>
      <c r="ID5" s="254"/>
      <c r="IE5" s="254"/>
      <c r="IF5" s="254"/>
      <c r="IG5" s="254"/>
      <c r="IH5" s="254"/>
      <c r="II5" s="254"/>
      <c r="IJ5" s="254"/>
      <c r="IK5" s="254"/>
      <c r="IL5" s="254"/>
      <c r="IM5" s="254"/>
      <c r="IN5" s="254"/>
      <c r="IO5" s="254"/>
      <c r="IP5" s="254"/>
      <c r="IQ5" s="254"/>
      <c r="IR5" s="254"/>
      <c r="IS5" s="254"/>
      <c r="IT5" s="254"/>
      <c r="IU5" s="254"/>
      <c r="IV5" s="254"/>
      <c r="IW5" s="254"/>
      <c r="IX5" s="254"/>
      <c r="IY5" s="254"/>
      <c r="IZ5" s="254"/>
      <c r="JA5" s="254"/>
      <c r="JB5" s="254"/>
      <c r="JC5" s="254"/>
      <c r="JD5" s="254"/>
      <c r="JE5" s="254"/>
      <c r="JF5" s="254"/>
      <c r="JG5" s="254"/>
      <c r="JH5" s="254"/>
      <c r="JI5" s="254"/>
      <c r="JJ5" s="254"/>
      <c r="JK5" s="254"/>
      <c r="JL5" s="254"/>
      <c r="JM5" s="254"/>
      <c r="JN5" s="254"/>
      <c r="JO5" s="254"/>
      <c r="JP5" s="254"/>
      <c r="JQ5" s="254"/>
      <c r="JR5" s="254"/>
      <c r="JS5" s="254"/>
      <c r="JT5" s="254"/>
      <c r="JU5" s="254"/>
      <c r="JV5" s="254"/>
      <c r="JW5" s="254"/>
      <c r="JX5" s="254"/>
      <c r="JY5" s="254"/>
      <c r="JZ5" s="254"/>
      <c r="KA5" s="254"/>
      <c r="KB5" s="254"/>
      <c r="KC5" s="254"/>
      <c r="KD5" s="254"/>
      <c r="KE5" s="254"/>
      <c r="KF5" s="254"/>
      <c r="KG5" s="254"/>
      <c r="KH5" s="254"/>
      <c r="KI5" s="254"/>
      <c r="KJ5" s="254"/>
      <c r="KK5" s="254"/>
      <c r="KL5" s="254"/>
      <c r="KM5" s="254"/>
      <c r="KN5" s="254"/>
      <c r="KO5" s="254"/>
      <c r="KP5" s="254"/>
      <c r="KQ5" s="254"/>
      <c r="KR5" s="254"/>
      <c r="KS5" s="254"/>
      <c r="KT5" s="254"/>
      <c r="KU5" s="254"/>
      <c r="KV5" s="254"/>
      <c r="KW5" s="254"/>
      <c r="KX5" s="254"/>
      <c r="KY5" s="254"/>
      <c r="KZ5" s="254"/>
      <c r="LA5" s="254"/>
      <c r="LB5" s="254"/>
      <c r="LC5" s="254"/>
      <c r="LD5" s="254"/>
      <c r="LE5" s="254"/>
      <c r="LF5" s="254"/>
      <c r="LG5" s="254"/>
      <c r="LH5" s="254"/>
      <c r="LI5" s="254"/>
      <c r="LJ5" s="254"/>
      <c r="LK5" s="254"/>
      <c r="LL5" s="254"/>
      <c r="LM5" s="254"/>
      <c r="LN5" s="254"/>
      <c r="LO5" s="254"/>
      <c r="LP5" s="254"/>
      <c r="LQ5" s="254"/>
      <c r="LR5" s="254"/>
      <c r="LS5" s="254"/>
      <c r="LT5" s="254"/>
      <c r="LU5" s="254"/>
      <c r="LV5" s="254"/>
      <c r="LW5" s="254"/>
      <c r="LX5" s="254"/>
      <c r="LY5" s="254"/>
      <c r="LZ5" s="254"/>
      <c r="MA5" s="254"/>
      <c r="MB5" s="254"/>
      <c r="MC5" s="254"/>
      <c r="MD5" s="254"/>
      <c r="ME5" s="254"/>
      <c r="MF5" s="254"/>
      <c r="MG5" s="254"/>
      <c r="MH5" s="254"/>
      <c r="MI5" s="254"/>
      <c r="MJ5" s="254"/>
      <c r="MK5" s="254"/>
      <c r="ML5" s="254"/>
      <c r="MM5" s="254"/>
      <c r="MN5" s="254"/>
      <c r="MO5" s="254"/>
      <c r="MP5" s="254"/>
      <c r="MQ5" s="254"/>
      <c r="MR5" s="254"/>
      <c r="MS5" s="254"/>
      <c r="MT5" s="254"/>
      <c r="MU5" s="254"/>
      <c r="MV5" s="254"/>
      <c r="MW5" s="254"/>
      <c r="MX5" s="254"/>
      <c r="MY5" s="254"/>
      <c r="MZ5" s="254"/>
      <c r="NA5" s="254"/>
      <c r="NB5" s="254"/>
      <c r="NC5" s="254"/>
      <c r="ND5" s="254"/>
      <c r="NE5" s="254"/>
      <c r="NF5" s="254"/>
      <c r="NG5" s="254"/>
      <c r="NH5" s="254"/>
      <c r="NI5" s="254"/>
      <c r="NJ5" s="254"/>
      <c r="NK5" s="254"/>
      <c r="NL5" s="254"/>
      <c r="NM5" s="254"/>
      <c r="NN5" s="254"/>
      <c r="NO5" s="254"/>
      <c r="NP5" s="254"/>
      <c r="NQ5" s="254"/>
      <c r="NR5" s="254"/>
      <c r="NS5" s="254"/>
      <c r="NT5" s="254"/>
      <c r="NU5" s="254"/>
      <c r="NV5" s="254"/>
      <c r="NW5" s="254"/>
      <c r="NX5" s="254"/>
      <c r="NY5" s="254"/>
      <c r="NZ5" s="254"/>
      <c r="OA5" s="254"/>
      <c r="OB5" s="254"/>
      <c r="OC5" s="254"/>
      <c r="OD5" s="254"/>
      <c r="OE5" s="254"/>
      <c r="OF5" s="254"/>
      <c r="OG5" s="254"/>
      <c r="OH5" s="254"/>
      <c r="OI5" s="254"/>
      <c r="OJ5" s="254"/>
      <c r="OK5" s="254"/>
      <c r="OL5" s="254"/>
      <c r="OM5" s="254"/>
      <c r="ON5" s="254"/>
      <c r="OO5" s="254"/>
      <c r="OP5" s="254"/>
      <c r="OQ5" s="254"/>
      <c r="OR5" s="254"/>
      <c r="OS5" s="254"/>
      <c r="OT5" s="254"/>
      <c r="OU5" s="254"/>
      <c r="OV5" s="254"/>
      <c r="OW5" s="254"/>
      <c r="OX5" s="254"/>
      <c r="OY5" s="254"/>
      <c r="OZ5" s="254"/>
      <c r="PA5" s="254"/>
      <c r="PB5" s="254"/>
      <c r="PC5" s="254"/>
      <c r="PD5" s="254"/>
      <c r="PE5" s="254"/>
      <c r="PF5" s="254"/>
      <c r="PG5" s="254"/>
      <c r="PH5" s="254"/>
      <c r="PI5" s="254"/>
      <c r="PJ5" s="254"/>
      <c r="PK5" s="254"/>
      <c r="PL5" s="254"/>
      <c r="PM5" s="254"/>
      <c r="PN5" s="254"/>
      <c r="PO5" s="254"/>
      <c r="PP5" s="254"/>
      <c r="PQ5" s="254"/>
      <c r="PR5" s="254"/>
      <c r="PS5" s="254"/>
      <c r="PT5" s="254"/>
      <c r="PU5" s="254"/>
      <c r="PV5" s="254"/>
      <c r="PW5" s="254"/>
      <c r="PX5" s="254"/>
      <c r="PY5" s="254"/>
      <c r="PZ5" s="254"/>
      <c r="QA5" s="254"/>
      <c r="QB5" s="254"/>
      <c r="QC5" s="254"/>
      <c r="QD5" s="254"/>
      <c r="QE5" s="254"/>
      <c r="QF5" s="254"/>
      <c r="QG5" s="254"/>
      <c r="QH5" s="254"/>
      <c r="QI5" s="254"/>
      <c r="QJ5" s="254"/>
      <c r="QK5" s="254"/>
      <c r="QL5" s="254"/>
      <c r="QM5" s="254"/>
      <c r="QN5" s="254"/>
      <c r="QO5" s="254"/>
      <c r="QP5" s="254"/>
      <c r="QQ5" s="254"/>
      <c r="QR5" s="254"/>
      <c r="QS5" s="254"/>
      <c r="QT5" s="254"/>
      <c r="QU5" s="254"/>
      <c r="QV5" s="254"/>
      <c r="QW5" s="254"/>
      <c r="QX5" s="254"/>
      <c r="QY5" s="254"/>
      <c r="QZ5" s="254"/>
      <c r="RA5" s="254"/>
      <c r="RB5" s="254"/>
      <c r="RC5" s="254"/>
      <c r="RD5" s="254"/>
      <c r="RE5" s="254"/>
      <c r="RF5" s="254"/>
      <c r="RG5" s="254"/>
      <c r="RH5" s="254"/>
      <c r="RI5" s="254"/>
      <c r="RJ5" s="254"/>
      <c r="RK5" s="254"/>
      <c r="RL5" s="254"/>
      <c r="RM5" s="254"/>
      <c r="RN5" s="254"/>
      <c r="RO5" s="254"/>
      <c r="RP5" s="254"/>
      <c r="RQ5" s="254"/>
      <c r="RR5" s="254"/>
      <c r="RS5" s="254"/>
      <c r="RT5" s="254"/>
      <c r="RU5" s="254"/>
      <c r="RV5" s="254"/>
      <c r="RW5" s="254"/>
      <c r="RX5" s="254"/>
      <c r="RY5" s="254"/>
      <c r="RZ5" s="254"/>
      <c r="SA5" s="254"/>
      <c r="SB5" s="254"/>
      <c r="SC5" s="254"/>
      <c r="SD5" s="254"/>
      <c r="SE5" s="254"/>
      <c r="SF5" s="254"/>
      <c r="SG5" s="254"/>
      <c r="SH5" s="254"/>
      <c r="SI5" s="254"/>
      <c r="SJ5" s="254"/>
      <c r="SK5" s="254"/>
      <c r="SL5" s="254"/>
      <c r="SM5" s="254"/>
      <c r="SN5" s="254"/>
      <c r="SO5" s="254"/>
      <c r="SP5" s="254"/>
      <c r="SQ5" s="254"/>
      <c r="SR5" s="254"/>
      <c r="SS5" s="254"/>
      <c r="ST5" s="254"/>
      <c r="SU5" s="254"/>
      <c r="SV5" s="254"/>
      <c r="SW5" s="254"/>
      <c r="SX5" s="254"/>
      <c r="SY5" s="254"/>
      <c r="SZ5" s="254"/>
      <c r="TA5" s="254"/>
      <c r="TB5" s="254"/>
      <c r="TC5" s="254"/>
      <c r="TD5" s="254"/>
      <c r="TE5" s="254"/>
      <c r="TF5" s="254"/>
      <c r="TG5" s="254"/>
      <c r="TH5" s="254"/>
      <c r="TI5" s="254"/>
      <c r="TJ5" s="254"/>
      <c r="TK5" s="254"/>
      <c r="TL5" s="254"/>
      <c r="TM5" s="254"/>
      <c r="TN5" s="254"/>
      <c r="TO5" s="254"/>
      <c r="TP5" s="254"/>
      <c r="TQ5" s="254"/>
      <c r="TR5" s="254"/>
      <c r="TS5" s="254"/>
      <c r="TT5" s="254"/>
      <c r="TU5" s="254"/>
      <c r="TV5" s="254"/>
      <c r="TW5" s="254"/>
      <c r="TX5" s="254"/>
      <c r="TY5" s="254"/>
      <c r="TZ5" s="254"/>
      <c r="UA5" s="254"/>
      <c r="UB5" s="254"/>
      <c r="UC5" s="254"/>
      <c r="UD5" s="254"/>
      <c r="UE5" s="254"/>
      <c r="UF5" s="254"/>
      <c r="UG5" s="254"/>
      <c r="UH5" s="254"/>
      <c r="UI5" s="254"/>
    </row>
    <row r="6" spans="1:555" ht="14.45" x14ac:dyDescent="0.3">
      <c r="A6" s="254"/>
      <c r="B6" s="254"/>
      <c r="C6" s="97"/>
      <c r="D6" s="97"/>
      <c r="E6" s="97"/>
      <c r="F6" s="97"/>
      <c r="G6" s="71"/>
      <c r="H6" s="97"/>
      <c r="I6" s="97"/>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c r="DM6" s="254"/>
      <c r="DN6" s="254"/>
      <c r="DO6" s="254"/>
      <c r="DP6" s="254"/>
      <c r="DQ6" s="254"/>
      <c r="DR6" s="254"/>
      <c r="DS6" s="254"/>
      <c r="DT6" s="254"/>
      <c r="DU6" s="254"/>
      <c r="DV6" s="254"/>
      <c r="DW6" s="254"/>
      <c r="DX6" s="254"/>
      <c r="DY6" s="254"/>
      <c r="DZ6" s="254"/>
      <c r="EA6" s="254"/>
      <c r="EB6" s="254"/>
      <c r="EC6" s="254"/>
      <c r="ED6" s="254"/>
      <c r="EE6" s="254"/>
      <c r="EF6" s="254"/>
      <c r="EG6" s="254"/>
      <c r="EH6" s="254"/>
      <c r="EI6" s="254"/>
      <c r="EJ6" s="254"/>
      <c r="EK6" s="254"/>
      <c r="EL6" s="254"/>
      <c r="EM6" s="254"/>
      <c r="EN6" s="254"/>
      <c r="EO6" s="254"/>
      <c r="EP6" s="254"/>
      <c r="EQ6" s="254"/>
      <c r="ER6" s="254"/>
      <c r="ES6" s="254"/>
      <c r="ET6" s="254"/>
      <c r="EU6" s="254"/>
      <c r="EV6" s="254"/>
      <c r="EW6" s="254"/>
      <c r="EX6" s="254"/>
      <c r="EY6" s="254"/>
      <c r="EZ6" s="254"/>
      <c r="FA6" s="254"/>
      <c r="FB6" s="254"/>
      <c r="FC6" s="254"/>
      <c r="FD6" s="254"/>
      <c r="FE6" s="254"/>
      <c r="FF6" s="254"/>
      <c r="FG6" s="254"/>
      <c r="FH6" s="254"/>
      <c r="FI6" s="254"/>
      <c r="FJ6" s="254"/>
      <c r="FK6" s="254"/>
      <c r="FL6" s="254"/>
      <c r="FM6" s="254"/>
      <c r="FN6" s="254"/>
      <c r="FO6" s="254"/>
      <c r="FP6" s="254"/>
      <c r="FQ6" s="254"/>
      <c r="FR6" s="254"/>
      <c r="FS6" s="254"/>
      <c r="FT6" s="254"/>
      <c r="FU6" s="254"/>
      <c r="FV6" s="254"/>
      <c r="FW6" s="254"/>
      <c r="FX6" s="254"/>
      <c r="FY6" s="254"/>
      <c r="FZ6" s="254"/>
      <c r="GA6" s="254"/>
      <c r="GB6" s="254"/>
      <c r="GC6" s="254"/>
      <c r="GD6" s="254"/>
      <c r="GE6" s="254"/>
      <c r="GF6" s="254"/>
      <c r="GG6" s="254"/>
      <c r="GH6" s="254"/>
      <c r="GI6" s="254"/>
      <c r="GJ6" s="254"/>
      <c r="GK6" s="254"/>
      <c r="GL6" s="254"/>
      <c r="GM6" s="254"/>
      <c r="GN6" s="254"/>
      <c r="GO6" s="254"/>
      <c r="GP6" s="254"/>
      <c r="GQ6" s="254"/>
      <c r="GR6" s="254"/>
      <c r="GS6" s="254"/>
      <c r="GT6" s="254"/>
      <c r="GU6" s="254"/>
      <c r="GV6" s="254"/>
      <c r="GW6" s="254"/>
      <c r="GX6" s="254"/>
      <c r="GY6" s="254"/>
      <c r="GZ6" s="254"/>
      <c r="HA6" s="254"/>
      <c r="HB6" s="254"/>
      <c r="HC6" s="254"/>
      <c r="HD6" s="254"/>
      <c r="HE6" s="254"/>
      <c r="HF6" s="254"/>
      <c r="HG6" s="254"/>
      <c r="HH6" s="254"/>
      <c r="HI6" s="254"/>
      <c r="HJ6" s="254"/>
      <c r="HK6" s="254"/>
      <c r="HL6" s="254"/>
      <c r="HM6" s="254"/>
      <c r="HN6" s="254"/>
      <c r="HO6" s="254"/>
      <c r="HP6" s="254"/>
      <c r="HQ6" s="254"/>
      <c r="HR6" s="254"/>
      <c r="HS6" s="254"/>
      <c r="HT6" s="254"/>
      <c r="HU6" s="254"/>
      <c r="HV6" s="254"/>
      <c r="HW6" s="254"/>
      <c r="HX6" s="254"/>
      <c r="HY6" s="254"/>
      <c r="HZ6" s="254"/>
      <c r="IA6" s="254"/>
      <c r="IB6" s="254"/>
      <c r="IC6" s="254"/>
      <c r="ID6" s="254"/>
      <c r="IE6" s="254"/>
      <c r="IF6" s="254"/>
      <c r="IG6" s="254"/>
      <c r="IH6" s="254"/>
      <c r="II6" s="254"/>
      <c r="IJ6" s="254"/>
      <c r="IK6" s="254"/>
      <c r="IL6" s="254"/>
      <c r="IM6" s="254"/>
      <c r="IN6" s="254"/>
      <c r="IO6" s="254"/>
      <c r="IP6" s="254"/>
      <c r="IQ6" s="254"/>
      <c r="IR6" s="254"/>
      <c r="IS6" s="254"/>
      <c r="IT6" s="254"/>
      <c r="IU6" s="254"/>
      <c r="IV6" s="254"/>
      <c r="IW6" s="254"/>
      <c r="IX6" s="254"/>
      <c r="IY6" s="254"/>
      <c r="IZ6" s="254"/>
      <c r="JA6" s="254"/>
      <c r="JB6" s="254"/>
      <c r="JC6" s="254"/>
      <c r="JD6" s="254"/>
      <c r="JE6" s="254"/>
      <c r="JF6" s="254"/>
      <c r="JG6" s="254"/>
      <c r="JH6" s="254"/>
      <c r="JI6" s="254"/>
      <c r="JJ6" s="254"/>
      <c r="JK6" s="254"/>
      <c r="JL6" s="254"/>
      <c r="JM6" s="254"/>
      <c r="JN6" s="254"/>
      <c r="JO6" s="254"/>
      <c r="JP6" s="254"/>
      <c r="JQ6" s="254"/>
      <c r="JR6" s="254"/>
      <c r="JS6" s="254"/>
      <c r="JT6" s="254"/>
      <c r="JU6" s="254"/>
      <c r="JV6" s="254"/>
      <c r="JW6" s="254"/>
      <c r="JX6" s="254"/>
      <c r="JY6" s="254"/>
      <c r="JZ6" s="254"/>
      <c r="KA6" s="254"/>
      <c r="KB6" s="254"/>
      <c r="KC6" s="254"/>
      <c r="KD6" s="254"/>
      <c r="KE6" s="254"/>
      <c r="KF6" s="254"/>
      <c r="KG6" s="254"/>
      <c r="KH6" s="254"/>
      <c r="KI6" s="254"/>
      <c r="KJ6" s="254"/>
      <c r="KK6" s="254"/>
      <c r="KL6" s="254"/>
      <c r="KM6" s="254"/>
      <c r="KN6" s="254"/>
      <c r="KO6" s="254"/>
      <c r="KP6" s="254"/>
      <c r="KQ6" s="254"/>
      <c r="KR6" s="254"/>
      <c r="KS6" s="254"/>
      <c r="KT6" s="254"/>
      <c r="KU6" s="254"/>
      <c r="KV6" s="254"/>
      <c r="KW6" s="254"/>
      <c r="KX6" s="254"/>
      <c r="KY6" s="254"/>
      <c r="KZ6" s="254"/>
      <c r="LA6" s="254"/>
      <c r="LB6" s="254"/>
      <c r="LC6" s="254"/>
      <c r="LD6" s="254"/>
      <c r="LE6" s="254"/>
      <c r="LF6" s="254"/>
      <c r="LG6" s="254"/>
      <c r="LH6" s="254"/>
      <c r="LI6" s="254"/>
      <c r="LJ6" s="254"/>
      <c r="LK6" s="254"/>
      <c r="LL6" s="254"/>
      <c r="LM6" s="254"/>
      <c r="LN6" s="254"/>
      <c r="LO6" s="254"/>
      <c r="LP6" s="254"/>
      <c r="LQ6" s="254"/>
      <c r="LR6" s="254"/>
      <c r="LS6" s="254"/>
      <c r="LT6" s="254"/>
      <c r="LU6" s="254"/>
      <c r="LV6" s="254"/>
      <c r="LW6" s="254"/>
      <c r="LX6" s="254"/>
      <c r="LY6" s="254"/>
      <c r="LZ6" s="254"/>
      <c r="MA6" s="254"/>
      <c r="MB6" s="254"/>
      <c r="MC6" s="254"/>
      <c r="MD6" s="254"/>
      <c r="ME6" s="254"/>
      <c r="MF6" s="254"/>
      <c r="MG6" s="254"/>
      <c r="MH6" s="254"/>
      <c r="MI6" s="254"/>
      <c r="MJ6" s="254"/>
      <c r="MK6" s="254"/>
      <c r="ML6" s="254"/>
      <c r="MM6" s="254"/>
      <c r="MN6" s="254"/>
      <c r="MO6" s="254"/>
      <c r="MP6" s="254"/>
      <c r="MQ6" s="254"/>
      <c r="MR6" s="254"/>
      <c r="MS6" s="254"/>
      <c r="MT6" s="254"/>
      <c r="MU6" s="254"/>
      <c r="MV6" s="254"/>
      <c r="MW6" s="254"/>
      <c r="MX6" s="254"/>
      <c r="MY6" s="254"/>
      <c r="MZ6" s="254"/>
      <c r="NA6" s="254"/>
      <c r="NB6" s="254"/>
      <c r="NC6" s="254"/>
      <c r="ND6" s="254"/>
      <c r="NE6" s="254"/>
      <c r="NF6" s="254"/>
      <c r="NG6" s="254"/>
      <c r="NH6" s="254"/>
      <c r="NI6" s="254"/>
      <c r="NJ6" s="254"/>
      <c r="NK6" s="254"/>
      <c r="NL6" s="254"/>
      <c r="NM6" s="254"/>
      <c r="NN6" s="254"/>
      <c r="NO6" s="254"/>
      <c r="NP6" s="254"/>
      <c r="NQ6" s="254"/>
      <c r="NR6" s="254"/>
      <c r="NS6" s="254"/>
      <c r="NT6" s="254"/>
      <c r="NU6" s="254"/>
      <c r="NV6" s="254"/>
      <c r="NW6" s="254"/>
      <c r="NX6" s="254"/>
      <c r="NY6" s="254"/>
      <c r="NZ6" s="254"/>
      <c r="OA6" s="254"/>
      <c r="OB6" s="254"/>
      <c r="OC6" s="254"/>
      <c r="OD6" s="254"/>
      <c r="OE6" s="254"/>
      <c r="OF6" s="254"/>
      <c r="OG6" s="254"/>
      <c r="OH6" s="254"/>
      <c r="OI6" s="254"/>
      <c r="OJ6" s="254"/>
      <c r="OK6" s="254"/>
      <c r="OL6" s="254"/>
      <c r="OM6" s="254"/>
      <c r="ON6" s="254"/>
      <c r="OO6" s="254"/>
      <c r="OP6" s="254"/>
      <c r="OQ6" s="254"/>
      <c r="OR6" s="254"/>
      <c r="OS6" s="254"/>
      <c r="OT6" s="254"/>
      <c r="OU6" s="254"/>
      <c r="OV6" s="254"/>
      <c r="OW6" s="254"/>
      <c r="OX6" s="254"/>
      <c r="OY6" s="254"/>
      <c r="OZ6" s="254"/>
      <c r="PA6" s="254"/>
      <c r="PB6" s="254"/>
      <c r="PC6" s="254"/>
      <c r="PD6" s="254"/>
      <c r="PE6" s="254"/>
      <c r="PF6" s="254"/>
      <c r="PG6" s="254"/>
      <c r="PH6" s="254"/>
      <c r="PI6" s="254"/>
      <c r="PJ6" s="254"/>
      <c r="PK6" s="254"/>
      <c r="PL6" s="254"/>
      <c r="PM6" s="254"/>
      <c r="PN6" s="254"/>
      <c r="PO6" s="254"/>
      <c r="PP6" s="254"/>
      <c r="PQ6" s="254"/>
      <c r="PR6" s="254"/>
      <c r="PS6" s="254"/>
      <c r="PT6" s="254"/>
      <c r="PU6" s="254"/>
      <c r="PV6" s="254"/>
      <c r="PW6" s="254"/>
      <c r="PX6" s="254"/>
      <c r="PY6" s="254"/>
      <c r="PZ6" s="254"/>
      <c r="QA6" s="254"/>
      <c r="QB6" s="254"/>
      <c r="QC6" s="254"/>
      <c r="QD6" s="254"/>
      <c r="QE6" s="254"/>
      <c r="QF6" s="254"/>
      <c r="QG6" s="254"/>
      <c r="QH6" s="254"/>
      <c r="QI6" s="254"/>
      <c r="QJ6" s="254"/>
      <c r="QK6" s="254"/>
      <c r="QL6" s="254"/>
      <c r="QM6" s="254"/>
      <c r="QN6" s="254"/>
      <c r="QO6" s="254"/>
      <c r="QP6" s="254"/>
      <c r="QQ6" s="254"/>
      <c r="QR6" s="254"/>
      <c r="QS6" s="254"/>
      <c r="QT6" s="254"/>
      <c r="QU6" s="254"/>
      <c r="QV6" s="254"/>
      <c r="QW6" s="254"/>
      <c r="QX6" s="254"/>
      <c r="QY6" s="254"/>
      <c r="QZ6" s="254"/>
      <c r="RA6" s="254"/>
      <c r="RB6" s="254"/>
      <c r="RC6" s="254"/>
      <c r="RD6" s="254"/>
      <c r="RE6" s="254"/>
      <c r="RF6" s="254"/>
      <c r="RG6" s="254"/>
      <c r="RH6" s="254"/>
      <c r="RI6" s="254"/>
      <c r="RJ6" s="254"/>
      <c r="RK6" s="254"/>
      <c r="RL6" s="254"/>
      <c r="RM6" s="254"/>
      <c r="RN6" s="254"/>
      <c r="RO6" s="254"/>
      <c r="RP6" s="254"/>
      <c r="RQ6" s="254"/>
      <c r="RR6" s="254"/>
      <c r="RS6" s="254"/>
      <c r="RT6" s="254"/>
      <c r="RU6" s="254"/>
      <c r="RV6" s="254"/>
      <c r="RW6" s="254"/>
      <c r="RX6" s="254"/>
      <c r="RY6" s="254"/>
      <c r="RZ6" s="254"/>
      <c r="SA6" s="254"/>
      <c r="SB6" s="254"/>
      <c r="SC6" s="254"/>
      <c r="SD6" s="254"/>
      <c r="SE6" s="254"/>
      <c r="SF6" s="254"/>
      <c r="SG6" s="254"/>
      <c r="SH6" s="254"/>
      <c r="SI6" s="254"/>
      <c r="SJ6" s="254"/>
      <c r="SK6" s="254"/>
      <c r="SL6" s="254"/>
      <c r="SM6" s="254"/>
      <c r="SN6" s="254"/>
      <c r="SO6" s="254"/>
      <c r="SP6" s="254"/>
      <c r="SQ6" s="254"/>
      <c r="SR6" s="254"/>
      <c r="SS6" s="254"/>
      <c r="ST6" s="254"/>
      <c r="SU6" s="254"/>
      <c r="SV6" s="254"/>
      <c r="SW6" s="254"/>
      <c r="SX6" s="254"/>
      <c r="SY6" s="254"/>
      <c r="SZ6" s="254"/>
      <c r="TA6" s="254"/>
      <c r="TB6" s="254"/>
      <c r="TC6" s="254"/>
      <c r="TD6" s="254"/>
      <c r="TE6" s="254"/>
      <c r="TF6" s="254"/>
      <c r="TG6" s="254"/>
      <c r="TH6" s="254"/>
      <c r="TI6" s="254"/>
      <c r="TJ6" s="254"/>
      <c r="TK6" s="254"/>
      <c r="TL6" s="254"/>
      <c r="TM6" s="254"/>
      <c r="TN6" s="254"/>
      <c r="TO6" s="254"/>
      <c r="TP6" s="254"/>
      <c r="TQ6" s="254"/>
      <c r="TR6" s="254"/>
      <c r="TS6" s="254"/>
      <c r="TT6" s="254"/>
      <c r="TU6" s="254"/>
      <c r="TV6" s="254"/>
      <c r="TW6" s="254"/>
      <c r="TX6" s="254"/>
      <c r="TY6" s="254"/>
      <c r="TZ6" s="254"/>
      <c r="UA6" s="254"/>
      <c r="UB6" s="254"/>
      <c r="UC6" s="254"/>
      <c r="UD6" s="254"/>
      <c r="UE6" s="254"/>
      <c r="UF6" s="254"/>
      <c r="UG6" s="254"/>
      <c r="UH6" s="254"/>
      <c r="UI6" s="254"/>
    </row>
    <row r="7" spans="1:555" ht="14.45" x14ac:dyDescent="0.3">
      <c r="A7" s="254"/>
      <c r="B7" s="254"/>
      <c r="C7" s="97"/>
      <c r="D7" s="97"/>
      <c r="E7" s="97"/>
      <c r="F7" s="97"/>
      <c r="G7" s="71"/>
      <c r="H7" s="97"/>
      <c r="I7" s="97"/>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c r="FL7" s="254"/>
      <c r="FM7" s="254"/>
      <c r="FN7" s="254"/>
      <c r="FO7" s="254"/>
      <c r="FP7" s="254"/>
      <c r="FQ7" s="254"/>
      <c r="FR7" s="254"/>
      <c r="FS7" s="254"/>
      <c r="FT7" s="254"/>
      <c r="FU7" s="254"/>
      <c r="FV7" s="254"/>
      <c r="FW7" s="254"/>
      <c r="FX7" s="254"/>
      <c r="FY7" s="254"/>
      <c r="FZ7" s="254"/>
      <c r="GA7" s="254"/>
      <c r="GB7" s="254"/>
      <c r="GC7" s="254"/>
      <c r="GD7" s="254"/>
      <c r="GE7" s="254"/>
      <c r="GF7" s="254"/>
      <c r="GG7" s="254"/>
      <c r="GH7" s="254"/>
      <c r="GI7" s="254"/>
      <c r="GJ7" s="254"/>
      <c r="GK7" s="254"/>
      <c r="GL7" s="254"/>
      <c r="GM7" s="254"/>
      <c r="GN7" s="254"/>
      <c r="GO7" s="254"/>
      <c r="GP7" s="254"/>
      <c r="GQ7" s="254"/>
      <c r="GR7" s="254"/>
      <c r="GS7" s="254"/>
      <c r="GT7" s="254"/>
      <c r="GU7" s="254"/>
      <c r="GV7" s="254"/>
      <c r="GW7" s="254"/>
      <c r="GX7" s="254"/>
      <c r="GY7" s="254"/>
      <c r="GZ7" s="254"/>
      <c r="HA7" s="254"/>
      <c r="HB7" s="254"/>
      <c r="HC7" s="254"/>
      <c r="HD7" s="254"/>
      <c r="HE7" s="254"/>
      <c r="HF7" s="254"/>
      <c r="HG7" s="254"/>
      <c r="HH7" s="254"/>
      <c r="HI7" s="254"/>
      <c r="HJ7" s="254"/>
      <c r="HK7" s="254"/>
      <c r="HL7" s="254"/>
      <c r="HM7" s="254"/>
      <c r="HN7" s="254"/>
      <c r="HO7" s="254"/>
      <c r="HP7" s="254"/>
      <c r="HQ7" s="254"/>
      <c r="HR7" s="254"/>
      <c r="HS7" s="254"/>
      <c r="HT7" s="254"/>
      <c r="HU7" s="254"/>
      <c r="HV7" s="254"/>
      <c r="HW7" s="254"/>
      <c r="HX7" s="254"/>
      <c r="HY7" s="254"/>
      <c r="HZ7" s="254"/>
      <c r="IA7" s="254"/>
      <c r="IB7" s="254"/>
      <c r="IC7" s="254"/>
      <c r="ID7" s="254"/>
      <c r="IE7" s="254"/>
      <c r="IF7" s="254"/>
      <c r="IG7" s="254"/>
      <c r="IH7" s="254"/>
      <c r="II7" s="254"/>
      <c r="IJ7" s="254"/>
      <c r="IK7" s="254"/>
      <c r="IL7" s="254"/>
      <c r="IM7" s="254"/>
      <c r="IN7" s="254"/>
      <c r="IO7" s="254"/>
      <c r="IP7" s="254"/>
      <c r="IQ7" s="254"/>
      <c r="IR7" s="254"/>
      <c r="IS7" s="254"/>
      <c r="IT7" s="254"/>
      <c r="IU7" s="254"/>
      <c r="IV7" s="254"/>
      <c r="IW7" s="254"/>
      <c r="IX7" s="254"/>
      <c r="IY7" s="254"/>
      <c r="IZ7" s="254"/>
      <c r="JA7" s="254"/>
      <c r="JB7" s="254"/>
      <c r="JC7" s="254"/>
      <c r="JD7" s="254"/>
      <c r="JE7" s="254"/>
      <c r="JF7" s="254"/>
      <c r="JG7" s="254"/>
      <c r="JH7" s="254"/>
      <c r="JI7" s="254"/>
      <c r="JJ7" s="254"/>
      <c r="JK7" s="254"/>
      <c r="JL7" s="254"/>
      <c r="JM7" s="254"/>
      <c r="JN7" s="254"/>
      <c r="JO7" s="254"/>
      <c r="JP7" s="254"/>
      <c r="JQ7" s="254"/>
      <c r="JR7" s="254"/>
      <c r="JS7" s="254"/>
      <c r="JT7" s="254"/>
      <c r="JU7" s="254"/>
      <c r="JV7" s="254"/>
      <c r="JW7" s="254"/>
      <c r="JX7" s="254"/>
      <c r="JY7" s="254"/>
      <c r="JZ7" s="254"/>
      <c r="KA7" s="254"/>
      <c r="KB7" s="254"/>
      <c r="KC7" s="254"/>
      <c r="KD7" s="254"/>
      <c r="KE7" s="254"/>
      <c r="KF7" s="254"/>
      <c r="KG7" s="254"/>
      <c r="KH7" s="254"/>
      <c r="KI7" s="254"/>
      <c r="KJ7" s="254"/>
      <c r="KK7" s="254"/>
      <c r="KL7" s="254"/>
      <c r="KM7" s="254"/>
      <c r="KN7" s="254"/>
      <c r="KO7" s="254"/>
      <c r="KP7" s="254"/>
      <c r="KQ7" s="254"/>
      <c r="KR7" s="254"/>
      <c r="KS7" s="254"/>
      <c r="KT7" s="254"/>
      <c r="KU7" s="254"/>
      <c r="KV7" s="254"/>
      <c r="KW7" s="254"/>
      <c r="KX7" s="254"/>
      <c r="KY7" s="254"/>
      <c r="KZ7" s="254"/>
      <c r="LA7" s="254"/>
      <c r="LB7" s="254"/>
      <c r="LC7" s="254"/>
      <c r="LD7" s="254"/>
      <c r="LE7" s="254"/>
      <c r="LF7" s="254"/>
      <c r="LG7" s="254"/>
      <c r="LH7" s="254"/>
      <c r="LI7" s="254"/>
      <c r="LJ7" s="254"/>
      <c r="LK7" s="254"/>
      <c r="LL7" s="254"/>
      <c r="LM7" s="254"/>
      <c r="LN7" s="254"/>
      <c r="LO7" s="254"/>
      <c r="LP7" s="254"/>
      <c r="LQ7" s="254"/>
      <c r="LR7" s="254"/>
      <c r="LS7" s="254"/>
      <c r="LT7" s="254"/>
      <c r="LU7" s="254"/>
      <c r="LV7" s="254"/>
      <c r="LW7" s="254"/>
      <c r="LX7" s="254"/>
      <c r="LY7" s="254"/>
      <c r="LZ7" s="254"/>
      <c r="MA7" s="254"/>
      <c r="MB7" s="254"/>
      <c r="MC7" s="254"/>
      <c r="MD7" s="254"/>
      <c r="ME7" s="254"/>
      <c r="MF7" s="254"/>
      <c r="MG7" s="254"/>
      <c r="MH7" s="254"/>
      <c r="MI7" s="254"/>
      <c r="MJ7" s="254"/>
      <c r="MK7" s="254"/>
      <c r="ML7" s="254"/>
      <c r="MM7" s="254"/>
      <c r="MN7" s="254"/>
      <c r="MO7" s="254"/>
      <c r="MP7" s="254"/>
      <c r="MQ7" s="254"/>
      <c r="MR7" s="254"/>
      <c r="MS7" s="254"/>
      <c r="MT7" s="254"/>
      <c r="MU7" s="254"/>
      <c r="MV7" s="254"/>
      <c r="MW7" s="254"/>
      <c r="MX7" s="254"/>
      <c r="MY7" s="254"/>
      <c r="MZ7" s="254"/>
      <c r="NA7" s="254"/>
      <c r="NB7" s="254"/>
      <c r="NC7" s="254"/>
      <c r="ND7" s="254"/>
      <c r="NE7" s="254"/>
      <c r="NF7" s="254"/>
      <c r="NG7" s="254"/>
      <c r="NH7" s="254"/>
      <c r="NI7" s="254"/>
      <c r="NJ7" s="254"/>
      <c r="NK7" s="254"/>
      <c r="NL7" s="254"/>
      <c r="NM7" s="254"/>
      <c r="NN7" s="254"/>
      <c r="NO7" s="254"/>
      <c r="NP7" s="254"/>
      <c r="NQ7" s="254"/>
      <c r="NR7" s="254"/>
      <c r="NS7" s="254"/>
      <c r="NT7" s="254"/>
      <c r="NU7" s="254"/>
      <c r="NV7" s="254"/>
      <c r="NW7" s="254"/>
      <c r="NX7" s="254"/>
      <c r="NY7" s="254"/>
      <c r="NZ7" s="254"/>
      <c r="OA7" s="254"/>
      <c r="OB7" s="254"/>
      <c r="OC7" s="254"/>
      <c r="OD7" s="254"/>
      <c r="OE7" s="254"/>
      <c r="OF7" s="254"/>
      <c r="OG7" s="254"/>
      <c r="OH7" s="254"/>
      <c r="OI7" s="254"/>
      <c r="OJ7" s="254"/>
      <c r="OK7" s="254"/>
      <c r="OL7" s="254"/>
      <c r="OM7" s="254"/>
      <c r="ON7" s="254"/>
      <c r="OO7" s="254"/>
      <c r="OP7" s="254"/>
      <c r="OQ7" s="254"/>
      <c r="OR7" s="254"/>
      <c r="OS7" s="254"/>
      <c r="OT7" s="254"/>
      <c r="OU7" s="254"/>
      <c r="OV7" s="254"/>
      <c r="OW7" s="254"/>
      <c r="OX7" s="254"/>
      <c r="OY7" s="254"/>
      <c r="OZ7" s="254"/>
      <c r="PA7" s="254"/>
      <c r="PB7" s="254"/>
      <c r="PC7" s="254"/>
      <c r="PD7" s="254"/>
      <c r="PE7" s="254"/>
      <c r="PF7" s="254"/>
      <c r="PG7" s="254"/>
      <c r="PH7" s="254"/>
      <c r="PI7" s="254"/>
      <c r="PJ7" s="254"/>
      <c r="PK7" s="254"/>
      <c r="PL7" s="254"/>
      <c r="PM7" s="254"/>
      <c r="PN7" s="254"/>
      <c r="PO7" s="254"/>
      <c r="PP7" s="254"/>
      <c r="PQ7" s="254"/>
      <c r="PR7" s="254"/>
      <c r="PS7" s="254"/>
      <c r="PT7" s="254"/>
      <c r="PU7" s="254"/>
      <c r="PV7" s="254"/>
      <c r="PW7" s="254"/>
      <c r="PX7" s="254"/>
      <c r="PY7" s="254"/>
      <c r="PZ7" s="254"/>
      <c r="QA7" s="254"/>
      <c r="QB7" s="254"/>
      <c r="QC7" s="254"/>
      <c r="QD7" s="254"/>
      <c r="QE7" s="254"/>
      <c r="QF7" s="254"/>
      <c r="QG7" s="254"/>
      <c r="QH7" s="254"/>
      <c r="QI7" s="254"/>
      <c r="QJ7" s="254"/>
      <c r="QK7" s="254"/>
      <c r="QL7" s="254"/>
      <c r="QM7" s="254"/>
      <c r="QN7" s="254"/>
      <c r="QO7" s="254"/>
      <c r="QP7" s="254"/>
      <c r="QQ7" s="254"/>
      <c r="QR7" s="254"/>
      <c r="QS7" s="254"/>
      <c r="QT7" s="254"/>
      <c r="QU7" s="254"/>
      <c r="QV7" s="254"/>
      <c r="QW7" s="254"/>
      <c r="QX7" s="254"/>
      <c r="QY7" s="254"/>
      <c r="QZ7" s="254"/>
      <c r="RA7" s="254"/>
      <c r="RB7" s="254"/>
      <c r="RC7" s="254"/>
      <c r="RD7" s="254"/>
      <c r="RE7" s="254"/>
      <c r="RF7" s="254"/>
      <c r="RG7" s="254"/>
      <c r="RH7" s="254"/>
      <c r="RI7" s="254"/>
      <c r="RJ7" s="254"/>
      <c r="RK7" s="254"/>
      <c r="RL7" s="254"/>
      <c r="RM7" s="254"/>
      <c r="RN7" s="254"/>
      <c r="RO7" s="254"/>
      <c r="RP7" s="254"/>
      <c r="RQ7" s="254"/>
      <c r="RR7" s="254"/>
      <c r="RS7" s="254"/>
      <c r="RT7" s="254"/>
      <c r="RU7" s="254"/>
      <c r="RV7" s="254"/>
      <c r="RW7" s="254"/>
      <c r="RX7" s="254"/>
      <c r="RY7" s="254"/>
      <c r="RZ7" s="254"/>
      <c r="SA7" s="254"/>
      <c r="SB7" s="254"/>
      <c r="SC7" s="254"/>
      <c r="SD7" s="254"/>
      <c r="SE7" s="254"/>
      <c r="SF7" s="254"/>
      <c r="SG7" s="254"/>
      <c r="SH7" s="254"/>
      <c r="SI7" s="254"/>
      <c r="SJ7" s="254"/>
      <c r="SK7" s="254"/>
      <c r="SL7" s="254"/>
      <c r="SM7" s="254"/>
      <c r="SN7" s="254"/>
      <c r="SO7" s="254"/>
      <c r="SP7" s="254"/>
      <c r="SQ7" s="254"/>
      <c r="SR7" s="254"/>
      <c r="SS7" s="254"/>
      <c r="ST7" s="254"/>
      <c r="SU7" s="254"/>
      <c r="SV7" s="254"/>
      <c r="SW7" s="254"/>
      <c r="SX7" s="254"/>
      <c r="SY7" s="254"/>
      <c r="SZ7" s="254"/>
      <c r="TA7" s="254"/>
      <c r="TB7" s="254"/>
      <c r="TC7" s="254"/>
      <c r="TD7" s="254"/>
      <c r="TE7" s="254"/>
      <c r="TF7" s="254"/>
      <c r="TG7" s="254"/>
      <c r="TH7" s="254"/>
      <c r="TI7" s="254"/>
      <c r="TJ7" s="254"/>
      <c r="TK7" s="254"/>
      <c r="TL7" s="254"/>
      <c r="TM7" s="254"/>
      <c r="TN7" s="254"/>
      <c r="TO7" s="254"/>
      <c r="TP7" s="254"/>
      <c r="TQ7" s="254"/>
      <c r="TR7" s="254"/>
      <c r="TS7" s="254"/>
      <c r="TT7" s="254"/>
      <c r="TU7" s="254"/>
      <c r="TV7" s="254"/>
      <c r="TW7" s="254"/>
      <c r="TX7" s="254"/>
      <c r="TY7" s="254"/>
      <c r="TZ7" s="254"/>
      <c r="UA7" s="254"/>
      <c r="UB7" s="254"/>
      <c r="UC7" s="254"/>
      <c r="UD7" s="254"/>
      <c r="UE7" s="254"/>
      <c r="UF7" s="254"/>
      <c r="UG7" s="254"/>
      <c r="UH7" s="254"/>
      <c r="UI7" s="254"/>
    </row>
    <row r="8" spans="1:555" x14ac:dyDescent="0.25">
      <c r="A8" s="254"/>
      <c r="B8" s="254"/>
      <c r="C8" s="97"/>
      <c r="D8" s="97"/>
      <c r="E8" s="97"/>
      <c r="F8" s="97"/>
      <c r="G8" s="71"/>
      <c r="H8" s="97"/>
      <c r="I8" s="97"/>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c r="DM8" s="254"/>
      <c r="DN8" s="254"/>
      <c r="DO8" s="254"/>
      <c r="DP8" s="254"/>
      <c r="DQ8" s="254"/>
      <c r="DR8" s="254"/>
      <c r="DS8" s="254"/>
      <c r="DT8" s="254"/>
      <c r="DU8" s="254"/>
      <c r="DV8" s="254"/>
      <c r="DW8" s="254"/>
      <c r="DX8" s="254"/>
      <c r="DY8" s="254"/>
      <c r="DZ8" s="254"/>
      <c r="EA8" s="254"/>
      <c r="EB8" s="254"/>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G8" s="254"/>
      <c r="FH8" s="254"/>
      <c r="FI8" s="254"/>
      <c r="FJ8" s="254"/>
      <c r="FK8" s="254"/>
      <c r="FL8" s="254"/>
      <c r="FM8" s="254"/>
      <c r="FN8" s="254"/>
      <c r="FO8" s="254"/>
      <c r="FP8" s="254"/>
      <c r="FQ8" s="254"/>
      <c r="FR8" s="254"/>
      <c r="FS8" s="254"/>
      <c r="FT8" s="254"/>
      <c r="FU8" s="254"/>
      <c r="FV8" s="254"/>
      <c r="FW8" s="254"/>
      <c r="FX8" s="254"/>
      <c r="FY8" s="254"/>
      <c r="FZ8" s="254"/>
      <c r="GA8" s="254"/>
      <c r="GB8" s="254"/>
      <c r="GC8" s="254"/>
      <c r="GD8" s="254"/>
      <c r="GE8" s="254"/>
      <c r="GF8" s="254"/>
      <c r="GG8" s="254"/>
      <c r="GH8" s="254"/>
      <c r="GI8" s="254"/>
      <c r="GJ8" s="254"/>
      <c r="GK8" s="254"/>
      <c r="GL8" s="254"/>
      <c r="GM8" s="254"/>
      <c r="GN8" s="254"/>
      <c r="GO8" s="254"/>
      <c r="GP8" s="254"/>
      <c r="GQ8" s="254"/>
      <c r="GR8" s="254"/>
      <c r="GS8" s="254"/>
      <c r="GT8" s="254"/>
      <c r="GU8" s="254"/>
      <c r="GV8" s="254"/>
      <c r="GW8" s="254"/>
      <c r="GX8" s="254"/>
      <c r="GY8" s="254"/>
      <c r="GZ8" s="254"/>
      <c r="HA8" s="254"/>
      <c r="HB8" s="254"/>
      <c r="HC8" s="254"/>
      <c r="HD8" s="254"/>
      <c r="HE8" s="254"/>
      <c r="HF8" s="254"/>
      <c r="HG8" s="254"/>
      <c r="HH8" s="254"/>
      <c r="HI8" s="254"/>
      <c r="HJ8" s="254"/>
      <c r="HK8" s="254"/>
      <c r="HL8" s="254"/>
      <c r="HM8" s="254"/>
      <c r="HN8" s="254"/>
      <c r="HO8" s="254"/>
      <c r="HP8" s="254"/>
      <c r="HQ8" s="254"/>
      <c r="HR8" s="254"/>
      <c r="HS8" s="254"/>
      <c r="HT8" s="254"/>
      <c r="HU8" s="254"/>
      <c r="HV8" s="254"/>
      <c r="HW8" s="254"/>
      <c r="HX8" s="254"/>
      <c r="HY8" s="254"/>
      <c r="HZ8" s="254"/>
      <c r="IA8" s="254"/>
      <c r="IB8" s="254"/>
      <c r="IC8" s="254"/>
      <c r="ID8" s="254"/>
      <c r="IE8" s="254"/>
      <c r="IF8" s="254"/>
      <c r="IG8" s="254"/>
      <c r="IH8" s="254"/>
      <c r="II8" s="254"/>
      <c r="IJ8" s="254"/>
      <c r="IK8" s="254"/>
      <c r="IL8" s="254"/>
      <c r="IM8" s="254"/>
      <c r="IN8" s="254"/>
      <c r="IO8" s="254"/>
      <c r="IP8" s="254"/>
      <c r="IQ8" s="254"/>
      <c r="IR8" s="254"/>
      <c r="IS8" s="254"/>
      <c r="IT8" s="254"/>
      <c r="IU8" s="254"/>
      <c r="IV8" s="254"/>
      <c r="IW8" s="254"/>
      <c r="IX8" s="254"/>
      <c r="IY8" s="254"/>
      <c r="IZ8" s="254"/>
      <c r="JA8" s="254"/>
      <c r="JB8" s="254"/>
      <c r="JC8" s="254"/>
      <c r="JD8" s="254"/>
      <c r="JE8" s="254"/>
      <c r="JF8" s="254"/>
      <c r="JG8" s="254"/>
      <c r="JH8" s="254"/>
      <c r="JI8" s="254"/>
      <c r="JJ8" s="254"/>
      <c r="JK8" s="254"/>
      <c r="JL8" s="254"/>
      <c r="JM8" s="254"/>
      <c r="JN8" s="254"/>
      <c r="JO8" s="254"/>
      <c r="JP8" s="254"/>
      <c r="JQ8" s="254"/>
      <c r="JR8" s="254"/>
      <c r="JS8" s="254"/>
      <c r="JT8" s="254"/>
      <c r="JU8" s="254"/>
      <c r="JV8" s="254"/>
      <c r="JW8" s="254"/>
      <c r="JX8" s="254"/>
      <c r="JY8" s="254"/>
      <c r="JZ8" s="254"/>
      <c r="KA8" s="254"/>
      <c r="KB8" s="254"/>
      <c r="KC8" s="254"/>
      <c r="KD8" s="254"/>
      <c r="KE8" s="254"/>
      <c r="KF8" s="254"/>
      <c r="KG8" s="254"/>
      <c r="KH8" s="254"/>
      <c r="KI8" s="254"/>
      <c r="KJ8" s="254"/>
      <c r="KK8" s="254"/>
      <c r="KL8" s="254"/>
      <c r="KM8" s="254"/>
      <c r="KN8" s="254"/>
      <c r="KO8" s="254"/>
      <c r="KP8" s="254"/>
      <c r="KQ8" s="254"/>
      <c r="KR8" s="254"/>
      <c r="KS8" s="254"/>
      <c r="KT8" s="254"/>
      <c r="KU8" s="254"/>
      <c r="KV8" s="254"/>
      <c r="KW8" s="254"/>
      <c r="KX8" s="254"/>
      <c r="KY8" s="254"/>
      <c r="KZ8" s="254"/>
      <c r="LA8" s="254"/>
      <c r="LB8" s="254"/>
      <c r="LC8" s="254"/>
      <c r="LD8" s="254"/>
      <c r="LE8" s="254"/>
      <c r="LF8" s="254"/>
      <c r="LG8" s="254"/>
      <c r="LH8" s="254"/>
      <c r="LI8" s="254"/>
      <c r="LJ8" s="254"/>
      <c r="LK8" s="254"/>
      <c r="LL8" s="254"/>
      <c r="LM8" s="254"/>
      <c r="LN8" s="254"/>
      <c r="LO8" s="254"/>
      <c r="LP8" s="254"/>
      <c r="LQ8" s="254"/>
      <c r="LR8" s="254"/>
      <c r="LS8" s="254"/>
      <c r="LT8" s="254"/>
      <c r="LU8" s="254"/>
      <c r="LV8" s="254"/>
      <c r="LW8" s="254"/>
      <c r="LX8" s="254"/>
      <c r="LY8" s="254"/>
      <c r="LZ8" s="254"/>
      <c r="MA8" s="254"/>
      <c r="MB8" s="254"/>
      <c r="MC8" s="254"/>
      <c r="MD8" s="254"/>
      <c r="ME8" s="254"/>
      <c r="MF8" s="254"/>
      <c r="MG8" s="254"/>
      <c r="MH8" s="254"/>
      <c r="MI8" s="254"/>
      <c r="MJ8" s="254"/>
      <c r="MK8" s="254"/>
      <c r="ML8" s="254"/>
      <c r="MM8" s="254"/>
      <c r="MN8" s="254"/>
      <c r="MO8" s="254"/>
      <c r="MP8" s="254"/>
      <c r="MQ8" s="254"/>
      <c r="MR8" s="254"/>
      <c r="MS8" s="254"/>
      <c r="MT8" s="254"/>
      <c r="MU8" s="254"/>
      <c r="MV8" s="254"/>
      <c r="MW8" s="254"/>
      <c r="MX8" s="254"/>
      <c r="MY8" s="254"/>
      <c r="MZ8" s="254"/>
      <c r="NA8" s="254"/>
      <c r="NB8" s="254"/>
      <c r="NC8" s="254"/>
      <c r="ND8" s="254"/>
      <c r="NE8" s="254"/>
      <c r="NF8" s="254"/>
      <c r="NG8" s="254"/>
      <c r="NH8" s="254"/>
      <c r="NI8" s="254"/>
      <c r="NJ8" s="254"/>
      <c r="NK8" s="254"/>
      <c r="NL8" s="254"/>
      <c r="NM8" s="254"/>
      <c r="NN8" s="254"/>
      <c r="NO8" s="254"/>
      <c r="NP8" s="254"/>
      <c r="NQ8" s="254"/>
      <c r="NR8" s="254"/>
      <c r="NS8" s="254"/>
      <c r="NT8" s="254"/>
      <c r="NU8" s="254"/>
      <c r="NV8" s="254"/>
      <c r="NW8" s="254"/>
      <c r="NX8" s="254"/>
      <c r="NY8" s="254"/>
      <c r="NZ8" s="254"/>
      <c r="OA8" s="254"/>
      <c r="OB8" s="254"/>
      <c r="OC8" s="254"/>
      <c r="OD8" s="254"/>
      <c r="OE8" s="254"/>
      <c r="OF8" s="254"/>
      <c r="OG8" s="254"/>
      <c r="OH8" s="254"/>
      <c r="OI8" s="254"/>
      <c r="OJ8" s="254"/>
      <c r="OK8" s="254"/>
      <c r="OL8" s="254"/>
      <c r="OM8" s="254"/>
      <c r="ON8" s="254"/>
      <c r="OO8" s="254"/>
      <c r="OP8" s="254"/>
      <c r="OQ8" s="254"/>
      <c r="OR8" s="254"/>
      <c r="OS8" s="254"/>
      <c r="OT8" s="254"/>
      <c r="OU8" s="254"/>
      <c r="OV8" s="254"/>
      <c r="OW8" s="254"/>
      <c r="OX8" s="254"/>
      <c r="OY8" s="254"/>
      <c r="OZ8" s="254"/>
      <c r="PA8" s="254"/>
      <c r="PB8" s="254"/>
      <c r="PC8" s="254"/>
      <c r="PD8" s="254"/>
      <c r="PE8" s="254"/>
      <c r="PF8" s="254"/>
      <c r="PG8" s="254"/>
      <c r="PH8" s="254"/>
      <c r="PI8" s="254"/>
      <c r="PJ8" s="254"/>
      <c r="PK8" s="254"/>
      <c r="PL8" s="254"/>
      <c r="PM8" s="254"/>
      <c r="PN8" s="254"/>
      <c r="PO8" s="254"/>
      <c r="PP8" s="254"/>
      <c r="PQ8" s="254"/>
      <c r="PR8" s="254"/>
      <c r="PS8" s="254"/>
      <c r="PT8" s="254"/>
      <c r="PU8" s="254"/>
      <c r="PV8" s="254"/>
      <c r="PW8" s="254"/>
      <c r="PX8" s="254"/>
      <c r="PY8" s="254"/>
      <c r="PZ8" s="254"/>
      <c r="QA8" s="254"/>
      <c r="QB8" s="254"/>
      <c r="QC8" s="254"/>
      <c r="QD8" s="254"/>
      <c r="QE8" s="254"/>
      <c r="QF8" s="254"/>
      <c r="QG8" s="254"/>
      <c r="QH8" s="254"/>
      <c r="QI8" s="254"/>
      <c r="QJ8" s="254"/>
      <c r="QK8" s="254"/>
      <c r="QL8" s="254"/>
      <c r="QM8" s="254"/>
      <c r="QN8" s="254"/>
      <c r="QO8" s="254"/>
      <c r="QP8" s="254"/>
      <c r="QQ8" s="254"/>
      <c r="QR8" s="254"/>
      <c r="QS8" s="254"/>
      <c r="QT8" s="254"/>
      <c r="QU8" s="254"/>
      <c r="QV8" s="254"/>
      <c r="QW8" s="254"/>
      <c r="QX8" s="254"/>
      <c r="QY8" s="254"/>
      <c r="QZ8" s="254"/>
      <c r="RA8" s="254"/>
      <c r="RB8" s="254"/>
      <c r="RC8" s="254"/>
      <c r="RD8" s="254"/>
      <c r="RE8" s="254"/>
      <c r="RF8" s="254"/>
      <c r="RG8" s="254"/>
      <c r="RH8" s="254"/>
      <c r="RI8" s="254"/>
      <c r="RJ8" s="254"/>
      <c r="RK8" s="254"/>
      <c r="RL8" s="254"/>
      <c r="RM8" s="254"/>
      <c r="RN8" s="254"/>
      <c r="RO8" s="254"/>
      <c r="RP8" s="254"/>
      <c r="RQ8" s="254"/>
      <c r="RR8" s="254"/>
      <c r="RS8" s="254"/>
      <c r="RT8" s="254"/>
      <c r="RU8" s="254"/>
      <c r="RV8" s="254"/>
      <c r="RW8" s="254"/>
      <c r="RX8" s="254"/>
      <c r="RY8" s="254"/>
      <c r="RZ8" s="254"/>
      <c r="SA8" s="254"/>
      <c r="SB8" s="254"/>
      <c r="SC8" s="254"/>
      <c r="SD8" s="254"/>
      <c r="SE8" s="254"/>
      <c r="SF8" s="254"/>
      <c r="SG8" s="254"/>
      <c r="SH8" s="254"/>
      <c r="SI8" s="254"/>
      <c r="SJ8" s="254"/>
      <c r="SK8" s="254"/>
      <c r="SL8" s="254"/>
      <c r="SM8" s="254"/>
      <c r="SN8" s="254"/>
      <c r="SO8" s="254"/>
      <c r="SP8" s="254"/>
      <c r="SQ8" s="254"/>
      <c r="SR8" s="254"/>
      <c r="SS8" s="254"/>
      <c r="ST8" s="254"/>
      <c r="SU8" s="254"/>
      <c r="SV8" s="254"/>
      <c r="SW8" s="254"/>
      <c r="SX8" s="254"/>
      <c r="SY8" s="254"/>
      <c r="SZ8" s="254"/>
      <c r="TA8" s="254"/>
      <c r="TB8" s="254"/>
      <c r="TC8" s="254"/>
      <c r="TD8" s="254"/>
      <c r="TE8" s="254"/>
      <c r="TF8" s="254"/>
      <c r="TG8" s="254"/>
      <c r="TH8" s="254"/>
      <c r="TI8" s="254"/>
      <c r="TJ8" s="254"/>
      <c r="TK8" s="254"/>
      <c r="TL8" s="254"/>
      <c r="TM8" s="254"/>
      <c r="TN8" s="254"/>
      <c r="TO8" s="254"/>
      <c r="TP8" s="254"/>
      <c r="TQ8" s="254"/>
      <c r="TR8" s="254"/>
      <c r="TS8" s="254"/>
      <c r="TT8" s="254"/>
      <c r="TU8" s="254"/>
      <c r="TV8" s="254"/>
      <c r="TW8" s="254"/>
      <c r="TX8" s="254"/>
      <c r="TY8" s="254"/>
      <c r="TZ8" s="254"/>
      <c r="UA8" s="254"/>
      <c r="UB8" s="254"/>
      <c r="UC8" s="254"/>
      <c r="UD8" s="254"/>
      <c r="UE8" s="254"/>
      <c r="UF8" s="254"/>
      <c r="UG8" s="254"/>
      <c r="UH8" s="254"/>
      <c r="UI8" s="254"/>
    </row>
    <row r="9" spans="1:555" ht="15.75" thickBot="1" x14ac:dyDescent="0.3">
      <c r="A9" s="254"/>
      <c r="B9" s="254"/>
      <c r="C9" s="97"/>
      <c r="D9" s="97"/>
      <c r="E9" s="97"/>
      <c r="F9" s="97"/>
      <c r="G9" s="71"/>
      <c r="H9" s="97"/>
      <c r="I9" s="97"/>
      <c r="J9" s="254"/>
      <c r="K9" s="160"/>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c r="DM9" s="254"/>
      <c r="DN9" s="254"/>
      <c r="DO9" s="254"/>
      <c r="DP9" s="254"/>
      <c r="DQ9" s="254"/>
      <c r="DR9" s="254"/>
      <c r="DS9" s="254"/>
      <c r="DT9" s="254"/>
      <c r="DU9" s="254"/>
      <c r="DV9" s="254"/>
      <c r="DW9" s="254"/>
      <c r="DX9" s="254"/>
      <c r="DY9" s="254"/>
      <c r="DZ9" s="254"/>
      <c r="EA9" s="254"/>
      <c r="EB9" s="254"/>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G9" s="254"/>
      <c r="FH9" s="254"/>
      <c r="FI9" s="254"/>
      <c r="FJ9" s="254"/>
      <c r="FK9" s="254"/>
      <c r="FL9" s="254"/>
      <c r="FM9" s="254"/>
      <c r="FN9" s="254"/>
      <c r="FO9" s="254"/>
      <c r="FP9" s="254"/>
      <c r="FQ9" s="254"/>
      <c r="FR9" s="254"/>
      <c r="FS9" s="254"/>
      <c r="FT9" s="254"/>
      <c r="FU9" s="254"/>
      <c r="FV9" s="254"/>
      <c r="FW9" s="254"/>
      <c r="FX9" s="254"/>
      <c r="FY9" s="254"/>
      <c r="FZ9" s="254"/>
      <c r="GA9" s="254"/>
      <c r="GB9" s="254"/>
      <c r="GC9" s="254"/>
      <c r="GD9" s="254"/>
      <c r="GE9" s="254"/>
      <c r="GF9" s="254"/>
      <c r="GG9" s="254"/>
      <c r="GH9" s="254"/>
      <c r="GI9" s="254"/>
      <c r="GJ9" s="254"/>
      <c r="GK9" s="254"/>
      <c r="GL9" s="254"/>
      <c r="GM9" s="254"/>
      <c r="GN9" s="254"/>
      <c r="GO9" s="254"/>
      <c r="GP9" s="254"/>
      <c r="GQ9" s="254"/>
      <c r="GR9" s="254"/>
      <c r="GS9" s="254"/>
      <c r="GT9" s="254"/>
      <c r="GU9" s="254"/>
      <c r="GV9" s="254"/>
      <c r="GW9" s="254"/>
      <c r="GX9" s="254"/>
      <c r="GY9" s="254"/>
      <c r="GZ9" s="254"/>
      <c r="HA9" s="254"/>
      <c r="HB9" s="254"/>
      <c r="HC9" s="254"/>
      <c r="HD9" s="254"/>
      <c r="HE9" s="254"/>
      <c r="HF9" s="254"/>
      <c r="HG9" s="254"/>
      <c r="HH9" s="254"/>
      <c r="HI9" s="254"/>
      <c r="HJ9" s="254"/>
      <c r="HK9" s="254"/>
      <c r="HL9" s="254"/>
      <c r="HM9" s="254"/>
      <c r="HN9" s="254"/>
      <c r="HO9" s="254"/>
      <c r="HP9" s="254"/>
      <c r="HQ9" s="254"/>
      <c r="HR9" s="254"/>
      <c r="HS9" s="254"/>
      <c r="HT9" s="254"/>
      <c r="HU9" s="254"/>
      <c r="HV9" s="254"/>
      <c r="HW9" s="254"/>
      <c r="HX9" s="254"/>
      <c r="HY9" s="254"/>
      <c r="HZ9" s="254"/>
      <c r="IA9" s="254"/>
      <c r="IB9" s="254"/>
      <c r="IC9" s="254"/>
      <c r="ID9" s="254"/>
      <c r="IE9" s="254"/>
      <c r="IF9" s="254"/>
      <c r="IG9" s="254"/>
      <c r="IH9" s="254"/>
      <c r="II9" s="254"/>
      <c r="IJ9" s="254"/>
      <c r="IK9" s="254"/>
      <c r="IL9" s="254"/>
      <c r="IM9" s="254"/>
      <c r="IN9" s="254"/>
      <c r="IO9" s="254"/>
      <c r="IP9" s="254"/>
      <c r="IQ9" s="254"/>
      <c r="IR9" s="254"/>
      <c r="IS9" s="254"/>
      <c r="IT9" s="254"/>
      <c r="IU9" s="254"/>
      <c r="IV9" s="254"/>
      <c r="IW9" s="254"/>
      <c r="IX9" s="254"/>
      <c r="IY9" s="254"/>
      <c r="IZ9" s="254"/>
      <c r="JA9" s="254"/>
      <c r="JB9" s="254"/>
      <c r="JC9" s="254"/>
      <c r="JD9" s="254"/>
      <c r="JE9" s="254"/>
      <c r="JF9" s="254"/>
      <c r="JG9" s="254"/>
      <c r="JH9" s="254"/>
      <c r="JI9" s="254"/>
      <c r="JJ9" s="254"/>
      <c r="JK9" s="254"/>
      <c r="JL9" s="254"/>
      <c r="JM9" s="254"/>
      <c r="JN9" s="254"/>
      <c r="JO9" s="254"/>
      <c r="JP9" s="254"/>
      <c r="JQ9" s="254"/>
      <c r="JR9" s="254"/>
      <c r="JS9" s="254"/>
      <c r="JT9" s="254"/>
      <c r="JU9" s="254"/>
      <c r="JV9" s="254"/>
      <c r="JW9" s="254"/>
      <c r="JX9" s="254"/>
      <c r="JY9" s="254"/>
      <c r="JZ9" s="254"/>
      <c r="KA9" s="254"/>
      <c r="KB9" s="254"/>
      <c r="KC9" s="254"/>
      <c r="KD9" s="254"/>
      <c r="KE9" s="254"/>
      <c r="KF9" s="254"/>
      <c r="KG9" s="254"/>
      <c r="KH9" s="254"/>
      <c r="KI9" s="254"/>
      <c r="KJ9" s="254"/>
      <c r="KK9" s="254"/>
      <c r="KL9" s="254"/>
      <c r="KM9" s="254"/>
      <c r="KN9" s="254"/>
      <c r="KO9" s="254"/>
      <c r="KP9" s="254"/>
      <c r="KQ9" s="254"/>
      <c r="KR9" s="254"/>
      <c r="KS9" s="254"/>
      <c r="KT9" s="254"/>
      <c r="KU9" s="254"/>
      <c r="KV9" s="254"/>
      <c r="KW9" s="254"/>
      <c r="KX9" s="254"/>
      <c r="KY9" s="254"/>
      <c r="KZ9" s="254"/>
      <c r="LA9" s="254"/>
      <c r="LB9" s="254"/>
      <c r="LC9" s="254"/>
      <c r="LD9" s="254"/>
      <c r="LE9" s="254"/>
      <c r="LF9" s="254"/>
      <c r="LG9" s="254"/>
      <c r="LH9" s="254"/>
      <c r="LI9" s="254"/>
      <c r="LJ9" s="254"/>
      <c r="LK9" s="254"/>
      <c r="LL9" s="254"/>
      <c r="LM9" s="254"/>
      <c r="LN9" s="254"/>
      <c r="LO9" s="254"/>
      <c r="LP9" s="254"/>
      <c r="LQ9" s="254"/>
      <c r="LR9" s="254"/>
      <c r="LS9" s="254"/>
      <c r="LT9" s="254"/>
      <c r="LU9" s="254"/>
      <c r="LV9" s="254"/>
      <c r="LW9" s="254"/>
      <c r="LX9" s="254"/>
      <c r="LY9" s="254"/>
      <c r="LZ9" s="254"/>
      <c r="MA9" s="254"/>
      <c r="MB9" s="254"/>
      <c r="MC9" s="254"/>
      <c r="MD9" s="254"/>
      <c r="ME9" s="254"/>
      <c r="MF9" s="254"/>
      <c r="MG9" s="254"/>
      <c r="MH9" s="254"/>
      <c r="MI9" s="254"/>
      <c r="MJ9" s="254"/>
      <c r="MK9" s="254"/>
      <c r="ML9" s="254"/>
      <c r="MM9" s="254"/>
      <c r="MN9" s="254"/>
      <c r="MO9" s="254"/>
      <c r="MP9" s="254"/>
      <c r="MQ9" s="254"/>
      <c r="MR9" s="254"/>
      <c r="MS9" s="254"/>
      <c r="MT9" s="254"/>
      <c r="MU9" s="254"/>
      <c r="MV9" s="254"/>
      <c r="MW9" s="254"/>
      <c r="MX9" s="254"/>
      <c r="MY9" s="254"/>
      <c r="MZ9" s="254"/>
      <c r="NA9" s="254"/>
      <c r="NB9" s="254"/>
      <c r="NC9" s="254"/>
      <c r="ND9" s="254"/>
      <c r="NE9" s="254"/>
      <c r="NF9" s="254"/>
      <c r="NG9" s="254"/>
      <c r="NH9" s="254"/>
      <c r="NI9" s="254"/>
      <c r="NJ9" s="254"/>
      <c r="NK9" s="254"/>
      <c r="NL9" s="254"/>
      <c r="NM9" s="254"/>
      <c r="NN9" s="254"/>
      <c r="NO9" s="254"/>
      <c r="NP9" s="254"/>
      <c r="NQ9" s="254"/>
      <c r="NR9" s="254"/>
      <c r="NS9" s="254"/>
      <c r="NT9" s="254"/>
      <c r="NU9" s="254"/>
      <c r="NV9" s="254"/>
      <c r="NW9" s="254"/>
      <c r="NX9" s="254"/>
      <c r="NY9" s="254"/>
      <c r="NZ9" s="254"/>
      <c r="OA9" s="254"/>
      <c r="OB9" s="254"/>
      <c r="OC9" s="254"/>
      <c r="OD9" s="254"/>
      <c r="OE9" s="254"/>
      <c r="OF9" s="254"/>
      <c r="OG9" s="254"/>
      <c r="OH9" s="254"/>
      <c r="OI9" s="254"/>
      <c r="OJ9" s="254"/>
      <c r="OK9" s="254"/>
      <c r="OL9" s="254"/>
      <c r="OM9" s="254"/>
      <c r="ON9" s="254"/>
      <c r="OO9" s="254"/>
      <c r="OP9" s="254"/>
      <c r="OQ9" s="254"/>
      <c r="OR9" s="254"/>
      <c r="OS9" s="254"/>
      <c r="OT9" s="254"/>
      <c r="OU9" s="254"/>
      <c r="OV9" s="254"/>
      <c r="OW9" s="254"/>
      <c r="OX9" s="254"/>
      <c r="OY9" s="254"/>
      <c r="OZ9" s="254"/>
      <c r="PA9" s="254"/>
      <c r="PB9" s="254"/>
      <c r="PC9" s="254"/>
      <c r="PD9" s="254"/>
      <c r="PE9" s="254"/>
      <c r="PF9" s="254"/>
      <c r="PG9" s="254"/>
      <c r="PH9" s="254"/>
      <c r="PI9" s="254"/>
      <c r="PJ9" s="254"/>
      <c r="PK9" s="254"/>
      <c r="PL9" s="254"/>
      <c r="PM9" s="254"/>
      <c r="PN9" s="254"/>
      <c r="PO9" s="254"/>
      <c r="PP9" s="254"/>
      <c r="PQ9" s="254"/>
      <c r="PR9" s="254"/>
      <c r="PS9" s="254"/>
      <c r="PT9" s="254"/>
      <c r="PU9" s="254"/>
      <c r="PV9" s="254"/>
      <c r="PW9" s="254"/>
      <c r="PX9" s="254"/>
      <c r="PY9" s="254"/>
      <c r="PZ9" s="254"/>
      <c r="QA9" s="254"/>
      <c r="QB9" s="254"/>
      <c r="QC9" s="254"/>
      <c r="QD9" s="254"/>
      <c r="QE9" s="254"/>
      <c r="QF9" s="254"/>
      <c r="QG9" s="254"/>
      <c r="QH9" s="254"/>
      <c r="QI9" s="254"/>
      <c r="QJ9" s="254"/>
      <c r="QK9" s="254"/>
      <c r="QL9" s="254"/>
      <c r="QM9" s="254"/>
      <c r="QN9" s="254"/>
      <c r="QO9" s="254"/>
      <c r="QP9" s="254"/>
      <c r="QQ9" s="254"/>
      <c r="QR9" s="254"/>
      <c r="QS9" s="254"/>
      <c r="QT9" s="254"/>
      <c r="QU9" s="254"/>
      <c r="QV9" s="254"/>
      <c r="QW9" s="254"/>
      <c r="QX9" s="254"/>
      <c r="QY9" s="254"/>
      <c r="QZ9" s="254"/>
      <c r="RA9" s="254"/>
      <c r="RB9" s="254"/>
      <c r="RC9" s="254"/>
      <c r="RD9" s="254"/>
      <c r="RE9" s="254"/>
      <c r="RF9" s="254"/>
      <c r="RG9" s="254"/>
      <c r="RH9" s="254"/>
      <c r="RI9" s="254"/>
      <c r="RJ9" s="254"/>
      <c r="RK9" s="254"/>
      <c r="RL9" s="254"/>
      <c r="RM9" s="254"/>
      <c r="RN9" s="254"/>
      <c r="RO9" s="254"/>
      <c r="RP9" s="254"/>
      <c r="RQ9" s="254"/>
      <c r="RR9" s="254"/>
      <c r="RS9" s="254"/>
      <c r="RT9" s="254"/>
      <c r="RU9" s="254"/>
      <c r="RV9" s="254"/>
      <c r="RW9" s="254"/>
      <c r="RX9" s="254"/>
      <c r="RY9" s="254"/>
      <c r="RZ9" s="254"/>
      <c r="SA9" s="254"/>
      <c r="SB9" s="254"/>
      <c r="SC9" s="254"/>
      <c r="SD9" s="254"/>
      <c r="SE9" s="254"/>
      <c r="SF9" s="254"/>
      <c r="SG9" s="254"/>
      <c r="SH9" s="254"/>
      <c r="SI9" s="254"/>
      <c r="SJ9" s="254"/>
      <c r="SK9" s="254"/>
      <c r="SL9" s="254"/>
      <c r="SM9" s="254"/>
      <c r="SN9" s="254"/>
      <c r="SO9" s="254"/>
      <c r="SP9" s="254"/>
      <c r="SQ9" s="254"/>
      <c r="SR9" s="254"/>
      <c r="SS9" s="254"/>
      <c r="ST9" s="254"/>
      <c r="SU9" s="254"/>
      <c r="SV9" s="254"/>
      <c r="SW9" s="254"/>
      <c r="SX9" s="254"/>
      <c r="SY9" s="254"/>
      <c r="SZ9" s="254"/>
      <c r="TA9" s="254"/>
      <c r="TB9" s="254"/>
      <c r="TC9" s="254"/>
      <c r="TD9" s="254"/>
      <c r="TE9" s="254"/>
      <c r="TF9" s="254"/>
      <c r="TG9" s="254"/>
      <c r="TH9" s="254"/>
      <c r="TI9" s="254"/>
      <c r="TJ9" s="254"/>
      <c r="TK9" s="254"/>
      <c r="TL9" s="254"/>
      <c r="TM9" s="254"/>
      <c r="TN9" s="254"/>
      <c r="TO9" s="254"/>
      <c r="TP9" s="254"/>
      <c r="TQ9" s="254"/>
      <c r="TR9" s="254"/>
      <c r="TS9" s="254"/>
      <c r="TT9" s="254"/>
      <c r="TU9" s="254"/>
      <c r="TV9" s="254"/>
      <c r="TW9" s="254"/>
      <c r="TX9" s="254"/>
      <c r="TY9" s="254"/>
      <c r="TZ9" s="254"/>
      <c r="UA9" s="254"/>
      <c r="UB9" s="254"/>
      <c r="UC9" s="254"/>
      <c r="UD9" s="254"/>
      <c r="UE9" s="254"/>
      <c r="UF9" s="254"/>
      <c r="UG9" s="254"/>
      <c r="UH9" s="254"/>
      <c r="UI9" s="254"/>
    </row>
    <row r="10" spans="1:555" ht="15.75" thickBot="1" x14ac:dyDescent="0.3">
      <c r="A10" s="254"/>
      <c r="B10" s="254"/>
      <c r="C10" s="143" t="s">
        <v>1385</v>
      </c>
      <c r="D10" s="231">
        <f>SUM(F17:F51)</f>
        <v>353001.38750000001</v>
      </c>
      <c r="E10" s="254"/>
      <c r="F10" s="68"/>
      <c r="G10" s="72"/>
      <c r="H10" s="68"/>
      <c r="I10" s="68"/>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c r="DQ10" s="254"/>
      <c r="DR10" s="254"/>
      <c r="DS10" s="254"/>
      <c r="DT10" s="254"/>
      <c r="DU10" s="254"/>
      <c r="DV10" s="254"/>
      <c r="DW10" s="254"/>
      <c r="DX10" s="254"/>
      <c r="DY10" s="254"/>
      <c r="DZ10" s="254"/>
      <c r="EA10" s="254"/>
      <c r="EB10" s="254"/>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G10" s="254"/>
      <c r="FH10" s="254"/>
      <c r="FI10" s="254"/>
      <c r="FJ10" s="254"/>
      <c r="FK10" s="254"/>
      <c r="FL10" s="254"/>
      <c r="FM10" s="254"/>
      <c r="FN10" s="254"/>
      <c r="FO10" s="254"/>
      <c r="FP10" s="254"/>
      <c r="FQ10" s="254"/>
      <c r="FR10" s="254"/>
      <c r="FS10" s="254"/>
      <c r="FT10" s="254"/>
      <c r="FU10" s="254"/>
      <c r="FV10" s="254"/>
      <c r="FW10" s="254"/>
      <c r="FX10" s="254"/>
      <c r="FY10" s="254"/>
      <c r="FZ10" s="254"/>
      <c r="GA10" s="254"/>
      <c r="GB10" s="254"/>
      <c r="GC10" s="254"/>
      <c r="GD10" s="254"/>
      <c r="GE10" s="254"/>
      <c r="GF10" s="254"/>
      <c r="GG10" s="254"/>
      <c r="GH10" s="254"/>
      <c r="GI10" s="254"/>
      <c r="GJ10" s="254"/>
      <c r="GK10" s="254"/>
      <c r="GL10" s="254"/>
      <c r="GM10" s="254"/>
      <c r="GN10" s="254"/>
      <c r="GO10" s="254"/>
      <c r="GP10" s="254"/>
      <c r="GQ10" s="254"/>
      <c r="GR10" s="254"/>
      <c r="GS10" s="254"/>
      <c r="GT10" s="254"/>
      <c r="GU10" s="254"/>
      <c r="GV10" s="254"/>
      <c r="GW10" s="254"/>
      <c r="GX10" s="254"/>
      <c r="GY10" s="254"/>
      <c r="GZ10" s="254"/>
      <c r="HA10" s="254"/>
      <c r="HB10" s="254"/>
      <c r="HC10" s="254"/>
      <c r="HD10" s="254"/>
      <c r="HE10" s="254"/>
      <c r="HF10" s="254"/>
      <c r="HG10" s="254"/>
      <c r="HH10" s="254"/>
      <c r="HI10" s="254"/>
      <c r="HJ10" s="254"/>
      <c r="HK10" s="254"/>
      <c r="HL10" s="254"/>
      <c r="HM10" s="254"/>
      <c r="HN10" s="254"/>
      <c r="HO10" s="254"/>
      <c r="HP10" s="254"/>
      <c r="HQ10" s="254"/>
      <c r="HR10" s="254"/>
      <c r="HS10" s="254"/>
      <c r="HT10" s="254"/>
      <c r="HU10" s="254"/>
      <c r="HV10" s="254"/>
      <c r="HW10" s="254"/>
      <c r="HX10" s="254"/>
      <c r="HY10" s="254"/>
      <c r="HZ10" s="254"/>
      <c r="IA10" s="254"/>
      <c r="IB10" s="254"/>
      <c r="IC10" s="254"/>
      <c r="ID10" s="254"/>
      <c r="IE10" s="254"/>
      <c r="IF10" s="254"/>
      <c r="IG10" s="254"/>
      <c r="IH10" s="254"/>
      <c r="II10" s="254"/>
      <c r="IJ10" s="254"/>
      <c r="IK10" s="254"/>
      <c r="IL10" s="254"/>
      <c r="IM10" s="254"/>
      <c r="IN10" s="254"/>
      <c r="IO10" s="254"/>
      <c r="IP10" s="254"/>
      <c r="IQ10" s="254"/>
      <c r="IR10" s="254"/>
      <c r="IS10" s="254"/>
      <c r="IT10" s="254"/>
      <c r="IU10" s="254"/>
      <c r="IV10" s="254"/>
      <c r="IW10" s="254"/>
      <c r="IX10" s="254"/>
      <c r="IY10" s="254"/>
      <c r="IZ10" s="254"/>
      <c r="JA10" s="254"/>
      <c r="JB10" s="254"/>
      <c r="JC10" s="254"/>
      <c r="JD10" s="254"/>
      <c r="JE10" s="254"/>
      <c r="JF10" s="254"/>
      <c r="JG10" s="254"/>
      <c r="JH10" s="254"/>
      <c r="JI10" s="254"/>
      <c r="JJ10" s="254"/>
      <c r="JK10" s="254"/>
      <c r="JL10" s="254"/>
      <c r="JM10" s="254"/>
      <c r="JN10" s="254"/>
      <c r="JO10" s="254"/>
      <c r="JP10" s="254"/>
      <c r="JQ10" s="254"/>
      <c r="JR10" s="254"/>
      <c r="JS10" s="254"/>
      <c r="JT10" s="254"/>
      <c r="JU10" s="254"/>
      <c r="JV10" s="254"/>
      <c r="JW10" s="254"/>
      <c r="JX10" s="254"/>
      <c r="JY10" s="254"/>
      <c r="JZ10" s="254"/>
      <c r="KA10" s="254"/>
      <c r="KB10" s="254"/>
      <c r="KC10" s="254"/>
      <c r="KD10" s="254"/>
      <c r="KE10" s="254"/>
      <c r="KF10" s="254"/>
      <c r="KG10" s="254"/>
      <c r="KH10" s="254"/>
      <c r="KI10" s="254"/>
      <c r="KJ10" s="254"/>
      <c r="KK10" s="254"/>
      <c r="KL10" s="254"/>
      <c r="KM10" s="254"/>
      <c r="KN10" s="254"/>
      <c r="KO10" s="254"/>
      <c r="KP10" s="254"/>
      <c r="KQ10" s="254"/>
      <c r="KR10" s="254"/>
      <c r="KS10" s="254"/>
      <c r="KT10" s="254"/>
      <c r="KU10" s="254"/>
      <c r="KV10" s="254"/>
      <c r="KW10" s="254"/>
      <c r="KX10" s="254"/>
      <c r="KY10" s="254"/>
      <c r="KZ10" s="254"/>
      <c r="LA10" s="254"/>
      <c r="LB10" s="254"/>
      <c r="LC10" s="254"/>
      <c r="LD10" s="254"/>
      <c r="LE10" s="254"/>
      <c r="LF10" s="254"/>
      <c r="LG10" s="254"/>
      <c r="LH10" s="254"/>
      <c r="LI10" s="254"/>
      <c r="LJ10" s="254"/>
      <c r="LK10" s="254"/>
      <c r="LL10" s="254"/>
      <c r="LM10" s="254"/>
      <c r="LN10" s="254"/>
      <c r="LO10" s="254"/>
      <c r="LP10" s="254"/>
      <c r="LQ10" s="254"/>
      <c r="LR10" s="254"/>
      <c r="LS10" s="254"/>
      <c r="LT10" s="254"/>
      <c r="LU10" s="254"/>
      <c r="LV10" s="254"/>
      <c r="LW10" s="254"/>
      <c r="LX10" s="254"/>
      <c r="LY10" s="254"/>
      <c r="LZ10" s="254"/>
      <c r="MA10" s="254"/>
      <c r="MB10" s="254"/>
      <c r="MC10" s="254"/>
      <c r="MD10" s="254"/>
      <c r="ME10" s="254"/>
      <c r="MF10" s="254"/>
      <c r="MG10" s="254"/>
      <c r="MH10" s="254"/>
      <c r="MI10" s="254"/>
      <c r="MJ10" s="254"/>
      <c r="MK10" s="254"/>
      <c r="ML10" s="254"/>
      <c r="MM10" s="254"/>
      <c r="MN10" s="254"/>
      <c r="MO10" s="254"/>
      <c r="MP10" s="254"/>
      <c r="MQ10" s="254"/>
      <c r="MR10" s="254"/>
      <c r="MS10" s="254"/>
      <c r="MT10" s="254"/>
      <c r="MU10" s="254"/>
      <c r="MV10" s="254"/>
      <c r="MW10" s="254"/>
      <c r="MX10" s="254"/>
      <c r="MY10" s="254"/>
      <c r="MZ10" s="254"/>
      <c r="NA10" s="254"/>
      <c r="NB10" s="254"/>
      <c r="NC10" s="254"/>
      <c r="ND10" s="254"/>
      <c r="NE10" s="254"/>
      <c r="NF10" s="254"/>
      <c r="NG10" s="254"/>
      <c r="NH10" s="254"/>
      <c r="NI10" s="254"/>
      <c r="NJ10" s="254"/>
      <c r="NK10" s="254"/>
      <c r="NL10" s="254"/>
      <c r="NM10" s="254"/>
      <c r="NN10" s="254"/>
      <c r="NO10" s="254"/>
      <c r="NP10" s="254"/>
      <c r="NQ10" s="254"/>
      <c r="NR10" s="254"/>
      <c r="NS10" s="254"/>
      <c r="NT10" s="254"/>
      <c r="NU10" s="254"/>
      <c r="NV10" s="254"/>
      <c r="NW10" s="254"/>
      <c r="NX10" s="254"/>
      <c r="NY10" s="254"/>
      <c r="NZ10" s="254"/>
      <c r="OA10" s="254"/>
      <c r="OB10" s="254"/>
      <c r="OC10" s="254"/>
      <c r="OD10" s="254"/>
      <c r="OE10" s="254"/>
      <c r="OF10" s="254"/>
      <c r="OG10" s="254"/>
      <c r="OH10" s="254"/>
      <c r="OI10" s="254"/>
      <c r="OJ10" s="254"/>
      <c r="OK10" s="254"/>
      <c r="OL10" s="254"/>
      <c r="OM10" s="254"/>
      <c r="ON10" s="254"/>
      <c r="OO10" s="254"/>
      <c r="OP10" s="254"/>
      <c r="OQ10" s="254"/>
      <c r="OR10" s="254"/>
      <c r="OS10" s="254"/>
      <c r="OT10" s="254"/>
      <c r="OU10" s="254"/>
      <c r="OV10" s="254"/>
      <c r="OW10" s="254"/>
      <c r="OX10" s="254"/>
      <c r="OY10" s="254"/>
      <c r="OZ10" s="254"/>
      <c r="PA10" s="254"/>
      <c r="PB10" s="254"/>
      <c r="PC10" s="254"/>
      <c r="PD10" s="254"/>
      <c r="PE10" s="254"/>
      <c r="PF10" s="254"/>
      <c r="PG10" s="254"/>
      <c r="PH10" s="254"/>
      <c r="PI10" s="254"/>
      <c r="PJ10" s="254"/>
      <c r="PK10" s="254"/>
      <c r="PL10" s="254"/>
      <c r="PM10" s="254"/>
      <c r="PN10" s="254"/>
      <c r="PO10" s="254"/>
      <c r="PP10" s="254"/>
      <c r="PQ10" s="254"/>
      <c r="PR10" s="254"/>
      <c r="PS10" s="254"/>
      <c r="PT10" s="254"/>
      <c r="PU10" s="254"/>
      <c r="PV10" s="254"/>
      <c r="PW10" s="254"/>
      <c r="PX10" s="254"/>
      <c r="PY10" s="254"/>
      <c r="PZ10" s="254"/>
      <c r="QA10" s="254"/>
      <c r="QB10" s="254"/>
      <c r="QC10" s="254"/>
      <c r="QD10" s="254"/>
      <c r="QE10" s="254"/>
      <c r="QF10" s="254"/>
      <c r="QG10" s="254"/>
      <c r="QH10" s="254"/>
      <c r="QI10" s="254"/>
      <c r="QJ10" s="254"/>
      <c r="QK10" s="254"/>
      <c r="QL10" s="254"/>
      <c r="QM10" s="254"/>
      <c r="QN10" s="254"/>
      <c r="QO10" s="254"/>
      <c r="QP10" s="254"/>
      <c r="QQ10" s="254"/>
      <c r="QR10" s="254"/>
      <c r="QS10" s="254"/>
      <c r="QT10" s="254"/>
      <c r="QU10" s="254"/>
      <c r="QV10" s="254"/>
      <c r="QW10" s="254"/>
      <c r="QX10" s="254"/>
      <c r="QY10" s="254"/>
      <c r="QZ10" s="254"/>
      <c r="RA10" s="254"/>
      <c r="RB10" s="254"/>
      <c r="RC10" s="254"/>
      <c r="RD10" s="254"/>
      <c r="RE10" s="254"/>
      <c r="RF10" s="254"/>
      <c r="RG10" s="254"/>
      <c r="RH10" s="254"/>
      <c r="RI10" s="254"/>
      <c r="RJ10" s="254"/>
      <c r="RK10" s="254"/>
      <c r="RL10" s="254"/>
      <c r="RM10" s="254"/>
      <c r="RN10" s="254"/>
      <c r="RO10" s="254"/>
      <c r="RP10" s="254"/>
      <c r="RQ10" s="254"/>
      <c r="RR10" s="254"/>
      <c r="RS10" s="254"/>
      <c r="RT10" s="254"/>
      <c r="RU10" s="254"/>
      <c r="RV10" s="254"/>
      <c r="RW10" s="254"/>
      <c r="RX10" s="254"/>
      <c r="RY10" s="254"/>
      <c r="RZ10" s="254"/>
      <c r="SA10" s="254"/>
      <c r="SB10" s="254"/>
      <c r="SC10" s="254"/>
      <c r="SD10" s="254"/>
      <c r="SE10" s="254"/>
      <c r="SF10" s="254"/>
      <c r="SG10" s="254"/>
      <c r="SH10" s="254"/>
      <c r="SI10" s="254"/>
      <c r="SJ10" s="254"/>
      <c r="SK10" s="254"/>
      <c r="SL10" s="254"/>
      <c r="SM10" s="254"/>
      <c r="SN10" s="254"/>
      <c r="SO10" s="254"/>
      <c r="SP10" s="254"/>
      <c r="SQ10" s="254"/>
      <c r="SR10" s="254"/>
      <c r="SS10" s="254"/>
      <c r="ST10" s="254"/>
      <c r="SU10" s="254"/>
      <c r="SV10" s="254"/>
      <c r="SW10" s="254"/>
      <c r="SX10" s="254"/>
      <c r="SY10" s="254"/>
      <c r="SZ10" s="254"/>
      <c r="TA10" s="254"/>
      <c r="TB10" s="254"/>
      <c r="TC10" s="254"/>
      <c r="TD10" s="254"/>
      <c r="TE10" s="254"/>
      <c r="TF10" s="254"/>
      <c r="TG10" s="254"/>
      <c r="TH10" s="254"/>
      <c r="TI10" s="254"/>
      <c r="TJ10" s="254"/>
      <c r="TK10" s="254"/>
      <c r="TL10" s="254"/>
      <c r="TM10" s="254"/>
      <c r="TN10" s="254"/>
      <c r="TO10" s="254"/>
      <c r="TP10" s="254"/>
      <c r="TQ10" s="254"/>
      <c r="TR10" s="254"/>
      <c r="TS10" s="254"/>
      <c r="TT10" s="254"/>
      <c r="TU10" s="254"/>
      <c r="TV10" s="254"/>
      <c r="TW10" s="254"/>
      <c r="TX10" s="254"/>
      <c r="TY10" s="254"/>
      <c r="TZ10" s="254"/>
      <c r="UA10" s="254"/>
      <c r="UB10" s="254"/>
      <c r="UC10" s="254"/>
      <c r="UD10" s="254"/>
      <c r="UE10" s="254"/>
      <c r="UF10" s="254"/>
      <c r="UG10" s="254"/>
      <c r="UH10" s="254"/>
      <c r="UI10" s="254"/>
    </row>
    <row r="11" spans="1:555" x14ac:dyDescent="0.25">
      <c r="A11" s="254"/>
      <c r="B11" s="84"/>
      <c r="C11" s="68"/>
      <c r="D11" s="31"/>
      <c r="E11" s="84"/>
      <c r="F11" s="84"/>
      <c r="G11" s="84"/>
      <c r="H11" s="69"/>
      <c r="I11" s="69"/>
      <c r="J11" s="69"/>
      <c r="K11" s="102"/>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4"/>
      <c r="FL11" s="254"/>
      <c r="FM11" s="254"/>
      <c r="FN11" s="254"/>
      <c r="FO11" s="254"/>
      <c r="FP11" s="254"/>
      <c r="FQ11" s="254"/>
      <c r="FR11" s="254"/>
      <c r="FS11" s="254"/>
      <c r="FT11" s="254"/>
      <c r="FU11" s="254"/>
      <c r="FV11" s="254"/>
      <c r="FW11" s="254"/>
      <c r="FX11" s="254"/>
      <c r="FY11" s="254"/>
      <c r="FZ11" s="254"/>
      <c r="GA11" s="254"/>
      <c r="GB11" s="254"/>
      <c r="GC11" s="254"/>
      <c r="GD11" s="254"/>
      <c r="GE11" s="254"/>
      <c r="GF11" s="254"/>
      <c r="GG11" s="254"/>
      <c r="GH11" s="254"/>
      <c r="GI11" s="254"/>
      <c r="GJ11" s="254"/>
      <c r="GK11" s="254"/>
      <c r="GL11" s="254"/>
      <c r="GM11" s="254"/>
      <c r="GN11" s="254"/>
      <c r="GO11" s="254"/>
      <c r="GP11" s="254"/>
      <c r="GQ11" s="254"/>
      <c r="GR11" s="254"/>
      <c r="GS11" s="254"/>
      <c r="GT11" s="254"/>
      <c r="GU11" s="254"/>
      <c r="GV11" s="254"/>
      <c r="GW11" s="254"/>
      <c r="GX11" s="254"/>
      <c r="GY11" s="254"/>
      <c r="GZ11" s="254"/>
      <c r="HA11" s="254"/>
      <c r="HB11" s="254"/>
      <c r="HC11" s="254"/>
      <c r="HD11" s="254"/>
      <c r="HE11" s="254"/>
      <c r="HF11" s="254"/>
      <c r="HG11" s="254"/>
      <c r="HH11" s="254"/>
      <c r="HI11" s="254"/>
      <c r="HJ11" s="254"/>
      <c r="HK11" s="254"/>
      <c r="HL11" s="254"/>
      <c r="HM11" s="254"/>
      <c r="HN11" s="254"/>
      <c r="HO11" s="254"/>
      <c r="HP11" s="254"/>
      <c r="HQ11" s="254"/>
      <c r="HR11" s="254"/>
      <c r="HS11" s="254"/>
      <c r="HT11" s="254"/>
      <c r="HU11" s="254"/>
      <c r="HV11" s="254"/>
      <c r="HW11" s="254"/>
      <c r="HX11" s="254"/>
      <c r="HY11" s="254"/>
      <c r="HZ11" s="254"/>
      <c r="IA11" s="254"/>
      <c r="IB11" s="254"/>
      <c r="IC11" s="254"/>
      <c r="ID11" s="254"/>
      <c r="IE11" s="254"/>
      <c r="IF11" s="254"/>
      <c r="IG11" s="254"/>
      <c r="IH11" s="254"/>
      <c r="II11" s="254"/>
      <c r="IJ11" s="254"/>
      <c r="IK11" s="254"/>
      <c r="IL11" s="254"/>
      <c r="IM11" s="254"/>
      <c r="IN11" s="254"/>
      <c r="IO11" s="254"/>
      <c r="IP11" s="254"/>
      <c r="IQ11" s="254"/>
      <c r="IR11" s="254"/>
      <c r="IS11" s="254"/>
      <c r="IT11" s="254"/>
      <c r="IU11" s="254"/>
      <c r="IV11" s="254"/>
      <c r="IW11" s="254"/>
      <c r="IX11" s="254"/>
      <c r="IY11" s="254"/>
      <c r="IZ11" s="254"/>
      <c r="JA11" s="254"/>
      <c r="JB11" s="254"/>
      <c r="JC11" s="254"/>
      <c r="JD11" s="254"/>
      <c r="JE11" s="254"/>
      <c r="JF11" s="254"/>
      <c r="JG11" s="254"/>
      <c r="JH11" s="254"/>
      <c r="JI11" s="254"/>
      <c r="JJ11" s="254"/>
      <c r="JK11" s="254"/>
      <c r="JL11" s="254"/>
      <c r="JM11" s="254"/>
      <c r="JN11" s="254"/>
      <c r="JO11" s="254"/>
      <c r="JP11" s="254"/>
      <c r="JQ11" s="254"/>
      <c r="JR11" s="254"/>
      <c r="JS11" s="254"/>
      <c r="JT11" s="254"/>
      <c r="JU11" s="254"/>
      <c r="JV11" s="254"/>
      <c r="JW11" s="254"/>
      <c r="JX11" s="254"/>
      <c r="JY11" s="254"/>
      <c r="JZ11" s="254"/>
      <c r="KA11" s="254"/>
      <c r="KB11" s="254"/>
      <c r="KC11" s="254"/>
      <c r="KD11" s="254"/>
      <c r="KE11" s="254"/>
      <c r="KF11" s="254"/>
      <c r="KG11" s="254"/>
      <c r="KH11" s="254"/>
      <c r="KI11" s="254"/>
      <c r="KJ11" s="254"/>
      <c r="KK11" s="254"/>
      <c r="KL11" s="254"/>
      <c r="KM11" s="254"/>
      <c r="KN11" s="254"/>
      <c r="KO11" s="254"/>
      <c r="KP11" s="254"/>
      <c r="KQ11" s="254"/>
      <c r="KR11" s="254"/>
      <c r="KS11" s="254"/>
      <c r="KT11" s="254"/>
      <c r="KU11" s="254"/>
      <c r="KV11" s="254"/>
      <c r="KW11" s="254"/>
      <c r="KX11" s="254"/>
      <c r="KY11" s="254"/>
      <c r="KZ11" s="254"/>
      <c r="LA11" s="254"/>
      <c r="LB11" s="254"/>
      <c r="LC11" s="254"/>
      <c r="LD11" s="254"/>
      <c r="LE11" s="254"/>
      <c r="LF11" s="254"/>
      <c r="LG11" s="254"/>
      <c r="LH11" s="254"/>
      <c r="LI11" s="254"/>
      <c r="LJ11" s="254"/>
      <c r="LK11" s="254"/>
      <c r="LL11" s="254"/>
      <c r="LM11" s="254"/>
      <c r="LN11" s="254"/>
      <c r="LO11" s="254"/>
      <c r="LP11" s="254"/>
      <c r="LQ11" s="254"/>
      <c r="LR11" s="254"/>
      <c r="LS11" s="254"/>
      <c r="LT11" s="254"/>
      <c r="LU11" s="254"/>
      <c r="LV11" s="254"/>
      <c r="LW11" s="254"/>
      <c r="LX11" s="254"/>
      <c r="LY11" s="254"/>
      <c r="LZ11" s="254"/>
      <c r="MA11" s="254"/>
      <c r="MB11" s="254"/>
      <c r="MC11" s="254"/>
      <c r="MD11" s="254"/>
      <c r="ME11" s="254"/>
      <c r="MF11" s="254"/>
      <c r="MG11" s="254"/>
      <c r="MH11" s="254"/>
      <c r="MI11" s="254"/>
      <c r="MJ11" s="254"/>
      <c r="MK11" s="254"/>
      <c r="ML11" s="254"/>
      <c r="MM11" s="254"/>
      <c r="MN11" s="254"/>
      <c r="MO11" s="254"/>
      <c r="MP11" s="254"/>
      <c r="MQ11" s="254"/>
      <c r="MR11" s="254"/>
      <c r="MS11" s="254"/>
      <c r="MT11" s="254"/>
      <c r="MU11" s="254"/>
      <c r="MV11" s="254"/>
      <c r="MW11" s="254"/>
      <c r="MX11" s="254"/>
      <c r="MY11" s="254"/>
      <c r="MZ11" s="254"/>
      <c r="NA11" s="254"/>
      <c r="NB11" s="254"/>
      <c r="NC11" s="254"/>
      <c r="ND11" s="254"/>
      <c r="NE11" s="254"/>
      <c r="NF11" s="254"/>
      <c r="NG11" s="254"/>
      <c r="NH11" s="254"/>
      <c r="NI11" s="254"/>
      <c r="NJ11" s="254"/>
      <c r="NK11" s="254"/>
      <c r="NL11" s="254"/>
      <c r="NM11" s="254"/>
      <c r="NN11" s="254"/>
      <c r="NO11" s="254"/>
      <c r="NP11" s="254"/>
      <c r="NQ11" s="254"/>
      <c r="NR11" s="254"/>
      <c r="NS11" s="254"/>
      <c r="NT11" s="254"/>
      <c r="NU11" s="254"/>
      <c r="NV11" s="254"/>
      <c r="NW11" s="254"/>
      <c r="NX11" s="254"/>
      <c r="NY11" s="254"/>
      <c r="NZ11" s="254"/>
      <c r="OA11" s="254"/>
      <c r="OB11" s="254"/>
      <c r="OC11" s="254"/>
      <c r="OD11" s="254"/>
      <c r="OE11" s="254"/>
      <c r="OF11" s="254"/>
      <c r="OG11" s="254"/>
      <c r="OH11" s="254"/>
      <c r="OI11" s="254"/>
      <c r="OJ11" s="254"/>
      <c r="OK11" s="254"/>
      <c r="OL11" s="254"/>
      <c r="OM11" s="254"/>
      <c r="ON11" s="254"/>
      <c r="OO11" s="254"/>
      <c r="OP11" s="254"/>
      <c r="OQ11" s="254"/>
      <c r="OR11" s="254"/>
      <c r="OS11" s="254"/>
      <c r="OT11" s="254"/>
      <c r="OU11" s="254"/>
      <c r="OV11" s="254"/>
      <c r="OW11" s="254"/>
      <c r="OX11" s="254"/>
      <c r="OY11" s="254"/>
      <c r="OZ11" s="254"/>
      <c r="PA11" s="254"/>
      <c r="PB11" s="254"/>
      <c r="PC11" s="254"/>
      <c r="PD11" s="254"/>
      <c r="PE11" s="254"/>
      <c r="PF11" s="254"/>
      <c r="PG11" s="254"/>
      <c r="PH11" s="254"/>
      <c r="PI11" s="254"/>
      <c r="PJ11" s="254"/>
      <c r="PK11" s="254"/>
      <c r="PL11" s="254"/>
      <c r="PM11" s="254"/>
      <c r="PN11" s="254"/>
      <c r="PO11" s="254"/>
      <c r="PP11" s="254"/>
      <c r="PQ11" s="254"/>
      <c r="PR11" s="254"/>
      <c r="PS11" s="254"/>
      <c r="PT11" s="254"/>
      <c r="PU11" s="254"/>
      <c r="PV11" s="254"/>
      <c r="PW11" s="254"/>
      <c r="PX11" s="254"/>
      <c r="PY11" s="254"/>
      <c r="PZ11" s="254"/>
      <c r="QA11" s="254"/>
      <c r="QB11" s="254"/>
      <c r="QC11" s="254"/>
      <c r="QD11" s="254"/>
      <c r="QE11" s="254"/>
      <c r="QF11" s="254"/>
      <c r="QG11" s="254"/>
      <c r="QH11" s="254"/>
      <c r="QI11" s="254"/>
      <c r="QJ11" s="254"/>
      <c r="QK11" s="254"/>
      <c r="QL11" s="254"/>
      <c r="QM11" s="254"/>
      <c r="QN11" s="254"/>
      <c r="QO11" s="254"/>
      <c r="QP11" s="254"/>
      <c r="QQ11" s="254"/>
      <c r="QR11" s="254"/>
      <c r="QS11" s="254"/>
      <c r="QT11" s="254"/>
      <c r="QU11" s="254"/>
      <c r="QV11" s="254"/>
      <c r="QW11" s="254"/>
      <c r="QX11" s="254"/>
      <c r="QY11" s="254"/>
      <c r="QZ11" s="254"/>
      <c r="RA11" s="254"/>
      <c r="RB11" s="254"/>
      <c r="RC11" s="254"/>
      <c r="RD11" s="254"/>
      <c r="RE11" s="254"/>
      <c r="RF11" s="254"/>
      <c r="RG11" s="254"/>
      <c r="RH11" s="254"/>
      <c r="RI11" s="254"/>
      <c r="RJ11" s="254"/>
      <c r="RK11" s="254"/>
      <c r="RL11" s="254"/>
      <c r="RM11" s="254"/>
      <c r="RN11" s="254"/>
      <c r="RO11" s="254"/>
      <c r="RP11" s="254"/>
      <c r="RQ11" s="254"/>
      <c r="RR11" s="254"/>
      <c r="RS11" s="254"/>
      <c r="RT11" s="254"/>
      <c r="RU11" s="254"/>
      <c r="RV11" s="254"/>
      <c r="RW11" s="254"/>
      <c r="RX11" s="254"/>
      <c r="RY11" s="254"/>
      <c r="RZ11" s="254"/>
      <c r="SA11" s="254"/>
      <c r="SB11" s="254"/>
      <c r="SC11" s="254"/>
      <c r="SD11" s="254"/>
      <c r="SE11" s="254"/>
      <c r="SF11" s="254"/>
      <c r="SG11" s="254"/>
      <c r="SH11" s="254"/>
      <c r="SI11" s="254"/>
      <c r="SJ11" s="254"/>
      <c r="SK11" s="254"/>
      <c r="SL11" s="254"/>
      <c r="SM11" s="254"/>
      <c r="SN11" s="254"/>
      <c r="SO11" s="254"/>
      <c r="SP11" s="254"/>
      <c r="SQ11" s="254"/>
      <c r="SR11" s="254"/>
      <c r="SS11" s="254"/>
      <c r="ST11" s="254"/>
      <c r="SU11" s="254"/>
      <c r="SV11" s="254"/>
      <c r="SW11" s="254"/>
      <c r="SX11" s="254"/>
      <c r="SY11" s="254"/>
      <c r="SZ11" s="254"/>
      <c r="TA11" s="254"/>
      <c r="TB11" s="254"/>
      <c r="TC11" s="254"/>
      <c r="TD11" s="254"/>
      <c r="TE11" s="254"/>
      <c r="TF11" s="254"/>
      <c r="TG11" s="254"/>
      <c r="TH11" s="254"/>
      <c r="TI11" s="254"/>
      <c r="TJ11" s="254"/>
      <c r="TK11" s="254"/>
      <c r="TL11" s="254"/>
      <c r="TM11" s="254"/>
      <c r="TN11" s="254"/>
      <c r="TO11" s="254"/>
      <c r="TP11" s="254"/>
      <c r="TQ11" s="254"/>
      <c r="TR11" s="254"/>
      <c r="TS11" s="254"/>
      <c r="TT11" s="254"/>
      <c r="TU11" s="254"/>
      <c r="TV11" s="254"/>
      <c r="TW11" s="254"/>
      <c r="TX11" s="254"/>
      <c r="TY11" s="254"/>
      <c r="TZ11" s="254"/>
      <c r="UA11" s="254"/>
      <c r="UB11" s="254"/>
      <c r="UC11" s="254"/>
      <c r="UD11" s="254"/>
      <c r="UE11" s="254"/>
      <c r="UF11" s="254"/>
      <c r="UG11" s="254"/>
      <c r="UH11" s="254"/>
      <c r="UI11" s="254"/>
    </row>
    <row r="12" spans="1:555" x14ac:dyDescent="0.25">
      <c r="A12" s="254"/>
      <c r="B12" s="84"/>
      <c r="C12" s="68"/>
      <c r="D12" s="31"/>
      <c r="E12" s="84"/>
      <c r="F12" s="84"/>
      <c r="G12" s="84"/>
      <c r="H12" s="69"/>
      <c r="I12" s="69"/>
      <c r="J12" s="69"/>
      <c r="K12" s="102"/>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c r="DM12" s="254"/>
      <c r="DN12" s="254"/>
      <c r="DO12" s="254"/>
      <c r="DP12" s="254"/>
      <c r="DQ12" s="254"/>
      <c r="DR12" s="254"/>
      <c r="DS12" s="254"/>
      <c r="DT12" s="254"/>
      <c r="DU12" s="254"/>
      <c r="DV12" s="254"/>
      <c r="DW12" s="254"/>
      <c r="DX12" s="254"/>
      <c r="DY12" s="254"/>
      <c r="DZ12" s="254"/>
      <c r="EA12" s="254"/>
      <c r="EB12" s="254"/>
      <c r="EC12" s="254"/>
      <c r="ED12" s="254"/>
      <c r="EE12" s="254"/>
      <c r="EF12" s="254"/>
      <c r="EG12" s="254"/>
      <c r="EH12" s="254"/>
      <c r="EI12" s="254"/>
      <c r="EJ12" s="254"/>
      <c r="EK12" s="254"/>
      <c r="EL12" s="254"/>
      <c r="EM12" s="254"/>
      <c r="EN12" s="254"/>
      <c r="EO12" s="254"/>
      <c r="EP12" s="254"/>
      <c r="EQ12" s="254"/>
      <c r="ER12" s="254"/>
      <c r="ES12" s="254"/>
      <c r="ET12" s="254"/>
      <c r="EU12" s="254"/>
      <c r="EV12" s="254"/>
      <c r="EW12" s="254"/>
      <c r="EX12" s="254"/>
      <c r="EY12" s="254"/>
      <c r="EZ12" s="254"/>
      <c r="FA12" s="254"/>
      <c r="FB12" s="254"/>
      <c r="FC12" s="254"/>
      <c r="FD12" s="254"/>
      <c r="FE12" s="254"/>
      <c r="FF12" s="254"/>
      <c r="FG12" s="254"/>
      <c r="FH12" s="254"/>
      <c r="FI12" s="254"/>
      <c r="FJ12" s="254"/>
      <c r="FK12" s="254"/>
      <c r="FL12" s="254"/>
      <c r="FM12" s="254"/>
      <c r="FN12" s="254"/>
      <c r="FO12" s="254"/>
      <c r="FP12" s="254"/>
      <c r="FQ12" s="254"/>
      <c r="FR12" s="254"/>
      <c r="FS12" s="254"/>
      <c r="FT12" s="254"/>
      <c r="FU12" s="254"/>
      <c r="FV12" s="254"/>
      <c r="FW12" s="254"/>
      <c r="FX12" s="254"/>
      <c r="FY12" s="254"/>
      <c r="FZ12" s="254"/>
      <c r="GA12" s="254"/>
      <c r="GB12" s="254"/>
      <c r="GC12" s="254"/>
      <c r="GD12" s="254"/>
      <c r="GE12" s="254"/>
      <c r="GF12" s="254"/>
      <c r="GG12" s="254"/>
      <c r="GH12" s="254"/>
      <c r="GI12" s="254"/>
      <c r="GJ12" s="254"/>
      <c r="GK12" s="254"/>
      <c r="GL12" s="254"/>
      <c r="GM12" s="254"/>
      <c r="GN12" s="254"/>
      <c r="GO12" s="254"/>
      <c r="GP12" s="254"/>
      <c r="GQ12" s="254"/>
      <c r="GR12" s="254"/>
      <c r="GS12" s="254"/>
      <c r="GT12" s="254"/>
      <c r="GU12" s="254"/>
      <c r="GV12" s="254"/>
      <c r="GW12" s="254"/>
      <c r="GX12" s="254"/>
      <c r="GY12" s="254"/>
      <c r="GZ12" s="254"/>
      <c r="HA12" s="254"/>
      <c r="HB12" s="254"/>
      <c r="HC12" s="254"/>
      <c r="HD12" s="254"/>
      <c r="HE12" s="254"/>
      <c r="HF12" s="254"/>
      <c r="HG12" s="254"/>
      <c r="HH12" s="254"/>
      <c r="HI12" s="254"/>
      <c r="HJ12" s="254"/>
      <c r="HK12" s="254"/>
      <c r="HL12" s="254"/>
      <c r="HM12" s="254"/>
      <c r="HN12" s="254"/>
      <c r="HO12" s="254"/>
      <c r="HP12" s="254"/>
      <c r="HQ12" s="254"/>
      <c r="HR12" s="254"/>
      <c r="HS12" s="254"/>
      <c r="HT12" s="254"/>
      <c r="HU12" s="254"/>
      <c r="HV12" s="254"/>
      <c r="HW12" s="254"/>
      <c r="HX12" s="254"/>
      <c r="HY12" s="254"/>
      <c r="HZ12" s="254"/>
      <c r="IA12" s="254"/>
      <c r="IB12" s="254"/>
      <c r="IC12" s="254"/>
      <c r="ID12" s="254"/>
      <c r="IE12" s="254"/>
      <c r="IF12" s="254"/>
      <c r="IG12" s="254"/>
      <c r="IH12" s="254"/>
      <c r="II12" s="254"/>
      <c r="IJ12" s="254"/>
      <c r="IK12" s="254"/>
      <c r="IL12" s="254"/>
      <c r="IM12" s="254"/>
      <c r="IN12" s="254"/>
      <c r="IO12" s="254"/>
      <c r="IP12" s="254"/>
      <c r="IQ12" s="254"/>
      <c r="IR12" s="254"/>
      <c r="IS12" s="254"/>
      <c r="IT12" s="254"/>
      <c r="IU12" s="254"/>
      <c r="IV12" s="254"/>
      <c r="IW12" s="254"/>
      <c r="IX12" s="254"/>
      <c r="IY12" s="254"/>
      <c r="IZ12" s="254"/>
      <c r="JA12" s="254"/>
      <c r="JB12" s="254"/>
      <c r="JC12" s="254"/>
      <c r="JD12" s="254"/>
      <c r="JE12" s="254"/>
      <c r="JF12" s="254"/>
      <c r="JG12" s="254"/>
      <c r="JH12" s="254"/>
      <c r="JI12" s="254"/>
      <c r="JJ12" s="254"/>
      <c r="JK12" s="254"/>
      <c r="JL12" s="254"/>
      <c r="JM12" s="254"/>
      <c r="JN12" s="254"/>
      <c r="JO12" s="254"/>
      <c r="JP12" s="254"/>
      <c r="JQ12" s="254"/>
      <c r="JR12" s="254"/>
      <c r="JS12" s="254"/>
      <c r="JT12" s="254"/>
      <c r="JU12" s="254"/>
      <c r="JV12" s="254"/>
      <c r="JW12" s="254"/>
      <c r="JX12" s="254"/>
      <c r="JY12" s="254"/>
      <c r="JZ12" s="254"/>
      <c r="KA12" s="254"/>
      <c r="KB12" s="254"/>
      <c r="KC12" s="254"/>
      <c r="KD12" s="254"/>
      <c r="KE12" s="254"/>
      <c r="KF12" s="254"/>
      <c r="KG12" s="254"/>
      <c r="KH12" s="254"/>
      <c r="KI12" s="254"/>
      <c r="KJ12" s="254"/>
      <c r="KK12" s="254"/>
      <c r="KL12" s="254"/>
      <c r="KM12" s="254"/>
      <c r="KN12" s="254"/>
      <c r="KO12" s="254"/>
      <c r="KP12" s="254"/>
      <c r="KQ12" s="254"/>
      <c r="KR12" s="254"/>
      <c r="KS12" s="254"/>
      <c r="KT12" s="254"/>
      <c r="KU12" s="254"/>
      <c r="KV12" s="254"/>
      <c r="KW12" s="254"/>
      <c r="KX12" s="254"/>
      <c r="KY12" s="254"/>
      <c r="KZ12" s="254"/>
      <c r="LA12" s="254"/>
      <c r="LB12" s="254"/>
      <c r="LC12" s="254"/>
      <c r="LD12" s="254"/>
      <c r="LE12" s="254"/>
      <c r="LF12" s="254"/>
      <c r="LG12" s="254"/>
      <c r="LH12" s="254"/>
      <c r="LI12" s="254"/>
      <c r="LJ12" s="254"/>
      <c r="LK12" s="254"/>
      <c r="LL12" s="254"/>
      <c r="LM12" s="254"/>
      <c r="LN12" s="254"/>
      <c r="LO12" s="254"/>
      <c r="LP12" s="254"/>
      <c r="LQ12" s="254"/>
      <c r="LR12" s="254"/>
      <c r="LS12" s="254"/>
      <c r="LT12" s="254"/>
      <c r="LU12" s="254"/>
      <c r="LV12" s="254"/>
      <c r="LW12" s="254"/>
      <c r="LX12" s="254"/>
      <c r="LY12" s="254"/>
      <c r="LZ12" s="254"/>
      <c r="MA12" s="254"/>
      <c r="MB12" s="254"/>
      <c r="MC12" s="254"/>
      <c r="MD12" s="254"/>
      <c r="ME12" s="254"/>
      <c r="MF12" s="254"/>
      <c r="MG12" s="254"/>
      <c r="MH12" s="254"/>
      <c r="MI12" s="254"/>
      <c r="MJ12" s="254"/>
      <c r="MK12" s="254"/>
      <c r="ML12" s="254"/>
      <c r="MM12" s="254"/>
      <c r="MN12" s="254"/>
      <c r="MO12" s="254"/>
      <c r="MP12" s="254"/>
      <c r="MQ12" s="254"/>
      <c r="MR12" s="254"/>
      <c r="MS12" s="254"/>
      <c r="MT12" s="254"/>
      <c r="MU12" s="254"/>
      <c r="MV12" s="254"/>
      <c r="MW12" s="254"/>
      <c r="MX12" s="254"/>
      <c r="MY12" s="254"/>
      <c r="MZ12" s="254"/>
      <c r="NA12" s="254"/>
      <c r="NB12" s="254"/>
      <c r="NC12" s="254"/>
      <c r="ND12" s="254"/>
      <c r="NE12" s="254"/>
      <c r="NF12" s="254"/>
      <c r="NG12" s="254"/>
      <c r="NH12" s="254"/>
      <c r="NI12" s="254"/>
      <c r="NJ12" s="254"/>
      <c r="NK12" s="254"/>
      <c r="NL12" s="254"/>
      <c r="NM12" s="254"/>
      <c r="NN12" s="254"/>
      <c r="NO12" s="254"/>
      <c r="NP12" s="254"/>
      <c r="NQ12" s="254"/>
      <c r="NR12" s="254"/>
      <c r="NS12" s="254"/>
      <c r="NT12" s="254"/>
      <c r="NU12" s="254"/>
      <c r="NV12" s="254"/>
      <c r="NW12" s="254"/>
      <c r="NX12" s="254"/>
      <c r="NY12" s="254"/>
      <c r="NZ12" s="254"/>
      <c r="OA12" s="254"/>
      <c r="OB12" s="254"/>
      <c r="OC12" s="254"/>
      <c r="OD12" s="254"/>
      <c r="OE12" s="254"/>
      <c r="OF12" s="254"/>
      <c r="OG12" s="254"/>
      <c r="OH12" s="254"/>
      <c r="OI12" s="254"/>
      <c r="OJ12" s="254"/>
      <c r="OK12" s="254"/>
      <c r="OL12" s="254"/>
      <c r="OM12" s="254"/>
      <c r="ON12" s="254"/>
      <c r="OO12" s="254"/>
      <c r="OP12" s="254"/>
      <c r="OQ12" s="254"/>
      <c r="OR12" s="254"/>
      <c r="OS12" s="254"/>
      <c r="OT12" s="254"/>
      <c r="OU12" s="254"/>
      <c r="OV12" s="254"/>
      <c r="OW12" s="254"/>
      <c r="OX12" s="254"/>
      <c r="OY12" s="254"/>
      <c r="OZ12" s="254"/>
      <c r="PA12" s="254"/>
      <c r="PB12" s="254"/>
      <c r="PC12" s="254"/>
      <c r="PD12" s="254"/>
      <c r="PE12" s="254"/>
      <c r="PF12" s="254"/>
      <c r="PG12" s="254"/>
      <c r="PH12" s="254"/>
      <c r="PI12" s="254"/>
      <c r="PJ12" s="254"/>
      <c r="PK12" s="254"/>
      <c r="PL12" s="254"/>
      <c r="PM12" s="254"/>
      <c r="PN12" s="254"/>
      <c r="PO12" s="254"/>
      <c r="PP12" s="254"/>
      <c r="PQ12" s="254"/>
      <c r="PR12" s="254"/>
      <c r="PS12" s="254"/>
      <c r="PT12" s="254"/>
      <c r="PU12" s="254"/>
      <c r="PV12" s="254"/>
      <c r="PW12" s="254"/>
      <c r="PX12" s="254"/>
      <c r="PY12" s="254"/>
      <c r="PZ12" s="254"/>
      <c r="QA12" s="254"/>
      <c r="QB12" s="254"/>
      <c r="QC12" s="254"/>
      <c r="QD12" s="254"/>
      <c r="QE12" s="254"/>
      <c r="QF12" s="254"/>
      <c r="QG12" s="254"/>
      <c r="QH12" s="254"/>
      <c r="QI12" s="254"/>
      <c r="QJ12" s="254"/>
      <c r="QK12" s="254"/>
      <c r="QL12" s="254"/>
      <c r="QM12" s="254"/>
      <c r="QN12" s="254"/>
      <c r="QO12" s="254"/>
      <c r="QP12" s="254"/>
      <c r="QQ12" s="254"/>
      <c r="QR12" s="254"/>
      <c r="QS12" s="254"/>
      <c r="QT12" s="254"/>
      <c r="QU12" s="254"/>
      <c r="QV12" s="254"/>
      <c r="QW12" s="254"/>
      <c r="QX12" s="254"/>
      <c r="QY12" s="254"/>
      <c r="QZ12" s="254"/>
      <c r="RA12" s="254"/>
      <c r="RB12" s="254"/>
      <c r="RC12" s="254"/>
      <c r="RD12" s="254"/>
      <c r="RE12" s="254"/>
      <c r="RF12" s="254"/>
      <c r="RG12" s="254"/>
      <c r="RH12" s="254"/>
      <c r="RI12" s="254"/>
      <c r="RJ12" s="254"/>
      <c r="RK12" s="254"/>
      <c r="RL12" s="254"/>
      <c r="RM12" s="254"/>
      <c r="RN12" s="254"/>
      <c r="RO12" s="254"/>
      <c r="RP12" s="254"/>
      <c r="RQ12" s="254"/>
      <c r="RR12" s="254"/>
      <c r="RS12" s="254"/>
      <c r="RT12" s="254"/>
      <c r="RU12" s="254"/>
      <c r="RV12" s="254"/>
      <c r="RW12" s="254"/>
      <c r="RX12" s="254"/>
      <c r="RY12" s="254"/>
      <c r="RZ12" s="254"/>
      <c r="SA12" s="254"/>
      <c r="SB12" s="254"/>
      <c r="SC12" s="254"/>
      <c r="SD12" s="254"/>
      <c r="SE12" s="254"/>
      <c r="SF12" s="254"/>
      <c r="SG12" s="254"/>
      <c r="SH12" s="254"/>
      <c r="SI12" s="254"/>
      <c r="SJ12" s="254"/>
      <c r="SK12" s="254"/>
      <c r="SL12" s="254"/>
      <c r="SM12" s="254"/>
      <c r="SN12" s="254"/>
      <c r="SO12" s="254"/>
      <c r="SP12" s="254"/>
      <c r="SQ12" s="254"/>
      <c r="SR12" s="254"/>
      <c r="SS12" s="254"/>
      <c r="ST12" s="254"/>
      <c r="SU12" s="254"/>
      <c r="SV12" s="254"/>
      <c r="SW12" s="254"/>
      <c r="SX12" s="254"/>
      <c r="SY12" s="254"/>
      <c r="SZ12" s="254"/>
      <c r="TA12" s="254"/>
      <c r="TB12" s="254"/>
      <c r="TC12" s="254"/>
      <c r="TD12" s="254"/>
      <c r="TE12" s="254"/>
      <c r="TF12" s="254"/>
      <c r="TG12" s="254"/>
      <c r="TH12" s="254"/>
      <c r="TI12" s="254"/>
      <c r="TJ12" s="254"/>
      <c r="TK12" s="254"/>
      <c r="TL12" s="254"/>
      <c r="TM12" s="254"/>
      <c r="TN12" s="254"/>
      <c r="TO12" s="254"/>
      <c r="TP12" s="254"/>
      <c r="TQ12" s="254"/>
      <c r="TR12" s="254"/>
      <c r="TS12" s="254"/>
      <c r="TT12" s="254"/>
      <c r="TU12" s="254"/>
      <c r="TV12" s="254"/>
      <c r="TW12" s="254"/>
      <c r="TX12" s="254"/>
      <c r="TY12" s="254"/>
      <c r="TZ12" s="254"/>
      <c r="UA12" s="254"/>
      <c r="UB12" s="254"/>
      <c r="UC12" s="254"/>
      <c r="UD12" s="254"/>
      <c r="UE12" s="254"/>
      <c r="UF12" s="254"/>
      <c r="UG12" s="254"/>
      <c r="UH12" s="254"/>
      <c r="UI12" s="254"/>
    </row>
    <row r="13" spans="1:555" ht="15.75" x14ac:dyDescent="0.25">
      <c r="A13" s="254"/>
      <c r="B13" s="84"/>
      <c r="C13" s="172" t="s">
        <v>1309</v>
      </c>
      <c r="D13" s="230" t="s">
        <v>1386</v>
      </c>
      <c r="E13" s="84"/>
      <c r="F13" s="84"/>
      <c r="G13" s="84"/>
      <c r="H13" s="69"/>
      <c r="I13" s="69"/>
      <c r="J13" s="69"/>
      <c r="K13" s="102"/>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c r="IU13" s="254"/>
      <c r="IV13" s="254"/>
      <c r="IW13" s="254"/>
      <c r="IX13" s="254"/>
      <c r="IY13" s="254"/>
      <c r="IZ13" s="254"/>
      <c r="JA13" s="254"/>
      <c r="JB13" s="254"/>
      <c r="JC13" s="254"/>
      <c r="JD13" s="254"/>
      <c r="JE13" s="254"/>
      <c r="JF13" s="254"/>
      <c r="JG13" s="254"/>
      <c r="JH13" s="254"/>
      <c r="JI13" s="254"/>
      <c r="JJ13" s="254"/>
      <c r="JK13" s="254"/>
      <c r="JL13" s="254"/>
      <c r="JM13" s="254"/>
      <c r="JN13" s="254"/>
      <c r="JO13" s="254"/>
      <c r="JP13" s="254"/>
      <c r="JQ13" s="254"/>
      <c r="JR13" s="254"/>
      <c r="JS13" s="254"/>
      <c r="JT13" s="254"/>
      <c r="JU13" s="254"/>
      <c r="JV13" s="254"/>
      <c r="JW13" s="254"/>
      <c r="JX13" s="254"/>
      <c r="JY13" s="254"/>
      <c r="JZ13" s="254"/>
      <c r="KA13" s="254"/>
      <c r="KB13" s="254"/>
      <c r="KC13" s="254"/>
      <c r="KD13" s="254"/>
      <c r="KE13" s="254"/>
      <c r="KF13" s="254"/>
      <c r="KG13" s="254"/>
      <c r="KH13" s="254"/>
      <c r="KI13" s="254"/>
      <c r="KJ13" s="254"/>
      <c r="KK13" s="254"/>
      <c r="KL13" s="254"/>
      <c r="KM13" s="254"/>
      <c r="KN13" s="254"/>
      <c r="KO13" s="254"/>
      <c r="KP13" s="254"/>
      <c r="KQ13" s="254"/>
      <c r="KR13" s="254"/>
      <c r="KS13" s="254"/>
      <c r="KT13" s="254"/>
      <c r="KU13" s="254"/>
      <c r="KV13" s="254"/>
      <c r="KW13" s="254"/>
      <c r="KX13" s="254"/>
      <c r="KY13" s="254"/>
      <c r="KZ13" s="254"/>
      <c r="LA13" s="254"/>
      <c r="LB13" s="254"/>
      <c r="LC13" s="254"/>
      <c r="LD13" s="254"/>
      <c r="LE13" s="254"/>
      <c r="LF13" s="254"/>
      <c r="LG13" s="254"/>
      <c r="LH13" s="254"/>
      <c r="LI13" s="254"/>
      <c r="LJ13" s="254"/>
      <c r="LK13" s="254"/>
      <c r="LL13" s="254"/>
      <c r="LM13" s="254"/>
      <c r="LN13" s="254"/>
      <c r="LO13" s="254"/>
      <c r="LP13" s="254"/>
      <c r="LQ13" s="254"/>
      <c r="LR13" s="254"/>
      <c r="LS13" s="254"/>
      <c r="LT13" s="254"/>
      <c r="LU13" s="254"/>
      <c r="LV13" s="254"/>
      <c r="LW13" s="254"/>
      <c r="LX13" s="254"/>
      <c r="LY13" s="254"/>
      <c r="LZ13" s="254"/>
      <c r="MA13" s="254"/>
      <c r="MB13" s="254"/>
      <c r="MC13" s="254"/>
      <c r="MD13" s="254"/>
      <c r="ME13" s="254"/>
      <c r="MF13" s="254"/>
      <c r="MG13" s="254"/>
      <c r="MH13" s="254"/>
      <c r="MI13" s="254"/>
      <c r="MJ13" s="254"/>
      <c r="MK13" s="254"/>
      <c r="ML13" s="254"/>
      <c r="MM13" s="254"/>
      <c r="MN13" s="254"/>
      <c r="MO13" s="254"/>
      <c r="MP13" s="254"/>
      <c r="MQ13" s="254"/>
      <c r="MR13" s="254"/>
      <c r="MS13" s="254"/>
      <c r="MT13" s="254"/>
      <c r="MU13" s="254"/>
      <c r="MV13" s="254"/>
      <c r="MW13" s="254"/>
      <c r="MX13" s="254"/>
      <c r="MY13" s="254"/>
      <c r="MZ13" s="254"/>
      <c r="NA13" s="254"/>
      <c r="NB13" s="254"/>
      <c r="NC13" s="254"/>
      <c r="ND13" s="254"/>
      <c r="NE13" s="254"/>
      <c r="NF13" s="254"/>
      <c r="NG13" s="254"/>
      <c r="NH13" s="254"/>
      <c r="NI13" s="254"/>
      <c r="NJ13" s="254"/>
      <c r="NK13" s="254"/>
      <c r="NL13" s="254"/>
      <c r="NM13" s="254"/>
      <c r="NN13" s="254"/>
      <c r="NO13" s="254"/>
      <c r="NP13" s="254"/>
      <c r="NQ13" s="254"/>
      <c r="NR13" s="254"/>
      <c r="NS13" s="254"/>
      <c r="NT13" s="254"/>
      <c r="NU13" s="254"/>
      <c r="NV13" s="254"/>
      <c r="NW13" s="254"/>
      <c r="NX13" s="254"/>
      <c r="NY13" s="254"/>
      <c r="NZ13" s="254"/>
      <c r="OA13" s="254"/>
      <c r="OB13" s="254"/>
      <c r="OC13" s="254"/>
      <c r="OD13" s="254"/>
      <c r="OE13" s="254"/>
      <c r="OF13" s="254"/>
      <c r="OG13" s="254"/>
      <c r="OH13" s="254"/>
      <c r="OI13" s="254"/>
      <c r="OJ13" s="254"/>
      <c r="OK13" s="254"/>
      <c r="OL13" s="254"/>
      <c r="OM13" s="254"/>
      <c r="ON13" s="254"/>
      <c r="OO13" s="254"/>
      <c r="OP13" s="254"/>
      <c r="OQ13" s="254"/>
      <c r="OR13" s="254"/>
      <c r="OS13" s="254"/>
      <c r="OT13" s="254"/>
      <c r="OU13" s="254"/>
      <c r="OV13" s="254"/>
      <c r="OW13" s="254"/>
      <c r="OX13" s="254"/>
      <c r="OY13" s="254"/>
      <c r="OZ13" s="254"/>
      <c r="PA13" s="254"/>
      <c r="PB13" s="254"/>
      <c r="PC13" s="254"/>
      <c r="PD13" s="254"/>
      <c r="PE13" s="254"/>
      <c r="PF13" s="254"/>
      <c r="PG13" s="254"/>
      <c r="PH13" s="254"/>
      <c r="PI13" s="254"/>
      <c r="PJ13" s="254"/>
      <c r="PK13" s="254"/>
      <c r="PL13" s="254"/>
      <c r="PM13" s="254"/>
      <c r="PN13" s="254"/>
      <c r="PO13" s="254"/>
      <c r="PP13" s="254"/>
      <c r="PQ13" s="254"/>
      <c r="PR13" s="254"/>
      <c r="PS13" s="254"/>
      <c r="PT13" s="254"/>
      <c r="PU13" s="254"/>
      <c r="PV13" s="254"/>
      <c r="PW13" s="254"/>
      <c r="PX13" s="254"/>
      <c r="PY13" s="254"/>
      <c r="PZ13" s="254"/>
      <c r="QA13" s="254"/>
      <c r="QB13" s="254"/>
      <c r="QC13" s="254"/>
      <c r="QD13" s="254"/>
      <c r="QE13" s="254"/>
      <c r="QF13" s="254"/>
      <c r="QG13" s="254"/>
      <c r="QH13" s="254"/>
      <c r="QI13" s="254"/>
      <c r="QJ13" s="254"/>
      <c r="QK13" s="254"/>
      <c r="QL13" s="254"/>
      <c r="QM13" s="254"/>
      <c r="QN13" s="254"/>
      <c r="QO13" s="254"/>
      <c r="QP13" s="254"/>
      <c r="QQ13" s="254"/>
      <c r="QR13" s="254"/>
      <c r="QS13" s="254"/>
      <c r="QT13" s="254"/>
      <c r="QU13" s="254"/>
      <c r="QV13" s="254"/>
      <c r="QW13" s="254"/>
      <c r="QX13" s="254"/>
      <c r="QY13" s="254"/>
      <c r="QZ13" s="254"/>
      <c r="RA13" s="254"/>
      <c r="RB13" s="254"/>
      <c r="RC13" s="254"/>
      <c r="RD13" s="254"/>
      <c r="RE13" s="254"/>
      <c r="RF13" s="254"/>
      <c r="RG13" s="254"/>
      <c r="RH13" s="254"/>
      <c r="RI13" s="254"/>
      <c r="RJ13" s="254"/>
      <c r="RK13" s="254"/>
      <c r="RL13" s="254"/>
      <c r="RM13" s="254"/>
      <c r="RN13" s="254"/>
      <c r="RO13" s="254"/>
      <c r="RP13" s="254"/>
      <c r="RQ13" s="254"/>
      <c r="RR13" s="254"/>
      <c r="RS13" s="254"/>
      <c r="RT13" s="254"/>
      <c r="RU13" s="254"/>
      <c r="RV13" s="254"/>
      <c r="RW13" s="254"/>
      <c r="RX13" s="254"/>
      <c r="RY13" s="254"/>
      <c r="RZ13" s="254"/>
      <c r="SA13" s="254"/>
      <c r="SB13" s="254"/>
      <c r="SC13" s="254"/>
      <c r="SD13" s="254"/>
      <c r="SE13" s="254"/>
      <c r="SF13" s="254"/>
      <c r="SG13" s="254"/>
      <c r="SH13" s="254"/>
      <c r="SI13" s="254"/>
      <c r="SJ13" s="254"/>
      <c r="SK13" s="254"/>
      <c r="SL13" s="254"/>
      <c r="SM13" s="254"/>
      <c r="SN13" s="254"/>
      <c r="SO13" s="254"/>
      <c r="SP13" s="254"/>
      <c r="SQ13" s="254"/>
      <c r="SR13" s="254"/>
      <c r="SS13" s="254"/>
      <c r="ST13" s="254"/>
      <c r="SU13" s="254"/>
      <c r="SV13" s="254"/>
      <c r="SW13" s="254"/>
      <c r="SX13" s="254"/>
      <c r="SY13" s="254"/>
      <c r="SZ13" s="254"/>
      <c r="TA13" s="254"/>
      <c r="TB13" s="254"/>
      <c r="TC13" s="254"/>
      <c r="TD13" s="254"/>
      <c r="TE13" s="254"/>
      <c r="TF13" s="254"/>
      <c r="TG13" s="254"/>
      <c r="TH13" s="254"/>
      <c r="TI13" s="254"/>
      <c r="TJ13" s="254"/>
      <c r="TK13" s="254"/>
      <c r="TL13" s="254"/>
      <c r="TM13" s="254"/>
      <c r="TN13" s="254"/>
      <c r="TO13" s="254"/>
      <c r="TP13" s="254"/>
      <c r="TQ13" s="254"/>
      <c r="TR13" s="254"/>
      <c r="TS13" s="254"/>
      <c r="TT13" s="254"/>
      <c r="TU13" s="254"/>
      <c r="TV13" s="254"/>
      <c r="TW13" s="254"/>
      <c r="TX13" s="254"/>
      <c r="TY13" s="254"/>
      <c r="TZ13" s="254"/>
      <c r="UA13" s="254"/>
      <c r="UB13" s="254"/>
      <c r="UC13" s="254"/>
      <c r="UD13" s="254"/>
      <c r="UE13" s="254"/>
      <c r="UF13" s="254"/>
      <c r="UG13" s="254"/>
      <c r="UH13" s="254"/>
      <c r="UI13" s="254"/>
    </row>
    <row r="14" spans="1:555" ht="18.75" x14ac:dyDescent="0.25">
      <c r="A14" s="254"/>
      <c r="B14" s="84"/>
      <c r="C14" s="17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1. Participar en el Congreso de Investigación Científica de la UNAH así también, en otros eventos nacionales e internacionales ( ACALING, Congreso de Estudios Culturales asistiendo docentes y estudiantes de Letras. Conferencia Nacional de Profesores de Inglés de la UPNFM (aprox. 3 profesores). Asociación TESOL (1 profesor). En Filosofía, el pre-congreso Centroamericano en Filosofía (este año se decidirá el país) ).</v>
      </c>
      <c r="D14" s="31"/>
      <c r="E14" s="84"/>
      <c r="F14" s="84"/>
      <c r="G14" s="84"/>
      <c r="H14" s="69"/>
      <c r="I14" s="69"/>
      <c r="J14" s="69"/>
      <c r="K14" s="102"/>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c r="FK14" s="254"/>
      <c r="FL14" s="254"/>
      <c r="FM14" s="254"/>
      <c r="FN14" s="254"/>
      <c r="FO14" s="254"/>
      <c r="FP14" s="254"/>
      <c r="FQ14" s="254"/>
      <c r="FR14" s="254"/>
      <c r="FS14" s="254"/>
      <c r="FT14" s="254"/>
      <c r="FU14" s="254"/>
      <c r="FV14" s="254"/>
      <c r="FW14" s="254"/>
      <c r="FX14" s="254"/>
      <c r="FY14" s="254"/>
      <c r="FZ14" s="254"/>
      <c r="GA14" s="254"/>
      <c r="GB14" s="254"/>
      <c r="GC14" s="254"/>
      <c r="GD14" s="254"/>
      <c r="GE14" s="254"/>
      <c r="GF14" s="254"/>
      <c r="GG14" s="254"/>
      <c r="GH14" s="254"/>
      <c r="GI14" s="254"/>
      <c r="GJ14" s="254"/>
      <c r="GK14" s="254"/>
      <c r="GL14" s="254"/>
      <c r="GM14" s="254"/>
      <c r="GN14" s="254"/>
      <c r="GO14" s="254"/>
      <c r="GP14" s="254"/>
      <c r="GQ14" s="254"/>
      <c r="GR14" s="254"/>
      <c r="GS14" s="254"/>
      <c r="GT14" s="254"/>
      <c r="GU14" s="254"/>
      <c r="GV14" s="254"/>
      <c r="GW14" s="254"/>
      <c r="GX14" s="254"/>
      <c r="GY14" s="254"/>
      <c r="GZ14" s="254"/>
      <c r="HA14" s="254"/>
      <c r="HB14" s="254"/>
      <c r="HC14" s="254"/>
      <c r="HD14" s="254"/>
      <c r="HE14" s="254"/>
      <c r="HF14" s="254"/>
      <c r="HG14" s="254"/>
      <c r="HH14" s="254"/>
      <c r="HI14" s="254"/>
      <c r="HJ14" s="254"/>
      <c r="HK14" s="254"/>
      <c r="HL14" s="254"/>
      <c r="HM14" s="254"/>
      <c r="HN14" s="254"/>
      <c r="HO14" s="254"/>
      <c r="HP14" s="254"/>
      <c r="HQ14" s="254"/>
      <c r="HR14" s="254"/>
      <c r="HS14" s="254"/>
      <c r="HT14" s="254"/>
      <c r="HU14" s="254"/>
      <c r="HV14" s="254"/>
      <c r="HW14" s="254"/>
      <c r="HX14" s="254"/>
      <c r="HY14" s="254"/>
      <c r="HZ14" s="254"/>
      <c r="IA14" s="254"/>
      <c r="IB14" s="254"/>
      <c r="IC14" s="254"/>
      <c r="ID14" s="254"/>
      <c r="IE14" s="254"/>
      <c r="IF14" s="254"/>
      <c r="IG14" s="254"/>
      <c r="IH14" s="254"/>
      <c r="II14" s="254"/>
      <c r="IJ14" s="254"/>
      <c r="IK14" s="254"/>
      <c r="IL14" s="254"/>
      <c r="IM14" s="254"/>
      <c r="IN14" s="254"/>
      <c r="IO14" s="254"/>
      <c r="IP14" s="254"/>
      <c r="IQ14" s="254"/>
      <c r="IR14" s="254"/>
      <c r="IS14" s="254"/>
      <c r="IT14" s="254"/>
      <c r="IU14" s="254"/>
      <c r="IV14" s="254"/>
      <c r="IW14" s="254"/>
      <c r="IX14" s="254"/>
      <c r="IY14" s="254"/>
      <c r="IZ14" s="254"/>
      <c r="JA14" s="254"/>
      <c r="JB14" s="254"/>
      <c r="JC14" s="254"/>
      <c r="JD14" s="254"/>
      <c r="JE14" s="254"/>
      <c r="JF14" s="254"/>
      <c r="JG14" s="254"/>
      <c r="JH14" s="254"/>
      <c r="JI14" s="254"/>
      <c r="JJ14" s="254"/>
      <c r="JK14" s="254"/>
      <c r="JL14" s="254"/>
      <c r="JM14" s="254"/>
      <c r="JN14" s="254"/>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4"/>
      <c r="OF14" s="254"/>
      <c r="OG14" s="254"/>
      <c r="OH14" s="254"/>
      <c r="OI14" s="254"/>
      <c r="OJ14" s="254"/>
      <c r="OK14" s="254"/>
      <c r="OL14" s="254"/>
      <c r="OM14" s="254"/>
      <c r="ON14" s="254"/>
      <c r="OO14" s="254"/>
      <c r="OP14" s="254"/>
      <c r="OQ14" s="254"/>
      <c r="OR14" s="254"/>
      <c r="OS14" s="254"/>
      <c r="OT14" s="254"/>
      <c r="OU14" s="254"/>
      <c r="OV14" s="254"/>
      <c r="OW14" s="254"/>
      <c r="OX14" s="254"/>
      <c r="OY14" s="254"/>
      <c r="OZ14" s="254"/>
      <c r="PA14" s="254"/>
      <c r="PB14" s="254"/>
      <c r="PC14" s="254"/>
      <c r="PD14" s="254"/>
      <c r="PE14" s="254"/>
      <c r="PF14" s="254"/>
      <c r="PG14" s="254"/>
      <c r="PH14" s="254"/>
      <c r="PI14" s="254"/>
      <c r="PJ14" s="254"/>
      <c r="PK14" s="254"/>
      <c r="PL14" s="254"/>
      <c r="PM14" s="254"/>
      <c r="PN14" s="254"/>
      <c r="PO14" s="254"/>
      <c r="PP14" s="254"/>
      <c r="PQ14" s="254"/>
      <c r="PR14" s="254"/>
      <c r="PS14" s="254"/>
      <c r="PT14" s="254"/>
      <c r="PU14" s="254"/>
      <c r="PV14" s="254"/>
      <c r="PW14" s="254"/>
      <c r="PX14" s="254"/>
      <c r="PY14" s="254"/>
      <c r="PZ14" s="254"/>
      <c r="QA14" s="254"/>
      <c r="QB14" s="254"/>
      <c r="QC14" s="254"/>
      <c r="QD14" s="254"/>
      <c r="QE14" s="254"/>
      <c r="QF14" s="254"/>
      <c r="QG14" s="254"/>
      <c r="QH14" s="254"/>
      <c r="QI14" s="254"/>
      <c r="QJ14" s="254"/>
      <c r="QK14" s="254"/>
      <c r="QL14" s="254"/>
      <c r="QM14" s="254"/>
      <c r="QN14" s="254"/>
      <c r="QO14" s="254"/>
      <c r="QP14" s="254"/>
      <c r="QQ14" s="254"/>
      <c r="QR14" s="254"/>
      <c r="QS14" s="254"/>
      <c r="QT14" s="254"/>
      <c r="QU14" s="254"/>
      <c r="QV14" s="254"/>
      <c r="QW14" s="254"/>
      <c r="QX14" s="254"/>
      <c r="QY14" s="254"/>
      <c r="QZ14" s="254"/>
      <c r="RA14" s="254"/>
      <c r="RB14" s="254"/>
      <c r="RC14" s="254"/>
      <c r="RD14" s="254"/>
      <c r="RE14" s="254"/>
      <c r="RF14" s="254"/>
      <c r="RG14" s="254"/>
      <c r="RH14" s="254"/>
      <c r="RI14" s="254"/>
      <c r="RJ14" s="254"/>
      <c r="RK14" s="254"/>
      <c r="RL14" s="254"/>
      <c r="RM14" s="254"/>
      <c r="RN14" s="254"/>
      <c r="RO14" s="254"/>
      <c r="RP14" s="254"/>
      <c r="RQ14" s="254"/>
      <c r="RR14" s="254"/>
      <c r="RS14" s="254"/>
      <c r="RT14" s="254"/>
      <c r="RU14" s="254"/>
      <c r="RV14" s="254"/>
      <c r="RW14" s="254"/>
      <c r="RX14" s="254"/>
      <c r="RY14" s="254"/>
      <c r="RZ14" s="254"/>
      <c r="SA14" s="254"/>
      <c r="SB14" s="254"/>
      <c r="SC14" s="254"/>
      <c r="SD14" s="254"/>
      <c r="SE14" s="254"/>
      <c r="SF14" s="254"/>
      <c r="SG14" s="254"/>
      <c r="SH14" s="254"/>
      <c r="SI14" s="254"/>
      <c r="SJ14" s="254"/>
      <c r="SK14" s="254"/>
      <c r="SL14" s="254"/>
      <c r="SM14" s="254"/>
      <c r="SN14" s="254"/>
      <c r="SO14" s="254"/>
      <c r="SP14" s="254"/>
      <c r="SQ14" s="254"/>
      <c r="SR14" s="254"/>
      <c r="SS14" s="254"/>
      <c r="ST14" s="254"/>
      <c r="SU14" s="254"/>
      <c r="SV14" s="254"/>
      <c r="SW14" s="254"/>
      <c r="SX14" s="254"/>
      <c r="SY14" s="254"/>
      <c r="SZ14" s="254"/>
      <c r="TA14" s="254"/>
      <c r="TB14" s="254"/>
      <c r="TC14" s="254"/>
      <c r="TD14" s="254"/>
      <c r="TE14" s="254"/>
      <c r="TF14" s="254"/>
      <c r="TG14" s="254"/>
      <c r="TH14" s="254"/>
      <c r="TI14" s="254"/>
      <c r="TJ14" s="254"/>
      <c r="TK14" s="254"/>
      <c r="TL14" s="254"/>
      <c r="TM14" s="254"/>
      <c r="TN14" s="254"/>
      <c r="TO14" s="254"/>
      <c r="TP14" s="254"/>
      <c r="TQ14" s="254"/>
      <c r="TR14" s="254"/>
      <c r="TS14" s="254"/>
      <c r="TT14" s="254"/>
      <c r="TU14" s="254"/>
      <c r="TV14" s="254"/>
      <c r="TW14" s="254"/>
      <c r="TX14" s="254"/>
      <c r="TY14" s="254"/>
      <c r="TZ14" s="254"/>
      <c r="UA14" s="254"/>
      <c r="UB14" s="254"/>
      <c r="UC14" s="254"/>
      <c r="UD14" s="254"/>
      <c r="UE14" s="254"/>
      <c r="UF14" s="254"/>
      <c r="UG14" s="254"/>
      <c r="UH14" s="254"/>
      <c r="UI14" s="254"/>
    </row>
    <row r="15" spans="1:555" ht="15.75" thickBot="1" x14ac:dyDescent="0.3">
      <c r="A15" s="254"/>
      <c r="B15" s="254"/>
      <c r="C15" s="254"/>
      <c r="D15" s="254"/>
      <c r="E15" s="254"/>
      <c r="F15" s="84"/>
      <c r="G15" s="69"/>
      <c r="H15" s="69"/>
      <c r="I15" s="69"/>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G15" s="254"/>
      <c r="FH15" s="254"/>
      <c r="FI15" s="254"/>
      <c r="FJ15" s="254"/>
      <c r="FK15" s="254"/>
      <c r="FL15" s="254"/>
      <c r="FM15" s="254"/>
      <c r="FN15" s="254"/>
      <c r="FO15" s="254"/>
      <c r="FP15" s="254"/>
      <c r="FQ15" s="254"/>
      <c r="FR15" s="254"/>
      <c r="FS15" s="254"/>
      <c r="FT15" s="254"/>
      <c r="FU15" s="254"/>
      <c r="FV15" s="254"/>
      <c r="FW15" s="254"/>
      <c r="FX15" s="254"/>
      <c r="FY15" s="254"/>
      <c r="FZ15" s="254"/>
      <c r="GA15" s="254"/>
      <c r="GB15" s="254"/>
      <c r="GC15" s="254"/>
      <c r="GD15" s="254"/>
      <c r="GE15" s="254"/>
      <c r="GF15" s="254"/>
      <c r="GG15" s="254"/>
      <c r="GH15" s="254"/>
      <c r="GI15" s="254"/>
      <c r="GJ15" s="254"/>
      <c r="GK15" s="254"/>
      <c r="GL15" s="254"/>
      <c r="GM15" s="254"/>
      <c r="GN15" s="254"/>
      <c r="GO15" s="254"/>
      <c r="GP15" s="254"/>
      <c r="GQ15" s="254"/>
      <c r="GR15" s="254"/>
      <c r="GS15" s="254"/>
      <c r="GT15" s="254"/>
      <c r="GU15" s="254"/>
      <c r="GV15" s="254"/>
      <c r="GW15" s="254"/>
      <c r="GX15" s="254"/>
      <c r="GY15" s="254"/>
      <c r="GZ15" s="254"/>
      <c r="HA15" s="254"/>
      <c r="HB15" s="254"/>
      <c r="HC15" s="254"/>
      <c r="HD15" s="254"/>
      <c r="HE15" s="254"/>
      <c r="HF15" s="254"/>
      <c r="HG15" s="254"/>
      <c r="HH15" s="254"/>
      <c r="HI15" s="254"/>
      <c r="HJ15" s="254"/>
      <c r="HK15" s="254"/>
      <c r="HL15" s="254"/>
      <c r="HM15" s="254"/>
      <c r="HN15" s="254"/>
      <c r="HO15" s="254"/>
      <c r="HP15" s="254"/>
      <c r="HQ15" s="254"/>
      <c r="HR15" s="254"/>
      <c r="HS15" s="254"/>
      <c r="HT15" s="254"/>
      <c r="HU15" s="254"/>
      <c r="HV15" s="254"/>
      <c r="HW15" s="254"/>
      <c r="HX15" s="254"/>
      <c r="HY15" s="254"/>
      <c r="HZ15" s="254"/>
      <c r="IA15" s="254"/>
      <c r="IB15" s="254"/>
      <c r="IC15" s="254"/>
      <c r="ID15" s="254"/>
      <c r="IE15" s="254"/>
      <c r="IF15" s="254"/>
      <c r="IG15" s="254"/>
      <c r="IH15" s="254"/>
      <c r="II15" s="254"/>
      <c r="IJ15" s="254"/>
      <c r="IK15" s="254"/>
      <c r="IL15" s="254"/>
      <c r="IM15" s="254"/>
      <c r="IN15" s="254"/>
      <c r="IO15" s="254"/>
      <c r="IP15" s="254"/>
      <c r="IQ15" s="254"/>
      <c r="IR15" s="254"/>
      <c r="IS15" s="254"/>
      <c r="IT15" s="254"/>
      <c r="IU15" s="254"/>
      <c r="IV15" s="254"/>
      <c r="IW15" s="254"/>
      <c r="IX15" s="254"/>
      <c r="IY15" s="254"/>
      <c r="IZ15" s="254"/>
      <c r="JA15" s="254"/>
      <c r="JB15" s="254"/>
      <c r="JC15" s="254"/>
      <c r="JD15" s="254"/>
      <c r="JE15" s="254"/>
      <c r="JF15" s="254"/>
      <c r="JG15" s="254"/>
      <c r="JH15" s="254"/>
      <c r="JI15" s="254"/>
      <c r="JJ15" s="254"/>
      <c r="JK15" s="254"/>
      <c r="JL15" s="254"/>
      <c r="JM15" s="254"/>
      <c r="JN15" s="254"/>
      <c r="JO15" s="254"/>
      <c r="JP15" s="254"/>
      <c r="JQ15" s="254"/>
      <c r="JR15" s="254"/>
      <c r="JS15" s="254"/>
      <c r="JT15" s="254"/>
      <c r="JU15" s="254"/>
      <c r="JV15" s="254"/>
      <c r="JW15" s="254"/>
      <c r="JX15" s="254"/>
      <c r="JY15" s="254"/>
      <c r="JZ15" s="254"/>
      <c r="KA15" s="254"/>
      <c r="KB15" s="254"/>
      <c r="KC15" s="254"/>
      <c r="KD15" s="254"/>
      <c r="KE15" s="254"/>
      <c r="KF15" s="254"/>
      <c r="KG15" s="254"/>
      <c r="KH15" s="254"/>
      <c r="KI15" s="254"/>
      <c r="KJ15" s="254"/>
      <c r="KK15" s="254"/>
      <c r="KL15" s="254"/>
      <c r="KM15" s="254"/>
      <c r="KN15" s="254"/>
      <c r="KO15" s="254"/>
      <c r="KP15" s="254"/>
      <c r="KQ15" s="254"/>
      <c r="KR15" s="254"/>
      <c r="KS15" s="254"/>
      <c r="KT15" s="254"/>
      <c r="KU15" s="254"/>
      <c r="KV15" s="254"/>
      <c r="KW15" s="254"/>
      <c r="KX15" s="254"/>
      <c r="KY15" s="254"/>
      <c r="KZ15" s="254"/>
      <c r="LA15" s="254"/>
      <c r="LB15" s="254"/>
      <c r="LC15" s="254"/>
      <c r="LD15" s="254"/>
      <c r="LE15" s="254"/>
      <c r="LF15" s="254"/>
      <c r="LG15" s="254"/>
      <c r="LH15" s="254"/>
      <c r="LI15" s="254"/>
      <c r="LJ15" s="254"/>
      <c r="LK15" s="254"/>
      <c r="LL15" s="254"/>
      <c r="LM15" s="254"/>
      <c r="LN15" s="254"/>
      <c r="LO15" s="254"/>
      <c r="LP15" s="254"/>
      <c r="LQ15" s="254"/>
      <c r="LR15" s="254"/>
      <c r="LS15" s="254"/>
      <c r="LT15" s="254"/>
      <c r="LU15" s="254"/>
      <c r="LV15" s="254"/>
      <c r="LW15" s="254"/>
      <c r="LX15" s="254"/>
      <c r="LY15" s="254"/>
      <c r="LZ15" s="254"/>
      <c r="MA15" s="254"/>
      <c r="MB15" s="254"/>
      <c r="MC15" s="254"/>
      <c r="MD15" s="254"/>
      <c r="ME15" s="254"/>
      <c r="MF15" s="254"/>
      <c r="MG15" s="254"/>
      <c r="MH15" s="254"/>
      <c r="MI15" s="254"/>
      <c r="MJ15" s="254"/>
      <c r="MK15" s="254"/>
      <c r="ML15" s="254"/>
      <c r="MM15" s="254"/>
      <c r="MN15" s="254"/>
      <c r="MO15" s="254"/>
      <c r="MP15" s="254"/>
      <c r="MQ15" s="254"/>
      <c r="MR15" s="254"/>
      <c r="MS15" s="254"/>
      <c r="MT15" s="254"/>
      <c r="MU15" s="254"/>
      <c r="MV15" s="254"/>
      <c r="MW15" s="254"/>
      <c r="MX15" s="254"/>
      <c r="MY15" s="254"/>
      <c r="MZ15" s="254"/>
      <c r="NA15" s="254"/>
      <c r="NB15" s="254"/>
      <c r="NC15" s="254"/>
      <c r="ND15" s="254"/>
      <c r="NE15" s="254"/>
      <c r="NF15" s="254"/>
      <c r="NG15" s="254"/>
      <c r="NH15" s="254"/>
      <c r="NI15" s="254"/>
      <c r="NJ15" s="254"/>
      <c r="NK15" s="254"/>
      <c r="NL15" s="254"/>
      <c r="NM15" s="254"/>
      <c r="NN15" s="254"/>
      <c r="NO15" s="254"/>
      <c r="NP15" s="254"/>
      <c r="NQ15" s="254"/>
      <c r="NR15" s="254"/>
      <c r="NS15" s="254"/>
      <c r="NT15" s="254"/>
      <c r="NU15" s="254"/>
      <c r="NV15" s="254"/>
      <c r="NW15" s="254"/>
      <c r="NX15" s="254"/>
      <c r="NY15" s="254"/>
      <c r="NZ15" s="254"/>
      <c r="OA15" s="254"/>
      <c r="OB15" s="254"/>
      <c r="OC15" s="254"/>
      <c r="OD15" s="254"/>
      <c r="OE15" s="254"/>
      <c r="OF15" s="254"/>
      <c r="OG15" s="254"/>
      <c r="OH15" s="254"/>
      <c r="OI15" s="254"/>
      <c r="OJ15" s="254"/>
      <c r="OK15" s="254"/>
      <c r="OL15" s="254"/>
      <c r="OM15" s="254"/>
      <c r="ON15" s="254"/>
      <c r="OO15" s="254"/>
      <c r="OP15" s="254"/>
      <c r="OQ15" s="254"/>
      <c r="OR15" s="254"/>
      <c r="OS15" s="254"/>
      <c r="OT15" s="254"/>
      <c r="OU15" s="254"/>
      <c r="OV15" s="254"/>
      <c r="OW15" s="254"/>
      <c r="OX15" s="254"/>
      <c r="OY15" s="254"/>
      <c r="OZ15" s="254"/>
      <c r="PA15" s="254"/>
      <c r="PB15" s="254"/>
      <c r="PC15" s="254"/>
      <c r="PD15" s="254"/>
      <c r="PE15" s="254"/>
      <c r="PF15" s="254"/>
      <c r="PG15" s="254"/>
      <c r="PH15" s="254"/>
      <c r="PI15" s="254"/>
      <c r="PJ15" s="254"/>
      <c r="PK15" s="254"/>
      <c r="PL15" s="254"/>
      <c r="PM15" s="254"/>
      <c r="PN15" s="254"/>
      <c r="PO15" s="254"/>
      <c r="PP15" s="254"/>
      <c r="PQ15" s="254"/>
      <c r="PR15" s="254"/>
      <c r="PS15" s="254"/>
      <c r="PT15" s="254"/>
      <c r="PU15" s="254"/>
      <c r="PV15" s="254"/>
      <c r="PW15" s="254"/>
      <c r="PX15" s="254"/>
      <c r="PY15" s="254"/>
      <c r="PZ15" s="254"/>
      <c r="QA15" s="254"/>
      <c r="QB15" s="254"/>
      <c r="QC15" s="254"/>
      <c r="QD15" s="254"/>
      <c r="QE15" s="254"/>
      <c r="QF15" s="254"/>
      <c r="QG15" s="254"/>
      <c r="QH15" s="254"/>
      <c r="QI15" s="254"/>
      <c r="QJ15" s="254"/>
      <c r="QK15" s="254"/>
      <c r="QL15" s="254"/>
      <c r="QM15" s="254"/>
      <c r="QN15" s="254"/>
      <c r="QO15" s="254"/>
      <c r="QP15" s="254"/>
      <c r="QQ15" s="254"/>
      <c r="QR15" s="254"/>
      <c r="QS15" s="254"/>
      <c r="QT15" s="254"/>
      <c r="QU15" s="254"/>
      <c r="QV15" s="254"/>
      <c r="QW15" s="254"/>
      <c r="QX15" s="254"/>
      <c r="QY15" s="254"/>
      <c r="QZ15" s="254"/>
      <c r="RA15" s="254"/>
      <c r="RB15" s="254"/>
      <c r="RC15" s="254"/>
      <c r="RD15" s="254"/>
      <c r="RE15" s="254"/>
      <c r="RF15" s="254"/>
      <c r="RG15" s="254"/>
      <c r="RH15" s="254"/>
      <c r="RI15" s="254"/>
      <c r="RJ15" s="254"/>
      <c r="RK15" s="254"/>
      <c r="RL15" s="254"/>
      <c r="RM15" s="254"/>
      <c r="RN15" s="254"/>
      <c r="RO15" s="254"/>
      <c r="RP15" s="254"/>
      <c r="RQ15" s="254"/>
      <c r="RR15" s="254"/>
      <c r="RS15" s="254"/>
      <c r="RT15" s="254"/>
      <c r="RU15" s="254"/>
      <c r="RV15" s="254"/>
      <c r="RW15" s="254"/>
      <c r="RX15" s="254"/>
      <c r="RY15" s="254"/>
      <c r="RZ15" s="254"/>
      <c r="SA15" s="254"/>
      <c r="SB15" s="254"/>
      <c r="SC15" s="254"/>
      <c r="SD15" s="254"/>
      <c r="SE15" s="254"/>
      <c r="SF15" s="254"/>
      <c r="SG15" s="254"/>
      <c r="SH15" s="254"/>
      <c r="SI15" s="254"/>
      <c r="SJ15" s="254"/>
      <c r="SK15" s="254"/>
      <c r="SL15" s="254"/>
      <c r="SM15" s="254"/>
      <c r="SN15" s="254"/>
      <c r="SO15" s="254"/>
      <c r="SP15" s="254"/>
      <c r="SQ15" s="254"/>
      <c r="SR15" s="254"/>
      <c r="SS15" s="254"/>
      <c r="ST15" s="254"/>
      <c r="SU15" s="254"/>
      <c r="SV15" s="254"/>
      <c r="SW15" s="254"/>
      <c r="SX15" s="254"/>
      <c r="SY15" s="254"/>
      <c r="SZ15" s="254"/>
      <c r="TA15" s="254"/>
      <c r="TB15" s="254"/>
      <c r="TC15" s="254"/>
      <c r="TD15" s="254"/>
      <c r="TE15" s="254"/>
      <c r="TF15" s="254"/>
      <c r="TG15" s="254"/>
      <c r="TH15" s="254"/>
      <c r="TI15" s="254"/>
      <c r="TJ15" s="254"/>
      <c r="TK15" s="254"/>
      <c r="TL15" s="254"/>
      <c r="TM15" s="254"/>
      <c r="TN15" s="254"/>
      <c r="TO15" s="254"/>
      <c r="TP15" s="254"/>
      <c r="TQ15" s="254"/>
      <c r="TR15" s="254"/>
      <c r="TS15" s="254"/>
      <c r="TT15" s="254"/>
      <c r="TU15" s="254"/>
      <c r="TV15" s="254"/>
      <c r="TW15" s="254"/>
      <c r="TX15" s="254"/>
      <c r="TY15" s="254"/>
      <c r="TZ15" s="254"/>
      <c r="UA15" s="254"/>
      <c r="UB15" s="254"/>
      <c r="UC15" s="254"/>
      <c r="UD15" s="254"/>
      <c r="UE15" s="254"/>
      <c r="UF15" s="254"/>
      <c r="UG15" s="254"/>
      <c r="UH15" s="254"/>
      <c r="UI15" s="254"/>
    </row>
    <row r="16" spans="1:555" ht="30.75" thickBot="1" x14ac:dyDescent="0.3">
      <c r="A16" s="254"/>
      <c r="B16" s="254"/>
      <c r="C16" s="117" t="s">
        <v>1311</v>
      </c>
      <c r="D16" s="117" t="s">
        <v>99</v>
      </c>
      <c r="E16" s="124" t="s">
        <v>1313</v>
      </c>
      <c r="F16" s="123" t="s">
        <v>1314</v>
      </c>
      <c r="G16" s="121" t="s">
        <v>1315</v>
      </c>
      <c r="H16" s="124" t="s">
        <v>1316</v>
      </c>
      <c r="I16" s="121" t="s">
        <v>711</v>
      </c>
      <c r="J16" s="121" t="s">
        <v>1317</v>
      </c>
      <c r="K16" s="121" t="s">
        <v>1318</v>
      </c>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c r="IU16" s="254"/>
      <c r="IV16" s="254"/>
      <c r="IW16" s="254"/>
      <c r="IX16" s="254"/>
      <c r="IY16" s="254"/>
      <c r="IZ16" s="254"/>
      <c r="JA16" s="254"/>
      <c r="JB16" s="254"/>
      <c r="JC16" s="254"/>
      <c r="JD16" s="254"/>
      <c r="JE16" s="254"/>
      <c r="JF16" s="254"/>
      <c r="JG16" s="254"/>
      <c r="JH16" s="254"/>
      <c r="JI16" s="254"/>
      <c r="JJ16" s="254"/>
      <c r="JK16" s="254"/>
      <c r="JL16" s="254"/>
      <c r="JM16" s="254"/>
      <c r="JN16" s="254"/>
      <c r="JO16" s="254"/>
      <c r="JP16" s="254"/>
      <c r="JQ16" s="254"/>
      <c r="JR16" s="254"/>
      <c r="JS16" s="254"/>
      <c r="JT16" s="254"/>
      <c r="JU16" s="254"/>
      <c r="JV16" s="254"/>
      <c r="JW16" s="254"/>
      <c r="JX16" s="254"/>
      <c r="JY16" s="254"/>
      <c r="JZ16" s="254"/>
      <c r="KA16" s="254"/>
      <c r="KB16" s="254"/>
      <c r="KC16" s="254"/>
      <c r="KD16" s="254"/>
      <c r="KE16" s="254"/>
      <c r="KF16" s="254"/>
      <c r="KG16" s="254"/>
      <c r="KH16" s="254"/>
      <c r="KI16" s="254"/>
      <c r="KJ16" s="254"/>
      <c r="KK16" s="254"/>
      <c r="KL16" s="254"/>
      <c r="KM16" s="254"/>
      <c r="KN16" s="254"/>
      <c r="KO16" s="254"/>
      <c r="KP16" s="254"/>
      <c r="KQ16" s="254"/>
      <c r="KR16" s="254"/>
      <c r="KS16" s="254"/>
      <c r="KT16" s="254"/>
      <c r="KU16" s="254"/>
      <c r="KV16" s="254"/>
      <c r="KW16" s="254"/>
      <c r="KX16" s="254"/>
      <c r="KY16" s="254"/>
      <c r="KZ16" s="254"/>
      <c r="LA16" s="254"/>
      <c r="LB16" s="254"/>
      <c r="LC16" s="254"/>
      <c r="LD16" s="254"/>
      <c r="LE16" s="254"/>
      <c r="LF16" s="254"/>
      <c r="LG16" s="254"/>
      <c r="LH16" s="254"/>
      <c r="LI16" s="254"/>
      <c r="LJ16" s="254"/>
      <c r="LK16" s="254"/>
      <c r="LL16" s="254"/>
      <c r="LM16" s="254"/>
      <c r="LN16" s="254"/>
      <c r="LO16" s="254"/>
      <c r="LP16" s="254"/>
      <c r="LQ16" s="254"/>
      <c r="LR16" s="254"/>
      <c r="LS16" s="254"/>
      <c r="LT16" s="254"/>
      <c r="LU16" s="254"/>
      <c r="LV16" s="254"/>
      <c r="LW16" s="254"/>
      <c r="LX16" s="254"/>
      <c r="LY16" s="254"/>
      <c r="LZ16" s="254"/>
      <c r="MA16" s="254"/>
      <c r="MB16" s="254"/>
      <c r="MC16" s="254"/>
      <c r="MD16" s="254"/>
      <c r="ME16" s="254"/>
      <c r="MF16" s="254"/>
      <c r="MG16" s="254"/>
      <c r="MH16" s="254"/>
      <c r="MI16" s="254"/>
      <c r="MJ16" s="254"/>
      <c r="MK16" s="254"/>
      <c r="ML16" s="254"/>
      <c r="MM16" s="254"/>
      <c r="MN16" s="254"/>
      <c r="MO16" s="254"/>
      <c r="MP16" s="254"/>
      <c r="MQ16" s="254"/>
      <c r="MR16" s="254"/>
      <c r="MS16" s="254"/>
      <c r="MT16" s="254"/>
      <c r="MU16" s="254"/>
      <c r="MV16" s="254"/>
      <c r="MW16" s="254"/>
      <c r="MX16" s="254"/>
      <c r="MY16" s="254"/>
      <c r="MZ16" s="254"/>
      <c r="NA16" s="254"/>
      <c r="NB16" s="254"/>
      <c r="NC16" s="254"/>
      <c r="ND16" s="254"/>
      <c r="NE16" s="254"/>
      <c r="NF16" s="254"/>
      <c r="NG16" s="254"/>
      <c r="NH16" s="254"/>
      <c r="NI16" s="254"/>
      <c r="NJ16" s="254"/>
      <c r="NK16" s="254"/>
      <c r="NL16" s="254"/>
      <c r="NM16" s="254"/>
      <c r="NN16" s="254"/>
      <c r="NO16" s="254"/>
      <c r="NP16" s="254"/>
      <c r="NQ16" s="254"/>
      <c r="NR16" s="254"/>
      <c r="NS16" s="254"/>
      <c r="NT16" s="254"/>
      <c r="NU16" s="254"/>
      <c r="NV16" s="254"/>
      <c r="NW16" s="254"/>
      <c r="NX16" s="254"/>
      <c r="NY16" s="254"/>
      <c r="NZ16" s="254"/>
      <c r="OA16" s="254"/>
      <c r="OB16" s="254"/>
      <c r="OC16" s="254"/>
      <c r="OD16" s="254"/>
      <c r="OE16" s="254"/>
      <c r="OF16" s="254"/>
      <c r="OG16" s="254"/>
      <c r="OH16" s="254"/>
      <c r="OI16" s="254"/>
      <c r="OJ16" s="254"/>
      <c r="OK16" s="254"/>
      <c r="OL16" s="254"/>
      <c r="OM16" s="254"/>
      <c r="ON16" s="254"/>
      <c r="OO16" s="254"/>
      <c r="OP16" s="254"/>
      <c r="OQ16" s="254"/>
      <c r="OR16" s="254"/>
      <c r="OS16" s="254"/>
      <c r="OT16" s="254"/>
      <c r="OU16" s="254"/>
      <c r="OV16" s="254"/>
      <c r="OW16" s="254"/>
      <c r="OX16" s="254"/>
      <c r="OY16" s="254"/>
      <c r="OZ16" s="254"/>
      <c r="PA16" s="254"/>
      <c r="PB16" s="254"/>
      <c r="PC16" s="254"/>
      <c r="PD16" s="254"/>
      <c r="PE16" s="254"/>
      <c r="PF16" s="254"/>
      <c r="PG16" s="254"/>
      <c r="PH16" s="254"/>
      <c r="PI16" s="254"/>
      <c r="PJ16" s="254"/>
      <c r="PK16" s="254"/>
      <c r="PL16" s="254"/>
      <c r="PM16" s="254"/>
      <c r="PN16" s="254"/>
      <c r="PO16" s="254"/>
      <c r="PP16" s="254"/>
      <c r="PQ16" s="254"/>
      <c r="PR16" s="254"/>
      <c r="PS16" s="254"/>
      <c r="PT16" s="254"/>
      <c r="PU16" s="254"/>
      <c r="PV16" s="254"/>
      <c r="PW16" s="254"/>
      <c r="PX16" s="254"/>
      <c r="PY16" s="254"/>
      <c r="PZ16" s="254"/>
      <c r="QA16" s="254"/>
      <c r="QB16" s="254"/>
      <c r="QC16" s="254"/>
      <c r="QD16" s="254"/>
      <c r="QE16" s="254"/>
      <c r="QF16" s="254"/>
      <c r="QG16" s="254"/>
      <c r="QH16" s="254"/>
      <c r="QI16" s="254"/>
      <c r="QJ16" s="254"/>
      <c r="QK16" s="254"/>
      <c r="QL16" s="254"/>
      <c r="QM16" s="254"/>
      <c r="QN16" s="254"/>
      <c r="QO16" s="254"/>
      <c r="QP16" s="254"/>
      <c r="QQ16" s="254"/>
      <c r="QR16" s="254"/>
      <c r="QS16" s="254"/>
      <c r="QT16" s="254"/>
      <c r="QU16" s="254"/>
      <c r="QV16" s="254"/>
      <c r="QW16" s="254"/>
      <c r="QX16" s="254"/>
      <c r="QY16" s="254"/>
      <c r="QZ16" s="254"/>
      <c r="RA16" s="254"/>
      <c r="RB16" s="254"/>
      <c r="RC16" s="254"/>
      <c r="RD16" s="254"/>
      <c r="RE16" s="254"/>
      <c r="RF16" s="254"/>
      <c r="RG16" s="254"/>
      <c r="RH16" s="254"/>
      <c r="RI16" s="254"/>
      <c r="RJ16" s="254"/>
      <c r="RK16" s="254"/>
      <c r="RL16" s="254"/>
      <c r="RM16" s="254"/>
      <c r="RN16" s="254"/>
      <c r="RO16" s="254"/>
      <c r="RP16" s="254"/>
      <c r="RQ16" s="254"/>
      <c r="RR16" s="254"/>
      <c r="RS16" s="254"/>
      <c r="RT16" s="254"/>
      <c r="RU16" s="254"/>
      <c r="RV16" s="254"/>
      <c r="RW16" s="254"/>
      <c r="RX16" s="254"/>
      <c r="RY16" s="254"/>
      <c r="RZ16" s="254"/>
      <c r="SA16" s="254"/>
      <c r="SB16" s="254"/>
      <c r="SC16" s="254"/>
      <c r="SD16" s="254"/>
      <c r="SE16" s="254"/>
      <c r="SF16" s="254"/>
      <c r="SG16" s="254"/>
      <c r="SH16" s="254"/>
      <c r="SI16" s="254"/>
      <c r="SJ16" s="254"/>
      <c r="SK16" s="254"/>
      <c r="SL16" s="254"/>
      <c r="SM16" s="254"/>
      <c r="SN16" s="254"/>
      <c r="SO16" s="254"/>
      <c r="SP16" s="254"/>
      <c r="SQ16" s="254"/>
      <c r="SR16" s="254"/>
      <c r="SS16" s="254"/>
      <c r="ST16" s="254"/>
      <c r="SU16" s="254"/>
      <c r="SV16" s="254"/>
      <c r="SW16" s="254"/>
      <c r="SX16" s="254"/>
      <c r="SY16" s="254"/>
      <c r="SZ16" s="254"/>
      <c r="TA16" s="254"/>
      <c r="TB16" s="254"/>
      <c r="TC16" s="254"/>
      <c r="TD16" s="254"/>
      <c r="TE16" s="254"/>
      <c r="TF16" s="254"/>
      <c r="TG16" s="254"/>
      <c r="TH16" s="254"/>
      <c r="TI16" s="254"/>
      <c r="TJ16" s="254"/>
      <c r="TK16" s="254"/>
      <c r="TL16" s="254"/>
      <c r="TM16" s="254"/>
      <c r="TN16" s="254"/>
      <c r="TO16" s="254"/>
      <c r="TP16" s="254"/>
      <c r="TQ16" s="254"/>
      <c r="TR16" s="254"/>
      <c r="TS16" s="254"/>
      <c r="TT16" s="254"/>
      <c r="TU16" s="254"/>
      <c r="TV16" s="254"/>
      <c r="TW16" s="254"/>
      <c r="TX16" s="254"/>
      <c r="TY16" s="254"/>
      <c r="TZ16" s="254"/>
      <c r="UA16" s="254"/>
      <c r="UB16" s="254"/>
      <c r="UC16" s="254"/>
      <c r="UD16" s="254"/>
      <c r="UE16" s="254"/>
      <c r="UF16" s="254"/>
      <c r="UG16" s="254"/>
      <c r="UH16" s="254"/>
      <c r="UI16" s="254"/>
    </row>
    <row r="17" spans="3:11" ht="15.75" thickBot="1" x14ac:dyDescent="0.3">
      <c r="C17" s="183" t="s">
        <v>1293</v>
      </c>
      <c r="D17" s="184">
        <v>25</v>
      </c>
      <c r="E17" s="182">
        <f>HLOOKUP(C17,$AH$2:$BU$3,2,0)</f>
        <v>4404.0555000000004</v>
      </c>
      <c r="F17" s="87">
        <f>D17*E17</f>
        <v>110101.38750000001</v>
      </c>
      <c r="G17" s="146" t="s">
        <v>703</v>
      </c>
      <c r="H17" s="130" t="s">
        <v>341</v>
      </c>
      <c r="I17" s="118" t="str">
        <f>VLOOKUP(H17,Presupuesto!$B$11:$C$565,2,0)</f>
        <v>VIATICOS AL EXTERIOR</v>
      </c>
      <c r="J17" s="181" t="s">
        <v>51</v>
      </c>
      <c r="K17" s="88" t="s">
        <v>725</v>
      </c>
    </row>
    <row r="18" spans="3:11" x14ac:dyDescent="0.25">
      <c r="C18" s="183" t="s">
        <v>1273</v>
      </c>
      <c r="D18" s="144">
        <v>25</v>
      </c>
      <c r="E18" s="182">
        <f>HLOOKUP(C18,$AH$2:$BU$3,2,0)</f>
        <v>2000</v>
      </c>
      <c r="F18" s="87">
        <f t="shared" ref="F18:F24" si="0">D18*E18</f>
        <v>50000</v>
      </c>
      <c r="G18" s="146" t="s">
        <v>703</v>
      </c>
      <c r="H18" s="130" t="s">
        <v>338</v>
      </c>
      <c r="I18" s="118" t="str">
        <f>VLOOKUP(H18,Presupuesto!$B$11:$C$565,2,0)</f>
        <v>VIATICOS NACIONALES</v>
      </c>
      <c r="J18" s="88" t="str">
        <f t="shared" ref="J18:J51" si="1">$J$17</f>
        <v>Investigación Científica</v>
      </c>
      <c r="K18" s="88" t="s">
        <v>725</v>
      </c>
    </row>
    <row r="19" spans="3:11" x14ac:dyDescent="0.25">
      <c r="C19" s="129" t="s">
        <v>1387</v>
      </c>
      <c r="D19" s="144">
        <v>10</v>
      </c>
      <c r="E19" s="112">
        <v>15000</v>
      </c>
      <c r="F19" s="87">
        <f t="shared" si="0"/>
        <v>150000</v>
      </c>
      <c r="G19" s="146" t="s">
        <v>703</v>
      </c>
      <c r="H19" s="130" t="s">
        <v>332</v>
      </c>
      <c r="I19" s="118" t="str">
        <f>VLOOKUP(H19,Presupuesto!$B$11:$C$565,2,0)</f>
        <v>PASAJES AL EXTERIOR</v>
      </c>
      <c r="J19" s="88" t="str">
        <f t="shared" si="1"/>
        <v>Investigación Científica</v>
      </c>
      <c r="K19" s="88" t="s">
        <v>725</v>
      </c>
    </row>
    <row r="20" spans="3:11" x14ac:dyDescent="0.25">
      <c r="C20" s="129" t="s">
        <v>1388</v>
      </c>
      <c r="D20" s="144">
        <v>13</v>
      </c>
      <c r="E20" s="112">
        <v>3300</v>
      </c>
      <c r="F20" s="87">
        <f>D20*E20</f>
        <v>42900</v>
      </c>
      <c r="G20" s="146" t="s">
        <v>703</v>
      </c>
      <c r="H20" s="130" t="s">
        <v>323</v>
      </c>
      <c r="I20" s="118" t="str">
        <f>VLOOKUP(H20,Presupuesto!$B$11:$C$565,2,0)</f>
        <v>OTROS SERVICIOS COMERCIALES Y FINANCIEROS</v>
      </c>
      <c r="J20" s="88" t="str">
        <f t="shared" si="1"/>
        <v>Investigación Científica</v>
      </c>
      <c r="K20" s="88" t="s">
        <v>725</v>
      </c>
    </row>
    <row r="21" spans="3:11" hidden="1" x14ac:dyDescent="0.25">
      <c r="C21" s="129"/>
      <c r="D21" s="144"/>
      <c r="E21" s="112"/>
      <c r="F21" s="87">
        <f t="shared" si="0"/>
        <v>0</v>
      </c>
      <c r="G21" s="146"/>
      <c r="H21" s="130"/>
      <c r="I21" s="118" t="e">
        <f>VLOOKUP(H21,Presupuesto!$B$11:$C$565,2,0)</f>
        <v>#N/A</v>
      </c>
      <c r="J21" s="88" t="str">
        <f t="shared" si="1"/>
        <v>Investigación Científica</v>
      </c>
      <c r="K21" s="88" t="s">
        <v>720</v>
      </c>
    </row>
    <row r="22" spans="3:11" hidden="1" x14ac:dyDescent="0.25">
      <c r="C22" s="129"/>
      <c r="D22" s="144"/>
      <c r="E22" s="112"/>
      <c r="F22" s="87">
        <f t="shared" si="0"/>
        <v>0</v>
      </c>
      <c r="G22" s="146"/>
      <c r="H22" s="130"/>
      <c r="I22" s="118" t="e">
        <f>VLOOKUP(H22,Presupuesto!$B$11:$C$565,2,0)</f>
        <v>#N/A</v>
      </c>
      <c r="J22" s="88" t="str">
        <f t="shared" si="1"/>
        <v>Investigación Científica</v>
      </c>
      <c r="K22" s="88" t="s">
        <v>729</v>
      </c>
    </row>
    <row r="23" spans="3:11" hidden="1" x14ac:dyDescent="0.25">
      <c r="C23" s="129"/>
      <c r="D23" s="144"/>
      <c r="E23" s="112"/>
      <c r="F23" s="87">
        <f t="shared" si="0"/>
        <v>0</v>
      </c>
      <c r="G23" s="146"/>
      <c r="H23" s="130"/>
      <c r="I23" s="118" t="e">
        <f>VLOOKUP(H23,Presupuesto!$B$11:$C$565,2,0)</f>
        <v>#N/A</v>
      </c>
      <c r="J23" s="88" t="str">
        <f t="shared" si="1"/>
        <v>Investigación Científica</v>
      </c>
      <c r="K23" s="88" t="s">
        <v>720</v>
      </c>
    </row>
    <row r="24" spans="3:11" hidden="1" x14ac:dyDescent="0.25">
      <c r="C24" s="129"/>
      <c r="D24" s="144"/>
      <c r="E24" s="112"/>
      <c r="F24" s="87">
        <f t="shared" si="0"/>
        <v>0</v>
      </c>
      <c r="G24" s="146"/>
      <c r="H24" s="130"/>
      <c r="I24" s="118" t="e">
        <f>VLOOKUP(H24,Presupuesto!$B$11:$C$565,2,0)</f>
        <v>#N/A</v>
      </c>
      <c r="J24" s="88" t="str">
        <f t="shared" si="1"/>
        <v>Investigación Científica</v>
      </c>
      <c r="K24" s="88" t="s">
        <v>720</v>
      </c>
    </row>
    <row r="25" spans="3:11" hidden="1" x14ac:dyDescent="0.25">
      <c r="C25" s="129"/>
      <c r="D25" s="144"/>
      <c r="E25" s="112"/>
      <c r="F25" s="87">
        <f t="shared" ref="F25:F51" si="2">D25*E25</f>
        <v>0</v>
      </c>
      <c r="G25" s="146"/>
      <c r="H25" s="130"/>
      <c r="I25" s="118" t="e">
        <f>VLOOKUP(H25,Presupuesto!$B$11:$C$565,2,0)</f>
        <v>#N/A</v>
      </c>
      <c r="J25" s="88" t="str">
        <f t="shared" si="1"/>
        <v>Investigación Científica</v>
      </c>
      <c r="K25" s="88" t="s">
        <v>720</v>
      </c>
    </row>
    <row r="26" spans="3:11" hidden="1" x14ac:dyDescent="0.25">
      <c r="C26" s="129"/>
      <c r="D26" s="144"/>
      <c r="E26" s="112"/>
      <c r="F26" s="87">
        <f t="shared" si="2"/>
        <v>0</v>
      </c>
      <c r="G26" s="146"/>
      <c r="H26" s="130"/>
      <c r="I26" s="118" t="e">
        <f>VLOOKUP(H26,Presupuesto!$B$11:$C$565,2,0)</f>
        <v>#N/A</v>
      </c>
      <c r="J26" s="88" t="str">
        <f t="shared" si="1"/>
        <v>Investigación Científica</v>
      </c>
      <c r="K26" s="88" t="s">
        <v>720</v>
      </c>
    </row>
    <row r="27" spans="3:11" hidden="1" x14ac:dyDescent="0.25">
      <c r="C27" s="129"/>
      <c r="D27" s="144"/>
      <c r="E27" s="112"/>
      <c r="F27" s="87">
        <f t="shared" si="2"/>
        <v>0</v>
      </c>
      <c r="G27" s="146"/>
      <c r="H27" s="130"/>
      <c r="I27" s="118" t="e">
        <f>VLOOKUP(H27,Presupuesto!$B$11:$C$565,2,0)</f>
        <v>#N/A</v>
      </c>
      <c r="J27" s="88" t="str">
        <f t="shared" si="1"/>
        <v>Investigación Científica</v>
      </c>
      <c r="K27" s="88" t="s">
        <v>720</v>
      </c>
    </row>
    <row r="28" spans="3:11" hidden="1" x14ac:dyDescent="0.25">
      <c r="C28" s="129"/>
      <c r="D28" s="144"/>
      <c r="E28" s="112"/>
      <c r="F28" s="87">
        <f t="shared" si="2"/>
        <v>0</v>
      </c>
      <c r="G28" s="146"/>
      <c r="H28" s="130"/>
      <c r="I28" s="118" t="e">
        <f>VLOOKUP(H28,Presupuesto!$B$11:$C$565,2,0)</f>
        <v>#N/A</v>
      </c>
      <c r="J28" s="88" t="str">
        <f t="shared" si="1"/>
        <v>Investigación Científica</v>
      </c>
      <c r="K28" s="88" t="s">
        <v>720</v>
      </c>
    </row>
    <row r="29" spans="3:11" hidden="1" x14ac:dyDescent="0.25">
      <c r="C29" s="129"/>
      <c r="D29" s="144"/>
      <c r="E29" s="112"/>
      <c r="F29" s="87">
        <f t="shared" si="2"/>
        <v>0</v>
      </c>
      <c r="G29" s="146"/>
      <c r="H29" s="130"/>
      <c r="I29" s="118" t="e">
        <f>VLOOKUP(H29,Presupuesto!$B$11:$C$565,2,0)</f>
        <v>#N/A</v>
      </c>
      <c r="J29" s="88" t="str">
        <f t="shared" si="1"/>
        <v>Investigación Científica</v>
      </c>
      <c r="K29" s="88" t="s">
        <v>720</v>
      </c>
    </row>
    <row r="30" spans="3:11" hidden="1" x14ac:dyDescent="0.25">
      <c r="C30" s="129"/>
      <c r="D30" s="144"/>
      <c r="E30" s="112"/>
      <c r="F30" s="87">
        <f t="shared" si="2"/>
        <v>0</v>
      </c>
      <c r="G30" s="146"/>
      <c r="H30" s="130"/>
      <c r="I30" s="118" t="e">
        <f>VLOOKUP(H30,Presupuesto!$B$11:$C$565,2,0)</f>
        <v>#N/A</v>
      </c>
      <c r="J30" s="88" t="str">
        <f t="shared" si="1"/>
        <v>Investigación Científica</v>
      </c>
      <c r="K30" s="88" t="s">
        <v>720</v>
      </c>
    </row>
    <row r="31" spans="3:11" hidden="1" x14ac:dyDescent="0.25">
      <c r="C31" s="129"/>
      <c r="D31" s="144"/>
      <c r="E31" s="112"/>
      <c r="F31" s="87">
        <f t="shared" si="2"/>
        <v>0</v>
      </c>
      <c r="G31" s="146"/>
      <c r="H31" s="130"/>
      <c r="I31" s="118" t="e">
        <f>VLOOKUP(H31,Presupuesto!$B$11:$C$565,2,0)</f>
        <v>#N/A</v>
      </c>
      <c r="J31" s="88" t="str">
        <f t="shared" si="1"/>
        <v>Investigación Científica</v>
      </c>
      <c r="K31" s="88" t="s">
        <v>720</v>
      </c>
    </row>
    <row r="32" spans="3:11" hidden="1" x14ac:dyDescent="0.25">
      <c r="C32" s="129"/>
      <c r="D32" s="144"/>
      <c r="E32" s="112"/>
      <c r="F32" s="87">
        <f t="shared" si="2"/>
        <v>0</v>
      </c>
      <c r="G32" s="146"/>
      <c r="H32" s="130"/>
      <c r="I32" s="118" t="e">
        <f>VLOOKUP(H32,Presupuesto!$B$11:$C$565,2,0)</f>
        <v>#N/A</v>
      </c>
      <c r="J32" s="88" t="str">
        <f t="shared" si="1"/>
        <v>Investigación Científica</v>
      </c>
      <c r="K32" s="88" t="s">
        <v>720</v>
      </c>
    </row>
    <row r="33" spans="3:11" hidden="1" x14ac:dyDescent="0.25">
      <c r="C33" s="129"/>
      <c r="D33" s="144"/>
      <c r="E33" s="112"/>
      <c r="F33" s="87">
        <f t="shared" si="2"/>
        <v>0</v>
      </c>
      <c r="G33" s="146"/>
      <c r="H33" s="130"/>
      <c r="I33" s="118" t="e">
        <f>VLOOKUP(H33,Presupuesto!$B$11:$C$565,2,0)</f>
        <v>#N/A</v>
      </c>
      <c r="J33" s="88" t="str">
        <f t="shared" si="1"/>
        <v>Investigación Científica</v>
      </c>
      <c r="K33" s="88" t="s">
        <v>720</v>
      </c>
    </row>
    <row r="34" spans="3:11" hidden="1" x14ac:dyDescent="0.25">
      <c r="C34" s="129"/>
      <c r="D34" s="144"/>
      <c r="E34" s="112"/>
      <c r="F34" s="87">
        <f t="shared" si="2"/>
        <v>0</v>
      </c>
      <c r="G34" s="146"/>
      <c r="H34" s="130"/>
      <c r="I34" s="118" t="e">
        <f>VLOOKUP(H34,Presupuesto!$B$11:$C$565,2,0)</f>
        <v>#N/A</v>
      </c>
      <c r="J34" s="88" t="str">
        <f t="shared" si="1"/>
        <v>Investigación Científica</v>
      </c>
      <c r="K34" s="88" t="s">
        <v>720</v>
      </c>
    </row>
    <row r="35" spans="3:11" hidden="1" x14ac:dyDescent="0.25">
      <c r="C35" s="129"/>
      <c r="D35" s="144"/>
      <c r="E35" s="112"/>
      <c r="F35" s="87">
        <f t="shared" si="2"/>
        <v>0</v>
      </c>
      <c r="G35" s="146"/>
      <c r="H35" s="130"/>
      <c r="I35" s="118" t="e">
        <f>VLOOKUP(H35,Presupuesto!$B$11:$C$565,2,0)</f>
        <v>#N/A</v>
      </c>
      <c r="J35" s="88" t="str">
        <f t="shared" si="1"/>
        <v>Investigación Científica</v>
      </c>
      <c r="K35" s="88" t="s">
        <v>720</v>
      </c>
    </row>
    <row r="36" spans="3:11" hidden="1" x14ac:dyDescent="0.25">
      <c r="C36" s="129"/>
      <c r="D36" s="144"/>
      <c r="E36" s="112"/>
      <c r="F36" s="87">
        <f t="shared" si="2"/>
        <v>0</v>
      </c>
      <c r="G36" s="146"/>
      <c r="H36" s="130"/>
      <c r="I36" s="118" t="e">
        <f>VLOOKUP(H36,Presupuesto!$B$11:$C$565,2,0)</f>
        <v>#N/A</v>
      </c>
      <c r="J36" s="88" t="str">
        <f t="shared" si="1"/>
        <v>Investigación Científica</v>
      </c>
      <c r="K36" s="88" t="s">
        <v>720</v>
      </c>
    </row>
    <row r="37" spans="3:11" hidden="1" x14ac:dyDescent="0.25">
      <c r="C37" s="129"/>
      <c r="D37" s="144"/>
      <c r="E37" s="112"/>
      <c r="F37" s="87">
        <f t="shared" si="2"/>
        <v>0</v>
      </c>
      <c r="G37" s="146"/>
      <c r="H37" s="130"/>
      <c r="I37" s="118" t="e">
        <f>VLOOKUP(H37,Presupuesto!$B$11:$C$565,2,0)</f>
        <v>#N/A</v>
      </c>
      <c r="J37" s="88" t="str">
        <f t="shared" si="1"/>
        <v>Investigación Científica</v>
      </c>
      <c r="K37" s="88" t="s">
        <v>720</v>
      </c>
    </row>
    <row r="38" spans="3:11" hidden="1" x14ac:dyDescent="0.25">
      <c r="C38" s="129"/>
      <c r="D38" s="144"/>
      <c r="E38" s="112"/>
      <c r="F38" s="87">
        <f t="shared" si="2"/>
        <v>0</v>
      </c>
      <c r="G38" s="146"/>
      <c r="H38" s="130"/>
      <c r="I38" s="118" t="e">
        <f>VLOOKUP(H38,Presupuesto!$B$11:$C$565,2,0)</f>
        <v>#N/A</v>
      </c>
      <c r="J38" s="88" t="str">
        <f t="shared" si="1"/>
        <v>Investigación Científica</v>
      </c>
      <c r="K38" s="88" t="s">
        <v>720</v>
      </c>
    </row>
    <row r="39" spans="3:11" hidden="1" x14ac:dyDescent="0.25">
      <c r="C39" s="131"/>
      <c r="D39" s="137"/>
      <c r="E39" s="108"/>
      <c r="F39" s="87">
        <f t="shared" ref="F39:F45" si="3">D39*E39</f>
        <v>0</v>
      </c>
      <c r="G39" s="146"/>
      <c r="H39" s="132"/>
      <c r="I39" s="118" t="e">
        <f>VLOOKUP(H39,Presupuesto!$B$11:$C$565,2,0)</f>
        <v>#N/A</v>
      </c>
      <c r="J39" s="88" t="str">
        <f t="shared" si="1"/>
        <v>Investigación Científica</v>
      </c>
      <c r="K39" s="88" t="s">
        <v>720</v>
      </c>
    </row>
    <row r="40" spans="3:11" hidden="1" x14ac:dyDescent="0.25">
      <c r="C40" s="131"/>
      <c r="D40" s="137"/>
      <c r="E40" s="108"/>
      <c r="F40" s="87">
        <f t="shared" si="3"/>
        <v>0</v>
      </c>
      <c r="G40" s="146"/>
      <c r="H40" s="132"/>
      <c r="I40" s="118" t="e">
        <f>VLOOKUP(H40,Presupuesto!$B$11:$C$565,2,0)</f>
        <v>#N/A</v>
      </c>
      <c r="J40" s="88" t="str">
        <f t="shared" si="1"/>
        <v>Investigación Científica</v>
      </c>
      <c r="K40" s="88" t="s">
        <v>720</v>
      </c>
    </row>
    <row r="41" spans="3:11" hidden="1" x14ac:dyDescent="0.25">
      <c r="C41" s="131"/>
      <c r="D41" s="137"/>
      <c r="E41" s="108"/>
      <c r="F41" s="87">
        <f t="shared" si="3"/>
        <v>0</v>
      </c>
      <c r="G41" s="146"/>
      <c r="H41" s="132"/>
      <c r="I41" s="118" t="e">
        <f>VLOOKUP(H41,Presupuesto!$B$11:$C$565,2,0)</f>
        <v>#N/A</v>
      </c>
      <c r="J41" s="88" t="str">
        <f t="shared" si="1"/>
        <v>Investigación Científica</v>
      </c>
      <c r="K41" s="88" t="s">
        <v>720</v>
      </c>
    </row>
    <row r="42" spans="3:11" hidden="1" x14ac:dyDescent="0.25">
      <c r="C42" s="131"/>
      <c r="D42" s="137"/>
      <c r="E42" s="108"/>
      <c r="F42" s="87">
        <f t="shared" si="3"/>
        <v>0</v>
      </c>
      <c r="G42" s="146"/>
      <c r="H42" s="132"/>
      <c r="I42" s="118" t="e">
        <f>VLOOKUP(H42,Presupuesto!$B$11:$C$565,2,0)</f>
        <v>#N/A</v>
      </c>
      <c r="J42" s="88" t="str">
        <f t="shared" si="1"/>
        <v>Investigación Científica</v>
      </c>
      <c r="K42" s="88" t="s">
        <v>720</v>
      </c>
    </row>
    <row r="43" spans="3:11" hidden="1" x14ac:dyDescent="0.25">
      <c r="C43" s="131"/>
      <c r="D43" s="137"/>
      <c r="E43" s="108"/>
      <c r="F43" s="87">
        <f t="shared" si="3"/>
        <v>0</v>
      </c>
      <c r="G43" s="146"/>
      <c r="H43" s="132"/>
      <c r="I43" s="118" t="e">
        <f>VLOOKUP(H43,Presupuesto!$B$11:$C$565,2,0)</f>
        <v>#N/A</v>
      </c>
      <c r="J43" s="88" t="str">
        <f t="shared" si="1"/>
        <v>Investigación Científica</v>
      </c>
      <c r="K43" s="88" t="s">
        <v>720</v>
      </c>
    </row>
    <row r="44" spans="3:11" hidden="1" x14ac:dyDescent="0.25">
      <c r="C44" s="131"/>
      <c r="D44" s="137"/>
      <c r="E44" s="108"/>
      <c r="F44" s="87">
        <f t="shared" si="3"/>
        <v>0</v>
      </c>
      <c r="G44" s="146"/>
      <c r="H44" s="132"/>
      <c r="I44" s="118" t="e">
        <f>VLOOKUP(H44,Presupuesto!$B$11:$C$565,2,0)</f>
        <v>#N/A</v>
      </c>
      <c r="J44" s="88" t="str">
        <f t="shared" si="1"/>
        <v>Investigación Científica</v>
      </c>
      <c r="K44" s="88" t="s">
        <v>720</v>
      </c>
    </row>
    <row r="45" spans="3:11" hidden="1" x14ac:dyDescent="0.25">
      <c r="C45" s="131"/>
      <c r="D45" s="137"/>
      <c r="E45" s="108"/>
      <c r="F45" s="87">
        <f t="shared" si="3"/>
        <v>0</v>
      </c>
      <c r="G45" s="146"/>
      <c r="H45" s="132"/>
      <c r="I45" s="118" t="e">
        <f>VLOOKUP(H45,Presupuesto!$B$11:$C$565,2,0)</f>
        <v>#N/A</v>
      </c>
      <c r="J45" s="88" t="str">
        <f t="shared" si="1"/>
        <v>Investigación Científica</v>
      </c>
      <c r="K45" s="88" t="s">
        <v>720</v>
      </c>
    </row>
    <row r="46" spans="3:11" hidden="1" x14ac:dyDescent="0.25">
      <c r="C46" s="131"/>
      <c r="D46" s="137"/>
      <c r="E46" s="108"/>
      <c r="F46" s="87">
        <f t="shared" si="2"/>
        <v>0</v>
      </c>
      <c r="G46" s="146"/>
      <c r="H46" s="132"/>
      <c r="I46" s="118" t="e">
        <f>VLOOKUP(H46,Presupuesto!$B$11:$C$565,2,0)</f>
        <v>#N/A</v>
      </c>
      <c r="J46" s="88" t="str">
        <f t="shared" si="1"/>
        <v>Investigación Científica</v>
      </c>
      <c r="K46" s="88" t="s">
        <v>720</v>
      </c>
    </row>
    <row r="47" spans="3:11" hidden="1" x14ac:dyDescent="0.25">
      <c r="C47" s="133"/>
      <c r="D47" s="137"/>
      <c r="E47" s="108"/>
      <c r="F47" s="87">
        <f t="shared" si="2"/>
        <v>0</v>
      </c>
      <c r="G47" s="146"/>
      <c r="H47" s="134"/>
      <c r="I47" s="118" t="e">
        <f>VLOOKUP(H47,Presupuesto!$B$11:$C$565,2,0)</f>
        <v>#N/A</v>
      </c>
      <c r="J47" s="88" t="str">
        <f t="shared" si="1"/>
        <v>Investigación Científica</v>
      </c>
      <c r="K47" s="88" t="s">
        <v>732</v>
      </c>
    </row>
    <row r="48" spans="3:11" hidden="1" x14ac:dyDescent="0.25">
      <c r="C48" s="133"/>
      <c r="D48" s="137"/>
      <c r="E48" s="108"/>
      <c r="F48" s="87">
        <f t="shared" si="2"/>
        <v>0</v>
      </c>
      <c r="G48" s="146"/>
      <c r="H48" s="134"/>
      <c r="I48" s="118" t="e">
        <f>VLOOKUP(H48,Presupuesto!$B$11:$C$565,2,0)</f>
        <v>#N/A</v>
      </c>
      <c r="J48" s="88" t="str">
        <f t="shared" si="1"/>
        <v>Investigación Científica</v>
      </c>
      <c r="K48" s="88" t="s">
        <v>720</v>
      </c>
    </row>
    <row r="49" spans="3:11" hidden="1" x14ac:dyDescent="0.25">
      <c r="C49" s="133"/>
      <c r="D49" s="137"/>
      <c r="E49" s="108"/>
      <c r="F49" s="87">
        <f t="shared" si="2"/>
        <v>0</v>
      </c>
      <c r="G49" s="146"/>
      <c r="H49" s="134"/>
      <c r="I49" s="118" t="e">
        <f>VLOOKUP(H49,Presupuesto!$B$11:$C$565,2,0)</f>
        <v>#N/A</v>
      </c>
      <c r="J49" s="88" t="str">
        <f t="shared" si="1"/>
        <v>Investigación Científica</v>
      </c>
      <c r="K49" s="88" t="s">
        <v>720</v>
      </c>
    </row>
    <row r="50" spans="3:11" hidden="1" x14ac:dyDescent="0.25">
      <c r="C50" s="133"/>
      <c r="D50" s="137"/>
      <c r="E50" s="108"/>
      <c r="F50" s="87">
        <f t="shared" si="2"/>
        <v>0</v>
      </c>
      <c r="G50" s="146"/>
      <c r="H50" s="134"/>
      <c r="I50" s="118" t="e">
        <f>VLOOKUP(H50,Presupuesto!$B$11:$C$565,2,0)</f>
        <v>#N/A</v>
      </c>
      <c r="J50" s="88" t="str">
        <f t="shared" si="1"/>
        <v>Investigación Científica</v>
      </c>
      <c r="K50" s="88" t="s">
        <v>720</v>
      </c>
    </row>
    <row r="51" spans="3:11" ht="15.75" hidden="1" thickBot="1" x14ac:dyDescent="0.3">
      <c r="C51" s="135"/>
      <c r="D51" s="145"/>
      <c r="E51" s="93"/>
      <c r="F51" s="95">
        <f t="shared" si="2"/>
        <v>0</v>
      </c>
      <c r="G51" s="147"/>
      <c r="H51" s="136"/>
      <c r="I51" s="120" t="e">
        <f>VLOOKUP(H51,Presupuesto!$B$11:$C$565,2,0)</f>
        <v>#N/A</v>
      </c>
      <c r="J51" s="96" t="str">
        <f t="shared" si="1"/>
        <v>Investigación Científica</v>
      </c>
      <c r="K51" s="113" t="s">
        <v>719</v>
      </c>
    </row>
    <row r="53" spans="3:11" ht="15.75" thickBot="1" x14ac:dyDescent="0.3">
      <c r="C53" s="254"/>
      <c r="D53" s="254"/>
      <c r="E53" s="254"/>
      <c r="F53" s="82"/>
      <c r="G53" s="81"/>
      <c r="H53" s="82"/>
      <c r="I53" s="82"/>
      <c r="J53" s="254"/>
      <c r="K53" s="254"/>
    </row>
    <row r="54" spans="3:11" ht="15.75" thickBot="1" x14ac:dyDescent="0.3">
      <c r="C54" s="143" t="s">
        <v>1385</v>
      </c>
      <c r="D54" s="231">
        <f>SUM(F61:F95)</f>
        <v>160000</v>
      </c>
      <c r="E54" s="254"/>
      <c r="F54" s="68"/>
      <c r="G54" s="72"/>
      <c r="H54" s="68"/>
      <c r="I54" s="68"/>
      <c r="J54" s="254"/>
      <c r="K54" s="254"/>
    </row>
    <row r="55" spans="3:11" x14ac:dyDescent="0.25">
      <c r="C55" s="68"/>
      <c r="D55" s="31"/>
      <c r="E55" s="84"/>
      <c r="F55" s="84"/>
      <c r="G55" s="84"/>
      <c r="H55" s="69"/>
      <c r="I55" s="69"/>
      <c r="J55" s="69"/>
      <c r="K55" s="102"/>
    </row>
    <row r="56" spans="3:11" x14ac:dyDescent="0.25">
      <c r="C56" s="68"/>
      <c r="D56" s="31"/>
      <c r="E56" s="84"/>
      <c r="F56" s="84"/>
      <c r="G56" s="84"/>
      <c r="H56" s="69"/>
      <c r="I56" s="69"/>
      <c r="J56" s="69"/>
      <c r="K56" s="102"/>
    </row>
    <row r="57" spans="3:11" ht="15.75" x14ac:dyDescent="0.25">
      <c r="C57" s="172" t="s">
        <v>1309</v>
      </c>
      <c r="D57" s="230" t="s">
        <v>1389</v>
      </c>
      <c r="E57" s="84"/>
      <c r="F57" s="84"/>
      <c r="G57" s="84"/>
      <c r="H57" s="69"/>
      <c r="I57" s="69"/>
      <c r="J57" s="69"/>
      <c r="K57" s="102"/>
    </row>
    <row r="58" spans="3:11" ht="18.75" x14ac:dyDescent="0.25">
      <c r="C58" s="173"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2. Publicar la edición de la Revista Científica de Letras y de la Revista de la Facultad.(Aprox. 80,000.00 por cada una).</v>
      </c>
      <c r="D58" s="31"/>
      <c r="E58" s="84"/>
      <c r="F58" s="84"/>
      <c r="G58" s="84"/>
      <c r="H58" s="69"/>
      <c r="I58" s="69"/>
      <c r="J58" s="69"/>
      <c r="K58" s="102"/>
    </row>
    <row r="59" spans="3:11" ht="15.75" thickBot="1" x14ac:dyDescent="0.3">
      <c r="C59" s="254"/>
      <c r="D59" s="254"/>
      <c r="E59" s="254"/>
      <c r="F59" s="84"/>
      <c r="G59" s="69"/>
      <c r="H59" s="69"/>
      <c r="I59" s="69"/>
      <c r="J59" s="254"/>
      <c r="K59" s="254"/>
    </row>
    <row r="60" spans="3:11" ht="30.75" thickBot="1" x14ac:dyDescent="0.3">
      <c r="C60" s="117" t="s">
        <v>1311</v>
      </c>
      <c r="D60" s="117" t="s">
        <v>99</v>
      </c>
      <c r="E60" s="124" t="s">
        <v>1313</v>
      </c>
      <c r="F60" s="123" t="s">
        <v>1314</v>
      </c>
      <c r="G60" s="121" t="s">
        <v>1315</v>
      </c>
      <c r="H60" s="124" t="s">
        <v>1316</v>
      </c>
      <c r="I60" s="121" t="s">
        <v>711</v>
      </c>
      <c r="J60" s="121" t="s">
        <v>1317</v>
      </c>
      <c r="K60" s="121" t="s">
        <v>1318</v>
      </c>
    </row>
    <row r="61" spans="3:11" hidden="1" x14ac:dyDescent="0.25">
      <c r="C61" s="183" t="s">
        <v>1284</v>
      </c>
      <c r="D61" s="184"/>
      <c r="E61" s="182">
        <f>HLOOKUP(C61,$AH$2:$BU$3,2,0)</f>
        <v>620</v>
      </c>
      <c r="F61" s="87">
        <f t="shared" ref="F61:F95" si="4">D61*E61</f>
        <v>0</v>
      </c>
      <c r="G61" s="146"/>
      <c r="H61" s="130"/>
      <c r="I61" s="118" t="e">
        <f>VLOOKUP(H61,Presupuesto!$B$11:$C$565,2,0)</f>
        <v>#N/A</v>
      </c>
      <c r="J61" s="181" t="s">
        <v>81</v>
      </c>
      <c r="K61" s="88" t="s">
        <v>719</v>
      </c>
    </row>
    <row r="62" spans="3:11" x14ac:dyDescent="0.25">
      <c r="C62" s="129" t="s">
        <v>1390</v>
      </c>
      <c r="D62" s="144">
        <v>320</v>
      </c>
      <c r="E62" s="112">
        <v>500</v>
      </c>
      <c r="F62" s="87">
        <f t="shared" si="4"/>
        <v>160000</v>
      </c>
      <c r="G62" s="146" t="s">
        <v>703</v>
      </c>
      <c r="H62" s="130" t="s">
        <v>307</v>
      </c>
      <c r="I62" s="118" t="str">
        <f>VLOOKUP(H62,Presupuesto!$B$11:$C$565,2,0)</f>
        <v>SERVICIOS DE IMPRENTA PUBLIC.Y REPRODUCCION</v>
      </c>
      <c r="J62" s="88" t="s">
        <v>51</v>
      </c>
      <c r="K62" s="88" t="s">
        <v>728</v>
      </c>
    </row>
    <row r="63" spans="3:11" hidden="1" x14ac:dyDescent="0.25">
      <c r="C63" s="129"/>
      <c r="D63" s="144"/>
      <c r="E63" s="112"/>
      <c r="F63" s="87">
        <f t="shared" si="4"/>
        <v>0</v>
      </c>
      <c r="G63" s="146"/>
      <c r="H63" s="130"/>
      <c r="I63" s="118" t="e">
        <f>VLOOKUP(H63,Presupuesto!$B$11:$C$565,2,0)</f>
        <v>#N/A</v>
      </c>
      <c r="J63" s="88" t="str">
        <f t="shared" ref="J63:J95" si="5">$J$61</f>
        <v>Desarrollo del Sistema de Educación Superior</v>
      </c>
      <c r="K63" s="88" t="s">
        <v>720</v>
      </c>
    </row>
    <row r="64" spans="3:11" hidden="1" x14ac:dyDescent="0.25">
      <c r="C64" s="129"/>
      <c r="D64" s="144"/>
      <c r="E64" s="112"/>
      <c r="F64" s="87">
        <f t="shared" si="4"/>
        <v>0</v>
      </c>
      <c r="G64" s="146"/>
      <c r="H64" s="130"/>
      <c r="I64" s="118" t="e">
        <f>VLOOKUP(H64,Presupuesto!$B$11:$C$565,2,0)</f>
        <v>#N/A</v>
      </c>
      <c r="J64" s="88" t="str">
        <f t="shared" si="5"/>
        <v>Desarrollo del Sistema de Educación Superior</v>
      </c>
      <c r="K64" s="88" t="s">
        <v>720</v>
      </c>
    </row>
    <row r="65" spans="3:11" hidden="1" x14ac:dyDescent="0.25">
      <c r="C65" s="129"/>
      <c r="D65" s="144"/>
      <c r="E65" s="112"/>
      <c r="F65" s="87">
        <f t="shared" si="4"/>
        <v>0</v>
      </c>
      <c r="G65" s="146"/>
      <c r="H65" s="130"/>
      <c r="I65" s="118" t="e">
        <f>VLOOKUP(H65,Presupuesto!$B$11:$C$565,2,0)</f>
        <v>#N/A</v>
      </c>
      <c r="J65" s="88" t="str">
        <f t="shared" si="5"/>
        <v>Desarrollo del Sistema de Educación Superior</v>
      </c>
      <c r="K65" s="88" t="s">
        <v>720</v>
      </c>
    </row>
    <row r="66" spans="3:11" hidden="1" x14ac:dyDescent="0.25">
      <c r="C66" s="129"/>
      <c r="D66" s="144"/>
      <c r="E66" s="112"/>
      <c r="F66" s="87">
        <f t="shared" si="4"/>
        <v>0</v>
      </c>
      <c r="G66" s="146"/>
      <c r="H66" s="130"/>
      <c r="I66" s="118" t="e">
        <f>VLOOKUP(H66,Presupuesto!$B$11:$C$565,2,0)</f>
        <v>#N/A</v>
      </c>
      <c r="J66" s="88" t="str">
        <f t="shared" si="5"/>
        <v>Desarrollo del Sistema de Educación Superior</v>
      </c>
      <c r="K66" s="88" t="s">
        <v>729</v>
      </c>
    </row>
    <row r="67" spans="3:11" hidden="1" x14ac:dyDescent="0.25">
      <c r="C67" s="129"/>
      <c r="D67" s="144"/>
      <c r="E67" s="112"/>
      <c r="F67" s="87">
        <f t="shared" si="4"/>
        <v>0</v>
      </c>
      <c r="G67" s="146"/>
      <c r="H67" s="130"/>
      <c r="I67" s="118" t="e">
        <f>VLOOKUP(H67,Presupuesto!$B$11:$C$565,2,0)</f>
        <v>#N/A</v>
      </c>
      <c r="J67" s="88" t="str">
        <f t="shared" si="5"/>
        <v>Desarrollo del Sistema de Educación Superior</v>
      </c>
      <c r="K67" s="88" t="s">
        <v>720</v>
      </c>
    </row>
    <row r="68" spans="3:11" hidden="1" x14ac:dyDescent="0.25">
      <c r="C68" s="129"/>
      <c r="D68" s="144"/>
      <c r="E68" s="112"/>
      <c r="F68" s="87">
        <f t="shared" si="4"/>
        <v>0</v>
      </c>
      <c r="G68" s="146"/>
      <c r="H68" s="130"/>
      <c r="I68" s="118" t="e">
        <f>VLOOKUP(H68,Presupuesto!$B$11:$C$565,2,0)</f>
        <v>#N/A</v>
      </c>
      <c r="J68" s="88" t="str">
        <f t="shared" si="5"/>
        <v>Desarrollo del Sistema de Educación Superior</v>
      </c>
      <c r="K68" s="88" t="s">
        <v>720</v>
      </c>
    </row>
    <row r="69" spans="3:11" hidden="1" x14ac:dyDescent="0.25">
      <c r="C69" s="129"/>
      <c r="D69" s="144"/>
      <c r="E69" s="112"/>
      <c r="F69" s="87">
        <f t="shared" si="4"/>
        <v>0</v>
      </c>
      <c r="G69" s="146"/>
      <c r="H69" s="130"/>
      <c r="I69" s="118" t="e">
        <f>VLOOKUP(H69,Presupuesto!$B$11:$C$565,2,0)</f>
        <v>#N/A</v>
      </c>
      <c r="J69" s="88" t="str">
        <f t="shared" si="5"/>
        <v>Desarrollo del Sistema de Educación Superior</v>
      </c>
      <c r="K69" s="88" t="s">
        <v>720</v>
      </c>
    </row>
    <row r="70" spans="3:11" hidden="1" x14ac:dyDescent="0.25">
      <c r="C70" s="129"/>
      <c r="D70" s="144"/>
      <c r="E70" s="112"/>
      <c r="F70" s="87">
        <f t="shared" si="4"/>
        <v>0</v>
      </c>
      <c r="G70" s="146"/>
      <c r="H70" s="130"/>
      <c r="I70" s="118" t="e">
        <f>VLOOKUP(H70,Presupuesto!$B$11:$C$565,2,0)</f>
        <v>#N/A</v>
      </c>
      <c r="J70" s="88" t="str">
        <f t="shared" si="5"/>
        <v>Desarrollo del Sistema de Educación Superior</v>
      </c>
      <c r="K70" s="88" t="s">
        <v>720</v>
      </c>
    </row>
    <row r="71" spans="3:11" hidden="1" x14ac:dyDescent="0.25">
      <c r="C71" s="129"/>
      <c r="D71" s="144"/>
      <c r="E71" s="112"/>
      <c r="F71" s="87">
        <f t="shared" si="4"/>
        <v>0</v>
      </c>
      <c r="G71" s="146"/>
      <c r="H71" s="130"/>
      <c r="I71" s="118" t="e">
        <f>VLOOKUP(H71,Presupuesto!$B$11:$C$565,2,0)</f>
        <v>#N/A</v>
      </c>
      <c r="J71" s="88" t="str">
        <f t="shared" si="5"/>
        <v>Desarrollo del Sistema de Educación Superior</v>
      </c>
      <c r="K71" s="88" t="s">
        <v>720</v>
      </c>
    </row>
    <row r="72" spans="3:11" hidden="1" x14ac:dyDescent="0.25">
      <c r="C72" s="129"/>
      <c r="D72" s="144"/>
      <c r="E72" s="112"/>
      <c r="F72" s="87">
        <f t="shared" si="4"/>
        <v>0</v>
      </c>
      <c r="G72" s="146"/>
      <c r="H72" s="130"/>
      <c r="I72" s="118" t="e">
        <f>VLOOKUP(H72,Presupuesto!$B$11:$C$565,2,0)</f>
        <v>#N/A</v>
      </c>
      <c r="J72" s="88" t="str">
        <f t="shared" si="5"/>
        <v>Desarrollo del Sistema de Educación Superior</v>
      </c>
      <c r="K72" s="88" t="s">
        <v>720</v>
      </c>
    </row>
    <row r="73" spans="3:11" hidden="1" x14ac:dyDescent="0.25">
      <c r="C73" s="129"/>
      <c r="D73" s="144"/>
      <c r="E73" s="112"/>
      <c r="F73" s="87">
        <f t="shared" si="4"/>
        <v>0</v>
      </c>
      <c r="G73" s="146"/>
      <c r="H73" s="130"/>
      <c r="I73" s="118" t="e">
        <f>VLOOKUP(H73,Presupuesto!$B$11:$C$565,2,0)</f>
        <v>#N/A</v>
      </c>
      <c r="J73" s="88" t="str">
        <f t="shared" si="5"/>
        <v>Desarrollo del Sistema de Educación Superior</v>
      </c>
      <c r="K73" s="88" t="s">
        <v>720</v>
      </c>
    </row>
    <row r="74" spans="3:11" hidden="1" x14ac:dyDescent="0.25">
      <c r="C74" s="129"/>
      <c r="D74" s="144"/>
      <c r="E74" s="112"/>
      <c r="F74" s="87">
        <f t="shared" si="4"/>
        <v>0</v>
      </c>
      <c r="G74" s="146"/>
      <c r="H74" s="130"/>
      <c r="I74" s="118" t="e">
        <f>VLOOKUP(H74,Presupuesto!$B$11:$C$565,2,0)</f>
        <v>#N/A</v>
      </c>
      <c r="J74" s="88" t="str">
        <f t="shared" si="5"/>
        <v>Desarrollo del Sistema de Educación Superior</v>
      </c>
      <c r="K74" s="88" t="s">
        <v>720</v>
      </c>
    </row>
    <row r="75" spans="3:11" hidden="1" x14ac:dyDescent="0.25">
      <c r="C75" s="129"/>
      <c r="D75" s="144"/>
      <c r="E75" s="112"/>
      <c r="F75" s="87">
        <f t="shared" si="4"/>
        <v>0</v>
      </c>
      <c r="G75" s="146"/>
      <c r="H75" s="130"/>
      <c r="I75" s="118" t="e">
        <f>VLOOKUP(H75,Presupuesto!$B$11:$C$565,2,0)</f>
        <v>#N/A</v>
      </c>
      <c r="J75" s="88" t="str">
        <f t="shared" si="5"/>
        <v>Desarrollo del Sistema de Educación Superior</v>
      </c>
      <c r="K75" s="88" t="s">
        <v>720</v>
      </c>
    </row>
    <row r="76" spans="3:11" hidden="1" x14ac:dyDescent="0.25">
      <c r="C76" s="129"/>
      <c r="D76" s="144"/>
      <c r="E76" s="112"/>
      <c r="F76" s="87">
        <f t="shared" si="4"/>
        <v>0</v>
      </c>
      <c r="G76" s="146"/>
      <c r="H76" s="130"/>
      <c r="I76" s="118" t="e">
        <f>VLOOKUP(H76,Presupuesto!$B$11:$C$565,2,0)</f>
        <v>#N/A</v>
      </c>
      <c r="J76" s="88" t="str">
        <f t="shared" si="5"/>
        <v>Desarrollo del Sistema de Educación Superior</v>
      </c>
      <c r="K76" s="88" t="s">
        <v>720</v>
      </c>
    </row>
    <row r="77" spans="3:11" hidden="1" x14ac:dyDescent="0.25">
      <c r="C77" s="129"/>
      <c r="D77" s="144"/>
      <c r="E77" s="112"/>
      <c r="F77" s="87">
        <f t="shared" si="4"/>
        <v>0</v>
      </c>
      <c r="G77" s="146"/>
      <c r="H77" s="130"/>
      <c r="I77" s="118" t="e">
        <f>VLOOKUP(H77,Presupuesto!$B$11:$C$565,2,0)</f>
        <v>#N/A</v>
      </c>
      <c r="J77" s="88" t="str">
        <f t="shared" si="5"/>
        <v>Desarrollo del Sistema de Educación Superior</v>
      </c>
      <c r="K77" s="88" t="s">
        <v>720</v>
      </c>
    </row>
    <row r="78" spans="3:11" hidden="1" x14ac:dyDescent="0.25">
      <c r="C78" s="129"/>
      <c r="D78" s="144"/>
      <c r="E78" s="112"/>
      <c r="F78" s="87">
        <f t="shared" si="4"/>
        <v>0</v>
      </c>
      <c r="G78" s="146"/>
      <c r="H78" s="130"/>
      <c r="I78" s="118" t="e">
        <f>VLOOKUP(H78,Presupuesto!$B$11:$C$565,2,0)</f>
        <v>#N/A</v>
      </c>
      <c r="J78" s="88" t="str">
        <f t="shared" si="5"/>
        <v>Desarrollo del Sistema de Educación Superior</v>
      </c>
      <c r="K78" s="88" t="s">
        <v>720</v>
      </c>
    </row>
    <row r="79" spans="3:11" hidden="1" x14ac:dyDescent="0.25">
      <c r="C79" s="129"/>
      <c r="D79" s="144"/>
      <c r="E79" s="112"/>
      <c r="F79" s="87">
        <f t="shared" si="4"/>
        <v>0</v>
      </c>
      <c r="G79" s="146"/>
      <c r="H79" s="130"/>
      <c r="I79" s="118" t="e">
        <f>VLOOKUP(H79,Presupuesto!$B$11:$C$565,2,0)</f>
        <v>#N/A</v>
      </c>
      <c r="J79" s="88" t="str">
        <f t="shared" si="5"/>
        <v>Desarrollo del Sistema de Educación Superior</v>
      </c>
      <c r="K79" s="88" t="s">
        <v>720</v>
      </c>
    </row>
    <row r="80" spans="3:11" hidden="1" x14ac:dyDescent="0.25">
      <c r="C80" s="129"/>
      <c r="D80" s="144"/>
      <c r="E80" s="112"/>
      <c r="F80" s="87">
        <f t="shared" si="4"/>
        <v>0</v>
      </c>
      <c r="G80" s="146"/>
      <c r="H80" s="130"/>
      <c r="I80" s="118" t="e">
        <f>VLOOKUP(H80,Presupuesto!$B$11:$C$565,2,0)</f>
        <v>#N/A</v>
      </c>
      <c r="J80" s="88" t="str">
        <f t="shared" si="5"/>
        <v>Desarrollo del Sistema de Educación Superior</v>
      </c>
      <c r="K80" s="88" t="s">
        <v>720</v>
      </c>
    </row>
    <row r="81" spans="3:11" hidden="1" x14ac:dyDescent="0.25">
      <c r="C81" s="129"/>
      <c r="D81" s="144"/>
      <c r="E81" s="112"/>
      <c r="F81" s="87">
        <f t="shared" si="4"/>
        <v>0</v>
      </c>
      <c r="G81" s="146"/>
      <c r="H81" s="130"/>
      <c r="I81" s="118" t="e">
        <f>VLOOKUP(H81,Presupuesto!$B$11:$C$565,2,0)</f>
        <v>#N/A</v>
      </c>
      <c r="J81" s="88" t="str">
        <f t="shared" si="5"/>
        <v>Desarrollo del Sistema de Educación Superior</v>
      </c>
      <c r="K81" s="88" t="s">
        <v>720</v>
      </c>
    </row>
    <row r="82" spans="3:11" hidden="1" x14ac:dyDescent="0.25">
      <c r="C82" s="129"/>
      <c r="D82" s="144"/>
      <c r="E82" s="112"/>
      <c r="F82" s="87">
        <f t="shared" si="4"/>
        <v>0</v>
      </c>
      <c r="G82" s="146"/>
      <c r="H82" s="130"/>
      <c r="I82" s="118" t="e">
        <f>VLOOKUP(H82,Presupuesto!$B$11:$C$565,2,0)</f>
        <v>#N/A</v>
      </c>
      <c r="J82" s="88" t="str">
        <f t="shared" si="5"/>
        <v>Desarrollo del Sistema de Educación Superior</v>
      </c>
      <c r="K82" s="88" t="s">
        <v>720</v>
      </c>
    </row>
    <row r="83" spans="3:11" hidden="1" x14ac:dyDescent="0.25">
      <c r="C83" s="131"/>
      <c r="D83" s="137"/>
      <c r="E83" s="108"/>
      <c r="F83" s="87">
        <f t="shared" si="4"/>
        <v>0</v>
      </c>
      <c r="G83" s="146"/>
      <c r="H83" s="132"/>
      <c r="I83" s="118" t="e">
        <f>VLOOKUP(H83,Presupuesto!$B$11:$C$565,2,0)</f>
        <v>#N/A</v>
      </c>
      <c r="J83" s="88" t="str">
        <f t="shared" si="5"/>
        <v>Desarrollo del Sistema de Educación Superior</v>
      </c>
      <c r="K83" s="88" t="s">
        <v>720</v>
      </c>
    </row>
    <row r="84" spans="3:11" hidden="1" x14ac:dyDescent="0.25">
      <c r="C84" s="131"/>
      <c r="D84" s="137"/>
      <c r="E84" s="108"/>
      <c r="F84" s="87">
        <f t="shared" si="4"/>
        <v>0</v>
      </c>
      <c r="G84" s="146"/>
      <c r="H84" s="132"/>
      <c r="I84" s="118" t="e">
        <f>VLOOKUP(H84,Presupuesto!$B$11:$C$565,2,0)</f>
        <v>#N/A</v>
      </c>
      <c r="J84" s="88" t="str">
        <f t="shared" si="5"/>
        <v>Desarrollo del Sistema de Educación Superior</v>
      </c>
      <c r="K84" s="88" t="s">
        <v>720</v>
      </c>
    </row>
    <row r="85" spans="3:11" hidden="1" x14ac:dyDescent="0.25">
      <c r="C85" s="131"/>
      <c r="D85" s="137"/>
      <c r="E85" s="108"/>
      <c r="F85" s="87">
        <f t="shared" si="4"/>
        <v>0</v>
      </c>
      <c r="G85" s="146"/>
      <c r="H85" s="132"/>
      <c r="I85" s="118" t="e">
        <f>VLOOKUP(H85,Presupuesto!$B$11:$C$565,2,0)</f>
        <v>#N/A</v>
      </c>
      <c r="J85" s="88" t="str">
        <f t="shared" si="5"/>
        <v>Desarrollo del Sistema de Educación Superior</v>
      </c>
      <c r="K85" s="88" t="s">
        <v>720</v>
      </c>
    </row>
    <row r="86" spans="3:11" hidden="1" x14ac:dyDescent="0.25">
      <c r="C86" s="131"/>
      <c r="D86" s="137"/>
      <c r="E86" s="108"/>
      <c r="F86" s="87">
        <f t="shared" si="4"/>
        <v>0</v>
      </c>
      <c r="G86" s="146"/>
      <c r="H86" s="132"/>
      <c r="I86" s="118" t="e">
        <f>VLOOKUP(H86,Presupuesto!$B$11:$C$565,2,0)</f>
        <v>#N/A</v>
      </c>
      <c r="J86" s="88" t="str">
        <f t="shared" si="5"/>
        <v>Desarrollo del Sistema de Educación Superior</v>
      </c>
      <c r="K86" s="88" t="s">
        <v>720</v>
      </c>
    </row>
    <row r="87" spans="3:11" hidden="1" x14ac:dyDescent="0.25">
      <c r="C87" s="131"/>
      <c r="D87" s="137"/>
      <c r="E87" s="108"/>
      <c r="F87" s="87">
        <f t="shared" si="4"/>
        <v>0</v>
      </c>
      <c r="G87" s="146"/>
      <c r="H87" s="132"/>
      <c r="I87" s="118" t="e">
        <f>VLOOKUP(H87,Presupuesto!$B$11:$C$565,2,0)</f>
        <v>#N/A</v>
      </c>
      <c r="J87" s="88" t="str">
        <f t="shared" si="5"/>
        <v>Desarrollo del Sistema de Educación Superior</v>
      </c>
      <c r="K87" s="88" t="s">
        <v>720</v>
      </c>
    </row>
    <row r="88" spans="3:11" hidden="1" x14ac:dyDescent="0.25">
      <c r="C88" s="131"/>
      <c r="D88" s="137"/>
      <c r="E88" s="108"/>
      <c r="F88" s="87">
        <f t="shared" si="4"/>
        <v>0</v>
      </c>
      <c r="G88" s="146"/>
      <c r="H88" s="132"/>
      <c r="I88" s="118" t="e">
        <f>VLOOKUP(H88,Presupuesto!$B$11:$C$565,2,0)</f>
        <v>#N/A</v>
      </c>
      <c r="J88" s="88" t="str">
        <f t="shared" si="5"/>
        <v>Desarrollo del Sistema de Educación Superior</v>
      </c>
      <c r="K88" s="88" t="s">
        <v>720</v>
      </c>
    </row>
    <row r="89" spans="3:11" hidden="1" x14ac:dyDescent="0.25">
      <c r="C89" s="131"/>
      <c r="D89" s="137"/>
      <c r="E89" s="108"/>
      <c r="F89" s="87">
        <f t="shared" si="4"/>
        <v>0</v>
      </c>
      <c r="G89" s="146"/>
      <c r="H89" s="132"/>
      <c r="I89" s="118" t="e">
        <f>VLOOKUP(H89,Presupuesto!$B$11:$C$565,2,0)</f>
        <v>#N/A</v>
      </c>
      <c r="J89" s="88" t="str">
        <f t="shared" si="5"/>
        <v>Desarrollo del Sistema de Educación Superior</v>
      </c>
      <c r="K89" s="88" t="s">
        <v>720</v>
      </c>
    </row>
    <row r="90" spans="3:11" hidden="1" x14ac:dyDescent="0.25">
      <c r="C90" s="131"/>
      <c r="D90" s="137"/>
      <c r="E90" s="108"/>
      <c r="F90" s="87">
        <f t="shared" si="4"/>
        <v>0</v>
      </c>
      <c r="G90" s="146"/>
      <c r="H90" s="132"/>
      <c r="I90" s="118" t="e">
        <f>VLOOKUP(H90,Presupuesto!$B$11:$C$565,2,0)</f>
        <v>#N/A</v>
      </c>
      <c r="J90" s="88" t="str">
        <f t="shared" si="5"/>
        <v>Desarrollo del Sistema de Educación Superior</v>
      </c>
      <c r="K90" s="88" t="s">
        <v>720</v>
      </c>
    </row>
    <row r="91" spans="3:11" hidden="1" x14ac:dyDescent="0.25">
      <c r="C91" s="133"/>
      <c r="D91" s="137"/>
      <c r="E91" s="108"/>
      <c r="F91" s="87">
        <f t="shared" si="4"/>
        <v>0</v>
      </c>
      <c r="G91" s="146"/>
      <c r="H91" s="134"/>
      <c r="I91" s="118" t="e">
        <f>VLOOKUP(H91,Presupuesto!$B$11:$C$565,2,0)</f>
        <v>#N/A</v>
      </c>
      <c r="J91" s="88" t="str">
        <f t="shared" si="5"/>
        <v>Desarrollo del Sistema de Educación Superior</v>
      </c>
      <c r="K91" s="88" t="s">
        <v>732</v>
      </c>
    </row>
    <row r="92" spans="3:11" hidden="1" x14ac:dyDescent="0.25">
      <c r="C92" s="133"/>
      <c r="D92" s="137"/>
      <c r="E92" s="108"/>
      <c r="F92" s="87">
        <f t="shared" si="4"/>
        <v>0</v>
      </c>
      <c r="G92" s="146"/>
      <c r="H92" s="134"/>
      <c r="I92" s="118" t="e">
        <f>VLOOKUP(H92,Presupuesto!$B$11:$C$565,2,0)</f>
        <v>#N/A</v>
      </c>
      <c r="J92" s="88" t="str">
        <f t="shared" si="5"/>
        <v>Desarrollo del Sistema de Educación Superior</v>
      </c>
      <c r="K92" s="88" t="s">
        <v>720</v>
      </c>
    </row>
    <row r="93" spans="3:11" hidden="1" x14ac:dyDescent="0.25">
      <c r="C93" s="133"/>
      <c r="D93" s="137"/>
      <c r="E93" s="108"/>
      <c r="F93" s="87">
        <f t="shared" si="4"/>
        <v>0</v>
      </c>
      <c r="G93" s="146"/>
      <c r="H93" s="134"/>
      <c r="I93" s="118" t="e">
        <f>VLOOKUP(H93,Presupuesto!$B$11:$C$565,2,0)</f>
        <v>#N/A</v>
      </c>
      <c r="J93" s="88" t="str">
        <f t="shared" si="5"/>
        <v>Desarrollo del Sistema de Educación Superior</v>
      </c>
      <c r="K93" s="88" t="s">
        <v>720</v>
      </c>
    </row>
    <row r="94" spans="3:11" hidden="1" x14ac:dyDescent="0.25">
      <c r="C94" s="133"/>
      <c r="D94" s="137"/>
      <c r="E94" s="108"/>
      <c r="F94" s="87">
        <f t="shared" si="4"/>
        <v>0</v>
      </c>
      <c r="G94" s="146"/>
      <c r="H94" s="134"/>
      <c r="I94" s="118" t="e">
        <f>VLOOKUP(H94,Presupuesto!$B$11:$C$565,2,0)</f>
        <v>#N/A</v>
      </c>
      <c r="J94" s="88" t="str">
        <f t="shared" si="5"/>
        <v>Desarrollo del Sistema de Educación Superior</v>
      </c>
      <c r="K94" s="88" t="s">
        <v>720</v>
      </c>
    </row>
    <row r="95" spans="3:11" ht="15.75" hidden="1" thickBot="1" x14ac:dyDescent="0.3">
      <c r="C95" s="135"/>
      <c r="D95" s="145"/>
      <c r="E95" s="93"/>
      <c r="F95" s="95">
        <f t="shared" si="4"/>
        <v>0</v>
      </c>
      <c r="G95" s="147"/>
      <c r="H95" s="136"/>
      <c r="I95" s="120" t="e">
        <f>VLOOKUP(H95,Presupuesto!$B$11:$C$565,2,0)</f>
        <v>#N/A</v>
      </c>
      <c r="J95" s="96" t="str">
        <f t="shared" si="5"/>
        <v>Desarrollo del Sistema de Educación Superior</v>
      </c>
      <c r="K95" s="113" t="s">
        <v>719</v>
      </c>
    </row>
    <row r="97" spans="3:11" ht="15.75" thickBot="1" x14ac:dyDescent="0.3">
      <c r="C97" s="254"/>
      <c r="D97" s="254"/>
      <c r="E97" s="254"/>
      <c r="F97" s="254"/>
      <c r="G97" s="243"/>
      <c r="H97" s="254"/>
      <c r="I97" s="254"/>
      <c r="J97" s="254"/>
      <c r="K97" s="254"/>
    </row>
    <row r="98" spans="3:11" ht="15.75" thickBot="1" x14ac:dyDescent="0.3">
      <c r="C98" s="143" t="s">
        <v>1385</v>
      </c>
      <c r="D98" s="231">
        <f>SUM(F105:F139)</f>
        <v>54550</v>
      </c>
      <c r="E98" s="254"/>
      <c r="F98" s="68"/>
      <c r="G98" s="72"/>
      <c r="H98" s="68"/>
      <c r="I98" s="68"/>
      <c r="J98" s="254"/>
      <c r="K98" s="254"/>
    </row>
    <row r="99" spans="3:11" x14ac:dyDescent="0.25">
      <c r="C99" s="68"/>
      <c r="D99" s="31"/>
      <c r="E99" s="84"/>
      <c r="F99" s="84"/>
      <c r="G99" s="84"/>
      <c r="H99" s="69"/>
      <c r="I99" s="69"/>
      <c r="J99" s="69"/>
      <c r="K99" s="102"/>
    </row>
    <row r="100" spans="3:11" x14ac:dyDescent="0.25">
      <c r="C100" s="68"/>
      <c r="D100" s="31"/>
      <c r="E100" s="84"/>
      <c r="F100" s="84"/>
      <c r="G100" s="84"/>
      <c r="H100" s="69"/>
      <c r="I100" s="69"/>
      <c r="J100" s="69"/>
      <c r="K100" s="102"/>
    </row>
    <row r="101" spans="3:11" ht="15.75" x14ac:dyDescent="0.25">
      <c r="C101" s="172" t="s">
        <v>1309</v>
      </c>
      <c r="D101" s="230" t="s">
        <v>1391</v>
      </c>
      <c r="E101" s="84"/>
      <c r="F101" s="84"/>
      <c r="G101" s="84"/>
      <c r="H101" s="69"/>
      <c r="I101" s="69"/>
      <c r="J101" s="69"/>
      <c r="K101" s="102"/>
    </row>
    <row r="102" spans="3:11" ht="18.75" x14ac:dyDescent="0.25">
      <c r="C102" s="173" t="str">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2. Desarrollar y participar en el Diplomado en Metodologías de la Investigación en Humanidades y Artes, luego de haber sondeado las posibilidades internacionales, convenios, movilidades otros medios para llevarlo a cabo.</v>
      </c>
      <c r="D102" s="238"/>
      <c r="E102" s="84"/>
      <c r="F102" s="84"/>
      <c r="G102" s="84"/>
      <c r="H102" s="69"/>
      <c r="I102" s="69"/>
      <c r="J102" s="69"/>
      <c r="K102" s="102"/>
    </row>
    <row r="103" spans="3:11" ht="15.75" thickBot="1" x14ac:dyDescent="0.3">
      <c r="C103" s="254"/>
      <c r="D103" s="254"/>
      <c r="E103" s="254"/>
      <c r="F103" s="84"/>
      <c r="G103" s="69"/>
      <c r="H103" s="69"/>
      <c r="I103" s="69"/>
      <c r="J103" s="254"/>
      <c r="K103" s="254"/>
    </row>
    <row r="104" spans="3:11" ht="30.75" thickBot="1" x14ac:dyDescent="0.3">
      <c r="C104" s="117" t="s">
        <v>1311</v>
      </c>
      <c r="D104" s="117" t="s">
        <v>99</v>
      </c>
      <c r="E104" s="124" t="s">
        <v>1313</v>
      </c>
      <c r="F104" s="123" t="s">
        <v>1314</v>
      </c>
      <c r="G104" s="121" t="s">
        <v>1315</v>
      </c>
      <c r="H104" s="124" t="s">
        <v>1316</v>
      </c>
      <c r="I104" s="121" t="s">
        <v>711</v>
      </c>
      <c r="J104" s="121" t="s">
        <v>1317</v>
      </c>
      <c r="K104" s="121" t="s">
        <v>1318</v>
      </c>
    </row>
    <row r="105" spans="3:11" hidden="1" x14ac:dyDescent="0.25">
      <c r="C105" s="183" t="s">
        <v>1284</v>
      </c>
      <c r="D105" s="184"/>
      <c r="E105" s="182">
        <f>HLOOKUP(C105,$AH$2:$BU$3,2,0)</f>
        <v>620</v>
      </c>
      <c r="F105" s="87">
        <f t="shared" ref="F105:F139" si="6">D105*E105</f>
        <v>0</v>
      </c>
      <c r="G105" s="146"/>
      <c r="H105" s="130"/>
      <c r="I105" s="118" t="e">
        <f>VLOOKUP(H105,Presupuesto!$B$11:$C$565,2,0)</f>
        <v>#N/A</v>
      </c>
      <c r="J105" s="181" t="s">
        <v>81</v>
      </c>
      <c r="K105" s="88" t="s">
        <v>719</v>
      </c>
    </row>
    <row r="106" spans="3:11" x14ac:dyDescent="0.25">
      <c r="C106" s="129" t="s">
        <v>1392</v>
      </c>
      <c r="D106" s="144">
        <v>10</v>
      </c>
      <c r="E106" s="112">
        <v>2970</v>
      </c>
      <c r="F106" s="87">
        <f t="shared" si="6"/>
        <v>29700</v>
      </c>
      <c r="G106" s="146" t="s">
        <v>703</v>
      </c>
      <c r="H106" s="130" t="s">
        <v>322</v>
      </c>
      <c r="I106" s="118" t="str">
        <f>VLOOKUP(H106,Presupuesto!$B$11:$C$565,2,0)</f>
        <v>OTROS SERVICIOS COMERCIALES Y FINANCIEROS N.C.</v>
      </c>
      <c r="J106" s="88" t="s">
        <v>51</v>
      </c>
      <c r="K106" s="88" t="s">
        <v>725</v>
      </c>
    </row>
    <row r="107" spans="3:11" x14ac:dyDescent="0.25">
      <c r="C107" s="129" t="s">
        <v>1387</v>
      </c>
      <c r="D107" s="144">
        <v>2</v>
      </c>
      <c r="E107" s="112">
        <v>8800</v>
      </c>
      <c r="F107" s="87">
        <f t="shared" si="6"/>
        <v>17600</v>
      </c>
      <c r="G107" s="146" t="s">
        <v>703</v>
      </c>
      <c r="H107" s="130" t="s">
        <v>332</v>
      </c>
      <c r="I107" s="118" t="str">
        <f>VLOOKUP(H107,Presupuesto!$B$11:$C$565,2,0)</f>
        <v>PASAJES AL EXTERIOR</v>
      </c>
      <c r="J107" s="88" t="s">
        <v>51</v>
      </c>
      <c r="K107" s="88" t="s">
        <v>725</v>
      </c>
    </row>
    <row r="108" spans="3:11" x14ac:dyDescent="0.25">
      <c r="C108" s="129" t="s">
        <v>1393</v>
      </c>
      <c r="D108" s="144">
        <v>50</v>
      </c>
      <c r="E108" s="112">
        <v>100</v>
      </c>
      <c r="F108" s="87">
        <f t="shared" si="6"/>
        <v>5000</v>
      </c>
      <c r="G108" s="146" t="s">
        <v>703</v>
      </c>
      <c r="H108" s="130" t="s">
        <v>361</v>
      </c>
      <c r="I108" s="118" t="str">
        <f>VLOOKUP(H108,Presupuesto!$B$11:$C$565,2,0)</f>
        <v>ALIMENTOS B EBIDAS PARA PERSONAS</v>
      </c>
      <c r="J108" s="88" t="s">
        <v>51</v>
      </c>
      <c r="K108" s="88" t="s">
        <v>725</v>
      </c>
    </row>
    <row r="109" spans="3:11" x14ac:dyDescent="0.25">
      <c r="C109" s="129" t="s">
        <v>1394</v>
      </c>
      <c r="D109" s="144">
        <v>50</v>
      </c>
      <c r="E109" s="112">
        <v>45</v>
      </c>
      <c r="F109" s="87">
        <f t="shared" si="6"/>
        <v>2250</v>
      </c>
      <c r="G109" s="146" t="s">
        <v>703</v>
      </c>
      <c r="H109" s="130" t="s">
        <v>307</v>
      </c>
      <c r="I109" s="118" t="str">
        <f>VLOOKUP(H109,Presupuesto!$B$11:$C$565,2,0)</f>
        <v>SERVICIOS DE IMPRENTA PUBLIC.Y REPRODUCCION</v>
      </c>
      <c r="J109" s="88" t="s">
        <v>51</v>
      </c>
      <c r="K109" s="88" t="s">
        <v>725</v>
      </c>
    </row>
    <row r="110" spans="3:11" hidden="1" x14ac:dyDescent="0.25">
      <c r="C110" s="129"/>
      <c r="D110" s="144"/>
      <c r="E110" s="112"/>
      <c r="F110" s="87">
        <f t="shared" si="6"/>
        <v>0</v>
      </c>
      <c r="G110" s="146"/>
      <c r="H110" s="130"/>
      <c r="I110" s="118" t="e">
        <f>VLOOKUP(H110,Presupuesto!$B$11:$C$565,2,0)</f>
        <v>#N/A</v>
      </c>
      <c r="J110" s="88" t="s">
        <v>51</v>
      </c>
      <c r="K110" s="88" t="s">
        <v>725</v>
      </c>
    </row>
    <row r="111" spans="3:11" hidden="1" x14ac:dyDescent="0.25">
      <c r="C111" s="129"/>
      <c r="D111" s="144"/>
      <c r="E111" s="112"/>
      <c r="F111" s="87">
        <f t="shared" si="6"/>
        <v>0</v>
      </c>
      <c r="G111" s="146"/>
      <c r="H111" s="130"/>
      <c r="I111" s="118" t="e">
        <f>VLOOKUP(H111,Presupuesto!$B$11:$C$565,2,0)</f>
        <v>#N/A</v>
      </c>
      <c r="J111" s="88" t="str">
        <f t="shared" ref="J111:J139" si="7">$J$105</f>
        <v>Desarrollo del Sistema de Educación Superior</v>
      </c>
      <c r="K111" s="88" t="s">
        <v>720</v>
      </c>
    </row>
    <row r="112" spans="3:11" hidden="1" x14ac:dyDescent="0.25">
      <c r="C112" s="129"/>
      <c r="D112" s="144"/>
      <c r="E112" s="112"/>
      <c r="F112" s="87">
        <f t="shared" si="6"/>
        <v>0</v>
      </c>
      <c r="G112" s="146"/>
      <c r="H112" s="130"/>
      <c r="I112" s="118" t="e">
        <f>VLOOKUP(H112,Presupuesto!$B$11:$C$565,2,0)</f>
        <v>#N/A</v>
      </c>
      <c r="J112" s="88" t="str">
        <f t="shared" si="7"/>
        <v>Desarrollo del Sistema de Educación Superior</v>
      </c>
      <c r="K112" s="88" t="s">
        <v>720</v>
      </c>
    </row>
    <row r="113" spans="3:11" hidden="1" x14ac:dyDescent="0.25">
      <c r="C113" s="129"/>
      <c r="D113" s="144"/>
      <c r="E113" s="112"/>
      <c r="F113" s="87">
        <f t="shared" si="6"/>
        <v>0</v>
      </c>
      <c r="G113" s="146"/>
      <c r="H113" s="130"/>
      <c r="I113" s="118" t="e">
        <f>VLOOKUP(H113,Presupuesto!$B$11:$C$565,2,0)</f>
        <v>#N/A</v>
      </c>
      <c r="J113" s="88" t="str">
        <f t="shared" si="7"/>
        <v>Desarrollo del Sistema de Educación Superior</v>
      </c>
      <c r="K113" s="88" t="s">
        <v>720</v>
      </c>
    </row>
    <row r="114" spans="3:11" hidden="1" x14ac:dyDescent="0.25">
      <c r="C114" s="129"/>
      <c r="D114" s="144"/>
      <c r="E114" s="112"/>
      <c r="F114" s="87">
        <f t="shared" si="6"/>
        <v>0</v>
      </c>
      <c r="G114" s="146"/>
      <c r="H114" s="130"/>
      <c r="I114" s="118" t="e">
        <f>VLOOKUP(H114,Presupuesto!$B$11:$C$565,2,0)</f>
        <v>#N/A</v>
      </c>
      <c r="J114" s="88" t="str">
        <f t="shared" si="7"/>
        <v>Desarrollo del Sistema de Educación Superior</v>
      </c>
      <c r="K114" s="88" t="s">
        <v>720</v>
      </c>
    </row>
    <row r="115" spans="3:11" hidden="1" x14ac:dyDescent="0.25">
      <c r="C115" s="129"/>
      <c r="D115" s="144"/>
      <c r="E115" s="112"/>
      <c r="F115" s="87">
        <f t="shared" si="6"/>
        <v>0</v>
      </c>
      <c r="G115" s="146"/>
      <c r="H115" s="130"/>
      <c r="I115" s="118" t="e">
        <f>VLOOKUP(H115,Presupuesto!$B$11:$C$565,2,0)</f>
        <v>#N/A</v>
      </c>
      <c r="J115" s="88" t="str">
        <f t="shared" si="7"/>
        <v>Desarrollo del Sistema de Educación Superior</v>
      </c>
      <c r="K115" s="88" t="s">
        <v>720</v>
      </c>
    </row>
    <row r="116" spans="3:11" hidden="1" x14ac:dyDescent="0.25">
      <c r="C116" s="129"/>
      <c r="D116" s="144"/>
      <c r="E116" s="112"/>
      <c r="F116" s="87">
        <f t="shared" si="6"/>
        <v>0</v>
      </c>
      <c r="G116" s="146"/>
      <c r="H116" s="130"/>
      <c r="I116" s="118" t="e">
        <f>VLOOKUP(H116,Presupuesto!$B$11:$C$565,2,0)</f>
        <v>#N/A</v>
      </c>
      <c r="J116" s="88" t="str">
        <f t="shared" si="7"/>
        <v>Desarrollo del Sistema de Educación Superior</v>
      </c>
      <c r="K116" s="88" t="s">
        <v>720</v>
      </c>
    </row>
    <row r="117" spans="3:11" hidden="1" x14ac:dyDescent="0.25">
      <c r="C117" s="129"/>
      <c r="D117" s="144"/>
      <c r="E117" s="112"/>
      <c r="F117" s="87">
        <f t="shared" si="6"/>
        <v>0</v>
      </c>
      <c r="G117" s="146"/>
      <c r="H117" s="130"/>
      <c r="I117" s="118" t="e">
        <f>VLOOKUP(H117,Presupuesto!$B$11:$C$565,2,0)</f>
        <v>#N/A</v>
      </c>
      <c r="J117" s="88" t="str">
        <f t="shared" si="7"/>
        <v>Desarrollo del Sistema de Educación Superior</v>
      </c>
      <c r="K117" s="88" t="s">
        <v>720</v>
      </c>
    </row>
    <row r="118" spans="3:11" hidden="1" x14ac:dyDescent="0.25">
      <c r="C118" s="129"/>
      <c r="D118" s="144"/>
      <c r="E118" s="112"/>
      <c r="F118" s="87">
        <f t="shared" si="6"/>
        <v>0</v>
      </c>
      <c r="G118" s="146"/>
      <c r="H118" s="130"/>
      <c r="I118" s="118" t="e">
        <f>VLOOKUP(H118,Presupuesto!$B$11:$C$565,2,0)</f>
        <v>#N/A</v>
      </c>
      <c r="J118" s="88" t="str">
        <f t="shared" si="7"/>
        <v>Desarrollo del Sistema de Educación Superior</v>
      </c>
      <c r="K118" s="88" t="s">
        <v>720</v>
      </c>
    </row>
    <row r="119" spans="3:11" hidden="1" x14ac:dyDescent="0.25">
      <c r="C119" s="129"/>
      <c r="D119" s="144"/>
      <c r="E119" s="112"/>
      <c r="F119" s="87">
        <f t="shared" si="6"/>
        <v>0</v>
      </c>
      <c r="G119" s="146"/>
      <c r="H119" s="130"/>
      <c r="I119" s="118" t="e">
        <f>VLOOKUP(H119,Presupuesto!$B$11:$C$565,2,0)</f>
        <v>#N/A</v>
      </c>
      <c r="J119" s="88" t="str">
        <f t="shared" si="7"/>
        <v>Desarrollo del Sistema de Educación Superior</v>
      </c>
      <c r="K119" s="88" t="s">
        <v>720</v>
      </c>
    </row>
    <row r="120" spans="3:11" hidden="1" x14ac:dyDescent="0.25">
      <c r="C120" s="129"/>
      <c r="D120" s="144"/>
      <c r="E120" s="112"/>
      <c r="F120" s="87">
        <f t="shared" si="6"/>
        <v>0</v>
      </c>
      <c r="G120" s="146"/>
      <c r="H120" s="130"/>
      <c r="I120" s="118" t="e">
        <f>VLOOKUP(H120,Presupuesto!$B$11:$C$565,2,0)</f>
        <v>#N/A</v>
      </c>
      <c r="J120" s="88" t="str">
        <f t="shared" si="7"/>
        <v>Desarrollo del Sistema de Educación Superior</v>
      </c>
      <c r="K120" s="88" t="s">
        <v>720</v>
      </c>
    </row>
    <row r="121" spans="3:11" hidden="1" x14ac:dyDescent="0.25">
      <c r="C121" s="129"/>
      <c r="D121" s="144"/>
      <c r="E121" s="112"/>
      <c r="F121" s="87">
        <f t="shared" si="6"/>
        <v>0</v>
      </c>
      <c r="G121" s="146"/>
      <c r="H121" s="130"/>
      <c r="I121" s="118" t="e">
        <f>VLOOKUP(H121,Presupuesto!$B$11:$C$565,2,0)</f>
        <v>#N/A</v>
      </c>
      <c r="J121" s="88" t="str">
        <f t="shared" si="7"/>
        <v>Desarrollo del Sistema de Educación Superior</v>
      </c>
      <c r="K121" s="88" t="s">
        <v>720</v>
      </c>
    </row>
    <row r="122" spans="3:11" hidden="1" x14ac:dyDescent="0.25">
      <c r="C122" s="129"/>
      <c r="D122" s="144"/>
      <c r="E122" s="112"/>
      <c r="F122" s="87">
        <f t="shared" si="6"/>
        <v>0</v>
      </c>
      <c r="G122" s="146"/>
      <c r="H122" s="130"/>
      <c r="I122" s="118" t="e">
        <f>VLOOKUP(H122,Presupuesto!$B$11:$C$565,2,0)</f>
        <v>#N/A</v>
      </c>
      <c r="J122" s="88" t="str">
        <f t="shared" si="7"/>
        <v>Desarrollo del Sistema de Educación Superior</v>
      </c>
      <c r="K122" s="88" t="s">
        <v>720</v>
      </c>
    </row>
    <row r="123" spans="3:11" hidden="1" x14ac:dyDescent="0.25">
      <c r="C123" s="129"/>
      <c r="D123" s="144"/>
      <c r="E123" s="112"/>
      <c r="F123" s="87">
        <f t="shared" si="6"/>
        <v>0</v>
      </c>
      <c r="G123" s="146"/>
      <c r="H123" s="130"/>
      <c r="I123" s="118" t="e">
        <f>VLOOKUP(H123,Presupuesto!$B$11:$C$565,2,0)</f>
        <v>#N/A</v>
      </c>
      <c r="J123" s="88" t="str">
        <f t="shared" si="7"/>
        <v>Desarrollo del Sistema de Educación Superior</v>
      </c>
      <c r="K123" s="88" t="s">
        <v>720</v>
      </c>
    </row>
    <row r="124" spans="3:11" hidden="1" x14ac:dyDescent="0.25">
      <c r="C124" s="129"/>
      <c r="D124" s="144"/>
      <c r="E124" s="112"/>
      <c r="F124" s="87">
        <f t="shared" si="6"/>
        <v>0</v>
      </c>
      <c r="G124" s="146"/>
      <c r="H124" s="130"/>
      <c r="I124" s="118" t="e">
        <f>VLOOKUP(H124,Presupuesto!$B$11:$C$565,2,0)</f>
        <v>#N/A</v>
      </c>
      <c r="J124" s="88" t="str">
        <f t="shared" si="7"/>
        <v>Desarrollo del Sistema de Educación Superior</v>
      </c>
      <c r="K124" s="88" t="s">
        <v>720</v>
      </c>
    </row>
    <row r="125" spans="3:11" hidden="1" x14ac:dyDescent="0.25">
      <c r="C125" s="129"/>
      <c r="D125" s="144"/>
      <c r="E125" s="112"/>
      <c r="F125" s="87">
        <f t="shared" si="6"/>
        <v>0</v>
      </c>
      <c r="G125" s="146"/>
      <c r="H125" s="130"/>
      <c r="I125" s="118" t="e">
        <f>VLOOKUP(H125,Presupuesto!$B$11:$C$565,2,0)</f>
        <v>#N/A</v>
      </c>
      <c r="J125" s="88" t="str">
        <f t="shared" si="7"/>
        <v>Desarrollo del Sistema de Educación Superior</v>
      </c>
      <c r="K125" s="88" t="s">
        <v>720</v>
      </c>
    </row>
    <row r="126" spans="3:11" hidden="1" x14ac:dyDescent="0.25">
      <c r="C126" s="129"/>
      <c r="D126" s="144"/>
      <c r="E126" s="112"/>
      <c r="F126" s="87">
        <f t="shared" si="6"/>
        <v>0</v>
      </c>
      <c r="G126" s="146"/>
      <c r="H126" s="130"/>
      <c r="I126" s="118" t="e">
        <f>VLOOKUP(H126,Presupuesto!$B$11:$C$565,2,0)</f>
        <v>#N/A</v>
      </c>
      <c r="J126" s="88" t="str">
        <f t="shared" si="7"/>
        <v>Desarrollo del Sistema de Educación Superior</v>
      </c>
      <c r="K126" s="88" t="s">
        <v>720</v>
      </c>
    </row>
    <row r="127" spans="3:11" hidden="1" x14ac:dyDescent="0.25">
      <c r="C127" s="131"/>
      <c r="D127" s="137"/>
      <c r="E127" s="108"/>
      <c r="F127" s="87">
        <f t="shared" si="6"/>
        <v>0</v>
      </c>
      <c r="G127" s="146"/>
      <c r="H127" s="132"/>
      <c r="I127" s="118" t="e">
        <f>VLOOKUP(H127,Presupuesto!$B$11:$C$565,2,0)</f>
        <v>#N/A</v>
      </c>
      <c r="J127" s="88" t="str">
        <f t="shared" si="7"/>
        <v>Desarrollo del Sistema de Educación Superior</v>
      </c>
      <c r="K127" s="88" t="s">
        <v>720</v>
      </c>
    </row>
    <row r="128" spans="3:11" hidden="1" x14ac:dyDescent="0.25">
      <c r="C128" s="131"/>
      <c r="D128" s="137"/>
      <c r="E128" s="108"/>
      <c r="F128" s="87">
        <f t="shared" si="6"/>
        <v>0</v>
      </c>
      <c r="G128" s="146"/>
      <c r="H128" s="132"/>
      <c r="I128" s="118" t="e">
        <f>VLOOKUP(H128,Presupuesto!$B$11:$C$565,2,0)</f>
        <v>#N/A</v>
      </c>
      <c r="J128" s="88" t="str">
        <f t="shared" si="7"/>
        <v>Desarrollo del Sistema de Educación Superior</v>
      </c>
      <c r="K128" s="88" t="s">
        <v>720</v>
      </c>
    </row>
    <row r="129" spans="3:11" hidden="1" x14ac:dyDescent="0.25">
      <c r="C129" s="131"/>
      <c r="D129" s="137"/>
      <c r="E129" s="108"/>
      <c r="F129" s="87">
        <f t="shared" si="6"/>
        <v>0</v>
      </c>
      <c r="G129" s="146"/>
      <c r="H129" s="132"/>
      <c r="I129" s="118" t="e">
        <f>VLOOKUP(H129,Presupuesto!$B$11:$C$565,2,0)</f>
        <v>#N/A</v>
      </c>
      <c r="J129" s="88" t="str">
        <f t="shared" si="7"/>
        <v>Desarrollo del Sistema de Educación Superior</v>
      </c>
      <c r="K129" s="88" t="s">
        <v>720</v>
      </c>
    </row>
    <row r="130" spans="3:11" hidden="1" x14ac:dyDescent="0.25">
      <c r="C130" s="131"/>
      <c r="D130" s="137"/>
      <c r="E130" s="108"/>
      <c r="F130" s="87">
        <f t="shared" si="6"/>
        <v>0</v>
      </c>
      <c r="G130" s="146"/>
      <c r="H130" s="132"/>
      <c r="I130" s="118" t="e">
        <f>VLOOKUP(H130,Presupuesto!$B$11:$C$565,2,0)</f>
        <v>#N/A</v>
      </c>
      <c r="J130" s="88" t="str">
        <f t="shared" si="7"/>
        <v>Desarrollo del Sistema de Educación Superior</v>
      </c>
      <c r="K130" s="88" t="s">
        <v>720</v>
      </c>
    </row>
    <row r="131" spans="3:11" hidden="1" x14ac:dyDescent="0.25">
      <c r="C131" s="131"/>
      <c r="D131" s="137"/>
      <c r="E131" s="108"/>
      <c r="F131" s="87">
        <f t="shared" si="6"/>
        <v>0</v>
      </c>
      <c r="G131" s="146"/>
      <c r="H131" s="132"/>
      <c r="I131" s="118" t="e">
        <f>VLOOKUP(H131,Presupuesto!$B$11:$C$565,2,0)</f>
        <v>#N/A</v>
      </c>
      <c r="J131" s="88" t="str">
        <f t="shared" si="7"/>
        <v>Desarrollo del Sistema de Educación Superior</v>
      </c>
      <c r="K131" s="88" t="s">
        <v>720</v>
      </c>
    </row>
    <row r="132" spans="3:11" hidden="1" x14ac:dyDescent="0.25">
      <c r="C132" s="131"/>
      <c r="D132" s="137"/>
      <c r="E132" s="108"/>
      <c r="F132" s="87">
        <f t="shared" si="6"/>
        <v>0</v>
      </c>
      <c r="G132" s="146"/>
      <c r="H132" s="132"/>
      <c r="I132" s="118" t="e">
        <f>VLOOKUP(H132,Presupuesto!$B$11:$C$565,2,0)</f>
        <v>#N/A</v>
      </c>
      <c r="J132" s="88" t="str">
        <f t="shared" si="7"/>
        <v>Desarrollo del Sistema de Educación Superior</v>
      </c>
      <c r="K132" s="88" t="s">
        <v>720</v>
      </c>
    </row>
    <row r="133" spans="3:11" hidden="1" x14ac:dyDescent="0.25">
      <c r="C133" s="131"/>
      <c r="D133" s="137"/>
      <c r="E133" s="108"/>
      <c r="F133" s="87">
        <f t="shared" si="6"/>
        <v>0</v>
      </c>
      <c r="G133" s="146"/>
      <c r="H133" s="132"/>
      <c r="I133" s="118" t="e">
        <f>VLOOKUP(H133,Presupuesto!$B$11:$C$565,2,0)</f>
        <v>#N/A</v>
      </c>
      <c r="J133" s="88" t="str">
        <f t="shared" si="7"/>
        <v>Desarrollo del Sistema de Educación Superior</v>
      </c>
      <c r="K133" s="88" t="s">
        <v>720</v>
      </c>
    </row>
    <row r="134" spans="3:11" hidden="1" x14ac:dyDescent="0.25">
      <c r="C134" s="131"/>
      <c r="D134" s="137"/>
      <c r="E134" s="108"/>
      <c r="F134" s="87">
        <f t="shared" si="6"/>
        <v>0</v>
      </c>
      <c r="G134" s="146"/>
      <c r="H134" s="132"/>
      <c r="I134" s="118" t="e">
        <f>VLOOKUP(H134,Presupuesto!$B$11:$C$565,2,0)</f>
        <v>#N/A</v>
      </c>
      <c r="J134" s="88" t="str">
        <f t="shared" si="7"/>
        <v>Desarrollo del Sistema de Educación Superior</v>
      </c>
      <c r="K134" s="88" t="s">
        <v>720</v>
      </c>
    </row>
    <row r="135" spans="3:11" hidden="1" x14ac:dyDescent="0.25">
      <c r="C135" s="133"/>
      <c r="D135" s="137"/>
      <c r="E135" s="108"/>
      <c r="F135" s="87">
        <f t="shared" si="6"/>
        <v>0</v>
      </c>
      <c r="G135" s="146"/>
      <c r="H135" s="134"/>
      <c r="I135" s="118" t="e">
        <f>VLOOKUP(H135,Presupuesto!$B$11:$C$565,2,0)</f>
        <v>#N/A</v>
      </c>
      <c r="J135" s="88" t="str">
        <f t="shared" si="7"/>
        <v>Desarrollo del Sistema de Educación Superior</v>
      </c>
      <c r="K135" s="88" t="s">
        <v>732</v>
      </c>
    </row>
    <row r="136" spans="3:11" hidden="1" x14ac:dyDescent="0.25">
      <c r="C136" s="133"/>
      <c r="D136" s="137"/>
      <c r="E136" s="108"/>
      <c r="F136" s="87">
        <f t="shared" si="6"/>
        <v>0</v>
      </c>
      <c r="G136" s="146"/>
      <c r="H136" s="134"/>
      <c r="I136" s="118" t="e">
        <f>VLOOKUP(H136,Presupuesto!$B$11:$C$565,2,0)</f>
        <v>#N/A</v>
      </c>
      <c r="J136" s="88" t="str">
        <f t="shared" si="7"/>
        <v>Desarrollo del Sistema de Educación Superior</v>
      </c>
      <c r="K136" s="88" t="s">
        <v>720</v>
      </c>
    </row>
    <row r="137" spans="3:11" hidden="1" x14ac:dyDescent="0.25">
      <c r="C137" s="133"/>
      <c r="D137" s="137"/>
      <c r="E137" s="108"/>
      <c r="F137" s="87">
        <f t="shared" si="6"/>
        <v>0</v>
      </c>
      <c r="G137" s="146"/>
      <c r="H137" s="134"/>
      <c r="I137" s="118" t="e">
        <f>VLOOKUP(H137,Presupuesto!$B$11:$C$565,2,0)</f>
        <v>#N/A</v>
      </c>
      <c r="J137" s="88" t="str">
        <f t="shared" si="7"/>
        <v>Desarrollo del Sistema de Educación Superior</v>
      </c>
      <c r="K137" s="88" t="s">
        <v>720</v>
      </c>
    </row>
    <row r="138" spans="3:11" hidden="1" x14ac:dyDescent="0.25">
      <c r="C138" s="133"/>
      <c r="D138" s="137"/>
      <c r="E138" s="108"/>
      <c r="F138" s="87">
        <f t="shared" si="6"/>
        <v>0</v>
      </c>
      <c r="G138" s="146"/>
      <c r="H138" s="134"/>
      <c r="I138" s="118" t="e">
        <f>VLOOKUP(H138,Presupuesto!$B$11:$C$565,2,0)</f>
        <v>#N/A</v>
      </c>
      <c r="J138" s="88" t="str">
        <f t="shared" si="7"/>
        <v>Desarrollo del Sistema de Educación Superior</v>
      </c>
      <c r="K138" s="88" t="s">
        <v>720</v>
      </c>
    </row>
    <row r="139" spans="3:11" ht="15.75" hidden="1" thickBot="1" x14ac:dyDescent="0.3">
      <c r="C139" s="135"/>
      <c r="D139" s="145"/>
      <c r="E139" s="93"/>
      <c r="F139" s="95">
        <f t="shared" si="6"/>
        <v>0</v>
      </c>
      <c r="G139" s="147"/>
      <c r="H139" s="136"/>
      <c r="I139" s="120" t="e">
        <f>VLOOKUP(H139,Presupuesto!$B$11:$C$565,2,0)</f>
        <v>#N/A</v>
      </c>
      <c r="J139" s="96" t="str">
        <f t="shared" si="7"/>
        <v>Desarrollo del Sistema de Educación Superior</v>
      </c>
      <c r="K139" s="113" t="s">
        <v>719</v>
      </c>
    </row>
    <row r="141" spans="3:11" ht="15.75" thickBot="1" x14ac:dyDescent="0.3">
      <c r="C141" s="254"/>
      <c r="D141" s="254"/>
      <c r="E141" s="254"/>
      <c r="F141" s="82"/>
      <c r="G141" s="81"/>
      <c r="H141" s="82"/>
      <c r="I141" s="82"/>
      <c r="J141" s="254"/>
      <c r="K141" s="254"/>
    </row>
    <row r="142" spans="3:11" ht="15.75" thickBot="1" x14ac:dyDescent="0.3">
      <c r="C142" s="143" t="s">
        <v>1385</v>
      </c>
      <c r="D142" s="231">
        <f>SUM(F149:F183)</f>
        <v>190328.3885</v>
      </c>
      <c r="E142" s="254"/>
      <c r="F142" s="68"/>
      <c r="G142" s="72"/>
      <c r="H142" s="68"/>
      <c r="I142" s="68"/>
      <c r="J142" s="254"/>
      <c r="K142" s="254"/>
    </row>
    <row r="143" spans="3:11" x14ac:dyDescent="0.25">
      <c r="C143" s="68"/>
      <c r="D143" s="31"/>
      <c r="E143" s="84"/>
      <c r="F143" s="84"/>
      <c r="G143" s="84"/>
      <c r="H143" s="69"/>
      <c r="I143" s="69"/>
      <c r="J143" s="69"/>
      <c r="K143" s="102"/>
    </row>
    <row r="144" spans="3:11" x14ac:dyDescent="0.25">
      <c r="C144" s="68"/>
      <c r="D144" s="31"/>
      <c r="E144" s="84"/>
      <c r="F144" s="84"/>
      <c r="G144" s="84"/>
      <c r="H144" s="69"/>
      <c r="I144" s="69"/>
      <c r="J144" s="69"/>
      <c r="K144" s="102"/>
    </row>
    <row r="145" spans="3:11" ht="15.75" x14ac:dyDescent="0.25">
      <c r="C145" s="172" t="s">
        <v>1309</v>
      </c>
      <c r="D145" s="230" t="s">
        <v>1395</v>
      </c>
      <c r="E145" s="84"/>
      <c r="F145" s="84"/>
      <c r="G145" s="84"/>
      <c r="H145" s="69"/>
      <c r="I145" s="69"/>
      <c r="J145" s="69"/>
      <c r="K145" s="102"/>
    </row>
    <row r="146" spans="3:11" ht="18.75" x14ac:dyDescent="0.25">
      <c r="C146" s="173"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 xml:space="preserve">5. Asistir a 10 Festivales nacionales e  internacionales para fortalecer el conocimiento disciplinar del profesorado.  (En Música: FICCUA (Nicaragua), Encuentros según instrumento y especialidades de las artes escénicas (México, Cuba, Costa Rica, El Salvador y Guatemala).  Globalmente,  8 profesores y 50 estudiantes.) </v>
      </c>
      <c r="D146" s="31"/>
      <c r="E146" s="84"/>
      <c r="F146" s="84"/>
      <c r="G146" s="84"/>
      <c r="H146" s="69"/>
      <c r="I146" s="69"/>
      <c r="J146" s="69"/>
      <c r="K146" s="102"/>
    </row>
    <row r="147" spans="3:11" ht="15.75" thickBot="1" x14ac:dyDescent="0.3">
      <c r="C147" s="254"/>
      <c r="D147" s="254"/>
      <c r="E147" s="254"/>
      <c r="F147" s="84"/>
      <c r="G147" s="69"/>
      <c r="H147" s="69"/>
      <c r="I147" s="69"/>
      <c r="J147" s="254"/>
      <c r="K147" s="254"/>
    </row>
    <row r="148" spans="3:11" ht="30.75" thickBot="1" x14ac:dyDescent="0.3">
      <c r="C148" s="117" t="s">
        <v>1311</v>
      </c>
      <c r="D148" s="117" t="s">
        <v>99</v>
      </c>
      <c r="E148" s="124" t="s">
        <v>1313</v>
      </c>
      <c r="F148" s="123" t="s">
        <v>1314</v>
      </c>
      <c r="G148" s="121" t="s">
        <v>1315</v>
      </c>
      <c r="H148" s="124" t="s">
        <v>1316</v>
      </c>
      <c r="I148" s="121" t="s">
        <v>711</v>
      </c>
      <c r="J148" s="121" t="s">
        <v>1317</v>
      </c>
      <c r="K148" s="121" t="s">
        <v>1318</v>
      </c>
    </row>
    <row r="149" spans="3:11" ht="15.75" thickBot="1" x14ac:dyDescent="0.3">
      <c r="C149" s="183" t="s">
        <v>1273</v>
      </c>
      <c r="D149" s="184">
        <v>30</v>
      </c>
      <c r="E149" s="182">
        <f>HLOOKUP(C149,$AH$2:$BU$3,2,0)</f>
        <v>2000</v>
      </c>
      <c r="F149" s="87">
        <f t="shared" ref="F149:F183" si="8">D149*E149</f>
        <v>60000</v>
      </c>
      <c r="G149" s="146" t="s">
        <v>703</v>
      </c>
      <c r="H149" s="130" t="s">
        <v>338</v>
      </c>
      <c r="I149" s="118" t="str">
        <f>VLOOKUP(H149,Presupuesto!$B$11:$C$565,2,0)</f>
        <v>VIATICOS NACIONALES</v>
      </c>
      <c r="J149" s="181" t="s">
        <v>57</v>
      </c>
      <c r="K149" s="88" t="s">
        <v>721</v>
      </c>
    </row>
    <row r="150" spans="3:11" x14ac:dyDescent="0.25">
      <c r="C150" s="183" t="s">
        <v>1293</v>
      </c>
      <c r="D150" s="144">
        <v>7</v>
      </c>
      <c r="E150" s="182">
        <f>HLOOKUP(C150,$AH$2:$BU$3,2,0)</f>
        <v>4404.0555000000004</v>
      </c>
      <c r="F150" s="87">
        <f t="shared" si="8"/>
        <v>30828.388500000001</v>
      </c>
      <c r="G150" s="146" t="s">
        <v>703</v>
      </c>
      <c r="H150" s="130" t="s">
        <v>341</v>
      </c>
      <c r="I150" s="118" t="str">
        <f>VLOOKUP(H150,Presupuesto!$B$11:$C$565,2,0)</f>
        <v>VIATICOS AL EXTERIOR</v>
      </c>
      <c r="J150" s="88" t="str">
        <f>$J$149</f>
        <v>Docencia y Profesorado Universitario</v>
      </c>
      <c r="K150" s="88" t="s">
        <v>721</v>
      </c>
    </row>
    <row r="151" spans="3:11" ht="15.75" thickBot="1" x14ac:dyDescent="0.3">
      <c r="C151" s="129" t="s">
        <v>1387</v>
      </c>
      <c r="D151" s="144">
        <v>7</v>
      </c>
      <c r="E151" s="112">
        <v>12500</v>
      </c>
      <c r="F151" s="87">
        <f t="shared" si="8"/>
        <v>87500</v>
      </c>
      <c r="G151" s="146" t="s">
        <v>703</v>
      </c>
      <c r="H151" s="130" t="s">
        <v>332</v>
      </c>
      <c r="I151" s="118" t="str">
        <f>VLOOKUP(H151,Presupuesto!$B$11:$C$565,2,0)</f>
        <v>PASAJES AL EXTERIOR</v>
      </c>
      <c r="J151" s="88" t="str">
        <f t="shared" ref="J151:J183" si="9">$J$149</f>
        <v>Docencia y Profesorado Universitario</v>
      </c>
      <c r="K151" s="88" t="s">
        <v>721</v>
      </c>
    </row>
    <row r="152" spans="3:11" x14ac:dyDescent="0.25">
      <c r="C152" s="183" t="s">
        <v>1281</v>
      </c>
      <c r="D152" s="144">
        <v>10</v>
      </c>
      <c r="E152" s="182">
        <f>HLOOKUP(C152,$AH$2:$BU$3,2,0)</f>
        <v>1200</v>
      </c>
      <c r="F152" s="87">
        <f t="shared" si="8"/>
        <v>12000</v>
      </c>
      <c r="G152" s="146" t="s">
        <v>703</v>
      </c>
      <c r="H152" s="130" t="s">
        <v>338</v>
      </c>
      <c r="I152" s="118" t="str">
        <f>VLOOKUP(H152,Presupuesto!$B$11:$C$565,2,0)</f>
        <v>VIATICOS NACIONALES</v>
      </c>
      <c r="J152" s="88" t="str">
        <f t="shared" si="9"/>
        <v>Docencia y Profesorado Universitario</v>
      </c>
      <c r="K152" s="88" t="s">
        <v>721</v>
      </c>
    </row>
    <row r="153" spans="3:11" hidden="1" x14ac:dyDescent="0.25">
      <c r="C153" s="129"/>
      <c r="D153" s="144"/>
      <c r="E153" s="112"/>
      <c r="F153" s="87">
        <f t="shared" si="8"/>
        <v>0</v>
      </c>
      <c r="G153" s="146"/>
      <c r="H153" s="130"/>
      <c r="I153" s="118" t="e">
        <f>VLOOKUP(H153,Presupuesto!$B$11:$C$565,2,0)</f>
        <v>#N/A</v>
      </c>
      <c r="J153" s="88" t="str">
        <f t="shared" si="9"/>
        <v>Docencia y Profesorado Universitario</v>
      </c>
      <c r="K153" s="88" t="s">
        <v>720</v>
      </c>
    </row>
    <row r="154" spans="3:11" hidden="1" x14ac:dyDescent="0.25">
      <c r="C154" s="129"/>
      <c r="D154" s="144"/>
      <c r="E154" s="112"/>
      <c r="F154" s="87">
        <f t="shared" si="8"/>
        <v>0</v>
      </c>
      <c r="G154" s="146"/>
      <c r="H154" s="130"/>
      <c r="I154" s="118" t="e">
        <f>VLOOKUP(H154,Presupuesto!$B$11:$C$565,2,0)</f>
        <v>#N/A</v>
      </c>
      <c r="J154" s="88" t="str">
        <f t="shared" si="9"/>
        <v>Docencia y Profesorado Universitario</v>
      </c>
      <c r="K154" s="88" t="s">
        <v>729</v>
      </c>
    </row>
    <row r="155" spans="3:11" hidden="1" x14ac:dyDescent="0.25">
      <c r="C155" s="129"/>
      <c r="D155" s="144"/>
      <c r="E155" s="112"/>
      <c r="F155" s="87">
        <f t="shared" si="8"/>
        <v>0</v>
      </c>
      <c r="G155" s="146"/>
      <c r="H155" s="130"/>
      <c r="I155" s="118" t="e">
        <f>VLOOKUP(H155,Presupuesto!$B$11:$C$565,2,0)</f>
        <v>#N/A</v>
      </c>
      <c r="J155" s="88" t="str">
        <f t="shared" si="9"/>
        <v>Docencia y Profesorado Universitario</v>
      </c>
      <c r="K155" s="88" t="s">
        <v>720</v>
      </c>
    </row>
    <row r="156" spans="3:11" hidden="1" x14ac:dyDescent="0.25">
      <c r="C156" s="129"/>
      <c r="D156" s="144"/>
      <c r="E156" s="112"/>
      <c r="F156" s="87">
        <f t="shared" si="8"/>
        <v>0</v>
      </c>
      <c r="G156" s="146"/>
      <c r="H156" s="130"/>
      <c r="I156" s="118" t="e">
        <f>VLOOKUP(H156,Presupuesto!$B$11:$C$565,2,0)</f>
        <v>#N/A</v>
      </c>
      <c r="J156" s="88" t="str">
        <f t="shared" si="9"/>
        <v>Docencia y Profesorado Universitario</v>
      </c>
      <c r="K156" s="88" t="s">
        <v>720</v>
      </c>
    </row>
    <row r="157" spans="3:11" hidden="1" x14ac:dyDescent="0.25">
      <c r="C157" s="129"/>
      <c r="D157" s="144"/>
      <c r="E157" s="112"/>
      <c r="F157" s="87">
        <f t="shared" si="8"/>
        <v>0</v>
      </c>
      <c r="G157" s="146"/>
      <c r="H157" s="130"/>
      <c r="I157" s="118" t="e">
        <f>VLOOKUP(H157,Presupuesto!$B$11:$C$565,2,0)</f>
        <v>#N/A</v>
      </c>
      <c r="J157" s="88" t="str">
        <f t="shared" si="9"/>
        <v>Docencia y Profesorado Universitario</v>
      </c>
      <c r="K157" s="88" t="s">
        <v>720</v>
      </c>
    </row>
    <row r="158" spans="3:11" hidden="1" x14ac:dyDescent="0.25">
      <c r="C158" s="129"/>
      <c r="D158" s="144"/>
      <c r="E158" s="112"/>
      <c r="F158" s="87">
        <f t="shared" si="8"/>
        <v>0</v>
      </c>
      <c r="G158" s="146"/>
      <c r="H158" s="130"/>
      <c r="I158" s="118" t="e">
        <f>VLOOKUP(H158,Presupuesto!$B$11:$C$565,2,0)</f>
        <v>#N/A</v>
      </c>
      <c r="J158" s="88" t="str">
        <f t="shared" si="9"/>
        <v>Docencia y Profesorado Universitario</v>
      </c>
      <c r="K158" s="88" t="s">
        <v>720</v>
      </c>
    </row>
    <row r="159" spans="3:11" hidden="1" x14ac:dyDescent="0.25">
      <c r="C159" s="129"/>
      <c r="D159" s="144"/>
      <c r="E159" s="112"/>
      <c r="F159" s="87">
        <f t="shared" si="8"/>
        <v>0</v>
      </c>
      <c r="G159" s="146"/>
      <c r="H159" s="130"/>
      <c r="I159" s="118" t="e">
        <f>VLOOKUP(H159,Presupuesto!$B$11:$C$565,2,0)</f>
        <v>#N/A</v>
      </c>
      <c r="J159" s="88" t="str">
        <f t="shared" si="9"/>
        <v>Docencia y Profesorado Universitario</v>
      </c>
      <c r="K159" s="88" t="s">
        <v>720</v>
      </c>
    </row>
    <row r="160" spans="3:11" hidden="1" x14ac:dyDescent="0.25">
      <c r="C160" s="129"/>
      <c r="D160" s="144"/>
      <c r="E160" s="112"/>
      <c r="F160" s="87">
        <f t="shared" si="8"/>
        <v>0</v>
      </c>
      <c r="G160" s="146"/>
      <c r="H160" s="130"/>
      <c r="I160" s="118" t="e">
        <f>VLOOKUP(H160,Presupuesto!$B$11:$C$565,2,0)</f>
        <v>#N/A</v>
      </c>
      <c r="J160" s="88" t="str">
        <f t="shared" si="9"/>
        <v>Docencia y Profesorado Universitario</v>
      </c>
      <c r="K160" s="88" t="s">
        <v>720</v>
      </c>
    </row>
    <row r="161" spans="3:11" hidden="1" x14ac:dyDescent="0.25">
      <c r="C161" s="129"/>
      <c r="D161" s="144"/>
      <c r="E161" s="112"/>
      <c r="F161" s="87">
        <f t="shared" si="8"/>
        <v>0</v>
      </c>
      <c r="G161" s="146"/>
      <c r="H161" s="130"/>
      <c r="I161" s="118" t="e">
        <f>VLOOKUP(H161,Presupuesto!$B$11:$C$565,2,0)</f>
        <v>#N/A</v>
      </c>
      <c r="J161" s="88" t="str">
        <f t="shared" si="9"/>
        <v>Docencia y Profesorado Universitario</v>
      </c>
      <c r="K161" s="88" t="s">
        <v>720</v>
      </c>
    </row>
    <row r="162" spans="3:11" hidden="1" x14ac:dyDescent="0.25">
      <c r="C162" s="129"/>
      <c r="D162" s="144"/>
      <c r="E162" s="112"/>
      <c r="F162" s="87">
        <f t="shared" si="8"/>
        <v>0</v>
      </c>
      <c r="G162" s="146"/>
      <c r="H162" s="130"/>
      <c r="I162" s="118" t="e">
        <f>VLOOKUP(H162,Presupuesto!$B$11:$C$565,2,0)</f>
        <v>#N/A</v>
      </c>
      <c r="J162" s="88" t="str">
        <f t="shared" si="9"/>
        <v>Docencia y Profesorado Universitario</v>
      </c>
      <c r="K162" s="88" t="s">
        <v>720</v>
      </c>
    </row>
    <row r="163" spans="3:11" hidden="1" x14ac:dyDescent="0.25">
      <c r="C163" s="129"/>
      <c r="D163" s="144"/>
      <c r="E163" s="112"/>
      <c r="F163" s="87">
        <f t="shared" si="8"/>
        <v>0</v>
      </c>
      <c r="G163" s="146"/>
      <c r="H163" s="130"/>
      <c r="I163" s="118" t="e">
        <f>VLOOKUP(H163,Presupuesto!$B$11:$C$565,2,0)</f>
        <v>#N/A</v>
      </c>
      <c r="J163" s="88" t="str">
        <f t="shared" si="9"/>
        <v>Docencia y Profesorado Universitario</v>
      </c>
      <c r="K163" s="88" t="s">
        <v>720</v>
      </c>
    </row>
    <row r="164" spans="3:11" hidden="1" x14ac:dyDescent="0.25">
      <c r="C164" s="129"/>
      <c r="D164" s="144"/>
      <c r="E164" s="112"/>
      <c r="F164" s="87">
        <f t="shared" si="8"/>
        <v>0</v>
      </c>
      <c r="G164" s="146"/>
      <c r="H164" s="130"/>
      <c r="I164" s="118" t="e">
        <f>VLOOKUP(H164,Presupuesto!$B$11:$C$565,2,0)</f>
        <v>#N/A</v>
      </c>
      <c r="J164" s="88" t="str">
        <f t="shared" si="9"/>
        <v>Docencia y Profesorado Universitario</v>
      </c>
      <c r="K164" s="88" t="s">
        <v>720</v>
      </c>
    </row>
    <row r="165" spans="3:11" hidden="1" x14ac:dyDescent="0.25">
      <c r="C165" s="129"/>
      <c r="D165" s="144"/>
      <c r="E165" s="112"/>
      <c r="F165" s="87">
        <f t="shared" si="8"/>
        <v>0</v>
      </c>
      <c r="G165" s="146"/>
      <c r="H165" s="130"/>
      <c r="I165" s="118" t="e">
        <f>VLOOKUP(H165,Presupuesto!$B$11:$C$565,2,0)</f>
        <v>#N/A</v>
      </c>
      <c r="J165" s="88" t="str">
        <f t="shared" si="9"/>
        <v>Docencia y Profesorado Universitario</v>
      </c>
      <c r="K165" s="88" t="s">
        <v>720</v>
      </c>
    </row>
    <row r="166" spans="3:11" hidden="1" x14ac:dyDescent="0.25">
      <c r="C166" s="129"/>
      <c r="D166" s="144"/>
      <c r="E166" s="112"/>
      <c r="F166" s="87">
        <f t="shared" si="8"/>
        <v>0</v>
      </c>
      <c r="G166" s="146"/>
      <c r="H166" s="130"/>
      <c r="I166" s="118" t="e">
        <f>VLOOKUP(H166,Presupuesto!$B$11:$C$565,2,0)</f>
        <v>#N/A</v>
      </c>
      <c r="J166" s="88" t="str">
        <f t="shared" si="9"/>
        <v>Docencia y Profesorado Universitario</v>
      </c>
      <c r="K166" s="88" t="s">
        <v>720</v>
      </c>
    </row>
    <row r="167" spans="3:11" hidden="1" x14ac:dyDescent="0.25">
      <c r="C167" s="129"/>
      <c r="D167" s="144"/>
      <c r="E167" s="112"/>
      <c r="F167" s="87">
        <f t="shared" si="8"/>
        <v>0</v>
      </c>
      <c r="G167" s="146"/>
      <c r="H167" s="130"/>
      <c r="I167" s="118" t="e">
        <f>VLOOKUP(H167,Presupuesto!$B$11:$C$565,2,0)</f>
        <v>#N/A</v>
      </c>
      <c r="J167" s="88" t="str">
        <f t="shared" si="9"/>
        <v>Docencia y Profesorado Universitario</v>
      </c>
      <c r="K167" s="88" t="s">
        <v>720</v>
      </c>
    </row>
    <row r="168" spans="3:11" hidden="1" x14ac:dyDescent="0.25">
      <c r="C168" s="129"/>
      <c r="D168" s="144"/>
      <c r="E168" s="112"/>
      <c r="F168" s="87">
        <f t="shared" si="8"/>
        <v>0</v>
      </c>
      <c r="G168" s="146"/>
      <c r="H168" s="130"/>
      <c r="I168" s="118" t="e">
        <f>VLOOKUP(H168,Presupuesto!$B$11:$C$565,2,0)</f>
        <v>#N/A</v>
      </c>
      <c r="J168" s="88" t="str">
        <f t="shared" si="9"/>
        <v>Docencia y Profesorado Universitario</v>
      </c>
      <c r="K168" s="88" t="s">
        <v>720</v>
      </c>
    </row>
    <row r="169" spans="3:11" hidden="1" x14ac:dyDescent="0.25">
      <c r="C169" s="129"/>
      <c r="D169" s="144"/>
      <c r="E169" s="112"/>
      <c r="F169" s="87">
        <f t="shared" si="8"/>
        <v>0</v>
      </c>
      <c r="G169" s="146"/>
      <c r="H169" s="130"/>
      <c r="I169" s="118" t="e">
        <f>VLOOKUP(H169,Presupuesto!$B$11:$C$565,2,0)</f>
        <v>#N/A</v>
      </c>
      <c r="J169" s="88" t="str">
        <f t="shared" si="9"/>
        <v>Docencia y Profesorado Universitario</v>
      </c>
      <c r="K169" s="88" t="s">
        <v>720</v>
      </c>
    </row>
    <row r="170" spans="3:11" hidden="1" x14ac:dyDescent="0.25">
      <c r="C170" s="129"/>
      <c r="D170" s="144"/>
      <c r="E170" s="112"/>
      <c r="F170" s="87">
        <f t="shared" si="8"/>
        <v>0</v>
      </c>
      <c r="G170" s="146"/>
      <c r="H170" s="130"/>
      <c r="I170" s="118" t="e">
        <f>VLOOKUP(H170,Presupuesto!$B$11:$C$565,2,0)</f>
        <v>#N/A</v>
      </c>
      <c r="J170" s="88" t="str">
        <f t="shared" si="9"/>
        <v>Docencia y Profesorado Universitario</v>
      </c>
      <c r="K170" s="88" t="s">
        <v>720</v>
      </c>
    </row>
    <row r="171" spans="3:11" hidden="1" x14ac:dyDescent="0.25">
      <c r="C171" s="131"/>
      <c r="D171" s="137"/>
      <c r="E171" s="108"/>
      <c r="F171" s="87">
        <f t="shared" si="8"/>
        <v>0</v>
      </c>
      <c r="G171" s="146"/>
      <c r="H171" s="132"/>
      <c r="I171" s="118" t="e">
        <f>VLOOKUP(H171,Presupuesto!$B$11:$C$565,2,0)</f>
        <v>#N/A</v>
      </c>
      <c r="J171" s="88" t="str">
        <f t="shared" si="9"/>
        <v>Docencia y Profesorado Universitario</v>
      </c>
      <c r="K171" s="88" t="s">
        <v>720</v>
      </c>
    </row>
    <row r="172" spans="3:11" hidden="1" x14ac:dyDescent="0.25">
      <c r="C172" s="131"/>
      <c r="D172" s="137"/>
      <c r="E172" s="108"/>
      <c r="F172" s="87">
        <f t="shared" si="8"/>
        <v>0</v>
      </c>
      <c r="G172" s="146"/>
      <c r="H172" s="132"/>
      <c r="I172" s="118" t="e">
        <f>VLOOKUP(H172,Presupuesto!$B$11:$C$565,2,0)</f>
        <v>#N/A</v>
      </c>
      <c r="J172" s="88" t="str">
        <f t="shared" si="9"/>
        <v>Docencia y Profesorado Universitario</v>
      </c>
      <c r="K172" s="88" t="s">
        <v>720</v>
      </c>
    </row>
    <row r="173" spans="3:11" hidden="1" x14ac:dyDescent="0.25">
      <c r="C173" s="131"/>
      <c r="D173" s="137"/>
      <c r="E173" s="108"/>
      <c r="F173" s="87">
        <f t="shared" si="8"/>
        <v>0</v>
      </c>
      <c r="G173" s="146"/>
      <c r="H173" s="132"/>
      <c r="I173" s="118" t="e">
        <f>VLOOKUP(H173,Presupuesto!$B$11:$C$565,2,0)</f>
        <v>#N/A</v>
      </c>
      <c r="J173" s="88" t="str">
        <f t="shared" si="9"/>
        <v>Docencia y Profesorado Universitario</v>
      </c>
      <c r="K173" s="88" t="s">
        <v>720</v>
      </c>
    </row>
    <row r="174" spans="3:11" hidden="1" x14ac:dyDescent="0.25">
      <c r="C174" s="131"/>
      <c r="D174" s="137"/>
      <c r="E174" s="108"/>
      <c r="F174" s="87">
        <f t="shared" si="8"/>
        <v>0</v>
      </c>
      <c r="G174" s="146"/>
      <c r="H174" s="132"/>
      <c r="I174" s="118" t="e">
        <f>VLOOKUP(H174,Presupuesto!$B$11:$C$565,2,0)</f>
        <v>#N/A</v>
      </c>
      <c r="J174" s="88" t="str">
        <f t="shared" si="9"/>
        <v>Docencia y Profesorado Universitario</v>
      </c>
      <c r="K174" s="88" t="s">
        <v>720</v>
      </c>
    </row>
    <row r="175" spans="3:11" hidden="1" x14ac:dyDescent="0.25">
      <c r="C175" s="131"/>
      <c r="D175" s="137"/>
      <c r="E175" s="108"/>
      <c r="F175" s="87">
        <f t="shared" si="8"/>
        <v>0</v>
      </c>
      <c r="G175" s="146"/>
      <c r="H175" s="132"/>
      <c r="I175" s="118" t="e">
        <f>VLOOKUP(H175,Presupuesto!$B$11:$C$565,2,0)</f>
        <v>#N/A</v>
      </c>
      <c r="J175" s="88" t="str">
        <f t="shared" si="9"/>
        <v>Docencia y Profesorado Universitario</v>
      </c>
      <c r="K175" s="88" t="s">
        <v>720</v>
      </c>
    </row>
    <row r="176" spans="3:11" hidden="1" x14ac:dyDescent="0.25">
      <c r="C176" s="131"/>
      <c r="D176" s="137"/>
      <c r="E176" s="108"/>
      <c r="F176" s="87">
        <f t="shared" si="8"/>
        <v>0</v>
      </c>
      <c r="G176" s="146"/>
      <c r="H176" s="132"/>
      <c r="I176" s="118" t="e">
        <f>VLOOKUP(H176,Presupuesto!$B$11:$C$565,2,0)</f>
        <v>#N/A</v>
      </c>
      <c r="J176" s="88" t="str">
        <f t="shared" si="9"/>
        <v>Docencia y Profesorado Universitario</v>
      </c>
      <c r="K176" s="88" t="s">
        <v>720</v>
      </c>
    </row>
    <row r="177" spans="3:11" hidden="1" x14ac:dyDescent="0.25">
      <c r="C177" s="131"/>
      <c r="D177" s="137"/>
      <c r="E177" s="108"/>
      <c r="F177" s="87">
        <f t="shared" si="8"/>
        <v>0</v>
      </c>
      <c r="G177" s="146"/>
      <c r="H177" s="132"/>
      <c r="I177" s="118" t="e">
        <f>VLOOKUP(H177,Presupuesto!$B$11:$C$565,2,0)</f>
        <v>#N/A</v>
      </c>
      <c r="J177" s="88" t="str">
        <f t="shared" si="9"/>
        <v>Docencia y Profesorado Universitario</v>
      </c>
      <c r="K177" s="88" t="s">
        <v>720</v>
      </c>
    </row>
    <row r="178" spans="3:11" hidden="1" x14ac:dyDescent="0.25">
      <c r="C178" s="131"/>
      <c r="D178" s="137"/>
      <c r="E178" s="108"/>
      <c r="F178" s="87">
        <f t="shared" si="8"/>
        <v>0</v>
      </c>
      <c r="G178" s="146"/>
      <c r="H178" s="132"/>
      <c r="I178" s="118" t="e">
        <f>VLOOKUP(H178,Presupuesto!$B$11:$C$565,2,0)</f>
        <v>#N/A</v>
      </c>
      <c r="J178" s="88" t="str">
        <f t="shared" si="9"/>
        <v>Docencia y Profesorado Universitario</v>
      </c>
      <c r="K178" s="88" t="s">
        <v>720</v>
      </c>
    </row>
    <row r="179" spans="3:11" hidden="1" x14ac:dyDescent="0.25">
      <c r="C179" s="133"/>
      <c r="D179" s="137"/>
      <c r="E179" s="108"/>
      <c r="F179" s="87">
        <f t="shared" si="8"/>
        <v>0</v>
      </c>
      <c r="G179" s="146"/>
      <c r="H179" s="134"/>
      <c r="I179" s="118" t="e">
        <f>VLOOKUP(H179,Presupuesto!$B$11:$C$565,2,0)</f>
        <v>#N/A</v>
      </c>
      <c r="J179" s="88" t="str">
        <f t="shared" si="9"/>
        <v>Docencia y Profesorado Universitario</v>
      </c>
      <c r="K179" s="88" t="s">
        <v>732</v>
      </c>
    </row>
    <row r="180" spans="3:11" hidden="1" x14ac:dyDescent="0.25">
      <c r="C180" s="133"/>
      <c r="D180" s="137"/>
      <c r="E180" s="108"/>
      <c r="F180" s="87">
        <f t="shared" si="8"/>
        <v>0</v>
      </c>
      <c r="G180" s="146"/>
      <c r="H180" s="134"/>
      <c r="I180" s="118" t="e">
        <f>VLOOKUP(H180,Presupuesto!$B$11:$C$565,2,0)</f>
        <v>#N/A</v>
      </c>
      <c r="J180" s="88" t="str">
        <f t="shared" si="9"/>
        <v>Docencia y Profesorado Universitario</v>
      </c>
      <c r="K180" s="88" t="s">
        <v>720</v>
      </c>
    </row>
    <row r="181" spans="3:11" hidden="1" x14ac:dyDescent="0.25">
      <c r="C181" s="133"/>
      <c r="D181" s="137"/>
      <c r="E181" s="108"/>
      <c r="F181" s="87">
        <f t="shared" si="8"/>
        <v>0</v>
      </c>
      <c r="G181" s="146"/>
      <c r="H181" s="134"/>
      <c r="I181" s="118" t="e">
        <f>VLOOKUP(H181,Presupuesto!$B$11:$C$565,2,0)</f>
        <v>#N/A</v>
      </c>
      <c r="J181" s="88" t="str">
        <f t="shared" si="9"/>
        <v>Docencia y Profesorado Universitario</v>
      </c>
      <c r="K181" s="88" t="s">
        <v>720</v>
      </c>
    </row>
    <row r="182" spans="3:11" hidden="1" x14ac:dyDescent="0.25">
      <c r="C182" s="133"/>
      <c r="D182" s="137"/>
      <c r="E182" s="108"/>
      <c r="F182" s="87">
        <f t="shared" si="8"/>
        <v>0</v>
      </c>
      <c r="G182" s="146"/>
      <c r="H182" s="134"/>
      <c r="I182" s="118" t="e">
        <f>VLOOKUP(H182,Presupuesto!$B$11:$C$565,2,0)</f>
        <v>#N/A</v>
      </c>
      <c r="J182" s="88" t="str">
        <f t="shared" si="9"/>
        <v>Docencia y Profesorado Universitario</v>
      </c>
      <c r="K182" s="88" t="s">
        <v>720</v>
      </c>
    </row>
    <row r="183" spans="3:11" ht="15.75" hidden="1" thickBot="1" x14ac:dyDescent="0.3">
      <c r="C183" s="135"/>
      <c r="D183" s="145"/>
      <c r="E183" s="93"/>
      <c r="F183" s="95">
        <f t="shared" si="8"/>
        <v>0</v>
      </c>
      <c r="G183" s="147"/>
      <c r="H183" s="136"/>
      <c r="I183" s="120" t="e">
        <f>VLOOKUP(H183,Presupuesto!$B$11:$C$565,2,0)</f>
        <v>#N/A</v>
      </c>
      <c r="J183" s="96" t="str">
        <f t="shared" si="9"/>
        <v>Docencia y Profesorado Universitario</v>
      </c>
      <c r="K183" s="113" t="s">
        <v>719</v>
      </c>
    </row>
    <row r="185" spans="3:11" ht="15.75" thickBot="1" x14ac:dyDescent="0.3">
      <c r="C185" s="254"/>
      <c r="D185" s="254"/>
      <c r="E185" s="254"/>
      <c r="F185" s="254"/>
      <c r="G185" s="243"/>
      <c r="H185" s="254"/>
      <c r="I185" s="254"/>
      <c r="J185" s="254"/>
      <c r="K185" s="254"/>
    </row>
    <row r="186" spans="3:11" ht="15.75" thickBot="1" x14ac:dyDescent="0.3">
      <c r="C186" s="143" t="s">
        <v>1385</v>
      </c>
      <c r="D186" s="231">
        <f>SUM(F193:F227)</f>
        <v>187566.76800000001</v>
      </c>
      <c r="E186" s="254"/>
      <c r="F186" s="68"/>
      <c r="G186" s="72"/>
      <c r="H186" s="68"/>
      <c r="I186" s="68"/>
      <c r="J186" s="254"/>
      <c r="K186" s="254"/>
    </row>
    <row r="187" spans="3:11" x14ac:dyDescent="0.25">
      <c r="C187" s="68"/>
      <c r="D187" s="31"/>
      <c r="E187" s="84"/>
      <c r="F187" s="84"/>
      <c r="G187" s="84"/>
      <c r="H187" s="69"/>
      <c r="I187" s="69"/>
      <c r="J187" s="69"/>
      <c r="K187" s="102"/>
    </row>
    <row r="188" spans="3:11" x14ac:dyDescent="0.25">
      <c r="C188" s="68"/>
      <c r="D188" s="31"/>
      <c r="E188" s="84"/>
      <c r="F188" s="84"/>
      <c r="G188" s="84"/>
      <c r="H188" s="69"/>
      <c r="I188" s="69"/>
      <c r="J188" s="69"/>
      <c r="K188" s="102"/>
    </row>
    <row r="189" spans="3:11" ht="15.75" x14ac:dyDescent="0.25">
      <c r="C189" s="172" t="s">
        <v>1309</v>
      </c>
      <c r="D189" s="230" t="s">
        <v>1396</v>
      </c>
      <c r="E189" s="84"/>
      <c r="F189" s="84"/>
      <c r="G189" s="84"/>
      <c r="H189" s="69"/>
      <c r="I189" s="69"/>
      <c r="J189" s="69"/>
      <c r="K189" s="102"/>
    </row>
    <row r="190" spans="3:11" ht="18.75" x14ac:dyDescent="0.25">
      <c r="C190" s="173" t="str">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 xml:space="preserve">6. Asistir a la Conferencia Internacional de TESOL (2), Conferencia de profesores de italiano en México (2),  Conferencia regional para profesores de francés (2).  IV Congreso ALFE, 2017 en Buenos Aires, Argentina. </v>
      </c>
      <c r="D190" s="31"/>
      <c r="E190" s="84"/>
      <c r="F190" s="84"/>
      <c r="G190" s="84"/>
      <c r="H190" s="69"/>
      <c r="I190" s="69"/>
      <c r="J190" s="69"/>
      <c r="K190" s="102"/>
    </row>
    <row r="191" spans="3:11" ht="15.75" thickBot="1" x14ac:dyDescent="0.3">
      <c r="C191" s="254"/>
      <c r="D191" s="254"/>
      <c r="E191" s="254"/>
      <c r="F191" s="84"/>
      <c r="G191" s="69"/>
      <c r="H191" s="69"/>
      <c r="I191" s="69"/>
      <c r="J191" s="254"/>
      <c r="K191" s="254"/>
    </row>
    <row r="192" spans="3:11" ht="30.75" thickBot="1" x14ac:dyDescent="0.3">
      <c r="C192" s="117" t="s">
        <v>1311</v>
      </c>
      <c r="D192" s="117" t="s">
        <v>99</v>
      </c>
      <c r="E192" s="124" t="s">
        <v>1313</v>
      </c>
      <c r="F192" s="123" t="s">
        <v>1314</v>
      </c>
      <c r="G192" s="121" t="s">
        <v>1315</v>
      </c>
      <c r="H192" s="124" t="s">
        <v>1316</v>
      </c>
      <c r="I192" s="121" t="s">
        <v>711</v>
      </c>
      <c r="J192" s="121" t="s">
        <v>1317</v>
      </c>
      <c r="K192" s="121" t="s">
        <v>1318</v>
      </c>
    </row>
    <row r="193" spans="3:11" x14ac:dyDescent="0.25">
      <c r="C193" s="183" t="s">
        <v>1295</v>
      </c>
      <c r="D193" s="184">
        <v>18</v>
      </c>
      <c r="E193" s="182">
        <f>HLOOKUP(C193,$AH$2:$BU$3,2,0)</f>
        <v>5420.3760000000002</v>
      </c>
      <c r="F193" s="87">
        <f t="shared" ref="F193:F227" si="10">D193*E193</f>
        <v>97566.768000000011</v>
      </c>
      <c r="G193" s="146" t="s">
        <v>703</v>
      </c>
      <c r="H193" s="130" t="s">
        <v>341</v>
      </c>
      <c r="I193" s="118" t="str">
        <f>VLOOKUP(H193,Presupuesto!$B$11:$C$565,2,0)</f>
        <v>VIATICOS AL EXTERIOR</v>
      </c>
      <c r="J193" s="181" t="s">
        <v>57</v>
      </c>
      <c r="K193" s="88" t="s">
        <v>723</v>
      </c>
    </row>
    <row r="194" spans="3:11" x14ac:dyDescent="0.25">
      <c r="C194" s="129" t="s">
        <v>1387</v>
      </c>
      <c r="D194" s="144">
        <v>6</v>
      </c>
      <c r="E194" s="112">
        <v>12500</v>
      </c>
      <c r="F194" s="87">
        <f t="shared" si="10"/>
        <v>75000</v>
      </c>
      <c r="G194" s="146" t="s">
        <v>703</v>
      </c>
      <c r="H194" s="130" t="s">
        <v>332</v>
      </c>
      <c r="I194" s="118" t="str">
        <f>VLOOKUP(H194,Presupuesto!$B$11:$C$565,2,0)</f>
        <v>PASAJES AL EXTERIOR</v>
      </c>
      <c r="J194" s="88" t="str">
        <f>$J$193</f>
        <v>Docencia y Profesorado Universitario</v>
      </c>
      <c r="K194" s="88" t="s">
        <v>723</v>
      </c>
    </row>
    <row r="195" spans="3:11" x14ac:dyDescent="0.25">
      <c r="C195" s="129" t="s">
        <v>1388</v>
      </c>
      <c r="D195" s="144">
        <v>6</v>
      </c>
      <c r="E195" s="112">
        <v>2500</v>
      </c>
      <c r="F195" s="87">
        <f t="shared" si="10"/>
        <v>15000</v>
      </c>
      <c r="G195" s="146" t="s">
        <v>703</v>
      </c>
      <c r="H195" s="130" t="s">
        <v>323</v>
      </c>
      <c r="I195" s="118" t="str">
        <f>VLOOKUP(H195,Presupuesto!$B$11:$C$565,2,0)</f>
        <v>OTROS SERVICIOS COMERCIALES Y FINANCIEROS</v>
      </c>
      <c r="J195" s="88" t="str">
        <f t="shared" ref="J195:J227" si="11">$J$193</f>
        <v>Docencia y Profesorado Universitario</v>
      </c>
      <c r="K195" s="88" t="s">
        <v>723</v>
      </c>
    </row>
    <row r="196" spans="3:11" hidden="1" x14ac:dyDescent="0.25">
      <c r="C196" s="129"/>
      <c r="D196" s="144"/>
      <c r="E196" s="112"/>
      <c r="F196" s="87">
        <f t="shared" si="10"/>
        <v>0</v>
      </c>
      <c r="G196" s="146"/>
      <c r="H196" s="130"/>
      <c r="I196" s="118" t="e">
        <f>VLOOKUP(H196,Presupuesto!$B$11:$C$565,2,0)</f>
        <v>#N/A</v>
      </c>
      <c r="J196" s="88" t="str">
        <f t="shared" si="11"/>
        <v>Docencia y Profesorado Universitario</v>
      </c>
      <c r="K196" s="88" t="s">
        <v>720</v>
      </c>
    </row>
    <row r="197" spans="3:11" hidden="1" x14ac:dyDescent="0.25">
      <c r="C197" s="129"/>
      <c r="D197" s="144"/>
      <c r="E197" s="112"/>
      <c r="F197" s="87">
        <f t="shared" si="10"/>
        <v>0</v>
      </c>
      <c r="G197" s="146"/>
      <c r="H197" s="130"/>
      <c r="I197" s="118" t="e">
        <f>VLOOKUP(H197,Presupuesto!$B$11:$C$565,2,0)</f>
        <v>#N/A</v>
      </c>
      <c r="J197" s="88" t="str">
        <f t="shared" si="11"/>
        <v>Docencia y Profesorado Universitario</v>
      </c>
      <c r="K197" s="88" t="s">
        <v>720</v>
      </c>
    </row>
    <row r="198" spans="3:11" hidden="1" x14ac:dyDescent="0.25">
      <c r="C198" s="129"/>
      <c r="D198" s="144"/>
      <c r="E198" s="112"/>
      <c r="F198" s="87">
        <f t="shared" si="10"/>
        <v>0</v>
      </c>
      <c r="G198" s="146"/>
      <c r="H198" s="130"/>
      <c r="I198" s="118" t="e">
        <f>VLOOKUP(H198,Presupuesto!$B$11:$C$565,2,0)</f>
        <v>#N/A</v>
      </c>
      <c r="J198" s="88" t="str">
        <f t="shared" si="11"/>
        <v>Docencia y Profesorado Universitario</v>
      </c>
      <c r="K198" s="88" t="s">
        <v>729</v>
      </c>
    </row>
    <row r="199" spans="3:11" hidden="1" x14ac:dyDescent="0.25">
      <c r="C199" s="129"/>
      <c r="D199" s="144"/>
      <c r="E199" s="112"/>
      <c r="F199" s="87">
        <f t="shared" si="10"/>
        <v>0</v>
      </c>
      <c r="G199" s="146"/>
      <c r="H199" s="130"/>
      <c r="I199" s="118" t="e">
        <f>VLOOKUP(H199,Presupuesto!$B$11:$C$565,2,0)</f>
        <v>#N/A</v>
      </c>
      <c r="J199" s="88" t="str">
        <f t="shared" si="11"/>
        <v>Docencia y Profesorado Universitario</v>
      </c>
      <c r="K199" s="88" t="s">
        <v>720</v>
      </c>
    </row>
    <row r="200" spans="3:11" hidden="1" x14ac:dyDescent="0.25">
      <c r="C200" s="129"/>
      <c r="D200" s="144"/>
      <c r="E200" s="112"/>
      <c r="F200" s="87">
        <f t="shared" si="10"/>
        <v>0</v>
      </c>
      <c r="G200" s="146"/>
      <c r="H200" s="130"/>
      <c r="I200" s="118" t="e">
        <f>VLOOKUP(H200,Presupuesto!$B$11:$C$565,2,0)</f>
        <v>#N/A</v>
      </c>
      <c r="J200" s="88" t="str">
        <f t="shared" si="11"/>
        <v>Docencia y Profesorado Universitario</v>
      </c>
      <c r="K200" s="88" t="s">
        <v>720</v>
      </c>
    </row>
    <row r="201" spans="3:11" hidden="1" x14ac:dyDescent="0.25">
      <c r="C201" s="129"/>
      <c r="D201" s="144"/>
      <c r="E201" s="112"/>
      <c r="F201" s="87">
        <f t="shared" si="10"/>
        <v>0</v>
      </c>
      <c r="G201" s="146"/>
      <c r="H201" s="130"/>
      <c r="I201" s="118" t="e">
        <f>VLOOKUP(H201,Presupuesto!$B$11:$C$565,2,0)</f>
        <v>#N/A</v>
      </c>
      <c r="J201" s="88" t="str">
        <f t="shared" si="11"/>
        <v>Docencia y Profesorado Universitario</v>
      </c>
      <c r="K201" s="88" t="s">
        <v>720</v>
      </c>
    </row>
    <row r="202" spans="3:11" hidden="1" x14ac:dyDescent="0.25">
      <c r="C202" s="129"/>
      <c r="D202" s="144"/>
      <c r="E202" s="112"/>
      <c r="F202" s="87">
        <f t="shared" si="10"/>
        <v>0</v>
      </c>
      <c r="G202" s="146"/>
      <c r="H202" s="130"/>
      <c r="I202" s="118" t="e">
        <f>VLOOKUP(H202,Presupuesto!$B$11:$C$565,2,0)</f>
        <v>#N/A</v>
      </c>
      <c r="J202" s="88" t="str">
        <f t="shared" si="11"/>
        <v>Docencia y Profesorado Universitario</v>
      </c>
      <c r="K202" s="88" t="s">
        <v>720</v>
      </c>
    </row>
    <row r="203" spans="3:11" hidden="1" x14ac:dyDescent="0.25">
      <c r="C203" s="129"/>
      <c r="D203" s="144"/>
      <c r="E203" s="112"/>
      <c r="F203" s="87">
        <f t="shared" si="10"/>
        <v>0</v>
      </c>
      <c r="G203" s="146"/>
      <c r="H203" s="130"/>
      <c r="I203" s="118" t="e">
        <f>VLOOKUP(H203,Presupuesto!$B$11:$C$565,2,0)</f>
        <v>#N/A</v>
      </c>
      <c r="J203" s="88" t="str">
        <f t="shared" si="11"/>
        <v>Docencia y Profesorado Universitario</v>
      </c>
      <c r="K203" s="88" t="s">
        <v>720</v>
      </c>
    </row>
    <row r="204" spans="3:11" hidden="1" x14ac:dyDescent="0.25">
      <c r="C204" s="129"/>
      <c r="D204" s="144"/>
      <c r="E204" s="112"/>
      <c r="F204" s="87">
        <f t="shared" si="10"/>
        <v>0</v>
      </c>
      <c r="G204" s="146"/>
      <c r="H204" s="130"/>
      <c r="I204" s="118" t="e">
        <f>VLOOKUP(H204,Presupuesto!$B$11:$C$565,2,0)</f>
        <v>#N/A</v>
      </c>
      <c r="J204" s="88" t="str">
        <f t="shared" si="11"/>
        <v>Docencia y Profesorado Universitario</v>
      </c>
      <c r="K204" s="88" t="s">
        <v>720</v>
      </c>
    </row>
    <row r="205" spans="3:11" hidden="1" x14ac:dyDescent="0.25">
      <c r="C205" s="129"/>
      <c r="D205" s="144"/>
      <c r="E205" s="112"/>
      <c r="F205" s="87">
        <f t="shared" si="10"/>
        <v>0</v>
      </c>
      <c r="G205" s="146"/>
      <c r="H205" s="130"/>
      <c r="I205" s="118" t="e">
        <f>VLOOKUP(H205,Presupuesto!$B$11:$C$565,2,0)</f>
        <v>#N/A</v>
      </c>
      <c r="J205" s="88" t="str">
        <f t="shared" si="11"/>
        <v>Docencia y Profesorado Universitario</v>
      </c>
      <c r="K205" s="88" t="s">
        <v>720</v>
      </c>
    </row>
    <row r="206" spans="3:11" hidden="1" x14ac:dyDescent="0.25">
      <c r="C206" s="129"/>
      <c r="D206" s="144"/>
      <c r="E206" s="112"/>
      <c r="F206" s="87">
        <f t="shared" si="10"/>
        <v>0</v>
      </c>
      <c r="G206" s="146"/>
      <c r="H206" s="130"/>
      <c r="I206" s="118" t="e">
        <f>VLOOKUP(H206,Presupuesto!$B$11:$C$565,2,0)</f>
        <v>#N/A</v>
      </c>
      <c r="J206" s="88" t="str">
        <f t="shared" si="11"/>
        <v>Docencia y Profesorado Universitario</v>
      </c>
      <c r="K206" s="88" t="s">
        <v>720</v>
      </c>
    </row>
    <row r="207" spans="3:11" hidden="1" x14ac:dyDescent="0.25">
      <c r="C207" s="129"/>
      <c r="D207" s="144"/>
      <c r="E207" s="112"/>
      <c r="F207" s="87">
        <f t="shared" si="10"/>
        <v>0</v>
      </c>
      <c r="G207" s="146"/>
      <c r="H207" s="130"/>
      <c r="I207" s="118" t="e">
        <f>VLOOKUP(H207,Presupuesto!$B$11:$C$565,2,0)</f>
        <v>#N/A</v>
      </c>
      <c r="J207" s="88" t="str">
        <f t="shared" si="11"/>
        <v>Docencia y Profesorado Universitario</v>
      </c>
      <c r="K207" s="88" t="s">
        <v>720</v>
      </c>
    </row>
    <row r="208" spans="3:11" hidden="1" x14ac:dyDescent="0.25">
      <c r="C208" s="129"/>
      <c r="D208" s="144"/>
      <c r="E208" s="112"/>
      <c r="F208" s="87">
        <f t="shared" si="10"/>
        <v>0</v>
      </c>
      <c r="G208" s="146"/>
      <c r="H208" s="130"/>
      <c r="I208" s="118" t="e">
        <f>VLOOKUP(H208,Presupuesto!$B$11:$C$565,2,0)</f>
        <v>#N/A</v>
      </c>
      <c r="J208" s="88" t="str">
        <f t="shared" si="11"/>
        <v>Docencia y Profesorado Universitario</v>
      </c>
      <c r="K208" s="88" t="s">
        <v>720</v>
      </c>
    </row>
    <row r="209" spans="3:11" hidden="1" x14ac:dyDescent="0.25">
      <c r="C209" s="129"/>
      <c r="D209" s="144"/>
      <c r="E209" s="112"/>
      <c r="F209" s="87">
        <f t="shared" si="10"/>
        <v>0</v>
      </c>
      <c r="G209" s="146"/>
      <c r="H209" s="130"/>
      <c r="I209" s="118" t="e">
        <f>VLOOKUP(H209,Presupuesto!$B$11:$C$565,2,0)</f>
        <v>#N/A</v>
      </c>
      <c r="J209" s="88" t="str">
        <f t="shared" si="11"/>
        <v>Docencia y Profesorado Universitario</v>
      </c>
      <c r="K209" s="88" t="s">
        <v>720</v>
      </c>
    </row>
    <row r="210" spans="3:11" hidden="1" x14ac:dyDescent="0.25">
      <c r="C210" s="129"/>
      <c r="D210" s="144"/>
      <c r="E210" s="112"/>
      <c r="F210" s="87">
        <f t="shared" si="10"/>
        <v>0</v>
      </c>
      <c r="G210" s="146"/>
      <c r="H210" s="130"/>
      <c r="I210" s="118" t="e">
        <f>VLOOKUP(H210,Presupuesto!$B$11:$C$565,2,0)</f>
        <v>#N/A</v>
      </c>
      <c r="J210" s="88" t="str">
        <f t="shared" si="11"/>
        <v>Docencia y Profesorado Universitario</v>
      </c>
      <c r="K210" s="88" t="s">
        <v>720</v>
      </c>
    </row>
    <row r="211" spans="3:11" hidden="1" x14ac:dyDescent="0.25">
      <c r="C211" s="129"/>
      <c r="D211" s="144"/>
      <c r="E211" s="112"/>
      <c r="F211" s="87">
        <f t="shared" si="10"/>
        <v>0</v>
      </c>
      <c r="G211" s="146"/>
      <c r="H211" s="130"/>
      <c r="I211" s="118" t="e">
        <f>VLOOKUP(H211,Presupuesto!$B$11:$C$565,2,0)</f>
        <v>#N/A</v>
      </c>
      <c r="J211" s="88" t="str">
        <f t="shared" si="11"/>
        <v>Docencia y Profesorado Universitario</v>
      </c>
      <c r="K211" s="88" t="s">
        <v>720</v>
      </c>
    </row>
    <row r="212" spans="3:11" hidden="1" x14ac:dyDescent="0.25">
      <c r="C212" s="129"/>
      <c r="D212" s="144"/>
      <c r="E212" s="112"/>
      <c r="F212" s="87">
        <f t="shared" si="10"/>
        <v>0</v>
      </c>
      <c r="G212" s="146"/>
      <c r="H212" s="130"/>
      <c r="I212" s="118" t="e">
        <f>VLOOKUP(H212,Presupuesto!$B$11:$C$565,2,0)</f>
        <v>#N/A</v>
      </c>
      <c r="J212" s="88" t="str">
        <f t="shared" si="11"/>
        <v>Docencia y Profesorado Universitario</v>
      </c>
      <c r="K212" s="88" t="s">
        <v>720</v>
      </c>
    </row>
    <row r="213" spans="3:11" hidden="1" x14ac:dyDescent="0.25">
      <c r="C213" s="129"/>
      <c r="D213" s="144"/>
      <c r="E213" s="112"/>
      <c r="F213" s="87">
        <f t="shared" si="10"/>
        <v>0</v>
      </c>
      <c r="G213" s="146"/>
      <c r="H213" s="130"/>
      <c r="I213" s="118" t="e">
        <f>VLOOKUP(H213,Presupuesto!$B$11:$C$565,2,0)</f>
        <v>#N/A</v>
      </c>
      <c r="J213" s="88" t="str">
        <f t="shared" si="11"/>
        <v>Docencia y Profesorado Universitario</v>
      </c>
      <c r="K213" s="88" t="s">
        <v>720</v>
      </c>
    </row>
    <row r="214" spans="3:11" hidden="1" x14ac:dyDescent="0.25">
      <c r="C214" s="129"/>
      <c r="D214" s="144"/>
      <c r="E214" s="112"/>
      <c r="F214" s="87">
        <f t="shared" si="10"/>
        <v>0</v>
      </c>
      <c r="G214" s="146"/>
      <c r="H214" s="130"/>
      <c r="I214" s="118" t="e">
        <f>VLOOKUP(H214,Presupuesto!$B$11:$C$565,2,0)</f>
        <v>#N/A</v>
      </c>
      <c r="J214" s="88" t="str">
        <f t="shared" si="11"/>
        <v>Docencia y Profesorado Universitario</v>
      </c>
      <c r="K214" s="88" t="s">
        <v>720</v>
      </c>
    </row>
    <row r="215" spans="3:11" hidden="1" x14ac:dyDescent="0.25">
      <c r="C215" s="131"/>
      <c r="D215" s="137"/>
      <c r="E215" s="108"/>
      <c r="F215" s="87">
        <f t="shared" si="10"/>
        <v>0</v>
      </c>
      <c r="G215" s="146"/>
      <c r="H215" s="132"/>
      <c r="I215" s="118" t="e">
        <f>VLOOKUP(H215,Presupuesto!$B$11:$C$565,2,0)</f>
        <v>#N/A</v>
      </c>
      <c r="J215" s="88" t="str">
        <f t="shared" si="11"/>
        <v>Docencia y Profesorado Universitario</v>
      </c>
      <c r="K215" s="88" t="s">
        <v>720</v>
      </c>
    </row>
    <row r="216" spans="3:11" hidden="1" x14ac:dyDescent="0.25">
      <c r="C216" s="131"/>
      <c r="D216" s="137"/>
      <c r="E216" s="108"/>
      <c r="F216" s="87">
        <f t="shared" si="10"/>
        <v>0</v>
      </c>
      <c r="G216" s="146"/>
      <c r="H216" s="132"/>
      <c r="I216" s="118" t="e">
        <f>VLOOKUP(H216,Presupuesto!$B$11:$C$565,2,0)</f>
        <v>#N/A</v>
      </c>
      <c r="J216" s="88" t="str">
        <f t="shared" si="11"/>
        <v>Docencia y Profesorado Universitario</v>
      </c>
      <c r="K216" s="88" t="s">
        <v>720</v>
      </c>
    </row>
    <row r="217" spans="3:11" hidden="1" x14ac:dyDescent="0.25">
      <c r="C217" s="131"/>
      <c r="D217" s="137"/>
      <c r="E217" s="108"/>
      <c r="F217" s="87">
        <f t="shared" si="10"/>
        <v>0</v>
      </c>
      <c r="G217" s="146"/>
      <c r="H217" s="132"/>
      <c r="I217" s="118" t="e">
        <f>VLOOKUP(H217,Presupuesto!$B$11:$C$565,2,0)</f>
        <v>#N/A</v>
      </c>
      <c r="J217" s="88" t="str">
        <f t="shared" si="11"/>
        <v>Docencia y Profesorado Universitario</v>
      </c>
      <c r="K217" s="88" t="s">
        <v>720</v>
      </c>
    </row>
    <row r="218" spans="3:11" hidden="1" x14ac:dyDescent="0.25">
      <c r="C218" s="131"/>
      <c r="D218" s="137"/>
      <c r="E218" s="108"/>
      <c r="F218" s="87">
        <f t="shared" si="10"/>
        <v>0</v>
      </c>
      <c r="G218" s="146"/>
      <c r="H218" s="132"/>
      <c r="I218" s="118" t="e">
        <f>VLOOKUP(H218,Presupuesto!$B$11:$C$565,2,0)</f>
        <v>#N/A</v>
      </c>
      <c r="J218" s="88" t="str">
        <f t="shared" si="11"/>
        <v>Docencia y Profesorado Universitario</v>
      </c>
      <c r="K218" s="88" t="s">
        <v>720</v>
      </c>
    </row>
    <row r="219" spans="3:11" hidden="1" x14ac:dyDescent="0.25">
      <c r="C219" s="131"/>
      <c r="D219" s="137"/>
      <c r="E219" s="108"/>
      <c r="F219" s="87">
        <f t="shared" si="10"/>
        <v>0</v>
      </c>
      <c r="G219" s="146"/>
      <c r="H219" s="132"/>
      <c r="I219" s="118" t="e">
        <f>VLOOKUP(H219,Presupuesto!$B$11:$C$565,2,0)</f>
        <v>#N/A</v>
      </c>
      <c r="J219" s="88" t="str">
        <f t="shared" si="11"/>
        <v>Docencia y Profesorado Universitario</v>
      </c>
      <c r="K219" s="88" t="s">
        <v>720</v>
      </c>
    </row>
    <row r="220" spans="3:11" hidden="1" x14ac:dyDescent="0.25">
      <c r="C220" s="131"/>
      <c r="D220" s="137"/>
      <c r="E220" s="108"/>
      <c r="F220" s="87">
        <f t="shared" si="10"/>
        <v>0</v>
      </c>
      <c r="G220" s="146"/>
      <c r="H220" s="132"/>
      <c r="I220" s="118" t="e">
        <f>VLOOKUP(H220,Presupuesto!$B$11:$C$565,2,0)</f>
        <v>#N/A</v>
      </c>
      <c r="J220" s="88" t="str">
        <f t="shared" si="11"/>
        <v>Docencia y Profesorado Universitario</v>
      </c>
      <c r="K220" s="88" t="s">
        <v>720</v>
      </c>
    </row>
    <row r="221" spans="3:11" hidden="1" x14ac:dyDescent="0.25">
      <c r="C221" s="131"/>
      <c r="D221" s="137"/>
      <c r="E221" s="108"/>
      <c r="F221" s="87">
        <f t="shared" si="10"/>
        <v>0</v>
      </c>
      <c r="G221" s="146"/>
      <c r="H221" s="132"/>
      <c r="I221" s="118" t="e">
        <f>VLOOKUP(H221,Presupuesto!$B$11:$C$565,2,0)</f>
        <v>#N/A</v>
      </c>
      <c r="J221" s="88" t="str">
        <f t="shared" si="11"/>
        <v>Docencia y Profesorado Universitario</v>
      </c>
      <c r="K221" s="88" t="s">
        <v>720</v>
      </c>
    </row>
    <row r="222" spans="3:11" hidden="1" x14ac:dyDescent="0.25">
      <c r="C222" s="131"/>
      <c r="D222" s="137"/>
      <c r="E222" s="108"/>
      <c r="F222" s="87">
        <f t="shared" si="10"/>
        <v>0</v>
      </c>
      <c r="G222" s="146"/>
      <c r="H222" s="132"/>
      <c r="I222" s="118" t="e">
        <f>VLOOKUP(H222,Presupuesto!$B$11:$C$565,2,0)</f>
        <v>#N/A</v>
      </c>
      <c r="J222" s="88" t="str">
        <f t="shared" si="11"/>
        <v>Docencia y Profesorado Universitario</v>
      </c>
      <c r="K222" s="88" t="s">
        <v>720</v>
      </c>
    </row>
    <row r="223" spans="3:11" hidden="1" x14ac:dyDescent="0.25">
      <c r="C223" s="133"/>
      <c r="D223" s="137"/>
      <c r="E223" s="108"/>
      <c r="F223" s="87">
        <f t="shared" si="10"/>
        <v>0</v>
      </c>
      <c r="G223" s="146"/>
      <c r="H223" s="134"/>
      <c r="I223" s="118" t="e">
        <f>VLOOKUP(H223,Presupuesto!$B$11:$C$565,2,0)</f>
        <v>#N/A</v>
      </c>
      <c r="J223" s="88" t="str">
        <f t="shared" si="11"/>
        <v>Docencia y Profesorado Universitario</v>
      </c>
      <c r="K223" s="88" t="s">
        <v>732</v>
      </c>
    </row>
    <row r="224" spans="3:11" hidden="1" x14ac:dyDescent="0.25">
      <c r="C224" s="133"/>
      <c r="D224" s="137"/>
      <c r="E224" s="108"/>
      <c r="F224" s="87">
        <f t="shared" si="10"/>
        <v>0</v>
      </c>
      <c r="G224" s="146"/>
      <c r="H224" s="134"/>
      <c r="I224" s="118" t="e">
        <f>VLOOKUP(H224,Presupuesto!$B$11:$C$565,2,0)</f>
        <v>#N/A</v>
      </c>
      <c r="J224" s="88" t="str">
        <f t="shared" si="11"/>
        <v>Docencia y Profesorado Universitario</v>
      </c>
      <c r="K224" s="88" t="s">
        <v>720</v>
      </c>
    </row>
    <row r="225" spans="3:11" hidden="1" x14ac:dyDescent="0.25">
      <c r="C225" s="133"/>
      <c r="D225" s="137"/>
      <c r="E225" s="108"/>
      <c r="F225" s="87">
        <f t="shared" si="10"/>
        <v>0</v>
      </c>
      <c r="G225" s="146"/>
      <c r="H225" s="134"/>
      <c r="I225" s="118" t="e">
        <f>VLOOKUP(H225,Presupuesto!$B$11:$C$565,2,0)</f>
        <v>#N/A</v>
      </c>
      <c r="J225" s="88" t="str">
        <f t="shared" si="11"/>
        <v>Docencia y Profesorado Universitario</v>
      </c>
      <c r="K225" s="88" t="s">
        <v>720</v>
      </c>
    </row>
    <row r="226" spans="3:11" hidden="1" x14ac:dyDescent="0.25">
      <c r="C226" s="133"/>
      <c r="D226" s="137"/>
      <c r="E226" s="108"/>
      <c r="F226" s="87">
        <f t="shared" si="10"/>
        <v>0</v>
      </c>
      <c r="G226" s="146"/>
      <c r="H226" s="134"/>
      <c r="I226" s="118" t="e">
        <f>VLOOKUP(H226,Presupuesto!$B$11:$C$565,2,0)</f>
        <v>#N/A</v>
      </c>
      <c r="J226" s="88" t="str">
        <f t="shared" si="11"/>
        <v>Docencia y Profesorado Universitario</v>
      </c>
      <c r="K226" s="88" t="s">
        <v>720</v>
      </c>
    </row>
    <row r="227" spans="3:11" ht="15.75" hidden="1" thickBot="1" x14ac:dyDescent="0.3">
      <c r="C227" s="135"/>
      <c r="D227" s="145"/>
      <c r="E227" s="93"/>
      <c r="F227" s="95">
        <f t="shared" si="10"/>
        <v>0</v>
      </c>
      <c r="G227" s="147"/>
      <c r="H227" s="136"/>
      <c r="I227" s="120" t="e">
        <f>VLOOKUP(H227,Presupuesto!$B$11:$C$565,2,0)</f>
        <v>#N/A</v>
      </c>
      <c r="J227" s="96" t="str">
        <f t="shared" si="11"/>
        <v>Docencia y Profesorado Universitario</v>
      </c>
      <c r="K227" s="113" t="s">
        <v>719</v>
      </c>
    </row>
    <row r="229" spans="3:11" ht="15.75" thickBot="1" x14ac:dyDescent="0.3">
      <c r="C229" s="254"/>
      <c r="D229" s="254"/>
      <c r="E229" s="254"/>
      <c r="F229" s="82"/>
      <c r="G229" s="81"/>
      <c r="H229" s="82"/>
      <c r="I229" s="82"/>
      <c r="J229" s="254"/>
      <c r="K229" s="254"/>
    </row>
    <row r="230" spans="3:11" ht="15.75" thickBot="1" x14ac:dyDescent="0.3">
      <c r="C230" s="143" t="s">
        <v>1385</v>
      </c>
      <c r="D230" s="231">
        <f>SUM(F237:F271)</f>
        <v>33761.127999999997</v>
      </c>
      <c r="E230" s="254"/>
      <c r="F230" s="68"/>
      <c r="G230" s="72"/>
      <c r="H230" s="68"/>
      <c r="I230" s="68"/>
      <c r="J230" s="254"/>
      <c r="K230" s="254"/>
    </row>
    <row r="231" spans="3:11" x14ac:dyDescent="0.25">
      <c r="C231" s="68"/>
      <c r="D231" s="31"/>
      <c r="E231" s="84"/>
      <c r="F231" s="84"/>
      <c r="G231" s="84"/>
      <c r="H231" s="69"/>
      <c r="I231" s="69"/>
      <c r="J231" s="69"/>
      <c r="K231" s="102"/>
    </row>
    <row r="232" spans="3:11" x14ac:dyDescent="0.25">
      <c r="C232" s="68"/>
      <c r="D232" s="31"/>
      <c r="E232" s="84"/>
      <c r="F232" s="84"/>
      <c r="G232" s="84"/>
      <c r="H232" s="69"/>
      <c r="I232" s="69"/>
      <c r="J232" s="69"/>
      <c r="K232" s="102"/>
    </row>
    <row r="233" spans="3:11" ht="15.75" x14ac:dyDescent="0.25">
      <c r="C233" s="172" t="s">
        <v>1309</v>
      </c>
      <c r="D233" s="230" t="s">
        <v>1397</v>
      </c>
      <c r="E233" s="84"/>
      <c r="F233" s="84"/>
      <c r="G233" s="84"/>
      <c r="H233" s="69"/>
      <c r="I233" s="69"/>
      <c r="J233" s="69"/>
      <c r="K233" s="102"/>
    </row>
    <row r="234" spans="3:11" ht="18.75" x14ac:dyDescent="0.25">
      <c r="C234" s="173" t="str">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7. Asistir al Congreso Pedagógico.</v>
      </c>
      <c r="D234" s="31"/>
      <c r="E234" s="84"/>
      <c r="F234" s="84"/>
      <c r="G234" s="84"/>
      <c r="H234" s="69"/>
      <c r="I234" s="69"/>
      <c r="J234" s="69"/>
      <c r="K234" s="102"/>
    </row>
    <row r="235" spans="3:11" ht="15.75" thickBot="1" x14ac:dyDescent="0.3">
      <c r="C235" s="254"/>
      <c r="D235" s="254"/>
      <c r="E235" s="254"/>
      <c r="F235" s="84"/>
      <c r="G235" s="69"/>
      <c r="H235" s="69"/>
      <c r="I235" s="69"/>
      <c r="J235" s="254"/>
      <c r="K235" s="254"/>
    </row>
    <row r="236" spans="3:11" ht="30.75" thickBot="1" x14ac:dyDescent="0.3">
      <c r="C236" s="117" t="s">
        <v>1311</v>
      </c>
      <c r="D236" s="117" t="s">
        <v>99</v>
      </c>
      <c r="E236" s="124" t="s">
        <v>1313</v>
      </c>
      <c r="F236" s="123" t="s">
        <v>1314</v>
      </c>
      <c r="G236" s="121" t="s">
        <v>1315</v>
      </c>
      <c r="H236" s="124" t="s">
        <v>1316</v>
      </c>
      <c r="I236" s="121" t="s">
        <v>711</v>
      </c>
      <c r="J236" s="121" t="s">
        <v>1317</v>
      </c>
      <c r="K236" s="121" t="s">
        <v>1318</v>
      </c>
    </row>
    <row r="237" spans="3:11" x14ac:dyDescent="0.25">
      <c r="C237" s="183" t="s">
        <v>1295</v>
      </c>
      <c r="D237" s="184">
        <v>3</v>
      </c>
      <c r="E237" s="182">
        <f>HLOOKUP(C237,$AH$2:$BU$3,2,0)</f>
        <v>5420.3760000000002</v>
      </c>
      <c r="F237" s="87">
        <f t="shared" ref="F237:F271" si="12">D237*E237</f>
        <v>16261.128000000001</v>
      </c>
      <c r="G237" s="146" t="s">
        <v>703</v>
      </c>
      <c r="H237" s="130" t="s">
        <v>341</v>
      </c>
      <c r="I237" s="118" t="str">
        <f>VLOOKUP(H237,Presupuesto!$B$11:$C$565,2,0)</f>
        <v>VIATICOS AL EXTERIOR</v>
      </c>
      <c r="J237" s="181" t="s">
        <v>57</v>
      </c>
      <c r="K237" s="88" t="s">
        <v>729</v>
      </c>
    </row>
    <row r="238" spans="3:11" x14ac:dyDescent="0.25">
      <c r="C238" s="129" t="s">
        <v>1398</v>
      </c>
      <c r="D238" s="144">
        <v>1</v>
      </c>
      <c r="E238" s="112">
        <v>15000</v>
      </c>
      <c r="F238" s="87">
        <f t="shared" si="12"/>
        <v>15000</v>
      </c>
      <c r="G238" s="146" t="s">
        <v>703</v>
      </c>
      <c r="H238" s="130" t="s">
        <v>332</v>
      </c>
      <c r="I238" s="118" t="str">
        <f>VLOOKUP(H238,Presupuesto!$B$11:$C$565,2,0)</f>
        <v>PASAJES AL EXTERIOR</v>
      </c>
      <c r="J238" s="88" t="str">
        <f>$J$237</f>
        <v>Docencia y Profesorado Universitario</v>
      </c>
      <c r="K238" s="88" t="s">
        <v>729</v>
      </c>
    </row>
    <row r="239" spans="3:11" x14ac:dyDescent="0.25">
      <c r="C239" s="129" t="s">
        <v>1399</v>
      </c>
      <c r="D239" s="144">
        <v>1</v>
      </c>
      <c r="E239" s="112">
        <v>2500</v>
      </c>
      <c r="F239" s="87">
        <f t="shared" si="12"/>
        <v>2500</v>
      </c>
      <c r="G239" s="146" t="s">
        <v>703</v>
      </c>
      <c r="H239" s="130" t="s">
        <v>323</v>
      </c>
      <c r="I239" s="118" t="str">
        <f>VLOOKUP(H239,Presupuesto!$B$11:$C$565,2,0)</f>
        <v>OTROS SERVICIOS COMERCIALES Y FINANCIEROS</v>
      </c>
      <c r="J239" s="88" t="str">
        <f t="shared" ref="J239:J271" si="13">$J$237</f>
        <v>Docencia y Profesorado Universitario</v>
      </c>
      <c r="K239" s="88" t="s">
        <v>729</v>
      </c>
    </row>
    <row r="240" spans="3:11" hidden="1" x14ac:dyDescent="0.25">
      <c r="C240" s="129"/>
      <c r="D240" s="144"/>
      <c r="E240" s="112"/>
      <c r="F240" s="87">
        <f t="shared" si="12"/>
        <v>0</v>
      </c>
      <c r="G240" s="146"/>
      <c r="H240" s="130"/>
      <c r="I240" s="118" t="e">
        <f>VLOOKUP(H240,Presupuesto!$B$11:$C$565,2,0)</f>
        <v>#N/A</v>
      </c>
      <c r="J240" s="88" t="str">
        <f t="shared" si="13"/>
        <v>Docencia y Profesorado Universitario</v>
      </c>
      <c r="K240" s="88" t="s">
        <v>720</v>
      </c>
    </row>
    <row r="241" spans="3:11" hidden="1" x14ac:dyDescent="0.25">
      <c r="C241" s="129"/>
      <c r="D241" s="144"/>
      <c r="E241" s="112"/>
      <c r="F241" s="87">
        <f t="shared" si="12"/>
        <v>0</v>
      </c>
      <c r="G241" s="146"/>
      <c r="H241" s="130"/>
      <c r="I241" s="118" t="e">
        <f>VLOOKUP(H241,Presupuesto!$B$11:$C$565,2,0)</f>
        <v>#N/A</v>
      </c>
      <c r="J241" s="88" t="str">
        <f t="shared" si="13"/>
        <v>Docencia y Profesorado Universitario</v>
      </c>
      <c r="K241" s="88" t="s">
        <v>720</v>
      </c>
    </row>
    <row r="242" spans="3:11" hidden="1" x14ac:dyDescent="0.25">
      <c r="C242" s="129"/>
      <c r="D242" s="144"/>
      <c r="E242" s="112"/>
      <c r="F242" s="87">
        <f t="shared" si="12"/>
        <v>0</v>
      </c>
      <c r="G242" s="146"/>
      <c r="H242" s="130"/>
      <c r="I242" s="118" t="e">
        <f>VLOOKUP(H242,Presupuesto!$B$11:$C$565,2,0)</f>
        <v>#N/A</v>
      </c>
      <c r="J242" s="88" t="str">
        <f t="shared" si="13"/>
        <v>Docencia y Profesorado Universitario</v>
      </c>
      <c r="K242" s="88" t="s">
        <v>729</v>
      </c>
    </row>
    <row r="243" spans="3:11" hidden="1" x14ac:dyDescent="0.25">
      <c r="C243" s="129"/>
      <c r="D243" s="144"/>
      <c r="E243" s="112"/>
      <c r="F243" s="87">
        <f t="shared" si="12"/>
        <v>0</v>
      </c>
      <c r="G243" s="146"/>
      <c r="H243" s="130"/>
      <c r="I243" s="118" t="e">
        <f>VLOOKUP(H243,Presupuesto!$B$11:$C$565,2,0)</f>
        <v>#N/A</v>
      </c>
      <c r="J243" s="88" t="str">
        <f t="shared" si="13"/>
        <v>Docencia y Profesorado Universitario</v>
      </c>
      <c r="K243" s="88" t="s">
        <v>720</v>
      </c>
    </row>
    <row r="244" spans="3:11" hidden="1" x14ac:dyDescent="0.25">
      <c r="C244" s="129"/>
      <c r="D244" s="144"/>
      <c r="E244" s="112"/>
      <c r="F244" s="87">
        <f t="shared" si="12"/>
        <v>0</v>
      </c>
      <c r="G244" s="146"/>
      <c r="H244" s="130"/>
      <c r="I244" s="118" t="e">
        <f>VLOOKUP(H244,Presupuesto!$B$11:$C$565,2,0)</f>
        <v>#N/A</v>
      </c>
      <c r="J244" s="88" t="str">
        <f t="shared" si="13"/>
        <v>Docencia y Profesorado Universitario</v>
      </c>
      <c r="K244" s="88" t="s">
        <v>720</v>
      </c>
    </row>
    <row r="245" spans="3:11" hidden="1" x14ac:dyDescent="0.25">
      <c r="C245" s="129"/>
      <c r="D245" s="144"/>
      <c r="E245" s="112"/>
      <c r="F245" s="87">
        <f t="shared" si="12"/>
        <v>0</v>
      </c>
      <c r="G245" s="146"/>
      <c r="H245" s="130"/>
      <c r="I245" s="118" t="e">
        <f>VLOOKUP(H245,Presupuesto!$B$11:$C$565,2,0)</f>
        <v>#N/A</v>
      </c>
      <c r="J245" s="88" t="str">
        <f t="shared" si="13"/>
        <v>Docencia y Profesorado Universitario</v>
      </c>
      <c r="K245" s="88" t="s">
        <v>720</v>
      </c>
    </row>
    <row r="246" spans="3:11" hidden="1" x14ac:dyDescent="0.25">
      <c r="C246" s="129"/>
      <c r="D246" s="144"/>
      <c r="E246" s="112"/>
      <c r="F246" s="87">
        <f t="shared" si="12"/>
        <v>0</v>
      </c>
      <c r="G246" s="146"/>
      <c r="H246" s="130"/>
      <c r="I246" s="118" t="e">
        <f>VLOOKUP(H246,Presupuesto!$B$11:$C$565,2,0)</f>
        <v>#N/A</v>
      </c>
      <c r="J246" s="88" t="str">
        <f t="shared" si="13"/>
        <v>Docencia y Profesorado Universitario</v>
      </c>
      <c r="K246" s="88" t="s">
        <v>720</v>
      </c>
    </row>
    <row r="247" spans="3:11" hidden="1" x14ac:dyDescent="0.25">
      <c r="C247" s="129"/>
      <c r="D247" s="144"/>
      <c r="E247" s="112"/>
      <c r="F247" s="87">
        <f t="shared" si="12"/>
        <v>0</v>
      </c>
      <c r="G247" s="146"/>
      <c r="H247" s="130"/>
      <c r="I247" s="118" t="e">
        <f>VLOOKUP(H247,Presupuesto!$B$11:$C$565,2,0)</f>
        <v>#N/A</v>
      </c>
      <c r="J247" s="88" t="str">
        <f t="shared" si="13"/>
        <v>Docencia y Profesorado Universitario</v>
      </c>
      <c r="K247" s="88" t="s">
        <v>720</v>
      </c>
    </row>
    <row r="248" spans="3:11" hidden="1" x14ac:dyDescent="0.25">
      <c r="C248" s="129"/>
      <c r="D248" s="144"/>
      <c r="E248" s="112"/>
      <c r="F248" s="87">
        <f t="shared" si="12"/>
        <v>0</v>
      </c>
      <c r="G248" s="146"/>
      <c r="H248" s="130"/>
      <c r="I248" s="118" t="e">
        <f>VLOOKUP(H248,Presupuesto!$B$11:$C$565,2,0)</f>
        <v>#N/A</v>
      </c>
      <c r="J248" s="88" t="str">
        <f t="shared" si="13"/>
        <v>Docencia y Profesorado Universitario</v>
      </c>
      <c r="K248" s="88" t="s">
        <v>720</v>
      </c>
    </row>
    <row r="249" spans="3:11" hidden="1" x14ac:dyDescent="0.25">
      <c r="C249" s="129"/>
      <c r="D249" s="144"/>
      <c r="E249" s="112"/>
      <c r="F249" s="87">
        <f t="shared" si="12"/>
        <v>0</v>
      </c>
      <c r="G249" s="146"/>
      <c r="H249" s="130"/>
      <c r="I249" s="118" t="e">
        <f>VLOOKUP(H249,Presupuesto!$B$11:$C$565,2,0)</f>
        <v>#N/A</v>
      </c>
      <c r="J249" s="88" t="str">
        <f t="shared" si="13"/>
        <v>Docencia y Profesorado Universitario</v>
      </c>
      <c r="K249" s="88" t="s">
        <v>720</v>
      </c>
    </row>
    <row r="250" spans="3:11" hidden="1" x14ac:dyDescent="0.25">
      <c r="C250" s="129"/>
      <c r="D250" s="144"/>
      <c r="E250" s="112"/>
      <c r="F250" s="87">
        <f t="shared" si="12"/>
        <v>0</v>
      </c>
      <c r="G250" s="146"/>
      <c r="H250" s="130"/>
      <c r="I250" s="118" t="e">
        <f>VLOOKUP(H250,Presupuesto!$B$11:$C$565,2,0)</f>
        <v>#N/A</v>
      </c>
      <c r="J250" s="88" t="str">
        <f t="shared" si="13"/>
        <v>Docencia y Profesorado Universitario</v>
      </c>
      <c r="K250" s="88" t="s">
        <v>720</v>
      </c>
    </row>
    <row r="251" spans="3:11" hidden="1" x14ac:dyDescent="0.25">
      <c r="C251" s="129"/>
      <c r="D251" s="144"/>
      <c r="E251" s="112"/>
      <c r="F251" s="87">
        <f t="shared" si="12"/>
        <v>0</v>
      </c>
      <c r="G251" s="146"/>
      <c r="H251" s="130"/>
      <c r="I251" s="118" t="e">
        <f>VLOOKUP(H251,Presupuesto!$B$11:$C$565,2,0)</f>
        <v>#N/A</v>
      </c>
      <c r="J251" s="88" t="str">
        <f t="shared" si="13"/>
        <v>Docencia y Profesorado Universitario</v>
      </c>
      <c r="K251" s="88" t="s">
        <v>720</v>
      </c>
    </row>
    <row r="252" spans="3:11" hidden="1" x14ac:dyDescent="0.25">
      <c r="C252" s="129"/>
      <c r="D252" s="144"/>
      <c r="E252" s="112"/>
      <c r="F252" s="87">
        <f t="shared" si="12"/>
        <v>0</v>
      </c>
      <c r="G252" s="146"/>
      <c r="H252" s="130"/>
      <c r="I252" s="118" t="e">
        <f>VLOOKUP(H252,Presupuesto!$B$11:$C$565,2,0)</f>
        <v>#N/A</v>
      </c>
      <c r="J252" s="88" t="str">
        <f t="shared" si="13"/>
        <v>Docencia y Profesorado Universitario</v>
      </c>
      <c r="K252" s="88" t="s">
        <v>720</v>
      </c>
    </row>
    <row r="253" spans="3:11" hidden="1" x14ac:dyDescent="0.25">
      <c r="C253" s="129"/>
      <c r="D253" s="144"/>
      <c r="E253" s="112"/>
      <c r="F253" s="87">
        <f t="shared" si="12"/>
        <v>0</v>
      </c>
      <c r="G253" s="146"/>
      <c r="H253" s="130"/>
      <c r="I253" s="118" t="e">
        <f>VLOOKUP(H253,Presupuesto!$B$11:$C$565,2,0)</f>
        <v>#N/A</v>
      </c>
      <c r="J253" s="88" t="str">
        <f t="shared" si="13"/>
        <v>Docencia y Profesorado Universitario</v>
      </c>
      <c r="K253" s="88" t="s">
        <v>720</v>
      </c>
    </row>
    <row r="254" spans="3:11" hidden="1" x14ac:dyDescent="0.25">
      <c r="C254" s="129"/>
      <c r="D254" s="144"/>
      <c r="E254" s="112"/>
      <c r="F254" s="87">
        <f t="shared" si="12"/>
        <v>0</v>
      </c>
      <c r="G254" s="146"/>
      <c r="H254" s="130"/>
      <c r="I254" s="118" t="e">
        <f>VLOOKUP(H254,Presupuesto!$B$11:$C$565,2,0)</f>
        <v>#N/A</v>
      </c>
      <c r="J254" s="88" t="str">
        <f t="shared" si="13"/>
        <v>Docencia y Profesorado Universitario</v>
      </c>
      <c r="K254" s="88" t="s">
        <v>720</v>
      </c>
    </row>
    <row r="255" spans="3:11" hidden="1" x14ac:dyDescent="0.25">
      <c r="C255" s="129"/>
      <c r="D255" s="144"/>
      <c r="E255" s="112"/>
      <c r="F255" s="87">
        <f t="shared" si="12"/>
        <v>0</v>
      </c>
      <c r="G255" s="146"/>
      <c r="H255" s="130"/>
      <c r="I255" s="118" t="e">
        <f>VLOOKUP(H255,Presupuesto!$B$11:$C$565,2,0)</f>
        <v>#N/A</v>
      </c>
      <c r="J255" s="88" t="str">
        <f t="shared" si="13"/>
        <v>Docencia y Profesorado Universitario</v>
      </c>
      <c r="K255" s="88" t="s">
        <v>720</v>
      </c>
    </row>
    <row r="256" spans="3:11" hidden="1" x14ac:dyDescent="0.25">
      <c r="C256" s="129"/>
      <c r="D256" s="144"/>
      <c r="E256" s="112"/>
      <c r="F256" s="87">
        <f t="shared" si="12"/>
        <v>0</v>
      </c>
      <c r="G256" s="146"/>
      <c r="H256" s="130"/>
      <c r="I256" s="118" t="e">
        <f>VLOOKUP(H256,Presupuesto!$B$11:$C$565,2,0)</f>
        <v>#N/A</v>
      </c>
      <c r="J256" s="88" t="str">
        <f t="shared" si="13"/>
        <v>Docencia y Profesorado Universitario</v>
      </c>
      <c r="K256" s="88" t="s">
        <v>720</v>
      </c>
    </row>
    <row r="257" spans="3:11" hidden="1" x14ac:dyDescent="0.25">
      <c r="C257" s="129"/>
      <c r="D257" s="144"/>
      <c r="E257" s="112"/>
      <c r="F257" s="87">
        <f t="shared" si="12"/>
        <v>0</v>
      </c>
      <c r="G257" s="146"/>
      <c r="H257" s="130"/>
      <c r="I257" s="118" t="e">
        <f>VLOOKUP(H257,Presupuesto!$B$11:$C$565,2,0)</f>
        <v>#N/A</v>
      </c>
      <c r="J257" s="88" t="str">
        <f t="shared" si="13"/>
        <v>Docencia y Profesorado Universitario</v>
      </c>
      <c r="K257" s="88" t="s">
        <v>720</v>
      </c>
    </row>
    <row r="258" spans="3:11" hidden="1" x14ac:dyDescent="0.25">
      <c r="C258" s="129"/>
      <c r="D258" s="144"/>
      <c r="E258" s="112"/>
      <c r="F258" s="87">
        <f t="shared" si="12"/>
        <v>0</v>
      </c>
      <c r="G258" s="146"/>
      <c r="H258" s="130"/>
      <c r="I258" s="118" t="e">
        <f>VLOOKUP(H258,Presupuesto!$B$11:$C$565,2,0)</f>
        <v>#N/A</v>
      </c>
      <c r="J258" s="88" t="str">
        <f t="shared" si="13"/>
        <v>Docencia y Profesorado Universitario</v>
      </c>
      <c r="K258" s="88" t="s">
        <v>720</v>
      </c>
    </row>
    <row r="259" spans="3:11" hidden="1" x14ac:dyDescent="0.25">
      <c r="C259" s="131"/>
      <c r="D259" s="137"/>
      <c r="E259" s="108"/>
      <c r="F259" s="87">
        <f t="shared" si="12"/>
        <v>0</v>
      </c>
      <c r="G259" s="146"/>
      <c r="H259" s="132"/>
      <c r="I259" s="118" t="e">
        <f>VLOOKUP(H259,Presupuesto!$B$11:$C$565,2,0)</f>
        <v>#N/A</v>
      </c>
      <c r="J259" s="88" t="str">
        <f t="shared" si="13"/>
        <v>Docencia y Profesorado Universitario</v>
      </c>
      <c r="K259" s="88" t="s">
        <v>720</v>
      </c>
    </row>
    <row r="260" spans="3:11" hidden="1" x14ac:dyDescent="0.25">
      <c r="C260" s="131"/>
      <c r="D260" s="137"/>
      <c r="E260" s="108"/>
      <c r="F260" s="87">
        <f t="shared" si="12"/>
        <v>0</v>
      </c>
      <c r="G260" s="146"/>
      <c r="H260" s="132"/>
      <c r="I260" s="118" t="e">
        <f>VLOOKUP(H260,Presupuesto!$B$11:$C$565,2,0)</f>
        <v>#N/A</v>
      </c>
      <c r="J260" s="88" t="str">
        <f t="shared" si="13"/>
        <v>Docencia y Profesorado Universitario</v>
      </c>
      <c r="K260" s="88" t="s">
        <v>720</v>
      </c>
    </row>
    <row r="261" spans="3:11" hidden="1" x14ac:dyDescent="0.25">
      <c r="C261" s="131"/>
      <c r="D261" s="137"/>
      <c r="E261" s="108"/>
      <c r="F261" s="87">
        <f t="shared" si="12"/>
        <v>0</v>
      </c>
      <c r="G261" s="146"/>
      <c r="H261" s="132"/>
      <c r="I261" s="118" t="e">
        <f>VLOOKUP(H261,Presupuesto!$B$11:$C$565,2,0)</f>
        <v>#N/A</v>
      </c>
      <c r="J261" s="88" t="str">
        <f t="shared" si="13"/>
        <v>Docencia y Profesorado Universitario</v>
      </c>
      <c r="K261" s="88" t="s">
        <v>720</v>
      </c>
    </row>
    <row r="262" spans="3:11" hidden="1" x14ac:dyDescent="0.25">
      <c r="C262" s="131"/>
      <c r="D262" s="137"/>
      <c r="E262" s="108"/>
      <c r="F262" s="87">
        <f t="shared" si="12"/>
        <v>0</v>
      </c>
      <c r="G262" s="146"/>
      <c r="H262" s="132"/>
      <c r="I262" s="118" t="e">
        <f>VLOOKUP(H262,Presupuesto!$B$11:$C$565,2,0)</f>
        <v>#N/A</v>
      </c>
      <c r="J262" s="88" t="str">
        <f t="shared" si="13"/>
        <v>Docencia y Profesorado Universitario</v>
      </c>
      <c r="K262" s="88" t="s">
        <v>720</v>
      </c>
    </row>
    <row r="263" spans="3:11" hidden="1" x14ac:dyDescent="0.25">
      <c r="C263" s="131"/>
      <c r="D263" s="137"/>
      <c r="E263" s="108"/>
      <c r="F263" s="87">
        <f t="shared" si="12"/>
        <v>0</v>
      </c>
      <c r="G263" s="146"/>
      <c r="H263" s="132"/>
      <c r="I263" s="118" t="e">
        <f>VLOOKUP(H263,Presupuesto!$B$11:$C$565,2,0)</f>
        <v>#N/A</v>
      </c>
      <c r="J263" s="88" t="str">
        <f t="shared" si="13"/>
        <v>Docencia y Profesorado Universitario</v>
      </c>
      <c r="K263" s="88" t="s">
        <v>720</v>
      </c>
    </row>
    <row r="264" spans="3:11" hidden="1" x14ac:dyDescent="0.25">
      <c r="C264" s="131"/>
      <c r="D264" s="137"/>
      <c r="E264" s="108"/>
      <c r="F264" s="87">
        <f t="shared" si="12"/>
        <v>0</v>
      </c>
      <c r="G264" s="146"/>
      <c r="H264" s="132"/>
      <c r="I264" s="118" t="e">
        <f>VLOOKUP(H264,Presupuesto!$B$11:$C$565,2,0)</f>
        <v>#N/A</v>
      </c>
      <c r="J264" s="88" t="str">
        <f t="shared" si="13"/>
        <v>Docencia y Profesorado Universitario</v>
      </c>
      <c r="K264" s="88" t="s">
        <v>720</v>
      </c>
    </row>
    <row r="265" spans="3:11" hidden="1" x14ac:dyDescent="0.25">
      <c r="C265" s="131"/>
      <c r="D265" s="137"/>
      <c r="E265" s="108"/>
      <c r="F265" s="87">
        <f t="shared" si="12"/>
        <v>0</v>
      </c>
      <c r="G265" s="146"/>
      <c r="H265" s="132"/>
      <c r="I265" s="118" t="e">
        <f>VLOOKUP(H265,Presupuesto!$B$11:$C$565,2,0)</f>
        <v>#N/A</v>
      </c>
      <c r="J265" s="88" t="str">
        <f t="shared" si="13"/>
        <v>Docencia y Profesorado Universitario</v>
      </c>
      <c r="K265" s="88" t="s">
        <v>720</v>
      </c>
    </row>
    <row r="266" spans="3:11" hidden="1" x14ac:dyDescent="0.25">
      <c r="C266" s="131"/>
      <c r="D266" s="137"/>
      <c r="E266" s="108"/>
      <c r="F266" s="87">
        <f t="shared" si="12"/>
        <v>0</v>
      </c>
      <c r="G266" s="146"/>
      <c r="H266" s="132"/>
      <c r="I266" s="118" t="e">
        <f>VLOOKUP(H266,Presupuesto!$B$11:$C$565,2,0)</f>
        <v>#N/A</v>
      </c>
      <c r="J266" s="88" t="str">
        <f t="shared" si="13"/>
        <v>Docencia y Profesorado Universitario</v>
      </c>
      <c r="K266" s="88" t="s">
        <v>720</v>
      </c>
    </row>
    <row r="267" spans="3:11" hidden="1" x14ac:dyDescent="0.25">
      <c r="C267" s="133"/>
      <c r="D267" s="137"/>
      <c r="E267" s="108"/>
      <c r="F267" s="87">
        <f t="shared" si="12"/>
        <v>0</v>
      </c>
      <c r="G267" s="146"/>
      <c r="H267" s="134"/>
      <c r="I267" s="118" t="e">
        <f>VLOOKUP(H267,Presupuesto!$B$11:$C$565,2,0)</f>
        <v>#N/A</v>
      </c>
      <c r="J267" s="88" t="str">
        <f t="shared" si="13"/>
        <v>Docencia y Profesorado Universitario</v>
      </c>
      <c r="K267" s="88" t="s">
        <v>732</v>
      </c>
    </row>
    <row r="268" spans="3:11" hidden="1" x14ac:dyDescent="0.25">
      <c r="C268" s="133"/>
      <c r="D268" s="137"/>
      <c r="E268" s="108"/>
      <c r="F268" s="87">
        <f t="shared" si="12"/>
        <v>0</v>
      </c>
      <c r="G268" s="146"/>
      <c r="H268" s="134"/>
      <c r="I268" s="118" t="e">
        <f>VLOOKUP(H268,Presupuesto!$B$11:$C$565,2,0)</f>
        <v>#N/A</v>
      </c>
      <c r="J268" s="88" t="str">
        <f t="shared" si="13"/>
        <v>Docencia y Profesorado Universitario</v>
      </c>
      <c r="K268" s="88" t="s">
        <v>720</v>
      </c>
    </row>
    <row r="269" spans="3:11" hidden="1" x14ac:dyDescent="0.25">
      <c r="C269" s="133"/>
      <c r="D269" s="137"/>
      <c r="E269" s="108"/>
      <c r="F269" s="87">
        <f t="shared" si="12"/>
        <v>0</v>
      </c>
      <c r="G269" s="146"/>
      <c r="H269" s="134"/>
      <c r="I269" s="118" t="e">
        <f>VLOOKUP(H269,Presupuesto!$B$11:$C$565,2,0)</f>
        <v>#N/A</v>
      </c>
      <c r="J269" s="88" t="str">
        <f t="shared" si="13"/>
        <v>Docencia y Profesorado Universitario</v>
      </c>
      <c r="K269" s="88" t="s">
        <v>720</v>
      </c>
    </row>
    <row r="270" spans="3:11" hidden="1" x14ac:dyDescent="0.25">
      <c r="C270" s="133"/>
      <c r="D270" s="137"/>
      <c r="E270" s="108"/>
      <c r="F270" s="87">
        <f t="shared" si="12"/>
        <v>0</v>
      </c>
      <c r="G270" s="146"/>
      <c r="H270" s="134"/>
      <c r="I270" s="118" t="e">
        <f>VLOOKUP(H270,Presupuesto!$B$11:$C$565,2,0)</f>
        <v>#N/A</v>
      </c>
      <c r="J270" s="88" t="str">
        <f t="shared" si="13"/>
        <v>Docencia y Profesorado Universitario</v>
      </c>
      <c r="K270" s="88" t="s">
        <v>720</v>
      </c>
    </row>
    <row r="271" spans="3:11" ht="15.75" hidden="1" thickBot="1" x14ac:dyDescent="0.3">
      <c r="C271" s="135"/>
      <c r="D271" s="145"/>
      <c r="E271" s="93"/>
      <c r="F271" s="95">
        <f t="shared" si="12"/>
        <v>0</v>
      </c>
      <c r="G271" s="147"/>
      <c r="H271" s="136"/>
      <c r="I271" s="120" t="e">
        <f>VLOOKUP(H271,Presupuesto!$B$11:$C$565,2,0)</f>
        <v>#N/A</v>
      </c>
      <c r="J271" s="96" t="str">
        <f t="shared" si="13"/>
        <v>Docencia y Profesorado Universitario</v>
      </c>
      <c r="K271" s="113" t="s">
        <v>719</v>
      </c>
    </row>
    <row r="273" spans="3:11" ht="15.75" thickBot="1" x14ac:dyDescent="0.3">
      <c r="C273" s="254"/>
      <c r="D273" s="254"/>
      <c r="E273" s="254"/>
      <c r="F273" s="254"/>
      <c r="G273" s="243"/>
      <c r="H273" s="254"/>
      <c r="I273" s="254"/>
      <c r="J273" s="254"/>
      <c r="K273" s="254"/>
    </row>
    <row r="274" spans="3:11" ht="15.75" thickBot="1" x14ac:dyDescent="0.3">
      <c r="C274" s="143" t="s">
        <v>1385</v>
      </c>
      <c r="D274" s="231">
        <f>SUM(F281:F315)</f>
        <v>67522.255999999994</v>
      </c>
      <c r="E274" s="254"/>
      <c r="F274" s="68"/>
      <c r="G274" s="72"/>
      <c r="H274" s="68"/>
      <c r="I274" s="68"/>
      <c r="J274" s="254"/>
      <c r="K274" s="254"/>
    </row>
    <row r="275" spans="3:11" x14ac:dyDescent="0.25">
      <c r="C275" s="68"/>
      <c r="D275" s="31"/>
      <c r="E275" s="84"/>
      <c r="F275" s="84"/>
      <c r="G275" s="84"/>
      <c r="H275" s="69"/>
      <c r="I275" s="69"/>
      <c r="J275" s="69"/>
      <c r="K275" s="102"/>
    </row>
    <row r="276" spans="3:11" x14ac:dyDescent="0.25">
      <c r="C276" s="68"/>
      <c r="D276" s="31"/>
      <c r="E276" s="84"/>
      <c r="F276" s="84"/>
      <c r="G276" s="84"/>
      <c r="H276" s="69"/>
      <c r="I276" s="69"/>
      <c r="J276" s="69"/>
      <c r="K276" s="102"/>
    </row>
    <row r="277" spans="3:11" ht="15.75" x14ac:dyDescent="0.25">
      <c r="C277" s="172" t="s">
        <v>1309</v>
      </c>
      <c r="D277" s="230" t="s">
        <v>1400</v>
      </c>
      <c r="E277" s="84"/>
      <c r="F277" s="84"/>
      <c r="G277" s="84"/>
      <c r="H277" s="69"/>
      <c r="I277" s="69"/>
      <c r="J277" s="69"/>
      <c r="K277" s="102"/>
    </row>
    <row r="278" spans="3:11" ht="18.75" x14ac:dyDescent="0.25">
      <c r="C278" s="173" t="str">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8. Asistir al encuentro de Educadores Físicos.</v>
      </c>
      <c r="D278" s="31"/>
      <c r="E278" s="84"/>
      <c r="F278" s="84"/>
      <c r="G278" s="84"/>
      <c r="H278" s="69"/>
      <c r="I278" s="69"/>
      <c r="J278" s="69"/>
      <c r="K278" s="102"/>
    </row>
    <row r="279" spans="3:11" ht="15.75" thickBot="1" x14ac:dyDescent="0.3">
      <c r="C279" s="254"/>
      <c r="D279" s="254"/>
      <c r="E279" s="254"/>
      <c r="F279" s="84"/>
      <c r="G279" s="69"/>
      <c r="H279" s="69"/>
      <c r="I279" s="69"/>
      <c r="J279" s="254"/>
      <c r="K279" s="254"/>
    </row>
    <row r="280" spans="3:11" ht="30.75" thickBot="1" x14ac:dyDescent="0.3">
      <c r="C280" s="117" t="s">
        <v>1311</v>
      </c>
      <c r="D280" s="117" t="s">
        <v>99</v>
      </c>
      <c r="E280" s="124" t="s">
        <v>1313</v>
      </c>
      <c r="F280" s="123" t="s">
        <v>1314</v>
      </c>
      <c r="G280" s="121" t="s">
        <v>1315</v>
      </c>
      <c r="H280" s="124" t="s">
        <v>1316</v>
      </c>
      <c r="I280" s="121" t="s">
        <v>711</v>
      </c>
      <c r="J280" s="121" t="s">
        <v>1317</v>
      </c>
      <c r="K280" s="121" t="s">
        <v>1318</v>
      </c>
    </row>
    <row r="281" spans="3:11" x14ac:dyDescent="0.25">
      <c r="C281" s="183" t="s">
        <v>1295</v>
      </c>
      <c r="D281" s="184">
        <v>6</v>
      </c>
      <c r="E281" s="182">
        <f>HLOOKUP(C281,$AH$2:$BU$3,2,0)</f>
        <v>5420.3760000000002</v>
      </c>
      <c r="F281" s="87">
        <f t="shared" ref="F281:F315" si="14">D281*E281</f>
        <v>32522.256000000001</v>
      </c>
      <c r="G281" s="146" t="s">
        <v>703</v>
      </c>
      <c r="H281" s="130" t="s">
        <v>341</v>
      </c>
      <c r="I281" s="118" t="str">
        <f>VLOOKUP(H281,Presupuesto!$B$11:$C$565,2,0)</f>
        <v>VIATICOS AL EXTERIOR</v>
      </c>
      <c r="J281" s="181" t="s">
        <v>57</v>
      </c>
      <c r="K281" s="88" t="s">
        <v>724</v>
      </c>
    </row>
    <row r="282" spans="3:11" x14ac:dyDescent="0.25">
      <c r="C282" s="129" t="s">
        <v>1387</v>
      </c>
      <c r="D282" s="144">
        <v>2</v>
      </c>
      <c r="E282" s="112">
        <v>15000</v>
      </c>
      <c r="F282" s="87">
        <f t="shared" si="14"/>
        <v>30000</v>
      </c>
      <c r="G282" s="146" t="s">
        <v>703</v>
      </c>
      <c r="H282" s="130" t="s">
        <v>332</v>
      </c>
      <c r="I282" s="118" t="str">
        <f>VLOOKUP(H282,Presupuesto!$B$11:$C$565,2,0)</f>
        <v>PASAJES AL EXTERIOR</v>
      </c>
      <c r="J282" s="88" t="str">
        <f>$J$281</f>
        <v>Docencia y Profesorado Universitario</v>
      </c>
      <c r="K282" s="88" t="s">
        <v>724</v>
      </c>
    </row>
    <row r="283" spans="3:11" x14ac:dyDescent="0.25">
      <c r="C283" s="129" t="s">
        <v>1401</v>
      </c>
      <c r="D283" s="144">
        <v>2</v>
      </c>
      <c r="E283" s="112">
        <v>2500</v>
      </c>
      <c r="F283" s="87">
        <f t="shared" si="14"/>
        <v>5000</v>
      </c>
      <c r="G283" s="146" t="s">
        <v>703</v>
      </c>
      <c r="H283" s="130" t="s">
        <v>323</v>
      </c>
      <c r="I283" s="118" t="str">
        <f>VLOOKUP(H283,Presupuesto!$B$11:$C$565,2,0)</f>
        <v>OTROS SERVICIOS COMERCIALES Y FINANCIEROS</v>
      </c>
      <c r="J283" s="88" t="str">
        <f t="shared" ref="J283:J315" si="15">$J$281</f>
        <v>Docencia y Profesorado Universitario</v>
      </c>
      <c r="K283" s="88" t="s">
        <v>724</v>
      </c>
    </row>
    <row r="284" spans="3:11" hidden="1" x14ac:dyDescent="0.25">
      <c r="C284" s="129"/>
      <c r="D284" s="144"/>
      <c r="E284" s="112"/>
      <c r="F284" s="87">
        <f t="shared" si="14"/>
        <v>0</v>
      </c>
      <c r="G284" s="146"/>
      <c r="H284" s="130"/>
      <c r="I284" s="118" t="e">
        <f>VLOOKUP(H284,Presupuesto!$B$11:$C$565,2,0)</f>
        <v>#N/A</v>
      </c>
      <c r="J284" s="88" t="str">
        <f t="shared" si="15"/>
        <v>Docencia y Profesorado Universitario</v>
      </c>
      <c r="K284" s="88" t="s">
        <v>720</v>
      </c>
    </row>
    <row r="285" spans="3:11" hidden="1" x14ac:dyDescent="0.25">
      <c r="C285" s="129"/>
      <c r="D285" s="144"/>
      <c r="E285" s="112"/>
      <c r="F285" s="87">
        <f t="shared" si="14"/>
        <v>0</v>
      </c>
      <c r="G285" s="146"/>
      <c r="H285" s="130"/>
      <c r="I285" s="118" t="e">
        <f>VLOOKUP(H285,Presupuesto!$B$11:$C$565,2,0)</f>
        <v>#N/A</v>
      </c>
      <c r="J285" s="88" t="str">
        <f t="shared" si="15"/>
        <v>Docencia y Profesorado Universitario</v>
      </c>
      <c r="K285" s="88" t="s">
        <v>720</v>
      </c>
    </row>
    <row r="286" spans="3:11" hidden="1" x14ac:dyDescent="0.25">
      <c r="C286" s="129"/>
      <c r="D286" s="144"/>
      <c r="E286" s="112"/>
      <c r="F286" s="87">
        <f t="shared" si="14"/>
        <v>0</v>
      </c>
      <c r="G286" s="146"/>
      <c r="H286" s="130"/>
      <c r="I286" s="118" t="e">
        <f>VLOOKUP(H286,Presupuesto!$B$11:$C$565,2,0)</f>
        <v>#N/A</v>
      </c>
      <c r="J286" s="88" t="str">
        <f t="shared" si="15"/>
        <v>Docencia y Profesorado Universitario</v>
      </c>
      <c r="K286" s="88" t="s">
        <v>729</v>
      </c>
    </row>
    <row r="287" spans="3:11" hidden="1" x14ac:dyDescent="0.25">
      <c r="C287" s="129"/>
      <c r="D287" s="144"/>
      <c r="E287" s="112"/>
      <c r="F287" s="87">
        <f t="shared" si="14"/>
        <v>0</v>
      </c>
      <c r="G287" s="146"/>
      <c r="H287" s="130"/>
      <c r="I287" s="118" t="e">
        <f>VLOOKUP(H287,Presupuesto!$B$11:$C$565,2,0)</f>
        <v>#N/A</v>
      </c>
      <c r="J287" s="88" t="str">
        <f t="shared" si="15"/>
        <v>Docencia y Profesorado Universitario</v>
      </c>
      <c r="K287" s="88" t="s">
        <v>720</v>
      </c>
    </row>
    <row r="288" spans="3:11" hidden="1" x14ac:dyDescent="0.25">
      <c r="C288" s="129"/>
      <c r="D288" s="144"/>
      <c r="E288" s="112"/>
      <c r="F288" s="87">
        <f t="shared" si="14"/>
        <v>0</v>
      </c>
      <c r="G288" s="146"/>
      <c r="H288" s="130"/>
      <c r="I288" s="118" t="e">
        <f>VLOOKUP(H288,Presupuesto!$B$11:$C$565,2,0)</f>
        <v>#N/A</v>
      </c>
      <c r="J288" s="88" t="str">
        <f t="shared" si="15"/>
        <v>Docencia y Profesorado Universitario</v>
      </c>
      <c r="K288" s="88" t="s">
        <v>720</v>
      </c>
    </row>
    <row r="289" spans="3:11" hidden="1" x14ac:dyDescent="0.25">
      <c r="C289" s="129"/>
      <c r="D289" s="144"/>
      <c r="E289" s="112"/>
      <c r="F289" s="87">
        <f t="shared" si="14"/>
        <v>0</v>
      </c>
      <c r="G289" s="146"/>
      <c r="H289" s="130"/>
      <c r="I289" s="118" t="e">
        <f>VLOOKUP(H289,Presupuesto!$B$11:$C$565,2,0)</f>
        <v>#N/A</v>
      </c>
      <c r="J289" s="88" t="str">
        <f t="shared" si="15"/>
        <v>Docencia y Profesorado Universitario</v>
      </c>
      <c r="K289" s="88" t="s">
        <v>720</v>
      </c>
    </row>
    <row r="290" spans="3:11" hidden="1" x14ac:dyDescent="0.25">
      <c r="C290" s="129"/>
      <c r="D290" s="144"/>
      <c r="E290" s="112"/>
      <c r="F290" s="87">
        <f t="shared" si="14"/>
        <v>0</v>
      </c>
      <c r="G290" s="146"/>
      <c r="H290" s="130"/>
      <c r="I290" s="118" t="e">
        <f>VLOOKUP(H290,Presupuesto!$B$11:$C$565,2,0)</f>
        <v>#N/A</v>
      </c>
      <c r="J290" s="88" t="str">
        <f t="shared" si="15"/>
        <v>Docencia y Profesorado Universitario</v>
      </c>
      <c r="K290" s="88" t="s">
        <v>720</v>
      </c>
    </row>
    <row r="291" spans="3:11" hidden="1" x14ac:dyDescent="0.25">
      <c r="C291" s="129"/>
      <c r="D291" s="144"/>
      <c r="E291" s="112"/>
      <c r="F291" s="87">
        <f t="shared" si="14"/>
        <v>0</v>
      </c>
      <c r="G291" s="146"/>
      <c r="H291" s="130"/>
      <c r="I291" s="118" t="e">
        <f>VLOOKUP(H291,Presupuesto!$B$11:$C$565,2,0)</f>
        <v>#N/A</v>
      </c>
      <c r="J291" s="88" t="str">
        <f t="shared" si="15"/>
        <v>Docencia y Profesorado Universitario</v>
      </c>
      <c r="K291" s="88" t="s">
        <v>720</v>
      </c>
    </row>
    <row r="292" spans="3:11" hidden="1" x14ac:dyDescent="0.25">
      <c r="C292" s="129"/>
      <c r="D292" s="144"/>
      <c r="E292" s="112"/>
      <c r="F292" s="87">
        <f t="shared" si="14"/>
        <v>0</v>
      </c>
      <c r="G292" s="146"/>
      <c r="H292" s="130"/>
      <c r="I292" s="118" t="e">
        <f>VLOOKUP(H292,Presupuesto!$B$11:$C$565,2,0)</f>
        <v>#N/A</v>
      </c>
      <c r="J292" s="88" t="str">
        <f t="shared" si="15"/>
        <v>Docencia y Profesorado Universitario</v>
      </c>
      <c r="K292" s="88" t="s">
        <v>720</v>
      </c>
    </row>
    <row r="293" spans="3:11" hidden="1" x14ac:dyDescent="0.25">
      <c r="C293" s="129"/>
      <c r="D293" s="144"/>
      <c r="E293" s="112"/>
      <c r="F293" s="87">
        <f t="shared" si="14"/>
        <v>0</v>
      </c>
      <c r="G293" s="146"/>
      <c r="H293" s="130"/>
      <c r="I293" s="118" t="e">
        <f>VLOOKUP(H293,Presupuesto!$B$11:$C$565,2,0)</f>
        <v>#N/A</v>
      </c>
      <c r="J293" s="88" t="str">
        <f t="shared" si="15"/>
        <v>Docencia y Profesorado Universitario</v>
      </c>
      <c r="K293" s="88" t="s">
        <v>720</v>
      </c>
    </row>
    <row r="294" spans="3:11" hidden="1" x14ac:dyDescent="0.25">
      <c r="C294" s="129"/>
      <c r="D294" s="144"/>
      <c r="E294" s="112"/>
      <c r="F294" s="87">
        <f t="shared" si="14"/>
        <v>0</v>
      </c>
      <c r="G294" s="146"/>
      <c r="H294" s="130"/>
      <c r="I294" s="118" t="e">
        <f>VLOOKUP(H294,Presupuesto!$B$11:$C$565,2,0)</f>
        <v>#N/A</v>
      </c>
      <c r="J294" s="88" t="str">
        <f t="shared" si="15"/>
        <v>Docencia y Profesorado Universitario</v>
      </c>
      <c r="K294" s="88" t="s">
        <v>720</v>
      </c>
    </row>
    <row r="295" spans="3:11" hidden="1" x14ac:dyDescent="0.25">
      <c r="C295" s="129"/>
      <c r="D295" s="144"/>
      <c r="E295" s="112"/>
      <c r="F295" s="87">
        <f t="shared" si="14"/>
        <v>0</v>
      </c>
      <c r="G295" s="146"/>
      <c r="H295" s="130"/>
      <c r="I295" s="118" t="e">
        <f>VLOOKUP(H295,Presupuesto!$B$11:$C$565,2,0)</f>
        <v>#N/A</v>
      </c>
      <c r="J295" s="88" t="str">
        <f t="shared" si="15"/>
        <v>Docencia y Profesorado Universitario</v>
      </c>
      <c r="K295" s="88" t="s">
        <v>720</v>
      </c>
    </row>
    <row r="296" spans="3:11" hidden="1" x14ac:dyDescent="0.25">
      <c r="C296" s="129"/>
      <c r="D296" s="144"/>
      <c r="E296" s="112"/>
      <c r="F296" s="87">
        <f t="shared" si="14"/>
        <v>0</v>
      </c>
      <c r="G296" s="146"/>
      <c r="H296" s="130"/>
      <c r="I296" s="118" t="e">
        <f>VLOOKUP(H296,Presupuesto!$B$11:$C$565,2,0)</f>
        <v>#N/A</v>
      </c>
      <c r="J296" s="88" t="str">
        <f t="shared" si="15"/>
        <v>Docencia y Profesorado Universitario</v>
      </c>
      <c r="K296" s="88" t="s">
        <v>720</v>
      </c>
    </row>
    <row r="297" spans="3:11" hidden="1" x14ac:dyDescent="0.25">
      <c r="C297" s="129"/>
      <c r="D297" s="144"/>
      <c r="E297" s="112"/>
      <c r="F297" s="87">
        <f t="shared" si="14"/>
        <v>0</v>
      </c>
      <c r="G297" s="146"/>
      <c r="H297" s="130"/>
      <c r="I297" s="118" t="e">
        <f>VLOOKUP(H297,Presupuesto!$B$11:$C$565,2,0)</f>
        <v>#N/A</v>
      </c>
      <c r="J297" s="88" t="str">
        <f t="shared" si="15"/>
        <v>Docencia y Profesorado Universitario</v>
      </c>
      <c r="K297" s="88" t="s">
        <v>720</v>
      </c>
    </row>
    <row r="298" spans="3:11" hidden="1" x14ac:dyDescent="0.25">
      <c r="C298" s="129"/>
      <c r="D298" s="144"/>
      <c r="E298" s="112"/>
      <c r="F298" s="87">
        <f t="shared" si="14"/>
        <v>0</v>
      </c>
      <c r="G298" s="146"/>
      <c r="H298" s="130"/>
      <c r="I298" s="118" t="e">
        <f>VLOOKUP(H298,Presupuesto!$B$11:$C$565,2,0)</f>
        <v>#N/A</v>
      </c>
      <c r="J298" s="88" t="str">
        <f t="shared" si="15"/>
        <v>Docencia y Profesorado Universitario</v>
      </c>
      <c r="K298" s="88" t="s">
        <v>720</v>
      </c>
    </row>
    <row r="299" spans="3:11" hidden="1" x14ac:dyDescent="0.25">
      <c r="C299" s="129"/>
      <c r="D299" s="144"/>
      <c r="E299" s="112"/>
      <c r="F299" s="87">
        <f t="shared" si="14"/>
        <v>0</v>
      </c>
      <c r="G299" s="146"/>
      <c r="H299" s="130"/>
      <c r="I299" s="118" t="e">
        <f>VLOOKUP(H299,Presupuesto!$B$11:$C$565,2,0)</f>
        <v>#N/A</v>
      </c>
      <c r="J299" s="88" t="str">
        <f t="shared" si="15"/>
        <v>Docencia y Profesorado Universitario</v>
      </c>
      <c r="K299" s="88" t="s">
        <v>720</v>
      </c>
    </row>
    <row r="300" spans="3:11" hidden="1" x14ac:dyDescent="0.25">
      <c r="C300" s="129"/>
      <c r="D300" s="144"/>
      <c r="E300" s="112"/>
      <c r="F300" s="87">
        <f t="shared" si="14"/>
        <v>0</v>
      </c>
      <c r="G300" s="146"/>
      <c r="H300" s="130"/>
      <c r="I300" s="118" t="e">
        <f>VLOOKUP(H300,Presupuesto!$B$11:$C$565,2,0)</f>
        <v>#N/A</v>
      </c>
      <c r="J300" s="88" t="str">
        <f t="shared" si="15"/>
        <v>Docencia y Profesorado Universitario</v>
      </c>
      <c r="K300" s="88" t="s">
        <v>720</v>
      </c>
    </row>
    <row r="301" spans="3:11" hidden="1" x14ac:dyDescent="0.25">
      <c r="C301" s="129"/>
      <c r="D301" s="144"/>
      <c r="E301" s="112"/>
      <c r="F301" s="87">
        <f t="shared" si="14"/>
        <v>0</v>
      </c>
      <c r="G301" s="146"/>
      <c r="H301" s="130"/>
      <c r="I301" s="118" t="e">
        <f>VLOOKUP(H301,Presupuesto!$B$11:$C$565,2,0)</f>
        <v>#N/A</v>
      </c>
      <c r="J301" s="88" t="str">
        <f t="shared" si="15"/>
        <v>Docencia y Profesorado Universitario</v>
      </c>
      <c r="K301" s="88" t="s">
        <v>720</v>
      </c>
    </row>
    <row r="302" spans="3:11" hidden="1" x14ac:dyDescent="0.25">
      <c r="C302" s="129"/>
      <c r="D302" s="144"/>
      <c r="E302" s="112"/>
      <c r="F302" s="87">
        <f t="shared" si="14"/>
        <v>0</v>
      </c>
      <c r="G302" s="146"/>
      <c r="H302" s="130"/>
      <c r="I302" s="118" t="e">
        <f>VLOOKUP(H302,Presupuesto!$B$11:$C$565,2,0)</f>
        <v>#N/A</v>
      </c>
      <c r="J302" s="88" t="str">
        <f t="shared" si="15"/>
        <v>Docencia y Profesorado Universitario</v>
      </c>
      <c r="K302" s="88" t="s">
        <v>720</v>
      </c>
    </row>
    <row r="303" spans="3:11" hidden="1" x14ac:dyDescent="0.25">
      <c r="C303" s="131"/>
      <c r="D303" s="137"/>
      <c r="E303" s="108"/>
      <c r="F303" s="87">
        <f t="shared" si="14"/>
        <v>0</v>
      </c>
      <c r="G303" s="146"/>
      <c r="H303" s="132"/>
      <c r="I303" s="118" t="e">
        <f>VLOOKUP(H303,Presupuesto!$B$11:$C$565,2,0)</f>
        <v>#N/A</v>
      </c>
      <c r="J303" s="88" t="str">
        <f t="shared" si="15"/>
        <v>Docencia y Profesorado Universitario</v>
      </c>
      <c r="K303" s="88" t="s">
        <v>720</v>
      </c>
    </row>
    <row r="304" spans="3:11" hidden="1" x14ac:dyDescent="0.25">
      <c r="C304" s="131"/>
      <c r="D304" s="137"/>
      <c r="E304" s="108"/>
      <c r="F304" s="87">
        <f t="shared" si="14"/>
        <v>0</v>
      </c>
      <c r="G304" s="146"/>
      <c r="H304" s="132"/>
      <c r="I304" s="118" t="e">
        <f>VLOOKUP(H304,Presupuesto!$B$11:$C$565,2,0)</f>
        <v>#N/A</v>
      </c>
      <c r="J304" s="88" t="str">
        <f t="shared" si="15"/>
        <v>Docencia y Profesorado Universitario</v>
      </c>
      <c r="K304" s="88" t="s">
        <v>720</v>
      </c>
    </row>
    <row r="305" spans="3:11" hidden="1" x14ac:dyDescent="0.25">
      <c r="C305" s="131"/>
      <c r="D305" s="137"/>
      <c r="E305" s="108"/>
      <c r="F305" s="87">
        <f t="shared" si="14"/>
        <v>0</v>
      </c>
      <c r="G305" s="146"/>
      <c r="H305" s="132"/>
      <c r="I305" s="118" t="e">
        <f>VLOOKUP(H305,Presupuesto!$B$11:$C$565,2,0)</f>
        <v>#N/A</v>
      </c>
      <c r="J305" s="88" t="str">
        <f t="shared" si="15"/>
        <v>Docencia y Profesorado Universitario</v>
      </c>
      <c r="K305" s="88" t="s">
        <v>720</v>
      </c>
    </row>
    <row r="306" spans="3:11" hidden="1" x14ac:dyDescent="0.25">
      <c r="C306" s="131"/>
      <c r="D306" s="137"/>
      <c r="E306" s="108"/>
      <c r="F306" s="87">
        <f t="shared" si="14"/>
        <v>0</v>
      </c>
      <c r="G306" s="146"/>
      <c r="H306" s="132"/>
      <c r="I306" s="118" t="e">
        <f>VLOOKUP(H306,Presupuesto!$B$11:$C$565,2,0)</f>
        <v>#N/A</v>
      </c>
      <c r="J306" s="88" t="str">
        <f t="shared" si="15"/>
        <v>Docencia y Profesorado Universitario</v>
      </c>
      <c r="K306" s="88" t="s">
        <v>720</v>
      </c>
    </row>
    <row r="307" spans="3:11" hidden="1" x14ac:dyDescent="0.25">
      <c r="C307" s="131"/>
      <c r="D307" s="137"/>
      <c r="E307" s="108"/>
      <c r="F307" s="87">
        <f t="shared" si="14"/>
        <v>0</v>
      </c>
      <c r="G307" s="146"/>
      <c r="H307" s="132"/>
      <c r="I307" s="118" t="e">
        <f>VLOOKUP(H307,Presupuesto!$B$11:$C$565,2,0)</f>
        <v>#N/A</v>
      </c>
      <c r="J307" s="88" t="str">
        <f t="shared" si="15"/>
        <v>Docencia y Profesorado Universitario</v>
      </c>
      <c r="K307" s="88" t="s">
        <v>720</v>
      </c>
    </row>
    <row r="308" spans="3:11" hidden="1" x14ac:dyDescent="0.25">
      <c r="C308" s="131"/>
      <c r="D308" s="137"/>
      <c r="E308" s="108"/>
      <c r="F308" s="87">
        <f t="shared" si="14"/>
        <v>0</v>
      </c>
      <c r="G308" s="146"/>
      <c r="H308" s="132"/>
      <c r="I308" s="118" t="e">
        <f>VLOOKUP(H308,Presupuesto!$B$11:$C$565,2,0)</f>
        <v>#N/A</v>
      </c>
      <c r="J308" s="88" t="str">
        <f t="shared" si="15"/>
        <v>Docencia y Profesorado Universitario</v>
      </c>
      <c r="K308" s="88" t="s">
        <v>720</v>
      </c>
    </row>
    <row r="309" spans="3:11" hidden="1" x14ac:dyDescent="0.25">
      <c r="C309" s="131"/>
      <c r="D309" s="137"/>
      <c r="E309" s="108"/>
      <c r="F309" s="87">
        <f t="shared" si="14"/>
        <v>0</v>
      </c>
      <c r="G309" s="146"/>
      <c r="H309" s="132"/>
      <c r="I309" s="118" t="e">
        <f>VLOOKUP(H309,Presupuesto!$B$11:$C$565,2,0)</f>
        <v>#N/A</v>
      </c>
      <c r="J309" s="88" t="str">
        <f t="shared" si="15"/>
        <v>Docencia y Profesorado Universitario</v>
      </c>
      <c r="K309" s="88" t="s">
        <v>720</v>
      </c>
    </row>
    <row r="310" spans="3:11" hidden="1" x14ac:dyDescent="0.25">
      <c r="C310" s="131"/>
      <c r="D310" s="137"/>
      <c r="E310" s="108"/>
      <c r="F310" s="87">
        <f t="shared" si="14"/>
        <v>0</v>
      </c>
      <c r="G310" s="146"/>
      <c r="H310" s="132"/>
      <c r="I310" s="118" t="e">
        <f>VLOOKUP(H310,Presupuesto!$B$11:$C$565,2,0)</f>
        <v>#N/A</v>
      </c>
      <c r="J310" s="88" t="str">
        <f t="shared" si="15"/>
        <v>Docencia y Profesorado Universitario</v>
      </c>
      <c r="K310" s="88" t="s">
        <v>720</v>
      </c>
    </row>
    <row r="311" spans="3:11" hidden="1" x14ac:dyDescent="0.25">
      <c r="C311" s="133"/>
      <c r="D311" s="137"/>
      <c r="E311" s="108"/>
      <c r="F311" s="87">
        <f t="shared" si="14"/>
        <v>0</v>
      </c>
      <c r="G311" s="146"/>
      <c r="H311" s="134"/>
      <c r="I311" s="118" t="e">
        <f>VLOOKUP(H311,Presupuesto!$B$11:$C$565,2,0)</f>
        <v>#N/A</v>
      </c>
      <c r="J311" s="88" t="str">
        <f t="shared" si="15"/>
        <v>Docencia y Profesorado Universitario</v>
      </c>
      <c r="K311" s="88" t="s">
        <v>732</v>
      </c>
    </row>
    <row r="312" spans="3:11" hidden="1" x14ac:dyDescent="0.25">
      <c r="C312" s="133"/>
      <c r="D312" s="137"/>
      <c r="E312" s="108"/>
      <c r="F312" s="87">
        <f t="shared" si="14"/>
        <v>0</v>
      </c>
      <c r="G312" s="146"/>
      <c r="H312" s="134"/>
      <c r="I312" s="118" t="e">
        <f>VLOOKUP(H312,Presupuesto!$B$11:$C$565,2,0)</f>
        <v>#N/A</v>
      </c>
      <c r="J312" s="88" t="str">
        <f t="shared" si="15"/>
        <v>Docencia y Profesorado Universitario</v>
      </c>
      <c r="K312" s="88" t="s">
        <v>720</v>
      </c>
    </row>
    <row r="313" spans="3:11" hidden="1" x14ac:dyDescent="0.25">
      <c r="C313" s="133"/>
      <c r="D313" s="137"/>
      <c r="E313" s="108"/>
      <c r="F313" s="87">
        <f t="shared" si="14"/>
        <v>0</v>
      </c>
      <c r="G313" s="146"/>
      <c r="H313" s="134"/>
      <c r="I313" s="118" t="e">
        <f>VLOOKUP(H313,Presupuesto!$B$11:$C$565,2,0)</f>
        <v>#N/A</v>
      </c>
      <c r="J313" s="88" t="str">
        <f t="shared" si="15"/>
        <v>Docencia y Profesorado Universitario</v>
      </c>
      <c r="K313" s="88" t="s">
        <v>720</v>
      </c>
    </row>
    <row r="314" spans="3:11" hidden="1" x14ac:dyDescent="0.25">
      <c r="C314" s="133"/>
      <c r="D314" s="137"/>
      <c r="E314" s="108"/>
      <c r="F314" s="87">
        <f t="shared" si="14"/>
        <v>0</v>
      </c>
      <c r="G314" s="146"/>
      <c r="H314" s="134"/>
      <c r="I314" s="118" t="e">
        <f>VLOOKUP(H314,Presupuesto!$B$11:$C$565,2,0)</f>
        <v>#N/A</v>
      </c>
      <c r="J314" s="88" t="str">
        <f t="shared" si="15"/>
        <v>Docencia y Profesorado Universitario</v>
      </c>
      <c r="K314" s="88" t="s">
        <v>720</v>
      </c>
    </row>
    <row r="315" spans="3:11" ht="15.75" hidden="1" thickBot="1" x14ac:dyDescent="0.3">
      <c r="C315" s="135"/>
      <c r="D315" s="145"/>
      <c r="E315" s="93"/>
      <c r="F315" s="95">
        <f t="shared" si="14"/>
        <v>0</v>
      </c>
      <c r="G315" s="147"/>
      <c r="H315" s="136"/>
      <c r="I315" s="120" t="e">
        <f>VLOOKUP(H315,Presupuesto!$B$11:$C$565,2,0)</f>
        <v>#N/A</v>
      </c>
      <c r="J315" s="96" t="str">
        <f t="shared" si="15"/>
        <v>Docencia y Profesorado Universitario</v>
      </c>
      <c r="K315" s="113" t="s">
        <v>719</v>
      </c>
    </row>
    <row r="317" spans="3:11" ht="15.75" thickBot="1" x14ac:dyDescent="0.3">
      <c r="C317" s="254"/>
      <c r="D317" s="254"/>
      <c r="E317" s="254"/>
      <c r="F317" s="82"/>
      <c r="G317" s="81"/>
      <c r="H317" s="82"/>
      <c r="I317" s="82"/>
      <c r="J317" s="254"/>
      <c r="K317" s="254"/>
    </row>
    <row r="318" spans="3:11" ht="15.75" thickBot="1" x14ac:dyDescent="0.3">
      <c r="C318" s="143" t="s">
        <v>1385</v>
      </c>
      <c r="D318" s="231">
        <f>SUM(F325:F359)</f>
        <v>67522.255999999994</v>
      </c>
      <c r="E318" s="254"/>
      <c r="F318" s="68"/>
      <c r="G318" s="72"/>
      <c r="H318" s="68"/>
      <c r="I318" s="68"/>
      <c r="J318" s="254"/>
      <c r="K318" s="254"/>
    </row>
    <row r="319" spans="3:11" x14ac:dyDescent="0.25">
      <c r="C319" s="68"/>
      <c r="D319" s="31"/>
      <c r="E319" s="84"/>
      <c r="F319" s="84"/>
      <c r="G319" s="84"/>
      <c r="H319" s="69"/>
      <c r="I319" s="69"/>
      <c r="J319" s="69"/>
      <c r="K319" s="102"/>
    </row>
    <row r="320" spans="3:11" x14ac:dyDescent="0.25">
      <c r="C320" s="68"/>
      <c r="D320" s="31"/>
      <c r="E320" s="84"/>
      <c r="F320" s="84"/>
      <c r="G320" s="84"/>
      <c r="H320" s="69"/>
      <c r="I320" s="69"/>
      <c r="J320" s="69"/>
      <c r="K320" s="102"/>
    </row>
    <row r="321" spans="3:11" ht="15.75" x14ac:dyDescent="0.25">
      <c r="C321" s="172" t="s">
        <v>1309</v>
      </c>
      <c r="D321" s="230" t="s">
        <v>1402</v>
      </c>
      <c r="E321" s="84"/>
      <c r="F321" s="84"/>
      <c r="G321" s="84"/>
      <c r="H321" s="69"/>
      <c r="I321" s="69"/>
      <c r="J321" s="69"/>
      <c r="K321" s="102"/>
    </row>
    <row r="322" spans="3:11" ht="18.75" x14ac:dyDescent="0.25">
      <c r="C322" s="173" t="str">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9. Asistir al Congreso Internacional de arquitectura MUNDANEUM.</v>
      </c>
      <c r="D322" s="31"/>
      <c r="E322" s="84"/>
      <c r="F322" s="84"/>
      <c r="G322" s="84"/>
      <c r="H322" s="69"/>
      <c r="I322" s="69"/>
      <c r="J322" s="69"/>
      <c r="K322" s="102"/>
    </row>
    <row r="323" spans="3:11" ht="15.75" thickBot="1" x14ac:dyDescent="0.3">
      <c r="C323" s="254"/>
      <c r="D323" s="254"/>
      <c r="E323" s="254"/>
      <c r="F323" s="84"/>
      <c r="G323" s="69"/>
      <c r="H323" s="69"/>
      <c r="I323" s="69"/>
      <c r="J323" s="254"/>
      <c r="K323" s="254"/>
    </row>
    <row r="324" spans="3:11" ht="30.75" thickBot="1" x14ac:dyDescent="0.3">
      <c r="C324" s="117" t="s">
        <v>1311</v>
      </c>
      <c r="D324" s="117" t="s">
        <v>99</v>
      </c>
      <c r="E324" s="124" t="s">
        <v>1313</v>
      </c>
      <c r="F324" s="123" t="s">
        <v>1314</v>
      </c>
      <c r="G324" s="121" t="s">
        <v>1315</v>
      </c>
      <c r="H324" s="124" t="s">
        <v>1316</v>
      </c>
      <c r="I324" s="121" t="s">
        <v>711</v>
      </c>
      <c r="J324" s="121" t="s">
        <v>1317</v>
      </c>
      <c r="K324" s="121" t="s">
        <v>1318</v>
      </c>
    </row>
    <row r="325" spans="3:11" x14ac:dyDescent="0.25">
      <c r="C325" s="183" t="s">
        <v>1295</v>
      </c>
      <c r="D325" s="184">
        <v>6</v>
      </c>
      <c r="E325" s="182">
        <f>HLOOKUP(C325,$AH$2:$BU$3,2,0)</f>
        <v>5420.3760000000002</v>
      </c>
      <c r="F325" s="87">
        <f t="shared" ref="F325:F359" si="16">D325*E325</f>
        <v>32522.256000000001</v>
      </c>
      <c r="G325" s="146" t="s">
        <v>703</v>
      </c>
      <c r="H325" s="130" t="s">
        <v>341</v>
      </c>
      <c r="I325" s="118" t="str">
        <f>VLOOKUP(H325,Presupuesto!$B$11:$C$565,2,0)</f>
        <v>VIATICOS AL EXTERIOR</v>
      </c>
      <c r="J325" s="181" t="s">
        <v>57</v>
      </c>
      <c r="K325" s="88" t="s">
        <v>725</v>
      </c>
    </row>
    <row r="326" spans="3:11" x14ac:dyDescent="0.25">
      <c r="C326" s="129" t="s">
        <v>1387</v>
      </c>
      <c r="D326" s="144">
        <v>2</v>
      </c>
      <c r="E326" s="112">
        <v>15000</v>
      </c>
      <c r="F326" s="87">
        <f t="shared" si="16"/>
        <v>30000</v>
      </c>
      <c r="G326" s="146" t="s">
        <v>703</v>
      </c>
      <c r="H326" s="130" t="s">
        <v>332</v>
      </c>
      <c r="I326" s="118" t="str">
        <f>VLOOKUP(H326,Presupuesto!$B$11:$C$565,2,0)</f>
        <v>PASAJES AL EXTERIOR</v>
      </c>
      <c r="J326" s="88" t="str">
        <f>$J$325</f>
        <v>Docencia y Profesorado Universitario</v>
      </c>
      <c r="K326" s="88" t="s">
        <v>725</v>
      </c>
    </row>
    <row r="327" spans="3:11" x14ac:dyDescent="0.25">
      <c r="C327" s="129" t="s">
        <v>1401</v>
      </c>
      <c r="D327" s="144">
        <v>2</v>
      </c>
      <c r="E327" s="112">
        <v>2500</v>
      </c>
      <c r="F327" s="87">
        <f t="shared" si="16"/>
        <v>5000</v>
      </c>
      <c r="G327" s="146" t="s">
        <v>703</v>
      </c>
      <c r="H327" s="130" t="s">
        <v>323</v>
      </c>
      <c r="I327" s="118" t="str">
        <f>VLOOKUP(H327,Presupuesto!$B$11:$C$565,2,0)</f>
        <v>OTROS SERVICIOS COMERCIALES Y FINANCIEROS</v>
      </c>
      <c r="J327" s="88" t="str">
        <f t="shared" ref="J327:J359" si="17">$J$325</f>
        <v>Docencia y Profesorado Universitario</v>
      </c>
      <c r="K327" s="88" t="s">
        <v>725</v>
      </c>
    </row>
    <row r="328" spans="3:11" hidden="1" x14ac:dyDescent="0.25">
      <c r="C328" s="129"/>
      <c r="D328" s="144"/>
      <c r="E328" s="112"/>
      <c r="F328" s="87">
        <f t="shared" si="16"/>
        <v>0</v>
      </c>
      <c r="G328" s="146"/>
      <c r="H328" s="130"/>
      <c r="I328" s="118" t="e">
        <f>VLOOKUP(H328,Presupuesto!$B$11:$C$565,2,0)</f>
        <v>#N/A</v>
      </c>
      <c r="J328" s="88" t="str">
        <f t="shared" si="17"/>
        <v>Docencia y Profesorado Universitario</v>
      </c>
      <c r="K328" s="88" t="s">
        <v>720</v>
      </c>
    </row>
    <row r="329" spans="3:11" hidden="1" x14ac:dyDescent="0.25">
      <c r="C329" s="129"/>
      <c r="D329" s="144"/>
      <c r="E329" s="112"/>
      <c r="F329" s="87">
        <f t="shared" si="16"/>
        <v>0</v>
      </c>
      <c r="G329" s="146"/>
      <c r="H329" s="130"/>
      <c r="I329" s="118" t="e">
        <f>VLOOKUP(H329,Presupuesto!$B$11:$C$565,2,0)</f>
        <v>#N/A</v>
      </c>
      <c r="J329" s="88" t="str">
        <f t="shared" si="17"/>
        <v>Docencia y Profesorado Universitario</v>
      </c>
      <c r="K329" s="88" t="s">
        <v>720</v>
      </c>
    </row>
    <row r="330" spans="3:11" hidden="1" x14ac:dyDescent="0.25">
      <c r="C330" s="129"/>
      <c r="D330" s="144"/>
      <c r="E330" s="112"/>
      <c r="F330" s="87">
        <f t="shared" si="16"/>
        <v>0</v>
      </c>
      <c r="G330" s="146"/>
      <c r="H330" s="130"/>
      <c r="I330" s="118" t="e">
        <f>VLOOKUP(H330,Presupuesto!$B$11:$C$565,2,0)</f>
        <v>#N/A</v>
      </c>
      <c r="J330" s="88" t="str">
        <f t="shared" si="17"/>
        <v>Docencia y Profesorado Universitario</v>
      </c>
      <c r="K330" s="88" t="s">
        <v>729</v>
      </c>
    </row>
    <row r="331" spans="3:11" hidden="1" x14ac:dyDescent="0.25">
      <c r="C331" s="129"/>
      <c r="D331" s="144"/>
      <c r="E331" s="112"/>
      <c r="F331" s="87">
        <f t="shared" si="16"/>
        <v>0</v>
      </c>
      <c r="G331" s="146"/>
      <c r="H331" s="130"/>
      <c r="I331" s="118" t="e">
        <f>VLOOKUP(H331,Presupuesto!$B$11:$C$565,2,0)</f>
        <v>#N/A</v>
      </c>
      <c r="J331" s="88" t="str">
        <f t="shared" si="17"/>
        <v>Docencia y Profesorado Universitario</v>
      </c>
      <c r="K331" s="88" t="s">
        <v>720</v>
      </c>
    </row>
    <row r="332" spans="3:11" hidden="1" x14ac:dyDescent="0.25">
      <c r="C332" s="129"/>
      <c r="D332" s="144"/>
      <c r="E332" s="112"/>
      <c r="F332" s="87">
        <f t="shared" si="16"/>
        <v>0</v>
      </c>
      <c r="G332" s="146"/>
      <c r="H332" s="130"/>
      <c r="I332" s="118" t="e">
        <f>VLOOKUP(H332,Presupuesto!$B$11:$C$565,2,0)</f>
        <v>#N/A</v>
      </c>
      <c r="J332" s="88" t="str">
        <f t="shared" si="17"/>
        <v>Docencia y Profesorado Universitario</v>
      </c>
      <c r="K332" s="88" t="s">
        <v>720</v>
      </c>
    </row>
    <row r="333" spans="3:11" hidden="1" x14ac:dyDescent="0.25">
      <c r="C333" s="129"/>
      <c r="D333" s="144"/>
      <c r="E333" s="112"/>
      <c r="F333" s="87">
        <f t="shared" si="16"/>
        <v>0</v>
      </c>
      <c r="G333" s="146"/>
      <c r="H333" s="130"/>
      <c r="I333" s="118" t="e">
        <f>VLOOKUP(H333,Presupuesto!$B$11:$C$565,2,0)</f>
        <v>#N/A</v>
      </c>
      <c r="J333" s="88" t="str">
        <f t="shared" si="17"/>
        <v>Docencia y Profesorado Universitario</v>
      </c>
      <c r="K333" s="88" t="s">
        <v>720</v>
      </c>
    </row>
    <row r="334" spans="3:11" hidden="1" x14ac:dyDescent="0.25">
      <c r="C334" s="129"/>
      <c r="D334" s="144"/>
      <c r="E334" s="112"/>
      <c r="F334" s="87">
        <f t="shared" si="16"/>
        <v>0</v>
      </c>
      <c r="G334" s="146"/>
      <c r="H334" s="130"/>
      <c r="I334" s="118" t="e">
        <f>VLOOKUP(H334,Presupuesto!$B$11:$C$565,2,0)</f>
        <v>#N/A</v>
      </c>
      <c r="J334" s="88" t="str">
        <f t="shared" si="17"/>
        <v>Docencia y Profesorado Universitario</v>
      </c>
      <c r="K334" s="88" t="s">
        <v>720</v>
      </c>
    </row>
    <row r="335" spans="3:11" hidden="1" x14ac:dyDescent="0.25">
      <c r="C335" s="129"/>
      <c r="D335" s="144"/>
      <c r="E335" s="112"/>
      <c r="F335" s="87">
        <f t="shared" si="16"/>
        <v>0</v>
      </c>
      <c r="G335" s="146"/>
      <c r="H335" s="130"/>
      <c r="I335" s="118" t="e">
        <f>VLOOKUP(H335,Presupuesto!$B$11:$C$565,2,0)</f>
        <v>#N/A</v>
      </c>
      <c r="J335" s="88" t="str">
        <f t="shared" si="17"/>
        <v>Docencia y Profesorado Universitario</v>
      </c>
      <c r="K335" s="88" t="s">
        <v>720</v>
      </c>
    </row>
    <row r="336" spans="3:11" hidden="1" x14ac:dyDescent="0.25">
      <c r="C336" s="129"/>
      <c r="D336" s="144"/>
      <c r="E336" s="112"/>
      <c r="F336" s="87">
        <f t="shared" si="16"/>
        <v>0</v>
      </c>
      <c r="G336" s="146"/>
      <c r="H336" s="130"/>
      <c r="I336" s="118" t="e">
        <f>VLOOKUP(H336,Presupuesto!$B$11:$C$565,2,0)</f>
        <v>#N/A</v>
      </c>
      <c r="J336" s="88" t="str">
        <f t="shared" si="17"/>
        <v>Docencia y Profesorado Universitario</v>
      </c>
      <c r="K336" s="88" t="s">
        <v>720</v>
      </c>
    </row>
    <row r="337" spans="3:11" hidden="1" x14ac:dyDescent="0.25">
      <c r="C337" s="129"/>
      <c r="D337" s="144"/>
      <c r="E337" s="112"/>
      <c r="F337" s="87">
        <f t="shared" si="16"/>
        <v>0</v>
      </c>
      <c r="G337" s="146"/>
      <c r="H337" s="130"/>
      <c r="I337" s="118" t="e">
        <f>VLOOKUP(H337,Presupuesto!$B$11:$C$565,2,0)</f>
        <v>#N/A</v>
      </c>
      <c r="J337" s="88" t="str">
        <f t="shared" si="17"/>
        <v>Docencia y Profesorado Universitario</v>
      </c>
      <c r="K337" s="88" t="s">
        <v>720</v>
      </c>
    </row>
    <row r="338" spans="3:11" hidden="1" x14ac:dyDescent="0.25">
      <c r="C338" s="129"/>
      <c r="D338" s="144"/>
      <c r="E338" s="112"/>
      <c r="F338" s="87">
        <f t="shared" si="16"/>
        <v>0</v>
      </c>
      <c r="G338" s="146"/>
      <c r="H338" s="130"/>
      <c r="I338" s="118" t="e">
        <f>VLOOKUP(H338,Presupuesto!$B$11:$C$565,2,0)</f>
        <v>#N/A</v>
      </c>
      <c r="J338" s="88" t="str">
        <f t="shared" si="17"/>
        <v>Docencia y Profesorado Universitario</v>
      </c>
      <c r="K338" s="88" t="s">
        <v>720</v>
      </c>
    </row>
    <row r="339" spans="3:11" hidden="1" x14ac:dyDescent="0.25">
      <c r="C339" s="129"/>
      <c r="D339" s="144"/>
      <c r="E339" s="112"/>
      <c r="F339" s="87">
        <f t="shared" si="16"/>
        <v>0</v>
      </c>
      <c r="G339" s="146"/>
      <c r="H339" s="130"/>
      <c r="I339" s="118" t="e">
        <f>VLOOKUP(H339,Presupuesto!$B$11:$C$565,2,0)</f>
        <v>#N/A</v>
      </c>
      <c r="J339" s="88" t="str">
        <f t="shared" si="17"/>
        <v>Docencia y Profesorado Universitario</v>
      </c>
      <c r="K339" s="88" t="s">
        <v>720</v>
      </c>
    </row>
    <row r="340" spans="3:11" hidden="1" x14ac:dyDescent="0.25">
      <c r="C340" s="129"/>
      <c r="D340" s="144"/>
      <c r="E340" s="112"/>
      <c r="F340" s="87">
        <f t="shared" si="16"/>
        <v>0</v>
      </c>
      <c r="G340" s="146"/>
      <c r="H340" s="130"/>
      <c r="I340" s="118" t="e">
        <f>VLOOKUP(H340,Presupuesto!$B$11:$C$565,2,0)</f>
        <v>#N/A</v>
      </c>
      <c r="J340" s="88" t="str">
        <f t="shared" si="17"/>
        <v>Docencia y Profesorado Universitario</v>
      </c>
      <c r="K340" s="88" t="s">
        <v>720</v>
      </c>
    </row>
    <row r="341" spans="3:11" hidden="1" x14ac:dyDescent="0.25">
      <c r="C341" s="129"/>
      <c r="D341" s="144"/>
      <c r="E341" s="112"/>
      <c r="F341" s="87">
        <f t="shared" si="16"/>
        <v>0</v>
      </c>
      <c r="G341" s="146"/>
      <c r="H341" s="130"/>
      <c r="I341" s="118" t="e">
        <f>VLOOKUP(H341,Presupuesto!$B$11:$C$565,2,0)</f>
        <v>#N/A</v>
      </c>
      <c r="J341" s="88" t="str">
        <f t="shared" si="17"/>
        <v>Docencia y Profesorado Universitario</v>
      </c>
      <c r="K341" s="88" t="s">
        <v>720</v>
      </c>
    </row>
    <row r="342" spans="3:11" hidden="1" x14ac:dyDescent="0.25">
      <c r="C342" s="129"/>
      <c r="D342" s="144"/>
      <c r="E342" s="112"/>
      <c r="F342" s="87">
        <f t="shared" si="16"/>
        <v>0</v>
      </c>
      <c r="G342" s="146"/>
      <c r="H342" s="130"/>
      <c r="I342" s="118" t="e">
        <f>VLOOKUP(H342,Presupuesto!$B$11:$C$565,2,0)</f>
        <v>#N/A</v>
      </c>
      <c r="J342" s="88" t="str">
        <f t="shared" si="17"/>
        <v>Docencia y Profesorado Universitario</v>
      </c>
      <c r="K342" s="88" t="s">
        <v>720</v>
      </c>
    </row>
    <row r="343" spans="3:11" hidden="1" x14ac:dyDescent="0.25">
      <c r="C343" s="129"/>
      <c r="D343" s="144"/>
      <c r="E343" s="112"/>
      <c r="F343" s="87">
        <f t="shared" si="16"/>
        <v>0</v>
      </c>
      <c r="G343" s="146"/>
      <c r="H343" s="130"/>
      <c r="I343" s="118" t="e">
        <f>VLOOKUP(H343,Presupuesto!$B$11:$C$565,2,0)</f>
        <v>#N/A</v>
      </c>
      <c r="J343" s="88" t="str">
        <f t="shared" si="17"/>
        <v>Docencia y Profesorado Universitario</v>
      </c>
      <c r="K343" s="88" t="s">
        <v>720</v>
      </c>
    </row>
    <row r="344" spans="3:11" hidden="1" x14ac:dyDescent="0.25">
      <c r="C344" s="129"/>
      <c r="D344" s="144"/>
      <c r="E344" s="112"/>
      <c r="F344" s="87">
        <f t="shared" si="16"/>
        <v>0</v>
      </c>
      <c r="G344" s="146"/>
      <c r="H344" s="130"/>
      <c r="I344" s="118" t="e">
        <f>VLOOKUP(H344,Presupuesto!$B$11:$C$565,2,0)</f>
        <v>#N/A</v>
      </c>
      <c r="J344" s="88" t="str">
        <f t="shared" si="17"/>
        <v>Docencia y Profesorado Universitario</v>
      </c>
      <c r="K344" s="88" t="s">
        <v>720</v>
      </c>
    </row>
    <row r="345" spans="3:11" hidden="1" x14ac:dyDescent="0.25">
      <c r="C345" s="129"/>
      <c r="D345" s="144"/>
      <c r="E345" s="112"/>
      <c r="F345" s="87">
        <f t="shared" si="16"/>
        <v>0</v>
      </c>
      <c r="G345" s="146"/>
      <c r="H345" s="130"/>
      <c r="I345" s="118" t="e">
        <f>VLOOKUP(H345,Presupuesto!$B$11:$C$565,2,0)</f>
        <v>#N/A</v>
      </c>
      <c r="J345" s="88" t="str">
        <f t="shared" si="17"/>
        <v>Docencia y Profesorado Universitario</v>
      </c>
      <c r="K345" s="88" t="s">
        <v>720</v>
      </c>
    </row>
    <row r="346" spans="3:11" hidden="1" x14ac:dyDescent="0.25">
      <c r="C346" s="129"/>
      <c r="D346" s="144"/>
      <c r="E346" s="112"/>
      <c r="F346" s="87">
        <f t="shared" si="16"/>
        <v>0</v>
      </c>
      <c r="G346" s="146"/>
      <c r="H346" s="130"/>
      <c r="I346" s="118" t="e">
        <f>VLOOKUP(H346,Presupuesto!$B$11:$C$565,2,0)</f>
        <v>#N/A</v>
      </c>
      <c r="J346" s="88" t="str">
        <f t="shared" si="17"/>
        <v>Docencia y Profesorado Universitario</v>
      </c>
      <c r="K346" s="88" t="s">
        <v>720</v>
      </c>
    </row>
    <row r="347" spans="3:11" hidden="1" x14ac:dyDescent="0.25">
      <c r="C347" s="131"/>
      <c r="D347" s="137"/>
      <c r="E347" s="108"/>
      <c r="F347" s="87">
        <f t="shared" si="16"/>
        <v>0</v>
      </c>
      <c r="G347" s="146"/>
      <c r="H347" s="132"/>
      <c r="I347" s="118" t="e">
        <f>VLOOKUP(H347,Presupuesto!$B$11:$C$565,2,0)</f>
        <v>#N/A</v>
      </c>
      <c r="J347" s="88" t="str">
        <f t="shared" si="17"/>
        <v>Docencia y Profesorado Universitario</v>
      </c>
      <c r="K347" s="88" t="s">
        <v>720</v>
      </c>
    </row>
    <row r="348" spans="3:11" hidden="1" x14ac:dyDescent="0.25">
      <c r="C348" s="131"/>
      <c r="D348" s="137"/>
      <c r="E348" s="108"/>
      <c r="F348" s="87">
        <f t="shared" si="16"/>
        <v>0</v>
      </c>
      <c r="G348" s="146"/>
      <c r="H348" s="132"/>
      <c r="I348" s="118" t="e">
        <f>VLOOKUP(H348,Presupuesto!$B$11:$C$565,2,0)</f>
        <v>#N/A</v>
      </c>
      <c r="J348" s="88" t="str">
        <f t="shared" si="17"/>
        <v>Docencia y Profesorado Universitario</v>
      </c>
      <c r="K348" s="88" t="s">
        <v>720</v>
      </c>
    </row>
    <row r="349" spans="3:11" hidden="1" x14ac:dyDescent="0.25">
      <c r="C349" s="131"/>
      <c r="D349" s="137"/>
      <c r="E349" s="108"/>
      <c r="F349" s="87">
        <f t="shared" si="16"/>
        <v>0</v>
      </c>
      <c r="G349" s="146"/>
      <c r="H349" s="132"/>
      <c r="I349" s="118" t="e">
        <f>VLOOKUP(H349,Presupuesto!$B$11:$C$565,2,0)</f>
        <v>#N/A</v>
      </c>
      <c r="J349" s="88" t="str">
        <f t="shared" si="17"/>
        <v>Docencia y Profesorado Universitario</v>
      </c>
      <c r="K349" s="88" t="s">
        <v>720</v>
      </c>
    </row>
    <row r="350" spans="3:11" hidden="1" x14ac:dyDescent="0.25">
      <c r="C350" s="131"/>
      <c r="D350" s="137"/>
      <c r="E350" s="108"/>
      <c r="F350" s="87">
        <f t="shared" si="16"/>
        <v>0</v>
      </c>
      <c r="G350" s="146"/>
      <c r="H350" s="132"/>
      <c r="I350" s="118" t="e">
        <f>VLOOKUP(H350,Presupuesto!$B$11:$C$565,2,0)</f>
        <v>#N/A</v>
      </c>
      <c r="J350" s="88" t="str">
        <f t="shared" si="17"/>
        <v>Docencia y Profesorado Universitario</v>
      </c>
      <c r="K350" s="88" t="s">
        <v>720</v>
      </c>
    </row>
    <row r="351" spans="3:11" hidden="1" x14ac:dyDescent="0.25">
      <c r="C351" s="131"/>
      <c r="D351" s="137"/>
      <c r="E351" s="108"/>
      <c r="F351" s="87">
        <f t="shared" si="16"/>
        <v>0</v>
      </c>
      <c r="G351" s="146"/>
      <c r="H351" s="132"/>
      <c r="I351" s="118" t="e">
        <f>VLOOKUP(H351,Presupuesto!$B$11:$C$565,2,0)</f>
        <v>#N/A</v>
      </c>
      <c r="J351" s="88" t="str">
        <f t="shared" si="17"/>
        <v>Docencia y Profesorado Universitario</v>
      </c>
      <c r="K351" s="88" t="s">
        <v>720</v>
      </c>
    </row>
    <row r="352" spans="3:11" hidden="1" x14ac:dyDescent="0.25">
      <c r="C352" s="131"/>
      <c r="D352" s="137"/>
      <c r="E352" s="108"/>
      <c r="F352" s="87">
        <f t="shared" si="16"/>
        <v>0</v>
      </c>
      <c r="G352" s="146"/>
      <c r="H352" s="132"/>
      <c r="I352" s="118" t="e">
        <f>VLOOKUP(H352,Presupuesto!$B$11:$C$565,2,0)</f>
        <v>#N/A</v>
      </c>
      <c r="J352" s="88" t="str">
        <f t="shared" si="17"/>
        <v>Docencia y Profesorado Universitario</v>
      </c>
      <c r="K352" s="88" t="s">
        <v>720</v>
      </c>
    </row>
    <row r="353" spans="3:11" hidden="1" x14ac:dyDescent="0.25">
      <c r="C353" s="131"/>
      <c r="D353" s="137"/>
      <c r="E353" s="108"/>
      <c r="F353" s="87">
        <f t="shared" si="16"/>
        <v>0</v>
      </c>
      <c r="G353" s="146"/>
      <c r="H353" s="132"/>
      <c r="I353" s="118" t="e">
        <f>VLOOKUP(H353,Presupuesto!$B$11:$C$565,2,0)</f>
        <v>#N/A</v>
      </c>
      <c r="J353" s="88" t="str">
        <f t="shared" si="17"/>
        <v>Docencia y Profesorado Universitario</v>
      </c>
      <c r="K353" s="88" t="s">
        <v>720</v>
      </c>
    </row>
    <row r="354" spans="3:11" hidden="1" x14ac:dyDescent="0.25">
      <c r="C354" s="131"/>
      <c r="D354" s="137"/>
      <c r="E354" s="108"/>
      <c r="F354" s="87">
        <f t="shared" si="16"/>
        <v>0</v>
      </c>
      <c r="G354" s="146"/>
      <c r="H354" s="132"/>
      <c r="I354" s="118" t="e">
        <f>VLOOKUP(H354,Presupuesto!$B$11:$C$565,2,0)</f>
        <v>#N/A</v>
      </c>
      <c r="J354" s="88" t="str">
        <f t="shared" si="17"/>
        <v>Docencia y Profesorado Universitario</v>
      </c>
      <c r="K354" s="88" t="s">
        <v>720</v>
      </c>
    </row>
    <row r="355" spans="3:11" hidden="1" x14ac:dyDescent="0.25">
      <c r="C355" s="133"/>
      <c r="D355" s="137"/>
      <c r="E355" s="108"/>
      <c r="F355" s="87">
        <f t="shared" si="16"/>
        <v>0</v>
      </c>
      <c r="G355" s="146"/>
      <c r="H355" s="134"/>
      <c r="I355" s="118" t="e">
        <f>VLOOKUP(H355,Presupuesto!$B$11:$C$565,2,0)</f>
        <v>#N/A</v>
      </c>
      <c r="J355" s="88" t="str">
        <f t="shared" si="17"/>
        <v>Docencia y Profesorado Universitario</v>
      </c>
      <c r="K355" s="88" t="s">
        <v>732</v>
      </c>
    </row>
    <row r="356" spans="3:11" hidden="1" x14ac:dyDescent="0.25">
      <c r="C356" s="133"/>
      <c r="D356" s="137"/>
      <c r="E356" s="108"/>
      <c r="F356" s="87">
        <f t="shared" si="16"/>
        <v>0</v>
      </c>
      <c r="G356" s="146"/>
      <c r="H356" s="134"/>
      <c r="I356" s="118" t="e">
        <f>VLOOKUP(H356,Presupuesto!$B$11:$C$565,2,0)</f>
        <v>#N/A</v>
      </c>
      <c r="J356" s="88" t="str">
        <f t="shared" si="17"/>
        <v>Docencia y Profesorado Universitario</v>
      </c>
      <c r="K356" s="88" t="s">
        <v>720</v>
      </c>
    </row>
    <row r="357" spans="3:11" hidden="1" x14ac:dyDescent="0.25">
      <c r="C357" s="133"/>
      <c r="D357" s="137"/>
      <c r="E357" s="108"/>
      <c r="F357" s="87">
        <f t="shared" si="16"/>
        <v>0</v>
      </c>
      <c r="G357" s="146"/>
      <c r="H357" s="134"/>
      <c r="I357" s="118" t="e">
        <f>VLOOKUP(H357,Presupuesto!$B$11:$C$565,2,0)</f>
        <v>#N/A</v>
      </c>
      <c r="J357" s="88" t="str">
        <f t="shared" si="17"/>
        <v>Docencia y Profesorado Universitario</v>
      </c>
      <c r="K357" s="88" t="s">
        <v>720</v>
      </c>
    </row>
    <row r="358" spans="3:11" hidden="1" x14ac:dyDescent="0.25">
      <c r="C358" s="133"/>
      <c r="D358" s="137"/>
      <c r="E358" s="108"/>
      <c r="F358" s="87">
        <f t="shared" si="16"/>
        <v>0</v>
      </c>
      <c r="G358" s="146"/>
      <c r="H358" s="134"/>
      <c r="I358" s="118" t="e">
        <f>VLOOKUP(H358,Presupuesto!$B$11:$C$565,2,0)</f>
        <v>#N/A</v>
      </c>
      <c r="J358" s="88" t="str">
        <f t="shared" si="17"/>
        <v>Docencia y Profesorado Universitario</v>
      </c>
      <c r="K358" s="88" t="s">
        <v>720</v>
      </c>
    </row>
    <row r="359" spans="3:11" ht="15.75" hidden="1" thickBot="1" x14ac:dyDescent="0.3">
      <c r="C359" s="135"/>
      <c r="D359" s="145"/>
      <c r="E359" s="93"/>
      <c r="F359" s="95">
        <f t="shared" si="16"/>
        <v>0</v>
      </c>
      <c r="G359" s="147"/>
      <c r="H359" s="136"/>
      <c r="I359" s="120" t="e">
        <f>VLOOKUP(H359,Presupuesto!$B$11:$C$565,2,0)</f>
        <v>#N/A</v>
      </c>
      <c r="J359" s="96" t="str">
        <f t="shared" si="17"/>
        <v>Docencia y Profesorado Universitario</v>
      </c>
      <c r="K359" s="113" t="s">
        <v>719</v>
      </c>
    </row>
    <row r="362" spans="3:11" ht="15.75" thickBot="1" x14ac:dyDescent="0.3">
      <c r="C362" s="254"/>
      <c r="D362" s="254"/>
      <c r="E362" s="254"/>
      <c r="F362" s="254"/>
      <c r="G362" s="243"/>
      <c r="H362" s="254"/>
      <c r="I362" s="254"/>
      <c r="J362" s="254"/>
      <c r="K362" s="254"/>
    </row>
    <row r="363" spans="3:11" ht="15.75" thickBot="1" x14ac:dyDescent="0.3">
      <c r="C363" s="143" t="s">
        <v>1385</v>
      </c>
      <c r="D363" s="231">
        <f>SUM(F370:F404)</f>
        <v>5950</v>
      </c>
      <c r="E363" s="254"/>
      <c r="F363" s="68"/>
      <c r="G363" s="72"/>
      <c r="H363" s="68"/>
      <c r="I363" s="68"/>
      <c r="J363" s="254"/>
      <c r="K363" s="254"/>
    </row>
    <row r="364" spans="3:11" x14ac:dyDescent="0.25">
      <c r="C364" s="68"/>
      <c r="D364" s="31"/>
      <c r="E364" s="84"/>
      <c r="F364" s="84"/>
      <c r="G364" s="84"/>
      <c r="H364" s="69"/>
      <c r="I364" s="69"/>
      <c r="J364" s="69"/>
      <c r="K364" s="102"/>
    </row>
    <row r="365" spans="3:11" x14ac:dyDescent="0.25">
      <c r="C365" s="68"/>
      <c r="D365" s="31"/>
      <c r="E365" s="84"/>
      <c r="F365" s="84"/>
      <c r="G365" s="84"/>
      <c r="H365" s="69"/>
      <c r="I365" s="69"/>
      <c r="J365" s="69"/>
      <c r="K365" s="102"/>
    </row>
    <row r="366" spans="3:11" ht="15.75" x14ac:dyDescent="0.25">
      <c r="C366" s="172" t="s">
        <v>1309</v>
      </c>
      <c r="D366" s="230" t="s">
        <v>1403</v>
      </c>
      <c r="E366" s="84"/>
      <c r="F366" s="84"/>
      <c r="G366" s="84"/>
      <c r="H366" s="69"/>
      <c r="I366" s="69"/>
      <c r="J366" s="69"/>
      <c r="K366" s="102"/>
    </row>
    <row r="367" spans="3:11" ht="18.75" x14ac:dyDescent="0.25">
      <c r="C367" s="173" t="str">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2. Entregar reconocimiento a los estudiantes con excelencia académica.</v>
      </c>
      <c r="D367" s="31"/>
      <c r="E367" s="84"/>
      <c r="F367" s="84"/>
      <c r="G367" s="84"/>
      <c r="H367" s="69"/>
      <c r="I367" s="69"/>
      <c r="J367" s="69"/>
      <c r="K367" s="102"/>
    </row>
    <row r="368" spans="3:11" ht="15.75" thickBot="1" x14ac:dyDescent="0.3">
      <c r="C368" s="254"/>
      <c r="D368" s="254"/>
      <c r="E368" s="254"/>
      <c r="F368" s="84"/>
      <c r="G368" s="69"/>
      <c r="H368" s="69"/>
      <c r="I368" s="69"/>
      <c r="J368" s="254"/>
      <c r="K368" s="254"/>
    </row>
    <row r="369" spans="3:11" ht="30.75" thickBot="1" x14ac:dyDescent="0.3">
      <c r="C369" s="117" t="s">
        <v>1311</v>
      </c>
      <c r="D369" s="117" t="s">
        <v>99</v>
      </c>
      <c r="E369" s="124" t="s">
        <v>1313</v>
      </c>
      <c r="F369" s="123" t="s">
        <v>1314</v>
      </c>
      <c r="G369" s="121" t="s">
        <v>1315</v>
      </c>
      <c r="H369" s="124" t="s">
        <v>1316</v>
      </c>
      <c r="I369" s="121" t="s">
        <v>711</v>
      </c>
      <c r="J369" s="121" t="s">
        <v>1317</v>
      </c>
      <c r="K369" s="121" t="s">
        <v>1318</v>
      </c>
    </row>
    <row r="370" spans="3:11" hidden="1" x14ac:dyDescent="0.25">
      <c r="C370" s="183" t="s">
        <v>1284</v>
      </c>
      <c r="D370" s="184"/>
      <c r="E370" s="182">
        <f>HLOOKUP(C370,$AH$2:$BU$3,2,0)</f>
        <v>620</v>
      </c>
      <c r="F370" s="87">
        <f t="shared" ref="F370:F404" si="18">D370*E370</f>
        <v>0</v>
      </c>
      <c r="G370" s="146"/>
      <c r="H370" s="130"/>
      <c r="I370" s="118" t="e">
        <f>VLOOKUP(H370,Presupuesto!$B$11:$C$565,2,0)</f>
        <v>#N/A</v>
      </c>
      <c r="J370" s="181" t="s">
        <v>81</v>
      </c>
      <c r="K370" s="88" t="s">
        <v>719</v>
      </c>
    </row>
    <row r="371" spans="3:11" x14ac:dyDescent="0.25">
      <c r="C371" s="129" t="s">
        <v>1404</v>
      </c>
      <c r="D371" s="144">
        <v>50</v>
      </c>
      <c r="E371" s="112">
        <v>35</v>
      </c>
      <c r="F371" s="87">
        <f t="shared" si="18"/>
        <v>1750</v>
      </c>
      <c r="G371" s="146" t="s">
        <v>703</v>
      </c>
      <c r="H371" s="130" t="s">
        <v>307</v>
      </c>
      <c r="I371" s="118" t="str">
        <f>VLOOKUP(H371,Presupuesto!$B$11:$C$565,2,0)</f>
        <v>SERVICIOS DE IMPRENTA PUBLIC.Y REPRODUCCION</v>
      </c>
      <c r="J371" s="88" t="s">
        <v>60</v>
      </c>
      <c r="K371" s="88" t="s">
        <v>733</v>
      </c>
    </row>
    <row r="372" spans="3:11" x14ac:dyDescent="0.25">
      <c r="C372" s="129" t="s">
        <v>1405</v>
      </c>
      <c r="D372" s="144">
        <v>70</v>
      </c>
      <c r="E372" s="112">
        <v>60</v>
      </c>
      <c r="F372" s="87">
        <f t="shared" si="18"/>
        <v>4200</v>
      </c>
      <c r="G372" s="146" t="s">
        <v>703</v>
      </c>
      <c r="H372" s="130" t="s">
        <v>361</v>
      </c>
      <c r="I372" s="118" t="str">
        <f>VLOOKUP(H372,Presupuesto!$B$11:$C$565,2,0)</f>
        <v>ALIMENTOS B EBIDAS PARA PERSONAS</v>
      </c>
      <c r="J372" s="88" t="s">
        <v>60</v>
      </c>
      <c r="K372" s="88" t="s">
        <v>733</v>
      </c>
    </row>
    <row r="373" spans="3:11" hidden="1" x14ac:dyDescent="0.25">
      <c r="C373" s="129"/>
      <c r="D373" s="144"/>
      <c r="E373" s="112"/>
      <c r="F373" s="87">
        <f t="shared" si="18"/>
        <v>0</v>
      </c>
      <c r="G373" s="146"/>
      <c r="H373" s="130"/>
      <c r="I373" s="118" t="e">
        <f>VLOOKUP(H373,Presupuesto!$B$11:$C$565,2,0)</f>
        <v>#N/A</v>
      </c>
      <c r="J373" s="88" t="str">
        <f t="shared" ref="J373:J404" si="19">$J$370</f>
        <v>Desarrollo del Sistema de Educación Superior</v>
      </c>
      <c r="K373" s="88" t="s">
        <v>720</v>
      </c>
    </row>
    <row r="374" spans="3:11" hidden="1" x14ac:dyDescent="0.25">
      <c r="C374" s="129"/>
      <c r="D374" s="144"/>
      <c r="E374" s="112"/>
      <c r="F374" s="87">
        <f t="shared" si="18"/>
        <v>0</v>
      </c>
      <c r="G374" s="146"/>
      <c r="H374" s="130"/>
      <c r="I374" s="118" t="e">
        <f>VLOOKUP(H374,Presupuesto!$B$11:$C$565,2,0)</f>
        <v>#N/A</v>
      </c>
      <c r="J374" s="88" t="str">
        <f t="shared" si="19"/>
        <v>Desarrollo del Sistema de Educación Superior</v>
      </c>
      <c r="K374" s="88" t="s">
        <v>720</v>
      </c>
    </row>
    <row r="375" spans="3:11" hidden="1" x14ac:dyDescent="0.25">
      <c r="C375" s="129"/>
      <c r="D375" s="144"/>
      <c r="E375" s="112"/>
      <c r="F375" s="87">
        <f t="shared" si="18"/>
        <v>0</v>
      </c>
      <c r="G375" s="146"/>
      <c r="H375" s="130"/>
      <c r="I375" s="118" t="e">
        <f>VLOOKUP(H375,Presupuesto!$B$11:$C$565,2,0)</f>
        <v>#N/A</v>
      </c>
      <c r="J375" s="88" t="str">
        <f t="shared" si="19"/>
        <v>Desarrollo del Sistema de Educación Superior</v>
      </c>
      <c r="K375" s="88" t="s">
        <v>729</v>
      </c>
    </row>
    <row r="376" spans="3:11" hidden="1" x14ac:dyDescent="0.25">
      <c r="C376" s="129"/>
      <c r="D376" s="144"/>
      <c r="E376" s="112"/>
      <c r="F376" s="87">
        <f t="shared" si="18"/>
        <v>0</v>
      </c>
      <c r="G376" s="146"/>
      <c r="H376" s="130"/>
      <c r="I376" s="118" t="e">
        <f>VLOOKUP(H376,Presupuesto!$B$11:$C$565,2,0)</f>
        <v>#N/A</v>
      </c>
      <c r="J376" s="88" t="str">
        <f t="shared" si="19"/>
        <v>Desarrollo del Sistema de Educación Superior</v>
      </c>
      <c r="K376" s="88" t="s">
        <v>720</v>
      </c>
    </row>
    <row r="377" spans="3:11" hidden="1" x14ac:dyDescent="0.25">
      <c r="C377" s="129"/>
      <c r="D377" s="144"/>
      <c r="E377" s="112"/>
      <c r="F377" s="87">
        <f t="shared" si="18"/>
        <v>0</v>
      </c>
      <c r="G377" s="146"/>
      <c r="H377" s="130"/>
      <c r="I377" s="118" t="e">
        <f>VLOOKUP(H377,Presupuesto!$B$11:$C$565,2,0)</f>
        <v>#N/A</v>
      </c>
      <c r="J377" s="88" t="str">
        <f t="shared" si="19"/>
        <v>Desarrollo del Sistema de Educación Superior</v>
      </c>
      <c r="K377" s="88" t="s">
        <v>720</v>
      </c>
    </row>
    <row r="378" spans="3:11" hidden="1" x14ac:dyDescent="0.25">
      <c r="C378" s="129"/>
      <c r="D378" s="144"/>
      <c r="E378" s="112"/>
      <c r="F378" s="87">
        <f t="shared" si="18"/>
        <v>0</v>
      </c>
      <c r="G378" s="146"/>
      <c r="H378" s="130"/>
      <c r="I378" s="118" t="e">
        <f>VLOOKUP(H378,Presupuesto!$B$11:$C$565,2,0)</f>
        <v>#N/A</v>
      </c>
      <c r="J378" s="88" t="str">
        <f t="shared" si="19"/>
        <v>Desarrollo del Sistema de Educación Superior</v>
      </c>
      <c r="K378" s="88" t="s">
        <v>720</v>
      </c>
    </row>
    <row r="379" spans="3:11" hidden="1" x14ac:dyDescent="0.25">
      <c r="C379" s="129"/>
      <c r="D379" s="144"/>
      <c r="E379" s="112"/>
      <c r="F379" s="87">
        <f t="shared" si="18"/>
        <v>0</v>
      </c>
      <c r="G379" s="146"/>
      <c r="H379" s="130"/>
      <c r="I379" s="118" t="e">
        <f>VLOOKUP(H379,Presupuesto!$B$11:$C$565,2,0)</f>
        <v>#N/A</v>
      </c>
      <c r="J379" s="88" t="str">
        <f t="shared" si="19"/>
        <v>Desarrollo del Sistema de Educación Superior</v>
      </c>
      <c r="K379" s="88" t="s">
        <v>720</v>
      </c>
    </row>
    <row r="380" spans="3:11" hidden="1" x14ac:dyDescent="0.25">
      <c r="C380" s="129"/>
      <c r="D380" s="144"/>
      <c r="E380" s="112"/>
      <c r="F380" s="87">
        <f t="shared" si="18"/>
        <v>0</v>
      </c>
      <c r="G380" s="146"/>
      <c r="H380" s="130"/>
      <c r="I380" s="118" t="e">
        <f>VLOOKUP(H380,Presupuesto!$B$11:$C$565,2,0)</f>
        <v>#N/A</v>
      </c>
      <c r="J380" s="88" t="str">
        <f t="shared" si="19"/>
        <v>Desarrollo del Sistema de Educación Superior</v>
      </c>
      <c r="K380" s="88" t="s">
        <v>720</v>
      </c>
    </row>
    <row r="381" spans="3:11" hidden="1" x14ac:dyDescent="0.25">
      <c r="C381" s="129"/>
      <c r="D381" s="144"/>
      <c r="E381" s="112"/>
      <c r="F381" s="87">
        <f t="shared" si="18"/>
        <v>0</v>
      </c>
      <c r="G381" s="146"/>
      <c r="H381" s="130"/>
      <c r="I381" s="118" t="e">
        <f>VLOOKUP(H381,Presupuesto!$B$11:$C$565,2,0)</f>
        <v>#N/A</v>
      </c>
      <c r="J381" s="88" t="str">
        <f t="shared" si="19"/>
        <v>Desarrollo del Sistema de Educación Superior</v>
      </c>
      <c r="K381" s="88" t="s">
        <v>720</v>
      </c>
    </row>
    <row r="382" spans="3:11" hidden="1" x14ac:dyDescent="0.25">
      <c r="C382" s="129"/>
      <c r="D382" s="144"/>
      <c r="E382" s="112"/>
      <c r="F382" s="87">
        <f t="shared" si="18"/>
        <v>0</v>
      </c>
      <c r="G382" s="146"/>
      <c r="H382" s="130"/>
      <c r="I382" s="118" t="e">
        <f>VLOOKUP(H382,Presupuesto!$B$11:$C$565,2,0)</f>
        <v>#N/A</v>
      </c>
      <c r="J382" s="88" t="str">
        <f t="shared" si="19"/>
        <v>Desarrollo del Sistema de Educación Superior</v>
      </c>
      <c r="K382" s="88" t="s">
        <v>720</v>
      </c>
    </row>
    <row r="383" spans="3:11" hidden="1" x14ac:dyDescent="0.25">
      <c r="C383" s="129"/>
      <c r="D383" s="144"/>
      <c r="E383" s="112"/>
      <c r="F383" s="87">
        <f t="shared" si="18"/>
        <v>0</v>
      </c>
      <c r="G383" s="146"/>
      <c r="H383" s="130"/>
      <c r="I383" s="118" t="e">
        <f>VLOOKUP(H383,Presupuesto!$B$11:$C$565,2,0)</f>
        <v>#N/A</v>
      </c>
      <c r="J383" s="88" t="str">
        <f t="shared" si="19"/>
        <v>Desarrollo del Sistema de Educación Superior</v>
      </c>
      <c r="K383" s="88" t="s">
        <v>720</v>
      </c>
    </row>
    <row r="384" spans="3:11" hidden="1" x14ac:dyDescent="0.25">
      <c r="C384" s="129"/>
      <c r="D384" s="144"/>
      <c r="E384" s="112"/>
      <c r="F384" s="87">
        <f t="shared" si="18"/>
        <v>0</v>
      </c>
      <c r="G384" s="146"/>
      <c r="H384" s="130"/>
      <c r="I384" s="118" t="e">
        <f>VLOOKUP(H384,Presupuesto!$B$11:$C$565,2,0)</f>
        <v>#N/A</v>
      </c>
      <c r="J384" s="88" t="str">
        <f t="shared" si="19"/>
        <v>Desarrollo del Sistema de Educación Superior</v>
      </c>
      <c r="K384" s="88" t="s">
        <v>720</v>
      </c>
    </row>
    <row r="385" spans="3:11" hidden="1" x14ac:dyDescent="0.25">
      <c r="C385" s="129"/>
      <c r="D385" s="144"/>
      <c r="E385" s="112"/>
      <c r="F385" s="87">
        <f t="shared" si="18"/>
        <v>0</v>
      </c>
      <c r="G385" s="146"/>
      <c r="H385" s="130"/>
      <c r="I385" s="118" t="e">
        <f>VLOOKUP(H385,Presupuesto!$B$11:$C$565,2,0)</f>
        <v>#N/A</v>
      </c>
      <c r="J385" s="88" t="str">
        <f t="shared" si="19"/>
        <v>Desarrollo del Sistema de Educación Superior</v>
      </c>
      <c r="K385" s="88" t="s">
        <v>720</v>
      </c>
    </row>
    <row r="386" spans="3:11" hidden="1" x14ac:dyDescent="0.25">
      <c r="C386" s="129"/>
      <c r="D386" s="144"/>
      <c r="E386" s="112"/>
      <c r="F386" s="87">
        <f t="shared" si="18"/>
        <v>0</v>
      </c>
      <c r="G386" s="146"/>
      <c r="H386" s="130"/>
      <c r="I386" s="118" t="e">
        <f>VLOOKUP(H386,Presupuesto!$B$11:$C$565,2,0)</f>
        <v>#N/A</v>
      </c>
      <c r="J386" s="88" t="str">
        <f t="shared" si="19"/>
        <v>Desarrollo del Sistema de Educación Superior</v>
      </c>
      <c r="K386" s="88" t="s">
        <v>720</v>
      </c>
    </row>
    <row r="387" spans="3:11" hidden="1" x14ac:dyDescent="0.25">
      <c r="C387" s="129"/>
      <c r="D387" s="144"/>
      <c r="E387" s="112"/>
      <c r="F387" s="87">
        <f t="shared" si="18"/>
        <v>0</v>
      </c>
      <c r="G387" s="146"/>
      <c r="H387" s="130"/>
      <c r="I387" s="118" t="e">
        <f>VLOOKUP(H387,Presupuesto!$B$11:$C$565,2,0)</f>
        <v>#N/A</v>
      </c>
      <c r="J387" s="88" t="str">
        <f t="shared" si="19"/>
        <v>Desarrollo del Sistema de Educación Superior</v>
      </c>
      <c r="K387" s="88" t="s">
        <v>720</v>
      </c>
    </row>
    <row r="388" spans="3:11" hidden="1" x14ac:dyDescent="0.25">
      <c r="C388" s="129"/>
      <c r="D388" s="144"/>
      <c r="E388" s="112"/>
      <c r="F388" s="87">
        <f t="shared" si="18"/>
        <v>0</v>
      </c>
      <c r="G388" s="146"/>
      <c r="H388" s="130"/>
      <c r="I388" s="118" t="e">
        <f>VLOOKUP(H388,Presupuesto!$B$11:$C$565,2,0)</f>
        <v>#N/A</v>
      </c>
      <c r="J388" s="88" t="str">
        <f t="shared" si="19"/>
        <v>Desarrollo del Sistema de Educación Superior</v>
      </c>
      <c r="K388" s="88" t="s">
        <v>720</v>
      </c>
    </row>
    <row r="389" spans="3:11" hidden="1" x14ac:dyDescent="0.25">
      <c r="C389" s="129"/>
      <c r="D389" s="144"/>
      <c r="E389" s="112"/>
      <c r="F389" s="87">
        <f t="shared" si="18"/>
        <v>0</v>
      </c>
      <c r="G389" s="146"/>
      <c r="H389" s="130"/>
      <c r="I389" s="118" t="e">
        <f>VLOOKUP(H389,Presupuesto!$B$11:$C$565,2,0)</f>
        <v>#N/A</v>
      </c>
      <c r="J389" s="88" t="str">
        <f t="shared" si="19"/>
        <v>Desarrollo del Sistema de Educación Superior</v>
      </c>
      <c r="K389" s="88" t="s">
        <v>720</v>
      </c>
    </row>
    <row r="390" spans="3:11" hidden="1" x14ac:dyDescent="0.25">
      <c r="C390" s="129"/>
      <c r="D390" s="144"/>
      <c r="E390" s="112"/>
      <c r="F390" s="87">
        <f t="shared" si="18"/>
        <v>0</v>
      </c>
      <c r="G390" s="146"/>
      <c r="H390" s="130"/>
      <c r="I390" s="118" t="e">
        <f>VLOOKUP(H390,Presupuesto!$B$11:$C$565,2,0)</f>
        <v>#N/A</v>
      </c>
      <c r="J390" s="88" t="str">
        <f t="shared" si="19"/>
        <v>Desarrollo del Sistema de Educación Superior</v>
      </c>
      <c r="K390" s="88" t="s">
        <v>720</v>
      </c>
    </row>
    <row r="391" spans="3:11" hidden="1" x14ac:dyDescent="0.25">
      <c r="C391" s="129"/>
      <c r="D391" s="144"/>
      <c r="E391" s="112"/>
      <c r="F391" s="87">
        <f t="shared" si="18"/>
        <v>0</v>
      </c>
      <c r="G391" s="146"/>
      <c r="H391" s="130"/>
      <c r="I391" s="118" t="e">
        <f>VLOOKUP(H391,Presupuesto!$B$11:$C$565,2,0)</f>
        <v>#N/A</v>
      </c>
      <c r="J391" s="88" t="str">
        <f t="shared" si="19"/>
        <v>Desarrollo del Sistema de Educación Superior</v>
      </c>
      <c r="K391" s="88" t="s">
        <v>720</v>
      </c>
    </row>
    <row r="392" spans="3:11" hidden="1" x14ac:dyDescent="0.25">
      <c r="C392" s="131"/>
      <c r="D392" s="137"/>
      <c r="E392" s="108"/>
      <c r="F392" s="87">
        <f t="shared" si="18"/>
        <v>0</v>
      </c>
      <c r="G392" s="146"/>
      <c r="H392" s="132"/>
      <c r="I392" s="118" t="e">
        <f>VLOOKUP(H392,Presupuesto!$B$11:$C$565,2,0)</f>
        <v>#N/A</v>
      </c>
      <c r="J392" s="88" t="str">
        <f t="shared" si="19"/>
        <v>Desarrollo del Sistema de Educación Superior</v>
      </c>
      <c r="K392" s="88" t="s">
        <v>720</v>
      </c>
    </row>
    <row r="393" spans="3:11" hidden="1" x14ac:dyDescent="0.25">
      <c r="C393" s="131"/>
      <c r="D393" s="137"/>
      <c r="E393" s="108"/>
      <c r="F393" s="87">
        <f t="shared" si="18"/>
        <v>0</v>
      </c>
      <c r="G393" s="146"/>
      <c r="H393" s="132"/>
      <c r="I393" s="118" t="e">
        <f>VLOOKUP(H393,Presupuesto!$B$11:$C$565,2,0)</f>
        <v>#N/A</v>
      </c>
      <c r="J393" s="88" t="str">
        <f t="shared" si="19"/>
        <v>Desarrollo del Sistema de Educación Superior</v>
      </c>
      <c r="K393" s="88" t="s">
        <v>720</v>
      </c>
    </row>
    <row r="394" spans="3:11" hidden="1" x14ac:dyDescent="0.25">
      <c r="C394" s="131"/>
      <c r="D394" s="137"/>
      <c r="E394" s="108"/>
      <c r="F394" s="87">
        <f t="shared" si="18"/>
        <v>0</v>
      </c>
      <c r="G394" s="146"/>
      <c r="H394" s="132"/>
      <c r="I394" s="118" t="e">
        <f>VLOOKUP(H394,Presupuesto!$B$11:$C$565,2,0)</f>
        <v>#N/A</v>
      </c>
      <c r="J394" s="88" t="str">
        <f t="shared" si="19"/>
        <v>Desarrollo del Sistema de Educación Superior</v>
      </c>
      <c r="K394" s="88" t="s">
        <v>720</v>
      </c>
    </row>
    <row r="395" spans="3:11" hidden="1" x14ac:dyDescent="0.25">
      <c r="C395" s="131"/>
      <c r="D395" s="137"/>
      <c r="E395" s="108"/>
      <c r="F395" s="87">
        <f t="shared" si="18"/>
        <v>0</v>
      </c>
      <c r="G395" s="146"/>
      <c r="H395" s="132"/>
      <c r="I395" s="118" t="e">
        <f>VLOOKUP(H395,Presupuesto!$B$11:$C$565,2,0)</f>
        <v>#N/A</v>
      </c>
      <c r="J395" s="88" t="str">
        <f t="shared" si="19"/>
        <v>Desarrollo del Sistema de Educación Superior</v>
      </c>
      <c r="K395" s="88" t="s">
        <v>720</v>
      </c>
    </row>
    <row r="396" spans="3:11" hidden="1" x14ac:dyDescent="0.25">
      <c r="C396" s="131"/>
      <c r="D396" s="137"/>
      <c r="E396" s="108"/>
      <c r="F396" s="87">
        <f t="shared" si="18"/>
        <v>0</v>
      </c>
      <c r="G396" s="146"/>
      <c r="H396" s="132"/>
      <c r="I396" s="118" t="e">
        <f>VLOOKUP(H396,Presupuesto!$B$11:$C$565,2,0)</f>
        <v>#N/A</v>
      </c>
      <c r="J396" s="88" t="str">
        <f t="shared" si="19"/>
        <v>Desarrollo del Sistema de Educación Superior</v>
      </c>
      <c r="K396" s="88" t="s">
        <v>720</v>
      </c>
    </row>
    <row r="397" spans="3:11" hidden="1" x14ac:dyDescent="0.25">
      <c r="C397" s="131"/>
      <c r="D397" s="137"/>
      <c r="E397" s="108"/>
      <c r="F397" s="87">
        <f t="shared" si="18"/>
        <v>0</v>
      </c>
      <c r="G397" s="146"/>
      <c r="H397" s="132"/>
      <c r="I397" s="118" t="e">
        <f>VLOOKUP(H397,Presupuesto!$B$11:$C$565,2,0)</f>
        <v>#N/A</v>
      </c>
      <c r="J397" s="88" t="str">
        <f t="shared" si="19"/>
        <v>Desarrollo del Sistema de Educación Superior</v>
      </c>
      <c r="K397" s="88" t="s">
        <v>720</v>
      </c>
    </row>
    <row r="398" spans="3:11" hidden="1" x14ac:dyDescent="0.25">
      <c r="C398" s="131"/>
      <c r="D398" s="137"/>
      <c r="E398" s="108"/>
      <c r="F398" s="87">
        <f t="shared" si="18"/>
        <v>0</v>
      </c>
      <c r="G398" s="146"/>
      <c r="H398" s="132"/>
      <c r="I398" s="118" t="e">
        <f>VLOOKUP(H398,Presupuesto!$B$11:$C$565,2,0)</f>
        <v>#N/A</v>
      </c>
      <c r="J398" s="88" t="str">
        <f t="shared" si="19"/>
        <v>Desarrollo del Sistema de Educación Superior</v>
      </c>
      <c r="K398" s="88" t="s">
        <v>720</v>
      </c>
    </row>
    <row r="399" spans="3:11" hidden="1" x14ac:dyDescent="0.25">
      <c r="C399" s="131"/>
      <c r="D399" s="137"/>
      <c r="E399" s="108"/>
      <c r="F399" s="87">
        <f t="shared" si="18"/>
        <v>0</v>
      </c>
      <c r="G399" s="146"/>
      <c r="H399" s="132"/>
      <c r="I399" s="118" t="e">
        <f>VLOOKUP(H399,Presupuesto!$B$11:$C$565,2,0)</f>
        <v>#N/A</v>
      </c>
      <c r="J399" s="88" t="str">
        <f t="shared" si="19"/>
        <v>Desarrollo del Sistema de Educación Superior</v>
      </c>
      <c r="K399" s="88" t="s">
        <v>720</v>
      </c>
    </row>
    <row r="400" spans="3:11" hidden="1" x14ac:dyDescent="0.25">
      <c r="C400" s="133"/>
      <c r="D400" s="137"/>
      <c r="E400" s="108"/>
      <c r="F400" s="87">
        <f t="shared" si="18"/>
        <v>0</v>
      </c>
      <c r="G400" s="146"/>
      <c r="H400" s="134"/>
      <c r="I400" s="118" t="e">
        <f>VLOOKUP(H400,Presupuesto!$B$11:$C$565,2,0)</f>
        <v>#N/A</v>
      </c>
      <c r="J400" s="88" t="str">
        <f t="shared" si="19"/>
        <v>Desarrollo del Sistema de Educación Superior</v>
      </c>
      <c r="K400" s="88" t="s">
        <v>732</v>
      </c>
    </row>
    <row r="401" spans="3:11" hidden="1" x14ac:dyDescent="0.25">
      <c r="C401" s="133"/>
      <c r="D401" s="137"/>
      <c r="E401" s="108"/>
      <c r="F401" s="87">
        <f t="shared" si="18"/>
        <v>0</v>
      </c>
      <c r="G401" s="146"/>
      <c r="H401" s="134"/>
      <c r="I401" s="118" t="e">
        <f>VLOOKUP(H401,Presupuesto!$B$11:$C$565,2,0)</f>
        <v>#N/A</v>
      </c>
      <c r="J401" s="88" t="str">
        <f t="shared" si="19"/>
        <v>Desarrollo del Sistema de Educación Superior</v>
      </c>
      <c r="K401" s="88" t="s">
        <v>720</v>
      </c>
    </row>
    <row r="402" spans="3:11" hidden="1" x14ac:dyDescent="0.25">
      <c r="C402" s="133"/>
      <c r="D402" s="137"/>
      <c r="E402" s="108"/>
      <c r="F402" s="87">
        <f t="shared" si="18"/>
        <v>0</v>
      </c>
      <c r="G402" s="146"/>
      <c r="H402" s="134"/>
      <c r="I402" s="118" t="e">
        <f>VLOOKUP(H402,Presupuesto!$B$11:$C$565,2,0)</f>
        <v>#N/A</v>
      </c>
      <c r="J402" s="88" t="str">
        <f t="shared" si="19"/>
        <v>Desarrollo del Sistema de Educación Superior</v>
      </c>
      <c r="K402" s="88" t="s">
        <v>720</v>
      </c>
    </row>
    <row r="403" spans="3:11" hidden="1" x14ac:dyDescent="0.25">
      <c r="C403" s="133"/>
      <c r="D403" s="137"/>
      <c r="E403" s="108"/>
      <c r="F403" s="87">
        <f t="shared" si="18"/>
        <v>0</v>
      </c>
      <c r="G403" s="146"/>
      <c r="H403" s="134"/>
      <c r="I403" s="118" t="e">
        <f>VLOOKUP(H403,Presupuesto!$B$11:$C$565,2,0)</f>
        <v>#N/A</v>
      </c>
      <c r="J403" s="88" t="str">
        <f t="shared" si="19"/>
        <v>Desarrollo del Sistema de Educación Superior</v>
      </c>
      <c r="K403" s="88" t="s">
        <v>720</v>
      </c>
    </row>
    <row r="404" spans="3:11" ht="15.75" hidden="1" thickBot="1" x14ac:dyDescent="0.3">
      <c r="C404" s="135"/>
      <c r="D404" s="145"/>
      <c r="E404" s="93"/>
      <c r="F404" s="95">
        <f t="shared" si="18"/>
        <v>0</v>
      </c>
      <c r="G404" s="147"/>
      <c r="H404" s="136"/>
      <c r="I404" s="120" t="e">
        <f>VLOOKUP(H404,Presupuesto!$B$11:$C$565,2,0)</f>
        <v>#N/A</v>
      </c>
      <c r="J404" s="96" t="str">
        <f t="shared" si="19"/>
        <v>Desarrollo del Sistema de Educación Superior</v>
      </c>
      <c r="K404" s="113" t="s">
        <v>719</v>
      </c>
    </row>
    <row r="406" spans="3:11" ht="15.75" thickBot="1" x14ac:dyDescent="0.3">
      <c r="C406" s="254"/>
      <c r="D406" s="254"/>
      <c r="E406" s="254"/>
      <c r="F406" s="82"/>
      <c r="G406" s="81"/>
      <c r="H406" s="82"/>
      <c r="I406" s="82"/>
      <c r="J406" s="254"/>
      <c r="K406" s="254"/>
    </row>
    <row r="407" spans="3:11" ht="15.75" thickBot="1" x14ac:dyDescent="0.3">
      <c r="C407" s="143" t="s">
        <v>1385</v>
      </c>
      <c r="D407" s="231">
        <f>SUM(F414:F448)</f>
        <v>140000</v>
      </c>
      <c r="E407" s="254"/>
      <c r="F407" s="68"/>
      <c r="G407" s="72"/>
      <c r="H407" s="68"/>
      <c r="I407" s="68"/>
      <c r="J407" s="254"/>
      <c r="K407" s="254"/>
    </row>
    <row r="408" spans="3:11" x14ac:dyDescent="0.25">
      <c r="C408" s="68"/>
      <c r="D408" s="31"/>
      <c r="E408" s="84"/>
      <c r="F408" s="84"/>
      <c r="G408" s="84"/>
      <c r="H408" s="69"/>
      <c r="I408" s="69"/>
      <c r="J408" s="69"/>
      <c r="K408" s="102"/>
    </row>
    <row r="409" spans="3:11" x14ac:dyDescent="0.25">
      <c r="C409" s="68"/>
      <c r="D409" s="31"/>
      <c r="E409" s="84"/>
      <c r="F409" s="84"/>
      <c r="G409" s="84"/>
      <c r="H409" s="69"/>
      <c r="I409" s="69"/>
      <c r="J409" s="69"/>
      <c r="K409" s="102"/>
    </row>
    <row r="410" spans="3:11" ht="15.75" x14ac:dyDescent="0.25">
      <c r="C410" s="172" t="s">
        <v>1309</v>
      </c>
      <c r="D410" s="230" t="s">
        <v>1406</v>
      </c>
      <c r="E410" s="84"/>
      <c r="F410" s="84"/>
      <c r="G410" s="84"/>
      <c r="H410" s="69"/>
      <c r="I410" s="69"/>
      <c r="J410" s="69"/>
      <c r="K410" s="102"/>
    </row>
    <row r="411" spans="3:11" ht="18.75" x14ac:dyDescent="0.25">
      <c r="C411" s="173" t="str">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 xml:space="preserve">4. Desarrollar 2 inducciones al año para estudiantes de primer ingreso. </v>
      </c>
      <c r="D411" s="31"/>
      <c r="E411" s="84"/>
      <c r="F411" s="84"/>
      <c r="G411" s="84"/>
      <c r="H411" s="69"/>
      <c r="I411" s="69"/>
      <c r="J411" s="69"/>
      <c r="K411" s="102"/>
    </row>
    <row r="412" spans="3:11" ht="15.75" thickBot="1" x14ac:dyDescent="0.3">
      <c r="C412" s="254"/>
      <c r="D412" s="254"/>
      <c r="E412" s="254"/>
      <c r="F412" s="84"/>
      <c r="G412" s="69"/>
      <c r="H412" s="69"/>
      <c r="I412" s="69"/>
      <c r="J412" s="254"/>
      <c r="K412" s="254"/>
    </row>
    <row r="413" spans="3:11" ht="30.75" thickBot="1" x14ac:dyDescent="0.3">
      <c r="C413" s="117" t="s">
        <v>1311</v>
      </c>
      <c r="D413" s="117" t="s">
        <v>99</v>
      </c>
      <c r="E413" s="124" t="s">
        <v>1313</v>
      </c>
      <c r="F413" s="123" t="s">
        <v>1314</v>
      </c>
      <c r="G413" s="121" t="s">
        <v>1315</v>
      </c>
      <c r="H413" s="124" t="s">
        <v>1316</v>
      </c>
      <c r="I413" s="121" t="s">
        <v>711</v>
      </c>
      <c r="J413" s="121" t="s">
        <v>1317</v>
      </c>
      <c r="K413" s="121" t="s">
        <v>1318</v>
      </c>
    </row>
    <row r="414" spans="3:11" hidden="1" x14ac:dyDescent="0.25">
      <c r="C414" s="183" t="s">
        <v>1284</v>
      </c>
      <c r="D414" s="184"/>
      <c r="E414" s="182">
        <f>HLOOKUP(C414,$AH$2:$BU$3,2,0)</f>
        <v>620</v>
      </c>
      <c r="F414" s="87">
        <f t="shared" ref="F414:F448" si="20">D414*E414</f>
        <v>0</v>
      </c>
      <c r="G414" s="146"/>
      <c r="H414" s="130"/>
      <c r="I414" s="118" t="e">
        <f>VLOOKUP(H414,Presupuesto!$B$11:$C$565,2,0)</f>
        <v>#N/A</v>
      </c>
      <c r="J414" s="181" t="s">
        <v>81</v>
      </c>
      <c r="K414" s="88" t="s">
        <v>719</v>
      </c>
    </row>
    <row r="415" spans="3:11" x14ac:dyDescent="0.25">
      <c r="C415" s="129" t="s">
        <v>1407</v>
      </c>
      <c r="D415" s="144">
        <v>2</v>
      </c>
      <c r="E415" s="112">
        <v>70000</v>
      </c>
      <c r="F415" s="87">
        <f t="shared" si="20"/>
        <v>140000</v>
      </c>
      <c r="G415" s="146" t="s">
        <v>703</v>
      </c>
      <c r="H415" s="130" t="s">
        <v>352</v>
      </c>
      <c r="I415" s="118" t="str">
        <f>VLOOKUP(H415,Presupuesto!$B$11:$C$565,2,0)</f>
        <v>SERVICIOS CEREMONIAL Y PROTOCOLO</v>
      </c>
      <c r="J415" s="88" t="s">
        <v>60</v>
      </c>
      <c r="K415" s="88" t="s">
        <v>723</v>
      </c>
    </row>
    <row r="416" spans="3:11" hidden="1" x14ac:dyDescent="0.25">
      <c r="C416" s="129"/>
      <c r="D416" s="144"/>
      <c r="E416" s="112"/>
      <c r="F416" s="87">
        <f t="shared" si="20"/>
        <v>0</v>
      </c>
      <c r="G416" s="146"/>
      <c r="H416" s="130"/>
      <c r="I416" s="118" t="e">
        <f>VLOOKUP(H416,Presupuesto!$B$11:$C$565,2,0)</f>
        <v>#N/A</v>
      </c>
      <c r="J416" s="88" t="str">
        <f t="shared" ref="J416:J448" si="21">$J$414</f>
        <v>Desarrollo del Sistema de Educación Superior</v>
      </c>
      <c r="K416" s="88" t="s">
        <v>720</v>
      </c>
    </row>
    <row r="417" spans="3:11" hidden="1" x14ac:dyDescent="0.25">
      <c r="C417" s="129"/>
      <c r="D417" s="144"/>
      <c r="E417" s="112"/>
      <c r="F417" s="87">
        <f t="shared" si="20"/>
        <v>0</v>
      </c>
      <c r="G417" s="146"/>
      <c r="H417" s="130"/>
      <c r="I417" s="118" t="e">
        <f>VLOOKUP(H417,Presupuesto!$B$11:$C$565,2,0)</f>
        <v>#N/A</v>
      </c>
      <c r="J417" s="88" t="str">
        <f t="shared" si="21"/>
        <v>Desarrollo del Sistema de Educación Superior</v>
      </c>
      <c r="K417" s="88" t="s">
        <v>720</v>
      </c>
    </row>
    <row r="418" spans="3:11" hidden="1" x14ac:dyDescent="0.25">
      <c r="C418" s="129"/>
      <c r="D418" s="144"/>
      <c r="E418" s="112"/>
      <c r="F418" s="87">
        <f t="shared" si="20"/>
        <v>0</v>
      </c>
      <c r="G418" s="146"/>
      <c r="H418" s="130"/>
      <c r="I418" s="118" t="e">
        <f>VLOOKUP(H418,Presupuesto!$B$11:$C$565,2,0)</f>
        <v>#N/A</v>
      </c>
      <c r="J418" s="88" t="str">
        <f t="shared" si="21"/>
        <v>Desarrollo del Sistema de Educación Superior</v>
      </c>
      <c r="K418" s="88" t="s">
        <v>720</v>
      </c>
    </row>
    <row r="419" spans="3:11" hidden="1" x14ac:dyDescent="0.25">
      <c r="C419" s="129"/>
      <c r="D419" s="144"/>
      <c r="E419" s="112"/>
      <c r="F419" s="87">
        <f t="shared" si="20"/>
        <v>0</v>
      </c>
      <c r="G419" s="146"/>
      <c r="H419" s="130"/>
      <c r="I419" s="118" t="e">
        <f>VLOOKUP(H419,Presupuesto!$B$11:$C$565,2,0)</f>
        <v>#N/A</v>
      </c>
      <c r="J419" s="88" t="str">
        <f t="shared" si="21"/>
        <v>Desarrollo del Sistema de Educación Superior</v>
      </c>
      <c r="K419" s="88" t="s">
        <v>729</v>
      </c>
    </row>
    <row r="420" spans="3:11" hidden="1" x14ac:dyDescent="0.25">
      <c r="C420" s="129"/>
      <c r="D420" s="144"/>
      <c r="E420" s="112"/>
      <c r="F420" s="87">
        <f t="shared" si="20"/>
        <v>0</v>
      </c>
      <c r="G420" s="146"/>
      <c r="H420" s="130"/>
      <c r="I420" s="118" t="e">
        <f>VLOOKUP(H420,Presupuesto!$B$11:$C$565,2,0)</f>
        <v>#N/A</v>
      </c>
      <c r="J420" s="88" t="str">
        <f t="shared" si="21"/>
        <v>Desarrollo del Sistema de Educación Superior</v>
      </c>
      <c r="K420" s="88" t="s">
        <v>720</v>
      </c>
    </row>
    <row r="421" spans="3:11" hidden="1" x14ac:dyDescent="0.25">
      <c r="C421" s="129"/>
      <c r="D421" s="144"/>
      <c r="E421" s="112"/>
      <c r="F421" s="87">
        <f t="shared" si="20"/>
        <v>0</v>
      </c>
      <c r="G421" s="146"/>
      <c r="H421" s="130"/>
      <c r="I421" s="118" t="e">
        <f>VLOOKUP(H421,Presupuesto!$B$11:$C$565,2,0)</f>
        <v>#N/A</v>
      </c>
      <c r="J421" s="88" t="str">
        <f t="shared" si="21"/>
        <v>Desarrollo del Sistema de Educación Superior</v>
      </c>
      <c r="K421" s="88" t="s">
        <v>720</v>
      </c>
    </row>
    <row r="422" spans="3:11" hidden="1" x14ac:dyDescent="0.25">
      <c r="C422" s="129"/>
      <c r="D422" s="144"/>
      <c r="E422" s="112"/>
      <c r="F422" s="87">
        <f t="shared" si="20"/>
        <v>0</v>
      </c>
      <c r="G422" s="146"/>
      <c r="H422" s="130"/>
      <c r="I422" s="118" t="e">
        <f>VLOOKUP(H422,Presupuesto!$B$11:$C$565,2,0)</f>
        <v>#N/A</v>
      </c>
      <c r="J422" s="88" t="str">
        <f t="shared" si="21"/>
        <v>Desarrollo del Sistema de Educación Superior</v>
      </c>
      <c r="K422" s="88" t="s">
        <v>720</v>
      </c>
    </row>
    <row r="423" spans="3:11" hidden="1" x14ac:dyDescent="0.25">
      <c r="C423" s="129"/>
      <c r="D423" s="144"/>
      <c r="E423" s="112"/>
      <c r="F423" s="87">
        <f t="shared" si="20"/>
        <v>0</v>
      </c>
      <c r="G423" s="146"/>
      <c r="H423" s="130"/>
      <c r="I423" s="118" t="e">
        <f>VLOOKUP(H423,Presupuesto!$B$11:$C$565,2,0)</f>
        <v>#N/A</v>
      </c>
      <c r="J423" s="88" t="str">
        <f t="shared" si="21"/>
        <v>Desarrollo del Sistema de Educación Superior</v>
      </c>
      <c r="K423" s="88" t="s">
        <v>720</v>
      </c>
    </row>
    <row r="424" spans="3:11" hidden="1" x14ac:dyDescent="0.25">
      <c r="C424" s="129"/>
      <c r="D424" s="144"/>
      <c r="E424" s="112"/>
      <c r="F424" s="87">
        <f t="shared" si="20"/>
        <v>0</v>
      </c>
      <c r="G424" s="146"/>
      <c r="H424" s="130"/>
      <c r="I424" s="118" t="e">
        <f>VLOOKUP(H424,Presupuesto!$B$11:$C$565,2,0)</f>
        <v>#N/A</v>
      </c>
      <c r="J424" s="88" t="str">
        <f t="shared" si="21"/>
        <v>Desarrollo del Sistema de Educación Superior</v>
      </c>
      <c r="K424" s="88" t="s">
        <v>720</v>
      </c>
    </row>
    <row r="425" spans="3:11" hidden="1" x14ac:dyDescent="0.25">
      <c r="C425" s="129"/>
      <c r="D425" s="144"/>
      <c r="E425" s="112"/>
      <c r="F425" s="87">
        <f t="shared" si="20"/>
        <v>0</v>
      </c>
      <c r="G425" s="146"/>
      <c r="H425" s="130"/>
      <c r="I425" s="118" t="e">
        <f>VLOOKUP(H425,Presupuesto!$B$11:$C$565,2,0)</f>
        <v>#N/A</v>
      </c>
      <c r="J425" s="88" t="str">
        <f t="shared" si="21"/>
        <v>Desarrollo del Sistema de Educación Superior</v>
      </c>
      <c r="K425" s="88" t="s">
        <v>720</v>
      </c>
    </row>
    <row r="426" spans="3:11" hidden="1" x14ac:dyDescent="0.25">
      <c r="C426" s="129"/>
      <c r="D426" s="144"/>
      <c r="E426" s="112"/>
      <c r="F426" s="87">
        <f t="shared" si="20"/>
        <v>0</v>
      </c>
      <c r="G426" s="146"/>
      <c r="H426" s="130"/>
      <c r="I426" s="118" t="e">
        <f>VLOOKUP(H426,Presupuesto!$B$11:$C$565,2,0)</f>
        <v>#N/A</v>
      </c>
      <c r="J426" s="88" t="str">
        <f t="shared" si="21"/>
        <v>Desarrollo del Sistema de Educación Superior</v>
      </c>
      <c r="K426" s="88" t="s">
        <v>720</v>
      </c>
    </row>
    <row r="427" spans="3:11" hidden="1" x14ac:dyDescent="0.25">
      <c r="C427" s="129"/>
      <c r="D427" s="144"/>
      <c r="E427" s="112"/>
      <c r="F427" s="87">
        <f t="shared" si="20"/>
        <v>0</v>
      </c>
      <c r="G427" s="146"/>
      <c r="H427" s="130"/>
      <c r="I427" s="118" t="e">
        <f>VLOOKUP(H427,Presupuesto!$B$11:$C$565,2,0)</f>
        <v>#N/A</v>
      </c>
      <c r="J427" s="88" t="str">
        <f t="shared" si="21"/>
        <v>Desarrollo del Sistema de Educación Superior</v>
      </c>
      <c r="K427" s="88" t="s">
        <v>720</v>
      </c>
    </row>
    <row r="428" spans="3:11" hidden="1" x14ac:dyDescent="0.25">
      <c r="C428" s="129"/>
      <c r="D428" s="144"/>
      <c r="E428" s="112"/>
      <c r="F428" s="87">
        <f t="shared" si="20"/>
        <v>0</v>
      </c>
      <c r="G428" s="146"/>
      <c r="H428" s="130"/>
      <c r="I428" s="118" t="e">
        <f>VLOOKUP(H428,Presupuesto!$B$11:$C$565,2,0)</f>
        <v>#N/A</v>
      </c>
      <c r="J428" s="88" t="str">
        <f t="shared" si="21"/>
        <v>Desarrollo del Sistema de Educación Superior</v>
      </c>
      <c r="K428" s="88" t="s">
        <v>720</v>
      </c>
    </row>
    <row r="429" spans="3:11" hidden="1" x14ac:dyDescent="0.25">
      <c r="C429" s="129"/>
      <c r="D429" s="144"/>
      <c r="E429" s="112"/>
      <c r="F429" s="87">
        <f t="shared" si="20"/>
        <v>0</v>
      </c>
      <c r="G429" s="146"/>
      <c r="H429" s="130"/>
      <c r="I429" s="118" t="e">
        <f>VLOOKUP(H429,Presupuesto!$B$11:$C$565,2,0)</f>
        <v>#N/A</v>
      </c>
      <c r="J429" s="88" t="str">
        <f t="shared" si="21"/>
        <v>Desarrollo del Sistema de Educación Superior</v>
      </c>
      <c r="K429" s="88" t="s">
        <v>720</v>
      </c>
    </row>
    <row r="430" spans="3:11" hidden="1" x14ac:dyDescent="0.25">
      <c r="C430" s="129"/>
      <c r="D430" s="144"/>
      <c r="E430" s="112"/>
      <c r="F430" s="87">
        <f t="shared" si="20"/>
        <v>0</v>
      </c>
      <c r="G430" s="146"/>
      <c r="H430" s="130"/>
      <c r="I430" s="118" t="e">
        <f>VLOOKUP(H430,Presupuesto!$B$11:$C$565,2,0)</f>
        <v>#N/A</v>
      </c>
      <c r="J430" s="88" t="str">
        <f t="shared" si="21"/>
        <v>Desarrollo del Sistema de Educación Superior</v>
      </c>
      <c r="K430" s="88" t="s">
        <v>720</v>
      </c>
    </row>
    <row r="431" spans="3:11" hidden="1" x14ac:dyDescent="0.25">
      <c r="C431" s="129"/>
      <c r="D431" s="144"/>
      <c r="E431" s="112"/>
      <c r="F431" s="87">
        <f t="shared" si="20"/>
        <v>0</v>
      </c>
      <c r="G431" s="146"/>
      <c r="H431" s="130"/>
      <c r="I431" s="118" t="e">
        <f>VLOOKUP(H431,Presupuesto!$B$11:$C$565,2,0)</f>
        <v>#N/A</v>
      </c>
      <c r="J431" s="88" t="str">
        <f t="shared" si="21"/>
        <v>Desarrollo del Sistema de Educación Superior</v>
      </c>
      <c r="K431" s="88" t="s">
        <v>720</v>
      </c>
    </row>
    <row r="432" spans="3:11" hidden="1" x14ac:dyDescent="0.25">
      <c r="C432" s="129"/>
      <c r="D432" s="144"/>
      <c r="E432" s="112"/>
      <c r="F432" s="87">
        <f t="shared" si="20"/>
        <v>0</v>
      </c>
      <c r="G432" s="146"/>
      <c r="H432" s="130"/>
      <c r="I432" s="118" t="e">
        <f>VLOOKUP(H432,Presupuesto!$B$11:$C$565,2,0)</f>
        <v>#N/A</v>
      </c>
      <c r="J432" s="88" t="str">
        <f t="shared" si="21"/>
        <v>Desarrollo del Sistema de Educación Superior</v>
      </c>
      <c r="K432" s="88" t="s">
        <v>720</v>
      </c>
    </row>
    <row r="433" spans="3:11" hidden="1" x14ac:dyDescent="0.25">
      <c r="C433" s="129"/>
      <c r="D433" s="144"/>
      <c r="E433" s="112"/>
      <c r="F433" s="87">
        <f t="shared" si="20"/>
        <v>0</v>
      </c>
      <c r="G433" s="146"/>
      <c r="H433" s="130"/>
      <c r="I433" s="118" t="e">
        <f>VLOOKUP(H433,Presupuesto!$B$11:$C$565,2,0)</f>
        <v>#N/A</v>
      </c>
      <c r="J433" s="88" t="str">
        <f t="shared" si="21"/>
        <v>Desarrollo del Sistema de Educación Superior</v>
      </c>
      <c r="K433" s="88" t="s">
        <v>720</v>
      </c>
    </row>
    <row r="434" spans="3:11" hidden="1" x14ac:dyDescent="0.25">
      <c r="C434" s="129"/>
      <c r="D434" s="144"/>
      <c r="E434" s="112"/>
      <c r="F434" s="87">
        <f t="shared" si="20"/>
        <v>0</v>
      </c>
      <c r="G434" s="146"/>
      <c r="H434" s="130"/>
      <c r="I434" s="118" t="e">
        <f>VLOOKUP(H434,Presupuesto!$B$11:$C$565,2,0)</f>
        <v>#N/A</v>
      </c>
      <c r="J434" s="88" t="str">
        <f t="shared" si="21"/>
        <v>Desarrollo del Sistema de Educación Superior</v>
      </c>
      <c r="K434" s="88" t="s">
        <v>720</v>
      </c>
    </row>
    <row r="435" spans="3:11" hidden="1" x14ac:dyDescent="0.25">
      <c r="C435" s="129"/>
      <c r="D435" s="144"/>
      <c r="E435" s="112"/>
      <c r="F435" s="87">
        <f t="shared" si="20"/>
        <v>0</v>
      </c>
      <c r="G435" s="146"/>
      <c r="H435" s="130"/>
      <c r="I435" s="118" t="e">
        <f>VLOOKUP(H435,Presupuesto!$B$11:$C$565,2,0)</f>
        <v>#N/A</v>
      </c>
      <c r="J435" s="88" t="str">
        <f t="shared" si="21"/>
        <v>Desarrollo del Sistema de Educación Superior</v>
      </c>
      <c r="K435" s="88" t="s">
        <v>720</v>
      </c>
    </row>
    <row r="436" spans="3:11" hidden="1" x14ac:dyDescent="0.25">
      <c r="C436" s="131"/>
      <c r="D436" s="137"/>
      <c r="E436" s="108"/>
      <c r="F436" s="87">
        <f t="shared" si="20"/>
        <v>0</v>
      </c>
      <c r="G436" s="146"/>
      <c r="H436" s="132"/>
      <c r="I436" s="118" t="e">
        <f>VLOOKUP(H436,Presupuesto!$B$11:$C$565,2,0)</f>
        <v>#N/A</v>
      </c>
      <c r="J436" s="88" t="str">
        <f t="shared" si="21"/>
        <v>Desarrollo del Sistema de Educación Superior</v>
      </c>
      <c r="K436" s="88" t="s">
        <v>720</v>
      </c>
    </row>
    <row r="437" spans="3:11" hidden="1" x14ac:dyDescent="0.25">
      <c r="C437" s="131"/>
      <c r="D437" s="137"/>
      <c r="E437" s="108"/>
      <c r="F437" s="87">
        <f t="shared" si="20"/>
        <v>0</v>
      </c>
      <c r="G437" s="146"/>
      <c r="H437" s="132"/>
      <c r="I437" s="118" t="e">
        <f>VLOOKUP(H437,Presupuesto!$B$11:$C$565,2,0)</f>
        <v>#N/A</v>
      </c>
      <c r="J437" s="88" t="str">
        <f t="shared" si="21"/>
        <v>Desarrollo del Sistema de Educación Superior</v>
      </c>
      <c r="K437" s="88" t="s">
        <v>720</v>
      </c>
    </row>
    <row r="438" spans="3:11" hidden="1" x14ac:dyDescent="0.25">
      <c r="C438" s="131"/>
      <c r="D438" s="137"/>
      <c r="E438" s="108"/>
      <c r="F438" s="87">
        <f t="shared" si="20"/>
        <v>0</v>
      </c>
      <c r="G438" s="146"/>
      <c r="H438" s="132"/>
      <c r="I438" s="118" t="e">
        <f>VLOOKUP(H438,Presupuesto!$B$11:$C$565,2,0)</f>
        <v>#N/A</v>
      </c>
      <c r="J438" s="88" t="str">
        <f t="shared" si="21"/>
        <v>Desarrollo del Sistema de Educación Superior</v>
      </c>
      <c r="K438" s="88" t="s">
        <v>720</v>
      </c>
    </row>
    <row r="439" spans="3:11" hidden="1" x14ac:dyDescent="0.25">
      <c r="C439" s="131"/>
      <c r="D439" s="137"/>
      <c r="E439" s="108"/>
      <c r="F439" s="87">
        <f t="shared" si="20"/>
        <v>0</v>
      </c>
      <c r="G439" s="146"/>
      <c r="H439" s="132"/>
      <c r="I439" s="118" t="e">
        <f>VLOOKUP(H439,Presupuesto!$B$11:$C$565,2,0)</f>
        <v>#N/A</v>
      </c>
      <c r="J439" s="88" t="str">
        <f t="shared" si="21"/>
        <v>Desarrollo del Sistema de Educación Superior</v>
      </c>
      <c r="K439" s="88" t="s">
        <v>720</v>
      </c>
    </row>
    <row r="440" spans="3:11" hidden="1" x14ac:dyDescent="0.25">
      <c r="C440" s="131"/>
      <c r="D440" s="137"/>
      <c r="E440" s="108"/>
      <c r="F440" s="87">
        <f t="shared" si="20"/>
        <v>0</v>
      </c>
      <c r="G440" s="146"/>
      <c r="H440" s="132"/>
      <c r="I440" s="118" t="e">
        <f>VLOOKUP(H440,Presupuesto!$B$11:$C$565,2,0)</f>
        <v>#N/A</v>
      </c>
      <c r="J440" s="88" t="str">
        <f t="shared" si="21"/>
        <v>Desarrollo del Sistema de Educación Superior</v>
      </c>
      <c r="K440" s="88" t="s">
        <v>720</v>
      </c>
    </row>
    <row r="441" spans="3:11" hidden="1" x14ac:dyDescent="0.25">
      <c r="C441" s="131"/>
      <c r="D441" s="137"/>
      <c r="E441" s="108"/>
      <c r="F441" s="87">
        <f t="shared" si="20"/>
        <v>0</v>
      </c>
      <c r="G441" s="146"/>
      <c r="H441" s="132"/>
      <c r="I441" s="118" t="e">
        <f>VLOOKUP(H441,Presupuesto!$B$11:$C$565,2,0)</f>
        <v>#N/A</v>
      </c>
      <c r="J441" s="88" t="str">
        <f t="shared" si="21"/>
        <v>Desarrollo del Sistema de Educación Superior</v>
      </c>
      <c r="K441" s="88" t="s">
        <v>720</v>
      </c>
    </row>
    <row r="442" spans="3:11" hidden="1" x14ac:dyDescent="0.25">
      <c r="C442" s="131"/>
      <c r="D442" s="137"/>
      <c r="E442" s="108"/>
      <c r="F442" s="87">
        <f t="shared" si="20"/>
        <v>0</v>
      </c>
      <c r="G442" s="146"/>
      <c r="H442" s="132"/>
      <c r="I442" s="118" t="e">
        <f>VLOOKUP(H442,Presupuesto!$B$11:$C$565,2,0)</f>
        <v>#N/A</v>
      </c>
      <c r="J442" s="88" t="str">
        <f t="shared" si="21"/>
        <v>Desarrollo del Sistema de Educación Superior</v>
      </c>
      <c r="K442" s="88" t="s">
        <v>720</v>
      </c>
    </row>
    <row r="443" spans="3:11" hidden="1" x14ac:dyDescent="0.25">
      <c r="C443" s="131"/>
      <c r="D443" s="137"/>
      <c r="E443" s="108"/>
      <c r="F443" s="87">
        <f t="shared" si="20"/>
        <v>0</v>
      </c>
      <c r="G443" s="146"/>
      <c r="H443" s="132"/>
      <c r="I443" s="118" t="e">
        <f>VLOOKUP(H443,Presupuesto!$B$11:$C$565,2,0)</f>
        <v>#N/A</v>
      </c>
      <c r="J443" s="88" t="str">
        <f t="shared" si="21"/>
        <v>Desarrollo del Sistema de Educación Superior</v>
      </c>
      <c r="K443" s="88" t="s">
        <v>720</v>
      </c>
    </row>
    <row r="444" spans="3:11" hidden="1" x14ac:dyDescent="0.25">
      <c r="C444" s="133"/>
      <c r="D444" s="137"/>
      <c r="E444" s="108"/>
      <c r="F444" s="87">
        <f t="shared" si="20"/>
        <v>0</v>
      </c>
      <c r="G444" s="146"/>
      <c r="H444" s="134"/>
      <c r="I444" s="118" t="e">
        <f>VLOOKUP(H444,Presupuesto!$B$11:$C$565,2,0)</f>
        <v>#N/A</v>
      </c>
      <c r="J444" s="88" t="str">
        <f t="shared" si="21"/>
        <v>Desarrollo del Sistema de Educación Superior</v>
      </c>
      <c r="K444" s="88" t="s">
        <v>732</v>
      </c>
    </row>
    <row r="445" spans="3:11" hidden="1" x14ac:dyDescent="0.25">
      <c r="C445" s="133"/>
      <c r="D445" s="137"/>
      <c r="E445" s="108"/>
      <c r="F445" s="87">
        <f t="shared" si="20"/>
        <v>0</v>
      </c>
      <c r="G445" s="146"/>
      <c r="H445" s="134"/>
      <c r="I445" s="118" t="e">
        <f>VLOOKUP(H445,Presupuesto!$B$11:$C$565,2,0)</f>
        <v>#N/A</v>
      </c>
      <c r="J445" s="88" t="str">
        <f t="shared" si="21"/>
        <v>Desarrollo del Sistema de Educación Superior</v>
      </c>
      <c r="K445" s="88" t="s">
        <v>720</v>
      </c>
    </row>
    <row r="446" spans="3:11" hidden="1" x14ac:dyDescent="0.25">
      <c r="C446" s="133"/>
      <c r="D446" s="137"/>
      <c r="E446" s="108"/>
      <c r="F446" s="87">
        <f t="shared" si="20"/>
        <v>0</v>
      </c>
      <c r="G446" s="146"/>
      <c r="H446" s="134"/>
      <c r="I446" s="118" t="e">
        <f>VLOOKUP(H446,Presupuesto!$B$11:$C$565,2,0)</f>
        <v>#N/A</v>
      </c>
      <c r="J446" s="88" t="str">
        <f t="shared" si="21"/>
        <v>Desarrollo del Sistema de Educación Superior</v>
      </c>
      <c r="K446" s="88" t="s">
        <v>720</v>
      </c>
    </row>
    <row r="447" spans="3:11" hidden="1" x14ac:dyDescent="0.25">
      <c r="C447" s="133"/>
      <c r="D447" s="137"/>
      <c r="E447" s="108"/>
      <c r="F447" s="87">
        <f t="shared" si="20"/>
        <v>0</v>
      </c>
      <c r="G447" s="146"/>
      <c r="H447" s="134"/>
      <c r="I447" s="118" t="e">
        <f>VLOOKUP(H447,Presupuesto!$B$11:$C$565,2,0)</f>
        <v>#N/A</v>
      </c>
      <c r="J447" s="88" t="str">
        <f t="shared" si="21"/>
        <v>Desarrollo del Sistema de Educación Superior</v>
      </c>
      <c r="K447" s="88" t="s">
        <v>720</v>
      </c>
    </row>
    <row r="448" spans="3:11" ht="15.75" hidden="1" thickBot="1" x14ac:dyDescent="0.3">
      <c r="C448" s="135"/>
      <c r="D448" s="145"/>
      <c r="E448" s="93"/>
      <c r="F448" s="95">
        <f t="shared" si="20"/>
        <v>0</v>
      </c>
      <c r="G448" s="147"/>
      <c r="H448" s="136"/>
      <c r="I448" s="120" t="e">
        <f>VLOOKUP(H448,Presupuesto!$B$11:$C$565,2,0)</f>
        <v>#N/A</v>
      </c>
      <c r="J448" s="96" t="str">
        <f t="shared" si="21"/>
        <v>Desarrollo del Sistema de Educación Superior</v>
      </c>
      <c r="K448" s="113" t="s">
        <v>719</v>
      </c>
    </row>
    <row r="450" spans="3:11" ht="15.75" thickBot="1" x14ac:dyDescent="0.3">
      <c r="C450" s="254"/>
      <c r="D450" s="254"/>
      <c r="E450" s="254"/>
      <c r="F450" s="254"/>
      <c r="G450" s="243"/>
      <c r="H450" s="254"/>
      <c r="I450" s="254"/>
      <c r="J450" s="254"/>
      <c r="K450" s="254"/>
    </row>
    <row r="451" spans="3:11" ht="15.75" thickBot="1" x14ac:dyDescent="0.3">
      <c r="C451" s="143" t="s">
        <v>1385</v>
      </c>
      <c r="D451" s="231">
        <f>SUM(F458:F492)</f>
        <v>80000</v>
      </c>
      <c r="E451" s="254"/>
      <c r="F451" s="68"/>
      <c r="G451" s="72"/>
      <c r="H451" s="68"/>
      <c r="I451" s="68"/>
      <c r="J451" s="254"/>
      <c r="K451" s="254"/>
    </row>
    <row r="452" spans="3:11" x14ac:dyDescent="0.25">
      <c r="C452" s="68"/>
      <c r="D452" s="31"/>
      <c r="E452" s="84"/>
      <c r="F452" s="84"/>
      <c r="G452" s="84"/>
      <c r="H452" s="69"/>
      <c r="I452" s="69"/>
      <c r="J452" s="69"/>
      <c r="K452" s="102"/>
    </row>
    <row r="453" spans="3:11" x14ac:dyDescent="0.25">
      <c r="C453" s="68"/>
      <c r="D453" s="31"/>
      <c r="E453" s="84"/>
      <c r="F453" s="84"/>
      <c r="G453" s="84"/>
      <c r="H453" s="69"/>
      <c r="I453" s="69"/>
      <c r="J453" s="69"/>
      <c r="K453" s="102"/>
    </row>
    <row r="454" spans="3:11" ht="15.75" x14ac:dyDescent="0.25">
      <c r="C454" s="172" t="s">
        <v>1309</v>
      </c>
      <c r="D454" s="230" t="s">
        <v>1408</v>
      </c>
      <c r="E454" s="84"/>
      <c r="F454" s="84"/>
      <c r="G454" s="84"/>
      <c r="H454" s="69"/>
      <c r="I454" s="69"/>
      <c r="J454" s="69"/>
      <c r="K454" s="102"/>
    </row>
    <row r="455" spans="3:11" ht="18.75" x14ac:dyDescent="0.25">
      <c r="C455" s="173" t="str">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 xml:space="preserve">1. Desarrollar actividades de prevención para la salud durante  la Semana de la carrera de Educación Física y Deportes  (última semana de noviembre). </v>
      </c>
      <c r="D455" s="31"/>
      <c r="E455" s="84"/>
      <c r="F455" s="84"/>
      <c r="G455" s="84"/>
      <c r="H455" s="69"/>
      <c r="I455" s="69"/>
      <c r="J455" s="69"/>
      <c r="K455" s="102"/>
    </row>
    <row r="456" spans="3:11" ht="15.75" thickBot="1" x14ac:dyDescent="0.3">
      <c r="C456" s="254"/>
      <c r="D456" s="254"/>
      <c r="E456" s="254"/>
      <c r="F456" s="84"/>
      <c r="G456" s="69"/>
      <c r="H456" s="69"/>
      <c r="I456" s="69"/>
      <c r="J456" s="254"/>
      <c r="K456" s="254"/>
    </row>
    <row r="457" spans="3:11" ht="30.75" thickBot="1" x14ac:dyDescent="0.3">
      <c r="C457" s="117" t="s">
        <v>1311</v>
      </c>
      <c r="D457" s="117" t="s">
        <v>99</v>
      </c>
      <c r="E457" s="124" t="s">
        <v>1313</v>
      </c>
      <c r="F457" s="123" t="s">
        <v>1314</v>
      </c>
      <c r="G457" s="121" t="s">
        <v>1315</v>
      </c>
      <c r="H457" s="124" t="s">
        <v>1316</v>
      </c>
      <c r="I457" s="121" t="s">
        <v>711</v>
      </c>
      <c r="J457" s="121" t="s">
        <v>1317</v>
      </c>
      <c r="K457" s="121" t="s">
        <v>1318</v>
      </c>
    </row>
    <row r="458" spans="3:11" hidden="1" x14ac:dyDescent="0.25">
      <c r="C458" s="183" t="s">
        <v>1284</v>
      </c>
      <c r="D458" s="184"/>
      <c r="E458" s="182">
        <f>HLOOKUP(C458,$AH$2:$BU$3,2,0)</f>
        <v>620</v>
      </c>
      <c r="F458" s="87">
        <f t="shared" ref="F458:F492" si="22">D458*E458</f>
        <v>0</v>
      </c>
      <c r="G458" s="146"/>
      <c r="H458" s="130"/>
      <c r="I458" s="118" t="e">
        <f>VLOOKUP(H458,Presupuesto!$B$11:$C$565,2,0)</f>
        <v>#N/A</v>
      </c>
      <c r="J458" s="181" t="s">
        <v>81</v>
      </c>
      <c r="K458" s="88" t="s">
        <v>719</v>
      </c>
    </row>
    <row r="459" spans="3:11" x14ac:dyDescent="0.25">
      <c r="C459" s="129" t="s">
        <v>1409</v>
      </c>
      <c r="D459" s="144">
        <v>1</v>
      </c>
      <c r="E459" s="112">
        <v>80000</v>
      </c>
      <c r="F459" s="87">
        <f t="shared" si="22"/>
        <v>80000</v>
      </c>
      <c r="G459" s="146" t="s">
        <v>703</v>
      </c>
      <c r="H459" s="130" t="s">
        <v>352</v>
      </c>
      <c r="I459" s="118" t="str">
        <f>VLOOKUP(H459,Presupuesto!$B$11:$C$565,2,0)</f>
        <v>SERVICIOS CEREMONIAL Y PROTOCOLO</v>
      </c>
      <c r="J459" s="88" t="s">
        <v>60</v>
      </c>
      <c r="K459" s="88" t="s">
        <v>732</v>
      </c>
    </row>
    <row r="460" spans="3:11" hidden="1" x14ac:dyDescent="0.25">
      <c r="C460" s="129"/>
      <c r="D460" s="144"/>
      <c r="E460" s="112"/>
      <c r="F460" s="87">
        <f t="shared" si="22"/>
        <v>0</v>
      </c>
      <c r="G460" s="146"/>
      <c r="H460" s="130"/>
      <c r="I460" s="118" t="e">
        <f>VLOOKUP(H460,Presupuesto!$B$11:$C$565,2,0)</f>
        <v>#N/A</v>
      </c>
      <c r="J460" s="88" t="str">
        <f t="shared" ref="J460:J492" si="23">$J$458</f>
        <v>Desarrollo del Sistema de Educación Superior</v>
      </c>
      <c r="K460" s="88" t="s">
        <v>720</v>
      </c>
    </row>
    <row r="461" spans="3:11" hidden="1" x14ac:dyDescent="0.25">
      <c r="C461" s="129"/>
      <c r="D461" s="144"/>
      <c r="E461" s="112"/>
      <c r="F461" s="87">
        <f t="shared" si="22"/>
        <v>0</v>
      </c>
      <c r="G461" s="146"/>
      <c r="H461" s="130"/>
      <c r="I461" s="118" t="e">
        <f>VLOOKUP(H461,Presupuesto!$B$11:$C$565,2,0)</f>
        <v>#N/A</v>
      </c>
      <c r="J461" s="88" t="str">
        <f t="shared" si="23"/>
        <v>Desarrollo del Sistema de Educación Superior</v>
      </c>
      <c r="K461" s="88" t="s">
        <v>720</v>
      </c>
    </row>
    <row r="462" spans="3:11" hidden="1" x14ac:dyDescent="0.25">
      <c r="C462" s="129"/>
      <c r="D462" s="144"/>
      <c r="E462" s="112"/>
      <c r="F462" s="87">
        <f t="shared" si="22"/>
        <v>0</v>
      </c>
      <c r="G462" s="146"/>
      <c r="H462" s="130"/>
      <c r="I462" s="118" t="e">
        <f>VLOOKUP(H462,Presupuesto!$B$11:$C$565,2,0)</f>
        <v>#N/A</v>
      </c>
      <c r="J462" s="88" t="str">
        <f t="shared" si="23"/>
        <v>Desarrollo del Sistema de Educación Superior</v>
      </c>
      <c r="K462" s="88" t="s">
        <v>720</v>
      </c>
    </row>
    <row r="463" spans="3:11" hidden="1" x14ac:dyDescent="0.25">
      <c r="C463" s="129"/>
      <c r="D463" s="144"/>
      <c r="E463" s="112"/>
      <c r="F463" s="87">
        <f t="shared" si="22"/>
        <v>0</v>
      </c>
      <c r="G463" s="146"/>
      <c r="H463" s="130"/>
      <c r="I463" s="118" t="e">
        <f>VLOOKUP(H463,Presupuesto!$B$11:$C$565,2,0)</f>
        <v>#N/A</v>
      </c>
      <c r="J463" s="88" t="str">
        <f t="shared" si="23"/>
        <v>Desarrollo del Sistema de Educación Superior</v>
      </c>
      <c r="K463" s="88" t="s">
        <v>729</v>
      </c>
    </row>
    <row r="464" spans="3:11" hidden="1" x14ac:dyDescent="0.25">
      <c r="C464" s="129"/>
      <c r="D464" s="144"/>
      <c r="E464" s="112"/>
      <c r="F464" s="87">
        <f t="shared" si="22"/>
        <v>0</v>
      </c>
      <c r="G464" s="146"/>
      <c r="H464" s="130"/>
      <c r="I464" s="118" t="e">
        <f>VLOOKUP(H464,Presupuesto!$B$11:$C$565,2,0)</f>
        <v>#N/A</v>
      </c>
      <c r="J464" s="88" t="str">
        <f t="shared" si="23"/>
        <v>Desarrollo del Sistema de Educación Superior</v>
      </c>
      <c r="K464" s="88" t="s">
        <v>720</v>
      </c>
    </row>
    <row r="465" spans="3:11" hidden="1" x14ac:dyDescent="0.25">
      <c r="C465" s="129"/>
      <c r="D465" s="144"/>
      <c r="E465" s="112"/>
      <c r="F465" s="87">
        <f t="shared" si="22"/>
        <v>0</v>
      </c>
      <c r="G465" s="146"/>
      <c r="H465" s="130"/>
      <c r="I465" s="118" t="e">
        <f>VLOOKUP(H465,Presupuesto!$B$11:$C$565,2,0)</f>
        <v>#N/A</v>
      </c>
      <c r="J465" s="88" t="str">
        <f t="shared" si="23"/>
        <v>Desarrollo del Sistema de Educación Superior</v>
      </c>
      <c r="K465" s="88" t="s">
        <v>720</v>
      </c>
    </row>
    <row r="466" spans="3:11" hidden="1" x14ac:dyDescent="0.25">
      <c r="C466" s="129"/>
      <c r="D466" s="144"/>
      <c r="E466" s="112"/>
      <c r="F466" s="87">
        <f t="shared" si="22"/>
        <v>0</v>
      </c>
      <c r="G466" s="146"/>
      <c r="H466" s="130"/>
      <c r="I466" s="118" t="e">
        <f>VLOOKUP(H466,Presupuesto!$B$11:$C$565,2,0)</f>
        <v>#N/A</v>
      </c>
      <c r="J466" s="88" t="str">
        <f t="shared" si="23"/>
        <v>Desarrollo del Sistema de Educación Superior</v>
      </c>
      <c r="K466" s="88" t="s">
        <v>720</v>
      </c>
    </row>
    <row r="467" spans="3:11" hidden="1" x14ac:dyDescent="0.25">
      <c r="C467" s="129"/>
      <c r="D467" s="144"/>
      <c r="E467" s="112"/>
      <c r="F467" s="87">
        <f t="shared" si="22"/>
        <v>0</v>
      </c>
      <c r="G467" s="146"/>
      <c r="H467" s="130"/>
      <c r="I467" s="118" t="e">
        <f>VLOOKUP(H467,Presupuesto!$B$11:$C$565,2,0)</f>
        <v>#N/A</v>
      </c>
      <c r="J467" s="88" t="str">
        <f t="shared" si="23"/>
        <v>Desarrollo del Sistema de Educación Superior</v>
      </c>
      <c r="K467" s="88" t="s">
        <v>720</v>
      </c>
    </row>
    <row r="468" spans="3:11" hidden="1" x14ac:dyDescent="0.25">
      <c r="C468" s="129"/>
      <c r="D468" s="144"/>
      <c r="E468" s="112"/>
      <c r="F468" s="87">
        <f t="shared" si="22"/>
        <v>0</v>
      </c>
      <c r="G468" s="146"/>
      <c r="H468" s="130"/>
      <c r="I468" s="118" t="e">
        <f>VLOOKUP(H468,Presupuesto!$B$11:$C$565,2,0)</f>
        <v>#N/A</v>
      </c>
      <c r="J468" s="88" t="str">
        <f t="shared" si="23"/>
        <v>Desarrollo del Sistema de Educación Superior</v>
      </c>
      <c r="K468" s="88" t="s">
        <v>720</v>
      </c>
    </row>
    <row r="469" spans="3:11" hidden="1" x14ac:dyDescent="0.25">
      <c r="C469" s="129"/>
      <c r="D469" s="144"/>
      <c r="E469" s="112"/>
      <c r="F469" s="87">
        <f t="shared" si="22"/>
        <v>0</v>
      </c>
      <c r="G469" s="146"/>
      <c r="H469" s="130"/>
      <c r="I469" s="118" t="e">
        <f>VLOOKUP(H469,Presupuesto!$B$11:$C$565,2,0)</f>
        <v>#N/A</v>
      </c>
      <c r="J469" s="88" t="str">
        <f t="shared" si="23"/>
        <v>Desarrollo del Sistema de Educación Superior</v>
      </c>
      <c r="K469" s="88" t="s">
        <v>720</v>
      </c>
    </row>
    <row r="470" spans="3:11" hidden="1" x14ac:dyDescent="0.25">
      <c r="C470" s="129"/>
      <c r="D470" s="144"/>
      <c r="E470" s="112"/>
      <c r="F470" s="87">
        <f t="shared" si="22"/>
        <v>0</v>
      </c>
      <c r="G470" s="146"/>
      <c r="H470" s="130"/>
      <c r="I470" s="118" t="e">
        <f>VLOOKUP(H470,Presupuesto!$B$11:$C$565,2,0)</f>
        <v>#N/A</v>
      </c>
      <c r="J470" s="88" t="str">
        <f t="shared" si="23"/>
        <v>Desarrollo del Sistema de Educación Superior</v>
      </c>
      <c r="K470" s="88" t="s">
        <v>720</v>
      </c>
    </row>
    <row r="471" spans="3:11" hidden="1" x14ac:dyDescent="0.25">
      <c r="C471" s="129"/>
      <c r="D471" s="144"/>
      <c r="E471" s="112"/>
      <c r="F471" s="87">
        <f t="shared" si="22"/>
        <v>0</v>
      </c>
      <c r="G471" s="146"/>
      <c r="H471" s="130"/>
      <c r="I471" s="118" t="e">
        <f>VLOOKUP(H471,Presupuesto!$B$11:$C$565,2,0)</f>
        <v>#N/A</v>
      </c>
      <c r="J471" s="88" t="str">
        <f t="shared" si="23"/>
        <v>Desarrollo del Sistema de Educación Superior</v>
      </c>
      <c r="K471" s="88" t="s">
        <v>720</v>
      </c>
    </row>
    <row r="472" spans="3:11" hidden="1" x14ac:dyDescent="0.25">
      <c r="C472" s="129"/>
      <c r="D472" s="144"/>
      <c r="E472" s="112"/>
      <c r="F472" s="87">
        <f t="shared" si="22"/>
        <v>0</v>
      </c>
      <c r="G472" s="146"/>
      <c r="H472" s="130"/>
      <c r="I472" s="118" t="e">
        <f>VLOOKUP(H472,Presupuesto!$B$11:$C$565,2,0)</f>
        <v>#N/A</v>
      </c>
      <c r="J472" s="88" t="str">
        <f t="shared" si="23"/>
        <v>Desarrollo del Sistema de Educación Superior</v>
      </c>
      <c r="K472" s="88" t="s">
        <v>720</v>
      </c>
    </row>
    <row r="473" spans="3:11" hidden="1" x14ac:dyDescent="0.25">
      <c r="C473" s="129"/>
      <c r="D473" s="144"/>
      <c r="E473" s="112"/>
      <c r="F473" s="87">
        <f t="shared" si="22"/>
        <v>0</v>
      </c>
      <c r="G473" s="146"/>
      <c r="H473" s="130"/>
      <c r="I473" s="118" t="e">
        <f>VLOOKUP(H473,Presupuesto!$B$11:$C$565,2,0)</f>
        <v>#N/A</v>
      </c>
      <c r="J473" s="88" t="str">
        <f t="shared" si="23"/>
        <v>Desarrollo del Sistema de Educación Superior</v>
      </c>
      <c r="K473" s="88" t="s">
        <v>720</v>
      </c>
    </row>
    <row r="474" spans="3:11" hidden="1" x14ac:dyDescent="0.25">
      <c r="C474" s="129"/>
      <c r="D474" s="144"/>
      <c r="E474" s="112"/>
      <c r="F474" s="87">
        <f t="shared" si="22"/>
        <v>0</v>
      </c>
      <c r="G474" s="146"/>
      <c r="H474" s="130"/>
      <c r="I474" s="118" t="e">
        <f>VLOOKUP(H474,Presupuesto!$B$11:$C$565,2,0)</f>
        <v>#N/A</v>
      </c>
      <c r="J474" s="88" t="str">
        <f t="shared" si="23"/>
        <v>Desarrollo del Sistema de Educación Superior</v>
      </c>
      <c r="K474" s="88" t="s">
        <v>720</v>
      </c>
    </row>
    <row r="475" spans="3:11" hidden="1" x14ac:dyDescent="0.25">
      <c r="C475" s="129"/>
      <c r="D475" s="144"/>
      <c r="E475" s="112"/>
      <c r="F475" s="87">
        <f t="shared" si="22"/>
        <v>0</v>
      </c>
      <c r="G475" s="146"/>
      <c r="H475" s="130"/>
      <c r="I475" s="118" t="e">
        <f>VLOOKUP(H475,Presupuesto!$B$11:$C$565,2,0)</f>
        <v>#N/A</v>
      </c>
      <c r="J475" s="88" t="str">
        <f t="shared" si="23"/>
        <v>Desarrollo del Sistema de Educación Superior</v>
      </c>
      <c r="K475" s="88" t="s">
        <v>720</v>
      </c>
    </row>
    <row r="476" spans="3:11" hidden="1" x14ac:dyDescent="0.25">
      <c r="C476" s="129"/>
      <c r="D476" s="144"/>
      <c r="E476" s="112"/>
      <c r="F476" s="87">
        <f t="shared" si="22"/>
        <v>0</v>
      </c>
      <c r="G476" s="146"/>
      <c r="H476" s="130"/>
      <c r="I476" s="118" t="e">
        <f>VLOOKUP(H476,Presupuesto!$B$11:$C$565,2,0)</f>
        <v>#N/A</v>
      </c>
      <c r="J476" s="88" t="str">
        <f t="shared" si="23"/>
        <v>Desarrollo del Sistema de Educación Superior</v>
      </c>
      <c r="K476" s="88" t="s">
        <v>720</v>
      </c>
    </row>
    <row r="477" spans="3:11" hidden="1" x14ac:dyDescent="0.25">
      <c r="C477" s="129"/>
      <c r="D477" s="144"/>
      <c r="E477" s="112"/>
      <c r="F477" s="87">
        <f t="shared" si="22"/>
        <v>0</v>
      </c>
      <c r="G477" s="146"/>
      <c r="H477" s="130"/>
      <c r="I477" s="118" t="e">
        <f>VLOOKUP(H477,Presupuesto!$B$11:$C$565,2,0)</f>
        <v>#N/A</v>
      </c>
      <c r="J477" s="88" t="str">
        <f t="shared" si="23"/>
        <v>Desarrollo del Sistema de Educación Superior</v>
      </c>
      <c r="K477" s="88" t="s">
        <v>720</v>
      </c>
    </row>
    <row r="478" spans="3:11" hidden="1" x14ac:dyDescent="0.25">
      <c r="C478" s="129"/>
      <c r="D478" s="144"/>
      <c r="E478" s="112"/>
      <c r="F478" s="87">
        <f t="shared" si="22"/>
        <v>0</v>
      </c>
      <c r="G478" s="146"/>
      <c r="H478" s="130"/>
      <c r="I478" s="118" t="e">
        <f>VLOOKUP(H478,Presupuesto!$B$11:$C$565,2,0)</f>
        <v>#N/A</v>
      </c>
      <c r="J478" s="88" t="str">
        <f t="shared" si="23"/>
        <v>Desarrollo del Sistema de Educación Superior</v>
      </c>
      <c r="K478" s="88" t="s">
        <v>720</v>
      </c>
    </row>
    <row r="479" spans="3:11" hidden="1" x14ac:dyDescent="0.25">
      <c r="C479" s="129"/>
      <c r="D479" s="144"/>
      <c r="E479" s="112"/>
      <c r="F479" s="87">
        <f t="shared" si="22"/>
        <v>0</v>
      </c>
      <c r="G479" s="146"/>
      <c r="H479" s="130"/>
      <c r="I479" s="118" t="e">
        <f>VLOOKUP(H479,Presupuesto!$B$11:$C$565,2,0)</f>
        <v>#N/A</v>
      </c>
      <c r="J479" s="88" t="str">
        <f t="shared" si="23"/>
        <v>Desarrollo del Sistema de Educación Superior</v>
      </c>
      <c r="K479" s="88" t="s">
        <v>720</v>
      </c>
    </row>
    <row r="480" spans="3:11" hidden="1" x14ac:dyDescent="0.25">
      <c r="C480" s="131"/>
      <c r="D480" s="137"/>
      <c r="E480" s="108"/>
      <c r="F480" s="87">
        <f t="shared" si="22"/>
        <v>0</v>
      </c>
      <c r="G480" s="146"/>
      <c r="H480" s="132"/>
      <c r="I480" s="118" t="e">
        <f>VLOOKUP(H480,Presupuesto!$B$11:$C$565,2,0)</f>
        <v>#N/A</v>
      </c>
      <c r="J480" s="88" t="str">
        <f t="shared" si="23"/>
        <v>Desarrollo del Sistema de Educación Superior</v>
      </c>
      <c r="K480" s="88" t="s">
        <v>720</v>
      </c>
    </row>
    <row r="481" spans="3:11" hidden="1" x14ac:dyDescent="0.25">
      <c r="C481" s="131"/>
      <c r="D481" s="137"/>
      <c r="E481" s="108"/>
      <c r="F481" s="87">
        <f t="shared" si="22"/>
        <v>0</v>
      </c>
      <c r="G481" s="146"/>
      <c r="H481" s="132"/>
      <c r="I481" s="118" t="e">
        <f>VLOOKUP(H481,Presupuesto!$B$11:$C$565,2,0)</f>
        <v>#N/A</v>
      </c>
      <c r="J481" s="88" t="str">
        <f t="shared" si="23"/>
        <v>Desarrollo del Sistema de Educación Superior</v>
      </c>
      <c r="K481" s="88" t="s">
        <v>720</v>
      </c>
    </row>
    <row r="482" spans="3:11" hidden="1" x14ac:dyDescent="0.25">
      <c r="C482" s="131"/>
      <c r="D482" s="137"/>
      <c r="E482" s="108"/>
      <c r="F482" s="87">
        <f t="shared" si="22"/>
        <v>0</v>
      </c>
      <c r="G482" s="146"/>
      <c r="H482" s="132"/>
      <c r="I482" s="118" t="e">
        <f>VLOOKUP(H482,Presupuesto!$B$11:$C$565,2,0)</f>
        <v>#N/A</v>
      </c>
      <c r="J482" s="88" t="str">
        <f t="shared" si="23"/>
        <v>Desarrollo del Sistema de Educación Superior</v>
      </c>
      <c r="K482" s="88" t="s">
        <v>720</v>
      </c>
    </row>
    <row r="483" spans="3:11" hidden="1" x14ac:dyDescent="0.25">
      <c r="C483" s="131"/>
      <c r="D483" s="137"/>
      <c r="E483" s="108"/>
      <c r="F483" s="87">
        <f t="shared" si="22"/>
        <v>0</v>
      </c>
      <c r="G483" s="146"/>
      <c r="H483" s="132"/>
      <c r="I483" s="118" t="e">
        <f>VLOOKUP(H483,Presupuesto!$B$11:$C$565,2,0)</f>
        <v>#N/A</v>
      </c>
      <c r="J483" s="88" t="str">
        <f t="shared" si="23"/>
        <v>Desarrollo del Sistema de Educación Superior</v>
      </c>
      <c r="K483" s="88" t="s">
        <v>720</v>
      </c>
    </row>
    <row r="484" spans="3:11" hidden="1" x14ac:dyDescent="0.25">
      <c r="C484" s="131"/>
      <c r="D484" s="137"/>
      <c r="E484" s="108"/>
      <c r="F484" s="87">
        <f t="shared" si="22"/>
        <v>0</v>
      </c>
      <c r="G484" s="146"/>
      <c r="H484" s="132"/>
      <c r="I484" s="118" t="e">
        <f>VLOOKUP(H484,Presupuesto!$B$11:$C$565,2,0)</f>
        <v>#N/A</v>
      </c>
      <c r="J484" s="88" t="str">
        <f t="shared" si="23"/>
        <v>Desarrollo del Sistema de Educación Superior</v>
      </c>
      <c r="K484" s="88" t="s">
        <v>720</v>
      </c>
    </row>
    <row r="485" spans="3:11" hidden="1" x14ac:dyDescent="0.25">
      <c r="C485" s="131"/>
      <c r="D485" s="137"/>
      <c r="E485" s="108"/>
      <c r="F485" s="87">
        <f t="shared" si="22"/>
        <v>0</v>
      </c>
      <c r="G485" s="146"/>
      <c r="H485" s="132"/>
      <c r="I485" s="118" t="e">
        <f>VLOOKUP(H485,Presupuesto!$B$11:$C$565,2,0)</f>
        <v>#N/A</v>
      </c>
      <c r="J485" s="88" t="str">
        <f t="shared" si="23"/>
        <v>Desarrollo del Sistema de Educación Superior</v>
      </c>
      <c r="K485" s="88" t="s">
        <v>720</v>
      </c>
    </row>
    <row r="486" spans="3:11" hidden="1" x14ac:dyDescent="0.25">
      <c r="C486" s="131"/>
      <c r="D486" s="137"/>
      <c r="E486" s="108"/>
      <c r="F486" s="87">
        <f t="shared" si="22"/>
        <v>0</v>
      </c>
      <c r="G486" s="146"/>
      <c r="H486" s="132"/>
      <c r="I486" s="118" t="e">
        <f>VLOOKUP(H486,Presupuesto!$B$11:$C$565,2,0)</f>
        <v>#N/A</v>
      </c>
      <c r="J486" s="88" t="str">
        <f t="shared" si="23"/>
        <v>Desarrollo del Sistema de Educación Superior</v>
      </c>
      <c r="K486" s="88" t="s">
        <v>720</v>
      </c>
    </row>
    <row r="487" spans="3:11" hidden="1" x14ac:dyDescent="0.25">
      <c r="C487" s="131"/>
      <c r="D487" s="137"/>
      <c r="E487" s="108"/>
      <c r="F487" s="87">
        <f t="shared" si="22"/>
        <v>0</v>
      </c>
      <c r="G487" s="146"/>
      <c r="H487" s="132"/>
      <c r="I487" s="118" t="e">
        <f>VLOOKUP(H487,Presupuesto!$B$11:$C$565,2,0)</f>
        <v>#N/A</v>
      </c>
      <c r="J487" s="88" t="str">
        <f t="shared" si="23"/>
        <v>Desarrollo del Sistema de Educación Superior</v>
      </c>
      <c r="K487" s="88" t="s">
        <v>720</v>
      </c>
    </row>
    <row r="488" spans="3:11" hidden="1" x14ac:dyDescent="0.25">
      <c r="C488" s="133"/>
      <c r="D488" s="137"/>
      <c r="E488" s="108"/>
      <c r="F488" s="87">
        <f t="shared" si="22"/>
        <v>0</v>
      </c>
      <c r="G488" s="146"/>
      <c r="H488" s="134"/>
      <c r="I488" s="118" t="e">
        <f>VLOOKUP(H488,Presupuesto!$B$11:$C$565,2,0)</f>
        <v>#N/A</v>
      </c>
      <c r="J488" s="88" t="str">
        <f t="shared" si="23"/>
        <v>Desarrollo del Sistema de Educación Superior</v>
      </c>
      <c r="K488" s="88" t="s">
        <v>732</v>
      </c>
    </row>
    <row r="489" spans="3:11" hidden="1" x14ac:dyDescent="0.25">
      <c r="C489" s="133"/>
      <c r="D489" s="137"/>
      <c r="E489" s="108"/>
      <c r="F489" s="87">
        <f t="shared" si="22"/>
        <v>0</v>
      </c>
      <c r="G489" s="146"/>
      <c r="H489" s="134"/>
      <c r="I489" s="118" t="e">
        <f>VLOOKUP(H489,Presupuesto!$B$11:$C$565,2,0)</f>
        <v>#N/A</v>
      </c>
      <c r="J489" s="88" t="str">
        <f t="shared" si="23"/>
        <v>Desarrollo del Sistema de Educación Superior</v>
      </c>
      <c r="K489" s="88" t="s">
        <v>720</v>
      </c>
    </row>
    <row r="490" spans="3:11" hidden="1" x14ac:dyDescent="0.25">
      <c r="C490" s="133"/>
      <c r="D490" s="137"/>
      <c r="E490" s="108"/>
      <c r="F490" s="87">
        <f t="shared" si="22"/>
        <v>0</v>
      </c>
      <c r="G490" s="146"/>
      <c r="H490" s="134"/>
      <c r="I490" s="118" t="e">
        <f>VLOOKUP(H490,Presupuesto!$B$11:$C$565,2,0)</f>
        <v>#N/A</v>
      </c>
      <c r="J490" s="88" t="str">
        <f t="shared" si="23"/>
        <v>Desarrollo del Sistema de Educación Superior</v>
      </c>
      <c r="K490" s="88" t="s">
        <v>720</v>
      </c>
    </row>
    <row r="491" spans="3:11" hidden="1" x14ac:dyDescent="0.25">
      <c r="C491" s="133"/>
      <c r="D491" s="137"/>
      <c r="E491" s="108"/>
      <c r="F491" s="87">
        <f t="shared" si="22"/>
        <v>0</v>
      </c>
      <c r="G491" s="146"/>
      <c r="H491" s="134"/>
      <c r="I491" s="118" t="e">
        <f>VLOOKUP(H491,Presupuesto!$B$11:$C$565,2,0)</f>
        <v>#N/A</v>
      </c>
      <c r="J491" s="88" t="str">
        <f t="shared" si="23"/>
        <v>Desarrollo del Sistema de Educación Superior</v>
      </c>
      <c r="K491" s="88" t="s">
        <v>720</v>
      </c>
    </row>
    <row r="492" spans="3:11" ht="15.75" hidden="1" thickBot="1" x14ac:dyDescent="0.3">
      <c r="C492" s="135"/>
      <c r="D492" s="145"/>
      <c r="E492" s="93"/>
      <c r="F492" s="95">
        <f t="shared" si="22"/>
        <v>0</v>
      </c>
      <c r="G492" s="147"/>
      <c r="H492" s="136"/>
      <c r="I492" s="120" t="e">
        <f>VLOOKUP(H492,Presupuesto!$B$11:$C$565,2,0)</f>
        <v>#N/A</v>
      </c>
      <c r="J492" s="96" t="str">
        <f t="shared" si="23"/>
        <v>Desarrollo del Sistema de Educación Superior</v>
      </c>
      <c r="K492" s="113" t="s">
        <v>719</v>
      </c>
    </row>
    <row r="494" spans="3:11" ht="15.75" thickBot="1" x14ac:dyDescent="0.3">
      <c r="C494" s="254"/>
      <c r="D494" s="254"/>
      <c r="E494" s="254"/>
      <c r="F494" s="82"/>
      <c r="G494" s="81"/>
      <c r="H494" s="82"/>
      <c r="I494" s="82"/>
      <c r="J494" s="254"/>
      <c r="K494" s="254"/>
    </row>
    <row r="495" spans="3:11" ht="15.75" thickBot="1" x14ac:dyDescent="0.3">
      <c r="C495" s="143" t="s">
        <v>1385</v>
      </c>
      <c r="D495" s="231">
        <f>SUM(F502:F536)</f>
        <v>80500</v>
      </c>
      <c r="E495" s="254"/>
      <c r="F495" s="68"/>
      <c r="G495" s="72"/>
      <c r="H495" s="68"/>
      <c r="I495" s="68"/>
      <c r="J495" s="254"/>
      <c r="K495" s="254"/>
    </row>
    <row r="496" spans="3:11" x14ac:dyDescent="0.25">
      <c r="C496" s="68"/>
      <c r="D496" s="31"/>
      <c r="E496" s="84"/>
      <c r="F496" s="84"/>
      <c r="G496" s="84"/>
      <c r="H496" s="69"/>
      <c r="I496" s="69"/>
      <c r="J496" s="69"/>
      <c r="K496" s="102"/>
    </row>
    <row r="497" spans="3:11" x14ac:dyDescent="0.25">
      <c r="C497" s="68"/>
      <c r="D497" s="31"/>
      <c r="E497" s="84"/>
      <c r="F497" s="84"/>
      <c r="G497" s="84"/>
      <c r="H497" s="69"/>
      <c r="I497" s="69"/>
      <c r="J497" s="69"/>
      <c r="K497" s="102"/>
    </row>
    <row r="498" spans="3:11" ht="15.75" x14ac:dyDescent="0.25">
      <c r="C498" s="172" t="s">
        <v>1309</v>
      </c>
      <c r="D498" s="230" t="s">
        <v>1410</v>
      </c>
      <c r="E498" s="84"/>
      <c r="F498" s="84"/>
      <c r="G498" s="84"/>
      <c r="H498" s="69"/>
      <c r="I498" s="69"/>
      <c r="J498" s="69"/>
      <c r="K498" s="102"/>
    </row>
    <row r="499" spans="3:11" ht="18.75" x14ac:dyDescent="0.25">
      <c r="C499" s="173" t="str">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 xml:space="preserve">1.Integrar redes regionales tales como: MUNDANEUM, UDEFAL, ACAAI (Arquitectura).  Instituto Internacional de Teatro y Red Centroamericana de Danza (Arte), ADUH, ODUCC, FISU-América y FISU (Educación Física). Red Carolina Honduras, ACALING, Red de Estudios Culturales en Centroamérica, Red de Estudios Culturales de Latinoamérica (Letras). Red KIPUS, CSUCA (Pedagogía). La asociación TESOL (Lenguas Extranjeras), xxx(250 dólares aprox. por red). Integrar la Asociación Académica de Filosofía y la Asociación Latinoamericana de Filosofía de la Educación, en el III trimestre (Filosofía). </v>
      </c>
      <c r="D499" s="31"/>
      <c r="E499" s="84"/>
      <c r="F499" s="84"/>
      <c r="G499" s="84"/>
      <c r="H499" s="69"/>
      <c r="I499" s="69"/>
      <c r="J499" s="69"/>
      <c r="K499" s="102"/>
    </row>
    <row r="500" spans="3:11" ht="15.75" thickBot="1" x14ac:dyDescent="0.3">
      <c r="C500" s="254"/>
      <c r="D500" s="254"/>
      <c r="E500" s="254"/>
      <c r="F500" s="84"/>
      <c r="G500" s="69"/>
      <c r="H500" s="69"/>
      <c r="I500" s="69"/>
      <c r="J500" s="254"/>
      <c r="K500" s="254"/>
    </row>
    <row r="501" spans="3:11" ht="30.75" thickBot="1" x14ac:dyDescent="0.3">
      <c r="C501" s="117" t="s">
        <v>1311</v>
      </c>
      <c r="D501" s="117" t="s">
        <v>99</v>
      </c>
      <c r="E501" s="124" t="s">
        <v>1313</v>
      </c>
      <c r="F501" s="123" t="s">
        <v>1314</v>
      </c>
      <c r="G501" s="121" t="s">
        <v>1315</v>
      </c>
      <c r="H501" s="124" t="s">
        <v>1316</v>
      </c>
      <c r="I501" s="121" t="s">
        <v>711</v>
      </c>
      <c r="J501" s="121" t="s">
        <v>1317</v>
      </c>
      <c r="K501" s="121" t="s">
        <v>1318</v>
      </c>
    </row>
    <row r="502" spans="3:11" x14ac:dyDescent="0.25">
      <c r="C502" s="183" t="s">
        <v>1284</v>
      </c>
      <c r="D502" s="184"/>
      <c r="E502" s="182">
        <f>HLOOKUP(C502,$AH$2:$BU$3,2,0)</f>
        <v>620</v>
      </c>
      <c r="F502" s="87">
        <f t="shared" ref="F502:F536" si="24">D502*E502</f>
        <v>0</v>
      </c>
      <c r="G502" s="146"/>
      <c r="H502" s="130" t="s">
        <v>323</v>
      </c>
      <c r="I502" s="118" t="str">
        <f>VLOOKUP(H502,Presupuesto!$B$11:$C$565,2,0)</f>
        <v>OTROS SERVICIOS COMERCIALES Y FINANCIEROS</v>
      </c>
      <c r="J502" s="181" t="s">
        <v>81</v>
      </c>
      <c r="K502" s="88" t="s">
        <v>719</v>
      </c>
    </row>
    <row r="503" spans="3:11" x14ac:dyDescent="0.25">
      <c r="C503" s="129" t="s">
        <v>1411</v>
      </c>
      <c r="D503" s="144">
        <v>14</v>
      </c>
      <c r="E503" s="112">
        <v>5750</v>
      </c>
      <c r="F503" s="87">
        <f t="shared" si="24"/>
        <v>80500</v>
      </c>
      <c r="G503" s="146" t="s">
        <v>703</v>
      </c>
      <c r="H503" s="130" t="s">
        <v>323</v>
      </c>
      <c r="I503" s="118" t="str">
        <f>VLOOKUP(H503,Presupuesto!$B$11:$C$565,2,0)</f>
        <v>OTROS SERVICIOS COMERCIALES Y FINANCIEROS</v>
      </c>
      <c r="J503" s="88" t="s">
        <v>63</v>
      </c>
      <c r="K503" s="88" t="s">
        <v>728</v>
      </c>
    </row>
    <row r="504" spans="3:11" hidden="1" x14ac:dyDescent="0.25">
      <c r="C504" s="129"/>
      <c r="D504" s="144"/>
      <c r="E504" s="112"/>
      <c r="F504" s="87">
        <f t="shared" si="24"/>
        <v>0</v>
      </c>
      <c r="G504" s="146"/>
      <c r="H504" s="130"/>
      <c r="I504" s="118" t="e">
        <f>VLOOKUP(H504,Presupuesto!$B$11:$C$565,2,0)</f>
        <v>#N/A</v>
      </c>
      <c r="J504" s="88" t="str">
        <f t="shared" ref="J504:J536" si="25">$J$502</f>
        <v>Desarrollo del Sistema de Educación Superior</v>
      </c>
      <c r="K504" s="88" t="s">
        <v>720</v>
      </c>
    </row>
    <row r="505" spans="3:11" hidden="1" x14ac:dyDescent="0.25">
      <c r="C505" s="129"/>
      <c r="D505" s="144"/>
      <c r="E505" s="112"/>
      <c r="F505" s="87">
        <f t="shared" si="24"/>
        <v>0</v>
      </c>
      <c r="G505" s="146"/>
      <c r="H505" s="130"/>
      <c r="I505" s="118" t="e">
        <f>VLOOKUP(H505,Presupuesto!$B$11:$C$565,2,0)</f>
        <v>#N/A</v>
      </c>
      <c r="J505" s="88" t="str">
        <f t="shared" si="25"/>
        <v>Desarrollo del Sistema de Educación Superior</v>
      </c>
      <c r="K505" s="88" t="s">
        <v>720</v>
      </c>
    </row>
    <row r="506" spans="3:11" hidden="1" x14ac:dyDescent="0.25">
      <c r="C506" s="129"/>
      <c r="D506" s="144"/>
      <c r="E506" s="112"/>
      <c r="F506" s="87">
        <f t="shared" si="24"/>
        <v>0</v>
      </c>
      <c r="G506" s="146"/>
      <c r="H506" s="130"/>
      <c r="I506" s="118" t="e">
        <f>VLOOKUP(H506,Presupuesto!$B$11:$C$565,2,0)</f>
        <v>#N/A</v>
      </c>
      <c r="J506" s="88" t="str">
        <f t="shared" si="25"/>
        <v>Desarrollo del Sistema de Educación Superior</v>
      </c>
      <c r="K506" s="88" t="s">
        <v>720</v>
      </c>
    </row>
    <row r="507" spans="3:11" hidden="1" x14ac:dyDescent="0.25">
      <c r="C507" s="129"/>
      <c r="D507" s="144"/>
      <c r="E507" s="112"/>
      <c r="F507" s="87">
        <f t="shared" si="24"/>
        <v>0</v>
      </c>
      <c r="G507" s="146"/>
      <c r="H507" s="130"/>
      <c r="I507" s="118" t="e">
        <f>VLOOKUP(H507,Presupuesto!$B$11:$C$565,2,0)</f>
        <v>#N/A</v>
      </c>
      <c r="J507" s="88" t="str">
        <f t="shared" si="25"/>
        <v>Desarrollo del Sistema de Educación Superior</v>
      </c>
      <c r="K507" s="88" t="s">
        <v>729</v>
      </c>
    </row>
    <row r="508" spans="3:11" hidden="1" x14ac:dyDescent="0.25">
      <c r="C508" s="129"/>
      <c r="D508" s="144"/>
      <c r="E508" s="112"/>
      <c r="F508" s="87">
        <f t="shared" si="24"/>
        <v>0</v>
      </c>
      <c r="G508" s="146"/>
      <c r="H508" s="130"/>
      <c r="I508" s="118" t="e">
        <f>VLOOKUP(H508,Presupuesto!$B$11:$C$565,2,0)</f>
        <v>#N/A</v>
      </c>
      <c r="J508" s="88" t="str">
        <f t="shared" si="25"/>
        <v>Desarrollo del Sistema de Educación Superior</v>
      </c>
      <c r="K508" s="88" t="s">
        <v>720</v>
      </c>
    </row>
    <row r="509" spans="3:11" hidden="1" x14ac:dyDescent="0.25">
      <c r="C509" s="129"/>
      <c r="D509" s="144"/>
      <c r="E509" s="112"/>
      <c r="F509" s="87">
        <f t="shared" si="24"/>
        <v>0</v>
      </c>
      <c r="G509" s="146"/>
      <c r="H509" s="130"/>
      <c r="I509" s="118" t="e">
        <f>VLOOKUP(H509,Presupuesto!$B$11:$C$565,2,0)</f>
        <v>#N/A</v>
      </c>
      <c r="J509" s="88" t="str">
        <f t="shared" si="25"/>
        <v>Desarrollo del Sistema de Educación Superior</v>
      </c>
      <c r="K509" s="88" t="s">
        <v>720</v>
      </c>
    </row>
    <row r="510" spans="3:11" hidden="1" x14ac:dyDescent="0.25">
      <c r="C510" s="129"/>
      <c r="D510" s="144"/>
      <c r="E510" s="112"/>
      <c r="F510" s="87">
        <f t="shared" si="24"/>
        <v>0</v>
      </c>
      <c r="G510" s="146"/>
      <c r="H510" s="130"/>
      <c r="I510" s="118" t="e">
        <f>VLOOKUP(H510,Presupuesto!$B$11:$C$565,2,0)</f>
        <v>#N/A</v>
      </c>
      <c r="J510" s="88" t="str">
        <f t="shared" si="25"/>
        <v>Desarrollo del Sistema de Educación Superior</v>
      </c>
      <c r="K510" s="88" t="s">
        <v>720</v>
      </c>
    </row>
    <row r="511" spans="3:11" hidden="1" x14ac:dyDescent="0.25">
      <c r="C511" s="129"/>
      <c r="D511" s="144"/>
      <c r="E511" s="112"/>
      <c r="F511" s="87">
        <f t="shared" si="24"/>
        <v>0</v>
      </c>
      <c r="G511" s="146"/>
      <c r="H511" s="130"/>
      <c r="I511" s="118" t="e">
        <f>VLOOKUP(H511,Presupuesto!$B$11:$C$565,2,0)</f>
        <v>#N/A</v>
      </c>
      <c r="J511" s="88" t="str">
        <f t="shared" si="25"/>
        <v>Desarrollo del Sistema de Educación Superior</v>
      </c>
      <c r="K511" s="88" t="s">
        <v>720</v>
      </c>
    </row>
    <row r="512" spans="3:11" hidden="1" x14ac:dyDescent="0.25">
      <c r="C512" s="129"/>
      <c r="D512" s="144"/>
      <c r="E512" s="112"/>
      <c r="F512" s="87">
        <f t="shared" si="24"/>
        <v>0</v>
      </c>
      <c r="G512" s="146"/>
      <c r="H512" s="130"/>
      <c r="I512" s="118" t="e">
        <f>VLOOKUP(H512,Presupuesto!$B$11:$C$565,2,0)</f>
        <v>#N/A</v>
      </c>
      <c r="J512" s="88" t="str">
        <f t="shared" si="25"/>
        <v>Desarrollo del Sistema de Educación Superior</v>
      </c>
      <c r="K512" s="88" t="s">
        <v>720</v>
      </c>
    </row>
    <row r="513" spans="3:11" hidden="1" x14ac:dyDescent="0.25">
      <c r="C513" s="129"/>
      <c r="D513" s="144"/>
      <c r="E513" s="112"/>
      <c r="F513" s="87">
        <f t="shared" si="24"/>
        <v>0</v>
      </c>
      <c r="G513" s="146"/>
      <c r="H513" s="130"/>
      <c r="I513" s="118" t="e">
        <f>VLOOKUP(H513,Presupuesto!$B$11:$C$565,2,0)</f>
        <v>#N/A</v>
      </c>
      <c r="J513" s="88" t="str">
        <f t="shared" si="25"/>
        <v>Desarrollo del Sistema de Educación Superior</v>
      </c>
      <c r="K513" s="88" t="s">
        <v>720</v>
      </c>
    </row>
    <row r="514" spans="3:11" hidden="1" x14ac:dyDescent="0.25">
      <c r="C514" s="129"/>
      <c r="D514" s="144"/>
      <c r="E514" s="112"/>
      <c r="F514" s="87">
        <f t="shared" si="24"/>
        <v>0</v>
      </c>
      <c r="G514" s="146"/>
      <c r="H514" s="130"/>
      <c r="I514" s="118" t="e">
        <f>VLOOKUP(H514,Presupuesto!$B$11:$C$565,2,0)</f>
        <v>#N/A</v>
      </c>
      <c r="J514" s="88" t="str">
        <f t="shared" si="25"/>
        <v>Desarrollo del Sistema de Educación Superior</v>
      </c>
      <c r="K514" s="88" t="s">
        <v>720</v>
      </c>
    </row>
    <row r="515" spans="3:11" hidden="1" x14ac:dyDescent="0.25">
      <c r="C515" s="129"/>
      <c r="D515" s="144"/>
      <c r="E515" s="112"/>
      <c r="F515" s="87">
        <f t="shared" si="24"/>
        <v>0</v>
      </c>
      <c r="G515" s="146"/>
      <c r="H515" s="130"/>
      <c r="I515" s="118" t="e">
        <f>VLOOKUP(H515,Presupuesto!$B$11:$C$565,2,0)</f>
        <v>#N/A</v>
      </c>
      <c r="J515" s="88" t="str">
        <f t="shared" si="25"/>
        <v>Desarrollo del Sistema de Educación Superior</v>
      </c>
      <c r="K515" s="88" t="s">
        <v>720</v>
      </c>
    </row>
    <row r="516" spans="3:11" hidden="1" x14ac:dyDescent="0.25">
      <c r="C516" s="129"/>
      <c r="D516" s="144"/>
      <c r="E516" s="112"/>
      <c r="F516" s="87">
        <f t="shared" si="24"/>
        <v>0</v>
      </c>
      <c r="G516" s="146"/>
      <c r="H516" s="130"/>
      <c r="I516" s="118" t="e">
        <f>VLOOKUP(H516,Presupuesto!$B$11:$C$565,2,0)</f>
        <v>#N/A</v>
      </c>
      <c r="J516" s="88" t="str">
        <f t="shared" si="25"/>
        <v>Desarrollo del Sistema de Educación Superior</v>
      </c>
      <c r="K516" s="88" t="s">
        <v>720</v>
      </c>
    </row>
    <row r="517" spans="3:11" hidden="1" x14ac:dyDescent="0.25">
      <c r="C517" s="129"/>
      <c r="D517" s="144"/>
      <c r="E517" s="112"/>
      <c r="F517" s="87">
        <f t="shared" si="24"/>
        <v>0</v>
      </c>
      <c r="G517" s="146"/>
      <c r="H517" s="130"/>
      <c r="I517" s="118" t="e">
        <f>VLOOKUP(H517,Presupuesto!$B$11:$C$565,2,0)</f>
        <v>#N/A</v>
      </c>
      <c r="J517" s="88" t="str">
        <f t="shared" si="25"/>
        <v>Desarrollo del Sistema de Educación Superior</v>
      </c>
      <c r="K517" s="88" t="s">
        <v>720</v>
      </c>
    </row>
    <row r="518" spans="3:11" hidden="1" x14ac:dyDescent="0.25">
      <c r="C518" s="129"/>
      <c r="D518" s="144"/>
      <c r="E518" s="112"/>
      <c r="F518" s="87">
        <f t="shared" si="24"/>
        <v>0</v>
      </c>
      <c r="G518" s="146"/>
      <c r="H518" s="130"/>
      <c r="I518" s="118" t="e">
        <f>VLOOKUP(H518,Presupuesto!$B$11:$C$565,2,0)</f>
        <v>#N/A</v>
      </c>
      <c r="J518" s="88" t="str">
        <f t="shared" si="25"/>
        <v>Desarrollo del Sistema de Educación Superior</v>
      </c>
      <c r="K518" s="88" t="s">
        <v>720</v>
      </c>
    </row>
    <row r="519" spans="3:11" hidden="1" x14ac:dyDescent="0.25">
      <c r="C519" s="129"/>
      <c r="D519" s="144"/>
      <c r="E519" s="112"/>
      <c r="F519" s="87">
        <f t="shared" si="24"/>
        <v>0</v>
      </c>
      <c r="G519" s="146"/>
      <c r="H519" s="130"/>
      <c r="I519" s="118" t="e">
        <f>VLOOKUP(H519,Presupuesto!$B$11:$C$565,2,0)</f>
        <v>#N/A</v>
      </c>
      <c r="J519" s="88" t="str">
        <f t="shared" si="25"/>
        <v>Desarrollo del Sistema de Educación Superior</v>
      </c>
      <c r="K519" s="88" t="s">
        <v>720</v>
      </c>
    </row>
    <row r="520" spans="3:11" hidden="1" x14ac:dyDescent="0.25">
      <c r="C520" s="129"/>
      <c r="D520" s="144"/>
      <c r="E520" s="112"/>
      <c r="F520" s="87">
        <f t="shared" si="24"/>
        <v>0</v>
      </c>
      <c r="G520" s="146"/>
      <c r="H520" s="130"/>
      <c r="I520" s="118" t="e">
        <f>VLOOKUP(H520,Presupuesto!$B$11:$C$565,2,0)</f>
        <v>#N/A</v>
      </c>
      <c r="J520" s="88" t="str">
        <f t="shared" si="25"/>
        <v>Desarrollo del Sistema de Educación Superior</v>
      </c>
      <c r="K520" s="88" t="s">
        <v>720</v>
      </c>
    </row>
    <row r="521" spans="3:11" hidden="1" x14ac:dyDescent="0.25">
      <c r="C521" s="129"/>
      <c r="D521" s="144"/>
      <c r="E521" s="112"/>
      <c r="F521" s="87">
        <f t="shared" si="24"/>
        <v>0</v>
      </c>
      <c r="G521" s="146"/>
      <c r="H521" s="130"/>
      <c r="I521" s="118" t="e">
        <f>VLOOKUP(H521,Presupuesto!$B$11:$C$565,2,0)</f>
        <v>#N/A</v>
      </c>
      <c r="J521" s="88" t="str">
        <f t="shared" si="25"/>
        <v>Desarrollo del Sistema de Educación Superior</v>
      </c>
      <c r="K521" s="88" t="s">
        <v>720</v>
      </c>
    </row>
    <row r="522" spans="3:11" hidden="1" x14ac:dyDescent="0.25">
      <c r="C522" s="129"/>
      <c r="D522" s="144"/>
      <c r="E522" s="112"/>
      <c r="F522" s="87">
        <f t="shared" si="24"/>
        <v>0</v>
      </c>
      <c r="G522" s="146"/>
      <c r="H522" s="130"/>
      <c r="I522" s="118" t="e">
        <f>VLOOKUP(H522,Presupuesto!$B$11:$C$565,2,0)</f>
        <v>#N/A</v>
      </c>
      <c r="J522" s="88" t="str">
        <f t="shared" si="25"/>
        <v>Desarrollo del Sistema de Educación Superior</v>
      </c>
      <c r="K522" s="88" t="s">
        <v>720</v>
      </c>
    </row>
    <row r="523" spans="3:11" hidden="1" x14ac:dyDescent="0.25">
      <c r="C523" s="129"/>
      <c r="D523" s="144"/>
      <c r="E523" s="112"/>
      <c r="F523" s="87">
        <f t="shared" si="24"/>
        <v>0</v>
      </c>
      <c r="G523" s="146"/>
      <c r="H523" s="130"/>
      <c r="I523" s="118" t="e">
        <f>VLOOKUP(H523,Presupuesto!$B$11:$C$565,2,0)</f>
        <v>#N/A</v>
      </c>
      <c r="J523" s="88" t="str">
        <f t="shared" si="25"/>
        <v>Desarrollo del Sistema de Educación Superior</v>
      </c>
      <c r="K523" s="88" t="s">
        <v>720</v>
      </c>
    </row>
    <row r="524" spans="3:11" hidden="1" x14ac:dyDescent="0.25">
      <c r="C524" s="131"/>
      <c r="D524" s="137"/>
      <c r="E524" s="108"/>
      <c r="F524" s="87">
        <f t="shared" si="24"/>
        <v>0</v>
      </c>
      <c r="G524" s="146"/>
      <c r="H524" s="132"/>
      <c r="I524" s="118" t="e">
        <f>VLOOKUP(H524,Presupuesto!$B$11:$C$565,2,0)</f>
        <v>#N/A</v>
      </c>
      <c r="J524" s="88" t="str">
        <f t="shared" si="25"/>
        <v>Desarrollo del Sistema de Educación Superior</v>
      </c>
      <c r="K524" s="88" t="s">
        <v>720</v>
      </c>
    </row>
    <row r="525" spans="3:11" hidden="1" x14ac:dyDescent="0.25">
      <c r="C525" s="131"/>
      <c r="D525" s="137"/>
      <c r="E525" s="108"/>
      <c r="F525" s="87">
        <f t="shared" si="24"/>
        <v>0</v>
      </c>
      <c r="G525" s="146"/>
      <c r="H525" s="132"/>
      <c r="I525" s="118" t="e">
        <f>VLOOKUP(H525,Presupuesto!$B$11:$C$565,2,0)</f>
        <v>#N/A</v>
      </c>
      <c r="J525" s="88" t="str">
        <f t="shared" si="25"/>
        <v>Desarrollo del Sistema de Educación Superior</v>
      </c>
      <c r="K525" s="88" t="s">
        <v>720</v>
      </c>
    </row>
    <row r="526" spans="3:11" hidden="1" x14ac:dyDescent="0.25">
      <c r="C526" s="131"/>
      <c r="D526" s="137"/>
      <c r="E526" s="108"/>
      <c r="F526" s="87">
        <f t="shared" si="24"/>
        <v>0</v>
      </c>
      <c r="G526" s="146"/>
      <c r="H526" s="132"/>
      <c r="I526" s="118" t="e">
        <f>VLOOKUP(H526,Presupuesto!$B$11:$C$565,2,0)</f>
        <v>#N/A</v>
      </c>
      <c r="J526" s="88" t="str">
        <f t="shared" si="25"/>
        <v>Desarrollo del Sistema de Educación Superior</v>
      </c>
      <c r="K526" s="88" t="s">
        <v>720</v>
      </c>
    </row>
    <row r="527" spans="3:11" hidden="1" x14ac:dyDescent="0.25">
      <c r="C527" s="131"/>
      <c r="D527" s="137"/>
      <c r="E527" s="108"/>
      <c r="F527" s="87">
        <f t="shared" si="24"/>
        <v>0</v>
      </c>
      <c r="G527" s="146"/>
      <c r="H527" s="132"/>
      <c r="I527" s="118" t="e">
        <f>VLOOKUP(H527,Presupuesto!$B$11:$C$565,2,0)</f>
        <v>#N/A</v>
      </c>
      <c r="J527" s="88" t="str">
        <f t="shared" si="25"/>
        <v>Desarrollo del Sistema de Educación Superior</v>
      </c>
      <c r="K527" s="88" t="s">
        <v>720</v>
      </c>
    </row>
    <row r="528" spans="3:11" hidden="1" x14ac:dyDescent="0.25">
      <c r="C528" s="131"/>
      <c r="D528" s="137"/>
      <c r="E528" s="108"/>
      <c r="F528" s="87">
        <f t="shared" si="24"/>
        <v>0</v>
      </c>
      <c r="G528" s="146"/>
      <c r="H528" s="132"/>
      <c r="I528" s="118" t="e">
        <f>VLOOKUP(H528,Presupuesto!$B$11:$C$565,2,0)</f>
        <v>#N/A</v>
      </c>
      <c r="J528" s="88" t="str">
        <f t="shared" si="25"/>
        <v>Desarrollo del Sistema de Educación Superior</v>
      </c>
      <c r="K528" s="88" t="s">
        <v>720</v>
      </c>
    </row>
    <row r="529" spans="3:11" hidden="1" x14ac:dyDescent="0.25">
      <c r="C529" s="131"/>
      <c r="D529" s="137"/>
      <c r="E529" s="108"/>
      <c r="F529" s="87">
        <f t="shared" si="24"/>
        <v>0</v>
      </c>
      <c r="G529" s="146"/>
      <c r="H529" s="132"/>
      <c r="I529" s="118" t="e">
        <f>VLOOKUP(H529,Presupuesto!$B$11:$C$565,2,0)</f>
        <v>#N/A</v>
      </c>
      <c r="J529" s="88" t="str">
        <f t="shared" si="25"/>
        <v>Desarrollo del Sistema de Educación Superior</v>
      </c>
      <c r="K529" s="88" t="s">
        <v>720</v>
      </c>
    </row>
    <row r="530" spans="3:11" hidden="1" x14ac:dyDescent="0.25">
      <c r="C530" s="131"/>
      <c r="D530" s="137"/>
      <c r="E530" s="108"/>
      <c r="F530" s="87">
        <f t="shared" si="24"/>
        <v>0</v>
      </c>
      <c r="G530" s="146"/>
      <c r="H530" s="132"/>
      <c r="I530" s="118" t="e">
        <f>VLOOKUP(H530,Presupuesto!$B$11:$C$565,2,0)</f>
        <v>#N/A</v>
      </c>
      <c r="J530" s="88" t="str">
        <f t="shared" si="25"/>
        <v>Desarrollo del Sistema de Educación Superior</v>
      </c>
      <c r="K530" s="88" t="s">
        <v>720</v>
      </c>
    </row>
    <row r="531" spans="3:11" hidden="1" x14ac:dyDescent="0.25">
      <c r="C531" s="131"/>
      <c r="D531" s="137"/>
      <c r="E531" s="108"/>
      <c r="F531" s="87">
        <f t="shared" si="24"/>
        <v>0</v>
      </c>
      <c r="G531" s="146"/>
      <c r="H531" s="132"/>
      <c r="I531" s="118" t="e">
        <f>VLOOKUP(H531,Presupuesto!$B$11:$C$565,2,0)</f>
        <v>#N/A</v>
      </c>
      <c r="J531" s="88" t="str">
        <f t="shared" si="25"/>
        <v>Desarrollo del Sistema de Educación Superior</v>
      </c>
      <c r="K531" s="88" t="s">
        <v>720</v>
      </c>
    </row>
    <row r="532" spans="3:11" hidden="1" x14ac:dyDescent="0.25">
      <c r="C532" s="133"/>
      <c r="D532" s="137"/>
      <c r="E532" s="108"/>
      <c r="F532" s="87">
        <f t="shared" si="24"/>
        <v>0</v>
      </c>
      <c r="G532" s="146"/>
      <c r="H532" s="134"/>
      <c r="I532" s="118" t="e">
        <f>VLOOKUP(H532,Presupuesto!$B$11:$C$565,2,0)</f>
        <v>#N/A</v>
      </c>
      <c r="J532" s="88" t="str">
        <f t="shared" si="25"/>
        <v>Desarrollo del Sistema de Educación Superior</v>
      </c>
      <c r="K532" s="88" t="s">
        <v>732</v>
      </c>
    </row>
    <row r="533" spans="3:11" hidden="1" x14ac:dyDescent="0.25">
      <c r="C533" s="133"/>
      <c r="D533" s="137"/>
      <c r="E533" s="108"/>
      <c r="F533" s="87">
        <f t="shared" si="24"/>
        <v>0</v>
      </c>
      <c r="G533" s="146"/>
      <c r="H533" s="134"/>
      <c r="I533" s="118" t="e">
        <f>VLOOKUP(H533,Presupuesto!$B$11:$C$565,2,0)</f>
        <v>#N/A</v>
      </c>
      <c r="J533" s="88" t="str">
        <f t="shared" si="25"/>
        <v>Desarrollo del Sistema de Educación Superior</v>
      </c>
      <c r="K533" s="88" t="s">
        <v>720</v>
      </c>
    </row>
    <row r="534" spans="3:11" hidden="1" x14ac:dyDescent="0.25">
      <c r="C534" s="133"/>
      <c r="D534" s="137"/>
      <c r="E534" s="108"/>
      <c r="F534" s="87">
        <f t="shared" si="24"/>
        <v>0</v>
      </c>
      <c r="G534" s="146"/>
      <c r="H534" s="134"/>
      <c r="I534" s="118" t="e">
        <f>VLOOKUP(H534,Presupuesto!$B$11:$C$565,2,0)</f>
        <v>#N/A</v>
      </c>
      <c r="J534" s="88" t="str">
        <f t="shared" si="25"/>
        <v>Desarrollo del Sistema de Educación Superior</v>
      </c>
      <c r="K534" s="88" t="s">
        <v>720</v>
      </c>
    </row>
    <row r="535" spans="3:11" hidden="1" x14ac:dyDescent="0.25">
      <c r="C535" s="133"/>
      <c r="D535" s="137"/>
      <c r="E535" s="108"/>
      <c r="F535" s="87">
        <f t="shared" si="24"/>
        <v>0</v>
      </c>
      <c r="G535" s="146"/>
      <c r="H535" s="134"/>
      <c r="I535" s="118" t="e">
        <f>VLOOKUP(H535,Presupuesto!$B$11:$C$565,2,0)</f>
        <v>#N/A</v>
      </c>
      <c r="J535" s="88" t="str">
        <f t="shared" si="25"/>
        <v>Desarrollo del Sistema de Educación Superior</v>
      </c>
      <c r="K535" s="88" t="s">
        <v>720</v>
      </c>
    </row>
    <row r="536" spans="3:11" ht="15.75" hidden="1" thickBot="1" x14ac:dyDescent="0.3">
      <c r="C536" s="135"/>
      <c r="D536" s="145"/>
      <c r="E536" s="93"/>
      <c r="F536" s="95">
        <f t="shared" si="24"/>
        <v>0</v>
      </c>
      <c r="G536" s="147"/>
      <c r="H536" s="136"/>
      <c r="I536" s="120" t="e">
        <f>VLOOKUP(H536,Presupuesto!$B$11:$C$565,2,0)</f>
        <v>#N/A</v>
      </c>
      <c r="J536" s="96" t="str">
        <f t="shared" si="25"/>
        <v>Desarrollo del Sistema de Educación Superior</v>
      </c>
      <c r="K536" s="113" t="s">
        <v>719</v>
      </c>
    </row>
    <row r="538" spans="3:11" ht="15.75" thickBot="1" x14ac:dyDescent="0.3">
      <c r="C538" s="254"/>
      <c r="D538" s="254"/>
      <c r="E538" s="254"/>
      <c r="F538" s="254"/>
      <c r="G538" s="243"/>
      <c r="H538" s="254"/>
      <c r="I538" s="254"/>
      <c r="J538" s="254"/>
      <c r="K538" s="254"/>
    </row>
    <row r="539" spans="3:11" ht="15.75" thickBot="1" x14ac:dyDescent="0.3">
      <c r="C539" s="143" t="s">
        <v>1385</v>
      </c>
      <c r="D539" s="231">
        <f>SUM(F546:F580)</f>
        <v>500000</v>
      </c>
      <c r="E539" s="254"/>
      <c r="F539" s="68"/>
      <c r="G539" s="72"/>
      <c r="H539" s="68"/>
      <c r="I539" s="68"/>
      <c r="J539" s="254"/>
      <c r="K539" s="254"/>
    </row>
    <row r="540" spans="3:11" x14ac:dyDescent="0.25">
      <c r="C540" s="68"/>
      <c r="D540" s="31"/>
      <c r="E540" s="84"/>
      <c r="F540" s="84"/>
      <c r="G540" s="84"/>
      <c r="H540" s="69"/>
      <c r="I540" s="69"/>
      <c r="J540" s="69"/>
      <c r="K540" s="102"/>
    </row>
    <row r="541" spans="3:11" x14ac:dyDescent="0.25">
      <c r="C541" s="68"/>
      <c r="D541" s="31"/>
      <c r="E541" s="84"/>
      <c r="F541" s="84"/>
      <c r="G541" s="84"/>
      <c r="H541" s="69"/>
      <c r="I541" s="69"/>
      <c r="J541" s="69"/>
      <c r="K541" s="102"/>
    </row>
    <row r="542" spans="3:11" ht="15.75" x14ac:dyDescent="0.25">
      <c r="C542" s="172" t="s">
        <v>1309</v>
      </c>
      <c r="D542" s="230" t="s">
        <v>1412</v>
      </c>
      <c r="E542" s="84"/>
      <c r="F542" s="84"/>
      <c r="G542" s="84"/>
      <c r="H542" s="69"/>
      <c r="I542" s="69"/>
      <c r="J542" s="69"/>
      <c r="K542" s="102"/>
    </row>
    <row r="543" spans="3:11" ht="18.75" x14ac:dyDescent="0.25">
      <c r="C543" s="173" t="str">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5. Desarrollar el I Foro Nacional de Arte Hondureño como plataforma para crear una red nacional de artistas con miras a internacionalizarla.</v>
      </c>
      <c r="D543" s="31"/>
      <c r="E543" s="84"/>
      <c r="F543" s="84"/>
      <c r="G543" s="84"/>
      <c r="H543" s="69"/>
      <c r="I543" s="69"/>
      <c r="J543" s="69"/>
      <c r="K543" s="102"/>
    </row>
    <row r="544" spans="3:11" ht="15.75" thickBot="1" x14ac:dyDescent="0.3">
      <c r="C544" s="254"/>
      <c r="D544" s="254"/>
      <c r="E544" s="254"/>
      <c r="F544" s="84"/>
      <c r="G544" s="69"/>
      <c r="H544" s="69"/>
      <c r="I544" s="69"/>
      <c r="J544" s="254"/>
      <c r="K544" s="254"/>
    </row>
    <row r="545" spans="3:11" ht="30.75" thickBot="1" x14ac:dyDescent="0.3">
      <c r="C545" s="117" t="s">
        <v>1311</v>
      </c>
      <c r="D545" s="117" t="s">
        <v>99</v>
      </c>
      <c r="E545" s="124" t="s">
        <v>1313</v>
      </c>
      <c r="F545" s="123" t="s">
        <v>1314</v>
      </c>
      <c r="G545" s="121" t="s">
        <v>1315</v>
      </c>
      <c r="H545" s="124" t="s">
        <v>1316</v>
      </c>
      <c r="I545" s="121" t="s">
        <v>711</v>
      </c>
      <c r="J545" s="121" t="s">
        <v>1317</v>
      </c>
      <c r="K545" s="121" t="s">
        <v>1318</v>
      </c>
    </row>
    <row r="546" spans="3:11" hidden="1" x14ac:dyDescent="0.25">
      <c r="C546" s="183" t="s">
        <v>1284</v>
      </c>
      <c r="D546" s="184"/>
      <c r="E546" s="182">
        <f>HLOOKUP(C546,$AH$2:$BU$3,2,0)</f>
        <v>620</v>
      </c>
      <c r="F546" s="87">
        <f t="shared" ref="F546:F580" si="26">D546*E546</f>
        <v>0</v>
      </c>
      <c r="G546" s="146"/>
      <c r="H546" s="130"/>
      <c r="I546" s="118" t="e">
        <f>VLOOKUP(H546,Presupuesto!$B$11:$C$565,2,0)</f>
        <v>#N/A</v>
      </c>
      <c r="J546" s="181" t="s">
        <v>63</v>
      </c>
      <c r="K546" s="88" t="s">
        <v>719</v>
      </c>
    </row>
    <row r="547" spans="3:11" x14ac:dyDescent="0.25">
      <c r="C547" s="129" t="s">
        <v>1413</v>
      </c>
      <c r="D547" s="144">
        <v>1</v>
      </c>
      <c r="E547" s="112">
        <v>500000</v>
      </c>
      <c r="F547" s="87">
        <f t="shared" si="26"/>
        <v>500000</v>
      </c>
      <c r="G547" s="146" t="s">
        <v>703</v>
      </c>
      <c r="H547" s="130" t="s">
        <v>352</v>
      </c>
      <c r="I547" s="118" t="str">
        <f>VLOOKUP(H547,Presupuesto!$B$11:$C$565,2,0)</f>
        <v>SERVICIOS CEREMONIAL Y PROTOCOLO</v>
      </c>
      <c r="J547" s="88" t="str">
        <f>$J$546</f>
        <v>Gestión del Conocimiento</v>
      </c>
      <c r="K547" s="88" t="s">
        <v>728</v>
      </c>
    </row>
    <row r="548" spans="3:11" hidden="1" x14ac:dyDescent="0.25">
      <c r="C548" s="129"/>
      <c r="D548" s="144"/>
      <c r="E548" s="112"/>
      <c r="F548" s="87">
        <f t="shared" si="26"/>
        <v>0</v>
      </c>
      <c r="G548" s="146"/>
      <c r="H548" s="130"/>
      <c r="I548" s="118" t="e">
        <f>VLOOKUP(H548,Presupuesto!$B$11:$C$565,2,0)</f>
        <v>#N/A</v>
      </c>
      <c r="J548" s="88" t="str">
        <f t="shared" ref="J548:J580" si="27">$J$546</f>
        <v>Gestión del Conocimiento</v>
      </c>
      <c r="K548" s="88" t="s">
        <v>720</v>
      </c>
    </row>
    <row r="549" spans="3:11" hidden="1" x14ac:dyDescent="0.25">
      <c r="C549" s="129"/>
      <c r="D549" s="144"/>
      <c r="E549" s="112"/>
      <c r="F549" s="87">
        <f t="shared" si="26"/>
        <v>0</v>
      </c>
      <c r="G549" s="146"/>
      <c r="H549" s="130"/>
      <c r="I549" s="118" t="e">
        <f>VLOOKUP(H549,Presupuesto!$B$11:$C$565,2,0)</f>
        <v>#N/A</v>
      </c>
      <c r="J549" s="88" t="str">
        <f t="shared" si="27"/>
        <v>Gestión del Conocimiento</v>
      </c>
      <c r="K549" s="88" t="s">
        <v>720</v>
      </c>
    </row>
    <row r="550" spans="3:11" hidden="1" x14ac:dyDescent="0.25">
      <c r="C550" s="129"/>
      <c r="D550" s="144"/>
      <c r="E550" s="112"/>
      <c r="F550" s="87">
        <f t="shared" si="26"/>
        <v>0</v>
      </c>
      <c r="G550" s="146"/>
      <c r="H550" s="130"/>
      <c r="I550" s="118" t="e">
        <f>VLOOKUP(H550,Presupuesto!$B$11:$C$565,2,0)</f>
        <v>#N/A</v>
      </c>
      <c r="J550" s="88" t="str">
        <f t="shared" si="27"/>
        <v>Gestión del Conocimiento</v>
      </c>
      <c r="K550" s="88" t="s">
        <v>720</v>
      </c>
    </row>
    <row r="551" spans="3:11" hidden="1" x14ac:dyDescent="0.25">
      <c r="C551" s="129"/>
      <c r="D551" s="144"/>
      <c r="E551" s="112"/>
      <c r="F551" s="87">
        <f t="shared" si="26"/>
        <v>0</v>
      </c>
      <c r="G551" s="146"/>
      <c r="H551" s="130"/>
      <c r="I551" s="118" t="e">
        <f>VLOOKUP(H551,Presupuesto!$B$11:$C$565,2,0)</f>
        <v>#N/A</v>
      </c>
      <c r="J551" s="88" t="str">
        <f t="shared" si="27"/>
        <v>Gestión del Conocimiento</v>
      </c>
      <c r="K551" s="88" t="s">
        <v>729</v>
      </c>
    </row>
    <row r="552" spans="3:11" hidden="1" x14ac:dyDescent="0.25">
      <c r="C552" s="129"/>
      <c r="D552" s="144"/>
      <c r="E552" s="112"/>
      <c r="F552" s="87">
        <f t="shared" si="26"/>
        <v>0</v>
      </c>
      <c r="G552" s="146"/>
      <c r="H552" s="130"/>
      <c r="I552" s="118" t="e">
        <f>VLOOKUP(H552,Presupuesto!$B$11:$C$565,2,0)</f>
        <v>#N/A</v>
      </c>
      <c r="J552" s="88" t="str">
        <f t="shared" si="27"/>
        <v>Gestión del Conocimiento</v>
      </c>
      <c r="K552" s="88" t="s">
        <v>720</v>
      </c>
    </row>
    <row r="553" spans="3:11" hidden="1" x14ac:dyDescent="0.25">
      <c r="C553" s="129"/>
      <c r="D553" s="144"/>
      <c r="E553" s="112"/>
      <c r="F553" s="87">
        <f t="shared" si="26"/>
        <v>0</v>
      </c>
      <c r="G553" s="146"/>
      <c r="H553" s="130"/>
      <c r="I553" s="118" t="e">
        <f>VLOOKUP(H553,Presupuesto!$B$11:$C$565,2,0)</f>
        <v>#N/A</v>
      </c>
      <c r="J553" s="88" t="str">
        <f t="shared" si="27"/>
        <v>Gestión del Conocimiento</v>
      </c>
      <c r="K553" s="88" t="s">
        <v>720</v>
      </c>
    </row>
    <row r="554" spans="3:11" hidden="1" x14ac:dyDescent="0.25">
      <c r="C554" s="129"/>
      <c r="D554" s="144"/>
      <c r="E554" s="112"/>
      <c r="F554" s="87">
        <f t="shared" si="26"/>
        <v>0</v>
      </c>
      <c r="G554" s="146"/>
      <c r="H554" s="130"/>
      <c r="I554" s="118" t="e">
        <f>VLOOKUP(H554,Presupuesto!$B$11:$C$565,2,0)</f>
        <v>#N/A</v>
      </c>
      <c r="J554" s="88" t="str">
        <f t="shared" si="27"/>
        <v>Gestión del Conocimiento</v>
      </c>
      <c r="K554" s="88" t="s">
        <v>720</v>
      </c>
    </row>
    <row r="555" spans="3:11" hidden="1" x14ac:dyDescent="0.25">
      <c r="C555" s="129"/>
      <c r="D555" s="144"/>
      <c r="E555" s="112"/>
      <c r="F555" s="87">
        <f t="shared" si="26"/>
        <v>0</v>
      </c>
      <c r="G555" s="146"/>
      <c r="H555" s="130"/>
      <c r="I555" s="118" t="e">
        <f>VLOOKUP(H555,Presupuesto!$B$11:$C$565,2,0)</f>
        <v>#N/A</v>
      </c>
      <c r="J555" s="88" t="str">
        <f t="shared" si="27"/>
        <v>Gestión del Conocimiento</v>
      </c>
      <c r="K555" s="88" t="s">
        <v>720</v>
      </c>
    </row>
    <row r="556" spans="3:11" hidden="1" x14ac:dyDescent="0.25">
      <c r="C556" s="129"/>
      <c r="D556" s="144"/>
      <c r="E556" s="112"/>
      <c r="F556" s="87">
        <f t="shared" si="26"/>
        <v>0</v>
      </c>
      <c r="G556" s="146"/>
      <c r="H556" s="130"/>
      <c r="I556" s="118" t="e">
        <f>VLOOKUP(H556,Presupuesto!$B$11:$C$565,2,0)</f>
        <v>#N/A</v>
      </c>
      <c r="J556" s="88" t="str">
        <f t="shared" si="27"/>
        <v>Gestión del Conocimiento</v>
      </c>
      <c r="K556" s="88" t="s">
        <v>720</v>
      </c>
    </row>
    <row r="557" spans="3:11" hidden="1" x14ac:dyDescent="0.25">
      <c r="C557" s="129"/>
      <c r="D557" s="144"/>
      <c r="E557" s="112"/>
      <c r="F557" s="87">
        <f t="shared" si="26"/>
        <v>0</v>
      </c>
      <c r="G557" s="146"/>
      <c r="H557" s="130"/>
      <c r="I557" s="118" t="e">
        <f>VLOOKUP(H557,Presupuesto!$B$11:$C$565,2,0)</f>
        <v>#N/A</v>
      </c>
      <c r="J557" s="88" t="str">
        <f t="shared" si="27"/>
        <v>Gestión del Conocimiento</v>
      </c>
      <c r="K557" s="88" t="s">
        <v>720</v>
      </c>
    </row>
    <row r="558" spans="3:11" hidden="1" x14ac:dyDescent="0.25">
      <c r="C558" s="129"/>
      <c r="D558" s="144"/>
      <c r="E558" s="112"/>
      <c r="F558" s="87">
        <f t="shared" si="26"/>
        <v>0</v>
      </c>
      <c r="G558" s="146"/>
      <c r="H558" s="130"/>
      <c r="I558" s="118" t="e">
        <f>VLOOKUP(H558,Presupuesto!$B$11:$C$565,2,0)</f>
        <v>#N/A</v>
      </c>
      <c r="J558" s="88" t="str">
        <f t="shared" si="27"/>
        <v>Gestión del Conocimiento</v>
      </c>
      <c r="K558" s="88" t="s">
        <v>720</v>
      </c>
    </row>
    <row r="559" spans="3:11" hidden="1" x14ac:dyDescent="0.25">
      <c r="C559" s="129"/>
      <c r="D559" s="144"/>
      <c r="E559" s="112"/>
      <c r="F559" s="87">
        <f t="shared" si="26"/>
        <v>0</v>
      </c>
      <c r="G559" s="146"/>
      <c r="H559" s="130"/>
      <c r="I559" s="118" t="e">
        <f>VLOOKUP(H559,Presupuesto!$B$11:$C$565,2,0)</f>
        <v>#N/A</v>
      </c>
      <c r="J559" s="88" t="str">
        <f t="shared" si="27"/>
        <v>Gestión del Conocimiento</v>
      </c>
      <c r="K559" s="88" t="s">
        <v>720</v>
      </c>
    </row>
    <row r="560" spans="3:11" hidden="1" x14ac:dyDescent="0.25">
      <c r="C560" s="129"/>
      <c r="D560" s="144"/>
      <c r="E560" s="112"/>
      <c r="F560" s="87">
        <f t="shared" si="26"/>
        <v>0</v>
      </c>
      <c r="G560" s="146"/>
      <c r="H560" s="130"/>
      <c r="I560" s="118" t="e">
        <f>VLOOKUP(H560,Presupuesto!$B$11:$C$565,2,0)</f>
        <v>#N/A</v>
      </c>
      <c r="J560" s="88" t="str">
        <f t="shared" si="27"/>
        <v>Gestión del Conocimiento</v>
      </c>
      <c r="K560" s="88" t="s">
        <v>720</v>
      </c>
    </row>
    <row r="561" spans="3:11" hidden="1" x14ac:dyDescent="0.25">
      <c r="C561" s="129"/>
      <c r="D561" s="144"/>
      <c r="E561" s="112"/>
      <c r="F561" s="87">
        <f t="shared" si="26"/>
        <v>0</v>
      </c>
      <c r="G561" s="146"/>
      <c r="H561" s="130"/>
      <c r="I561" s="118" t="e">
        <f>VLOOKUP(H561,Presupuesto!$B$11:$C$565,2,0)</f>
        <v>#N/A</v>
      </c>
      <c r="J561" s="88" t="str">
        <f t="shared" si="27"/>
        <v>Gestión del Conocimiento</v>
      </c>
      <c r="K561" s="88" t="s">
        <v>720</v>
      </c>
    </row>
    <row r="562" spans="3:11" hidden="1" x14ac:dyDescent="0.25">
      <c r="C562" s="129"/>
      <c r="D562" s="144"/>
      <c r="E562" s="112"/>
      <c r="F562" s="87">
        <f t="shared" si="26"/>
        <v>0</v>
      </c>
      <c r="G562" s="146"/>
      <c r="H562" s="130"/>
      <c r="I562" s="118" t="e">
        <f>VLOOKUP(H562,Presupuesto!$B$11:$C$565,2,0)</f>
        <v>#N/A</v>
      </c>
      <c r="J562" s="88" t="str">
        <f t="shared" si="27"/>
        <v>Gestión del Conocimiento</v>
      </c>
      <c r="K562" s="88" t="s">
        <v>720</v>
      </c>
    </row>
    <row r="563" spans="3:11" hidden="1" x14ac:dyDescent="0.25">
      <c r="C563" s="129"/>
      <c r="D563" s="144"/>
      <c r="E563" s="112"/>
      <c r="F563" s="87">
        <f t="shared" si="26"/>
        <v>0</v>
      </c>
      <c r="G563" s="146"/>
      <c r="H563" s="130"/>
      <c r="I563" s="118" t="e">
        <f>VLOOKUP(H563,Presupuesto!$B$11:$C$565,2,0)</f>
        <v>#N/A</v>
      </c>
      <c r="J563" s="88" t="str">
        <f t="shared" si="27"/>
        <v>Gestión del Conocimiento</v>
      </c>
      <c r="K563" s="88" t="s">
        <v>720</v>
      </c>
    </row>
    <row r="564" spans="3:11" hidden="1" x14ac:dyDescent="0.25">
      <c r="C564" s="129"/>
      <c r="D564" s="144"/>
      <c r="E564" s="112"/>
      <c r="F564" s="87">
        <f t="shared" si="26"/>
        <v>0</v>
      </c>
      <c r="G564" s="146"/>
      <c r="H564" s="130"/>
      <c r="I564" s="118" t="e">
        <f>VLOOKUP(H564,Presupuesto!$B$11:$C$565,2,0)</f>
        <v>#N/A</v>
      </c>
      <c r="J564" s="88" t="str">
        <f t="shared" si="27"/>
        <v>Gestión del Conocimiento</v>
      </c>
      <c r="K564" s="88" t="s">
        <v>720</v>
      </c>
    </row>
    <row r="565" spans="3:11" hidden="1" x14ac:dyDescent="0.25">
      <c r="C565" s="129"/>
      <c r="D565" s="144"/>
      <c r="E565" s="112"/>
      <c r="F565" s="87">
        <f t="shared" si="26"/>
        <v>0</v>
      </c>
      <c r="G565" s="146"/>
      <c r="H565" s="130"/>
      <c r="I565" s="118" t="e">
        <f>VLOOKUP(H565,Presupuesto!$B$11:$C$565,2,0)</f>
        <v>#N/A</v>
      </c>
      <c r="J565" s="88" t="str">
        <f t="shared" si="27"/>
        <v>Gestión del Conocimiento</v>
      </c>
      <c r="K565" s="88" t="s">
        <v>720</v>
      </c>
    </row>
    <row r="566" spans="3:11" hidden="1" x14ac:dyDescent="0.25">
      <c r="C566" s="129"/>
      <c r="D566" s="144"/>
      <c r="E566" s="112"/>
      <c r="F566" s="87">
        <f t="shared" si="26"/>
        <v>0</v>
      </c>
      <c r="G566" s="146"/>
      <c r="H566" s="130"/>
      <c r="I566" s="118" t="e">
        <f>VLOOKUP(H566,Presupuesto!$B$11:$C$565,2,0)</f>
        <v>#N/A</v>
      </c>
      <c r="J566" s="88" t="str">
        <f t="shared" si="27"/>
        <v>Gestión del Conocimiento</v>
      </c>
      <c r="K566" s="88" t="s">
        <v>720</v>
      </c>
    </row>
    <row r="567" spans="3:11" hidden="1" x14ac:dyDescent="0.25">
      <c r="C567" s="129"/>
      <c r="D567" s="144"/>
      <c r="E567" s="112"/>
      <c r="F567" s="87">
        <f t="shared" si="26"/>
        <v>0</v>
      </c>
      <c r="G567" s="146"/>
      <c r="H567" s="130"/>
      <c r="I567" s="118" t="e">
        <f>VLOOKUP(H567,Presupuesto!$B$11:$C$565,2,0)</f>
        <v>#N/A</v>
      </c>
      <c r="J567" s="88" t="str">
        <f t="shared" si="27"/>
        <v>Gestión del Conocimiento</v>
      </c>
      <c r="K567" s="88" t="s">
        <v>720</v>
      </c>
    </row>
    <row r="568" spans="3:11" hidden="1" x14ac:dyDescent="0.25">
      <c r="C568" s="131"/>
      <c r="D568" s="137"/>
      <c r="E568" s="108"/>
      <c r="F568" s="87">
        <f t="shared" si="26"/>
        <v>0</v>
      </c>
      <c r="G568" s="146"/>
      <c r="H568" s="132"/>
      <c r="I568" s="118" t="e">
        <f>VLOOKUP(H568,Presupuesto!$B$11:$C$565,2,0)</f>
        <v>#N/A</v>
      </c>
      <c r="J568" s="88" t="str">
        <f t="shared" si="27"/>
        <v>Gestión del Conocimiento</v>
      </c>
      <c r="K568" s="88" t="s">
        <v>720</v>
      </c>
    </row>
    <row r="569" spans="3:11" hidden="1" x14ac:dyDescent="0.25">
      <c r="C569" s="131"/>
      <c r="D569" s="137"/>
      <c r="E569" s="108"/>
      <c r="F569" s="87">
        <f t="shared" si="26"/>
        <v>0</v>
      </c>
      <c r="G569" s="146"/>
      <c r="H569" s="132"/>
      <c r="I569" s="118" t="e">
        <f>VLOOKUP(H569,Presupuesto!$B$11:$C$565,2,0)</f>
        <v>#N/A</v>
      </c>
      <c r="J569" s="88" t="str">
        <f t="shared" si="27"/>
        <v>Gestión del Conocimiento</v>
      </c>
      <c r="K569" s="88" t="s">
        <v>720</v>
      </c>
    </row>
    <row r="570" spans="3:11" hidden="1" x14ac:dyDescent="0.25">
      <c r="C570" s="131"/>
      <c r="D570" s="137"/>
      <c r="E570" s="108"/>
      <c r="F570" s="87">
        <f t="shared" si="26"/>
        <v>0</v>
      </c>
      <c r="G570" s="146"/>
      <c r="H570" s="132"/>
      <c r="I570" s="118" t="e">
        <f>VLOOKUP(H570,Presupuesto!$B$11:$C$565,2,0)</f>
        <v>#N/A</v>
      </c>
      <c r="J570" s="88" t="str">
        <f t="shared" si="27"/>
        <v>Gestión del Conocimiento</v>
      </c>
      <c r="K570" s="88" t="s">
        <v>720</v>
      </c>
    </row>
    <row r="571" spans="3:11" hidden="1" x14ac:dyDescent="0.25">
      <c r="C571" s="131"/>
      <c r="D571" s="137"/>
      <c r="E571" s="108"/>
      <c r="F571" s="87">
        <f t="shared" si="26"/>
        <v>0</v>
      </c>
      <c r="G571" s="146"/>
      <c r="H571" s="132"/>
      <c r="I571" s="118" t="e">
        <f>VLOOKUP(H571,Presupuesto!$B$11:$C$565,2,0)</f>
        <v>#N/A</v>
      </c>
      <c r="J571" s="88" t="str">
        <f t="shared" si="27"/>
        <v>Gestión del Conocimiento</v>
      </c>
      <c r="K571" s="88" t="s">
        <v>720</v>
      </c>
    </row>
    <row r="572" spans="3:11" hidden="1" x14ac:dyDescent="0.25">
      <c r="C572" s="131"/>
      <c r="D572" s="137"/>
      <c r="E572" s="108"/>
      <c r="F572" s="87">
        <f t="shared" si="26"/>
        <v>0</v>
      </c>
      <c r="G572" s="146"/>
      <c r="H572" s="132"/>
      <c r="I572" s="118" t="e">
        <f>VLOOKUP(H572,Presupuesto!$B$11:$C$565,2,0)</f>
        <v>#N/A</v>
      </c>
      <c r="J572" s="88" t="str">
        <f t="shared" si="27"/>
        <v>Gestión del Conocimiento</v>
      </c>
      <c r="K572" s="88" t="s">
        <v>720</v>
      </c>
    </row>
    <row r="573" spans="3:11" hidden="1" x14ac:dyDescent="0.25">
      <c r="C573" s="131"/>
      <c r="D573" s="137"/>
      <c r="E573" s="108"/>
      <c r="F573" s="87">
        <f t="shared" si="26"/>
        <v>0</v>
      </c>
      <c r="G573" s="146"/>
      <c r="H573" s="132"/>
      <c r="I573" s="118" t="e">
        <f>VLOOKUP(H573,Presupuesto!$B$11:$C$565,2,0)</f>
        <v>#N/A</v>
      </c>
      <c r="J573" s="88" t="str">
        <f t="shared" si="27"/>
        <v>Gestión del Conocimiento</v>
      </c>
      <c r="K573" s="88" t="s">
        <v>720</v>
      </c>
    </row>
    <row r="574" spans="3:11" hidden="1" x14ac:dyDescent="0.25">
      <c r="C574" s="131"/>
      <c r="D574" s="137"/>
      <c r="E574" s="108"/>
      <c r="F574" s="87">
        <f t="shared" si="26"/>
        <v>0</v>
      </c>
      <c r="G574" s="146"/>
      <c r="H574" s="132"/>
      <c r="I574" s="118" t="e">
        <f>VLOOKUP(H574,Presupuesto!$B$11:$C$565,2,0)</f>
        <v>#N/A</v>
      </c>
      <c r="J574" s="88" t="str">
        <f t="shared" si="27"/>
        <v>Gestión del Conocimiento</v>
      </c>
      <c r="K574" s="88" t="s">
        <v>720</v>
      </c>
    </row>
    <row r="575" spans="3:11" hidden="1" x14ac:dyDescent="0.25">
      <c r="C575" s="131"/>
      <c r="D575" s="137"/>
      <c r="E575" s="108"/>
      <c r="F575" s="87">
        <f t="shared" si="26"/>
        <v>0</v>
      </c>
      <c r="G575" s="146"/>
      <c r="H575" s="132"/>
      <c r="I575" s="118" t="e">
        <f>VLOOKUP(H575,Presupuesto!$B$11:$C$565,2,0)</f>
        <v>#N/A</v>
      </c>
      <c r="J575" s="88" t="str">
        <f t="shared" si="27"/>
        <v>Gestión del Conocimiento</v>
      </c>
      <c r="K575" s="88" t="s">
        <v>720</v>
      </c>
    </row>
    <row r="576" spans="3:11" hidden="1" x14ac:dyDescent="0.25">
      <c r="C576" s="133"/>
      <c r="D576" s="137"/>
      <c r="E576" s="108"/>
      <c r="F576" s="87">
        <f t="shared" si="26"/>
        <v>0</v>
      </c>
      <c r="G576" s="146"/>
      <c r="H576" s="134"/>
      <c r="I576" s="118" t="e">
        <f>VLOOKUP(H576,Presupuesto!$B$11:$C$565,2,0)</f>
        <v>#N/A</v>
      </c>
      <c r="J576" s="88" t="str">
        <f t="shared" si="27"/>
        <v>Gestión del Conocimiento</v>
      </c>
      <c r="K576" s="88" t="s">
        <v>732</v>
      </c>
    </row>
    <row r="577" spans="3:11" hidden="1" x14ac:dyDescent="0.25">
      <c r="C577" s="133"/>
      <c r="D577" s="137"/>
      <c r="E577" s="108"/>
      <c r="F577" s="87">
        <f t="shared" si="26"/>
        <v>0</v>
      </c>
      <c r="G577" s="146"/>
      <c r="H577" s="134"/>
      <c r="I577" s="118" t="e">
        <f>VLOOKUP(H577,Presupuesto!$B$11:$C$565,2,0)</f>
        <v>#N/A</v>
      </c>
      <c r="J577" s="88" t="str">
        <f t="shared" si="27"/>
        <v>Gestión del Conocimiento</v>
      </c>
      <c r="K577" s="88" t="s">
        <v>720</v>
      </c>
    </row>
    <row r="578" spans="3:11" hidden="1" x14ac:dyDescent="0.25">
      <c r="C578" s="133"/>
      <c r="D578" s="137"/>
      <c r="E578" s="108"/>
      <c r="F578" s="87">
        <f t="shared" si="26"/>
        <v>0</v>
      </c>
      <c r="G578" s="146"/>
      <c r="H578" s="134"/>
      <c r="I578" s="118" t="e">
        <f>VLOOKUP(H578,Presupuesto!$B$11:$C$565,2,0)</f>
        <v>#N/A</v>
      </c>
      <c r="J578" s="88" t="str">
        <f t="shared" si="27"/>
        <v>Gestión del Conocimiento</v>
      </c>
      <c r="K578" s="88" t="s">
        <v>720</v>
      </c>
    </row>
    <row r="579" spans="3:11" hidden="1" x14ac:dyDescent="0.25">
      <c r="C579" s="133"/>
      <c r="D579" s="137"/>
      <c r="E579" s="108"/>
      <c r="F579" s="87">
        <f t="shared" si="26"/>
        <v>0</v>
      </c>
      <c r="G579" s="146"/>
      <c r="H579" s="134"/>
      <c r="I579" s="118" t="e">
        <f>VLOOKUP(H579,Presupuesto!$B$11:$C$565,2,0)</f>
        <v>#N/A</v>
      </c>
      <c r="J579" s="88" t="str">
        <f t="shared" si="27"/>
        <v>Gestión del Conocimiento</v>
      </c>
      <c r="K579" s="88" t="s">
        <v>720</v>
      </c>
    </row>
    <row r="580" spans="3:11" ht="15.75" hidden="1" thickBot="1" x14ac:dyDescent="0.3">
      <c r="C580" s="135"/>
      <c r="D580" s="145"/>
      <c r="E580" s="93"/>
      <c r="F580" s="95">
        <f t="shared" si="26"/>
        <v>0</v>
      </c>
      <c r="G580" s="147"/>
      <c r="H580" s="136"/>
      <c r="I580" s="120" t="e">
        <f>VLOOKUP(H580,Presupuesto!$B$11:$C$565,2,0)</f>
        <v>#N/A</v>
      </c>
      <c r="J580" s="96" t="str">
        <f t="shared" si="27"/>
        <v>Gestión del Conocimiento</v>
      </c>
      <c r="K580" s="113" t="s">
        <v>719</v>
      </c>
    </row>
    <row r="582" spans="3:11" ht="15.75" thickBot="1" x14ac:dyDescent="0.3">
      <c r="C582" s="254"/>
      <c r="D582" s="254"/>
      <c r="E582" s="254"/>
      <c r="F582" s="82"/>
      <c r="G582" s="81"/>
      <c r="H582" s="82"/>
      <c r="I582" s="82"/>
      <c r="J582" s="254"/>
      <c r="K582" s="254"/>
    </row>
    <row r="583" spans="3:11" ht="15.75" thickBot="1" x14ac:dyDescent="0.3">
      <c r="C583" s="143" t="s">
        <v>1385</v>
      </c>
      <c r="D583" s="231">
        <f>SUM(F590:F624)</f>
        <v>131130</v>
      </c>
      <c r="E583" s="254"/>
      <c r="F583" s="68"/>
      <c r="G583" s="72"/>
      <c r="H583" s="68"/>
      <c r="I583" s="68"/>
      <c r="J583" s="254"/>
      <c r="K583" s="254"/>
    </row>
    <row r="584" spans="3:11" x14ac:dyDescent="0.25">
      <c r="C584" s="68"/>
      <c r="D584" s="31"/>
      <c r="E584" s="84"/>
      <c r="F584" s="84"/>
      <c r="G584" s="84"/>
      <c r="H584" s="69"/>
      <c r="I584" s="69"/>
      <c r="J584" s="69"/>
      <c r="K584" s="102"/>
    </row>
    <row r="585" spans="3:11" x14ac:dyDescent="0.25">
      <c r="C585" s="68"/>
      <c r="D585" s="31"/>
      <c r="E585" s="84"/>
      <c r="F585" s="84"/>
      <c r="G585" s="84"/>
      <c r="H585" s="69"/>
      <c r="I585" s="69"/>
      <c r="J585" s="69"/>
      <c r="K585" s="102"/>
    </row>
    <row r="586" spans="3:11" ht="15.75" x14ac:dyDescent="0.25">
      <c r="C586" s="172" t="s">
        <v>1309</v>
      </c>
      <c r="D586" s="230" t="s">
        <v>1414</v>
      </c>
      <c r="E586" s="84"/>
      <c r="F586" s="84"/>
      <c r="G586" s="84"/>
      <c r="H586" s="69"/>
      <c r="I586" s="69"/>
      <c r="J586" s="69"/>
      <c r="K586" s="102"/>
    </row>
    <row r="587" spans="3:11" ht="18.75" x14ac:dyDescent="0.25">
      <c r="C587" s="173" t="str">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 xml:space="preserve">6. Desarrollar el III congreso pedagógico que reúne a pedagogos de todo el país e internacionales. </v>
      </c>
      <c r="D587" s="31"/>
      <c r="E587" s="84"/>
      <c r="F587" s="84"/>
      <c r="G587" s="84"/>
      <c r="H587" s="69"/>
      <c r="I587" s="69"/>
      <c r="J587" s="69"/>
      <c r="K587" s="102"/>
    </row>
    <row r="588" spans="3:11" ht="15.75" thickBot="1" x14ac:dyDescent="0.3">
      <c r="C588" s="254"/>
      <c r="D588" s="254"/>
      <c r="E588" s="254"/>
      <c r="F588" s="84"/>
      <c r="G588" s="69"/>
      <c r="H588" s="69"/>
      <c r="I588" s="69"/>
      <c r="J588" s="254"/>
      <c r="K588" s="254"/>
    </row>
    <row r="589" spans="3:11" ht="30.75" thickBot="1" x14ac:dyDescent="0.3">
      <c r="C589" s="117" t="s">
        <v>1311</v>
      </c>
      <c r="D589" s="117" t="s">
        <v>99</v>
      </c>
      <c r="E589" s="124" t="s">
        <v>1313</v>
      </c>
      <c r="F589" s="123" t="s">
        <v>1314</v>
      </c>
      <c r="G589" s="121" t="s">
        <v>1315</v>
      </c>
      <c r="H589" s="124" t="s">
        <v>1316</v>
      </c>
      <c r="I589" s="121" t="s">
        <v>711</v>
      </c>
      <c r="J589" s="121" t="s">
        <v>1317</v>
      </c>
      <c r="K589" s="121" t="s">
        <v>1318</v>
      </c>
    </row>
    <row r="590" spans="3:11" x14ac:dyDescent="0.25">
      <c r="C590" s="183" t="s">
        <v>1273</v>
      </c>
      <c r="D590" s="184">
        <v>30</v>
      </c>
      <c r="E590" s="182">
        <f>HLOOKUP(C590,$AH$2:$BU$3,2,0)</f>
        <v>2000</v>
      </c>
      <c r="F590" s="87">
        <f t="shared" ref="F590:F624" si="28">D590*E590</f>
        <v>60000</v>
      </c>
      <c r="G590" s="146" t="s">
        <v>703</v>
      </c>
      <c r="H590" s="130" t="s">
        <v>338</v>
      </c>
      <c r="I590" s="118" t="str">
        <f>VLOOKUP(H590,Presupuesto!$B$11:$C$565,2,0)</f>
        <v>VIATICOS NACIONALES</v>
      </c>
      <c r="J590" s="181" t="s">
        <v>63</v>
      </c>
      <c r="K590" s="88" t="s">
        <v>729</v>
      </c>
    </row>
    <row r="591" spans="3:11" x14ac:dyDescent="0.25">
      <c r="C591" s="129" t="s">
        <v>1387</v>
      </c>
      <c r="D591" s="144">
        <v>3</v>
      </c>
      <c r="E591" s="112">
        <v>9500</v>
      </c>
      <c r="F591" s="87">
        <f t="shared" si="28"/>
        <v>28500</v>
      </c>
      <c r="G591" s="146" t="s">
        <v>703</v>
      </c>
      <c r="H591" s="130" t="s">
        <v>332</v>
      </c>
      <c r="I591" s="118" t="str">
        <f>VLOOKUP(H591,Presupuesto!$B$11:$C$565,2,0)</f>
        <v>PASAJES AL EXTERIOR</v>
      </c>
      <c r="J591" s="88" t="str">
        <f>$J$590</f>
        <v>Gestión del Conocimiento</v>
      </c>
      <c r="K591" s="88" t="s">
        <v>729</v>
      </c>
    </row>
    <row r="592" spans="3:11" x14ac:dyDescent="0.25">
      <c r="C592" s="129" t="s">
        <v>1393</v>
      </c>
      <c r="D592" s="144">
        <v>150</v>
      </c>
      <c r="E592" s="112">
        <v>100</v>
      </c>
      <c r="F592" s="87">
        <f t="shared" si="28"/>
        <v>15000</v>
      </c>
      <c r="G592" s="146" t="s">
        <v>703</v>
      </c>
      <c r="H592" s="130" t="s">
        <v>361</v>
      </c>
      <c r="I592" s="118" t="str">
        <f>VLOOKUP(H592,Presupuesto!$B$11:$C$565,2,0)</f>
        <v>ALIMENTOS B EBIDAS PARA PERSONAS</v>
      </c>
      <c r="J592" s="88" t="str">
        <f t="shared" ref="J592:J624" si="29">$J$590</f>
        <v>Gestión del Conocimiento</v>
      </c>
      <c r="K592" s="88" t="s">
        <v>729</v>
      </c>
    </row>
    <row r="593" spans="3:11" x14ac:dyDescent="0.25">
      <c r="C593" s="129" t="s">
        <v>1415</v>
      </c>
      <c r="D593" s="144">
        <v>3</v>
      </c>
      <c r="E593" s="112">
        <v>6210</v>
      </c>
      <c r="F593" s="87">
        <f t="shared" si="28"/>
        <v>18630</v>
      </c>
      <c r="G593" s="146" t="s">
        <v>703</v>
      </c>
      <c r="H593" s="130" t="s">
        <v>323</v>
      </c>
      <c r="I593" s="118" t="str">
        <f>VLOOKUP(H593,Presupuesto!$B$11:$C$565,2,0)</f>
        <v>OTROS SERVICIOS COMERCIALES Y FINANCIEROS</v>
      </c>
      <c r="J593" s="88" t="str">
        <f t="shared" si="29"/>
        <v>Gestión del Conocimiento</v>
      </c>
      <c r="K593" s="88" t="s">
        <v>729</v>
      </c>
    </row>
    <row r="594" spans="3:11" x14ac:dyDescent="0.25">
      <c r="C594" s="129" t="s">
        <v>1394</v>
      </c>
      <c r="D594" s="144">
        <v>300</v>
      </c>
      <c r="E594" s="112">
        <v>25</v>
      </c>
      <c r="F594" s="87">
        <f t="shared" si="28"/>
        <v>7500</v>
      </c>
      <c r="G594" s="146" t="s">
        <v>703</v>
      </c>
      <c r="H594" s="130" t="s">
        <v>307</v>
      </c>
      <c r="I594" s="118" t="str">
        <f>VLOOKUP(H594,Presupuesto!$B$11:$C$565,2,0)</f>
        <v>SERVICIOS DE IMPRENTA PUBLIC.Y REPRODUCCION</v>
      </c>
      <c r="J594" s="88" t="str">
        <f t="shared" si="29"/>
        <v>Gestión del Conocimiento</v>
      </c>
      <c r="K594" s="88" t="s">
        <v>729</v>
      </c>
    </row>
    <row r="595" spans="3:11" x14ac:dyDescent="0.25">
      <c r="C595" s="129" t="s">
        <v>1416</v>
      </c>
      <c r="D595" s="144">
        <v>1</v>
      </c>
      <c r="E595" s="112">
        <v>1500</v>
      </c>
      <c r="F595" s="87">
        <f t="shared" si="28"/>
        <v>1500</v>
      </c>
      <c r="G595" s="146" t="s">
        <v>703</v>
      </c>
      <c r="H595" s="130" t="s">
        <v>352</v>
      </c>
      <c r="I595" s="118" t="str">
        <f>VLOOKUP(H595,Presupuesto!$B$11:$C$565,2,0)</f>
        <v>SERVICIOS CEREMONIAL Y PROTOCOLO</v>
      </c>
      <c r="J595" s="88" t="str">
        <f t="shared" si="29"/>
        <v>Gestión del Conocimiento</v>
      </c>
      <c r="K595" s="88" t="s">
        <v>729</v>
      </c>
    </row>
    <row r="596" spans="3:11" hidden="1" x14ac:dyDescent="0.25">
      <c r="C596" s="129"/>
      <c r="D596" s="144"/>
      <c r="E596" s="112"/>
      <c r="F596" s="87">
        <f t="shared" si="28"/>
        <v>0</v>
      </c>
      <c r="G596" s="146"/>
      <c r="H596" s="130"/>
      <c r="I596" s="118" t="e">
        <f>VLOOKUP(H596,Presupuesto!$B$11:$C$565,2,0)</f>
        <v>#N/A</v>
      </c>
      <c r="J596" s="88" t="str">
        <f t="shared" si="29"/>
        <v>Gestión del Conocimiento</v>
      </c>
      <c r="K596" s="88" t="s">
        <v>720</v>
      </c>
    </row>
    <row r="597" spans="3:11" hidden="1" x14ac:dyDescent="0.25">
      <c r="C597" s="129"/>
      <c r="D597" s="144"/>
      <c r="E597" s="112"/>
      <c r="F597" s="87">
        <f t="shared" si="28"/>
        <v>0</v>
      </c>
      <c r="G597" s="146"/>
      <c r="H597" s="130"/>
      <c r="I597" s="118" t="e">
        <f>VLOOKUP(H597,Presupuesto!$B$11:$C$565,2,0)</f>
        <v>#N/A</v>
      </c>
      <c r="J597" s="88" t="str">
        <f t="shared" si="29"/>
        <v>Gestión del Conocimiento</v>
      </c>
      <c r="K597" s="88" t="s">
        <v>720</v>
      </c>
    </row>
    <row r="598" spans="3:11" hidden="1" x14ac:dyDescent="0.25">
      <c r="C598" s="129"/>
      <c r="D598" s="144"/>
      <c r="E598" s="112"/>
      <c r="F598" s="87">
        <f t="shared" si="28"/>
        <v>0</v>
      </c>
      <c r="G598" s="146"/>
      <c r="H598" s="130"/>
      <c r="I598" s="118" t="e">
        <f>VLOOKUP(H598,Presupuesto!$B$11:$C$565,2,0)</f>
        <v>#N/A</v>
      </c>
      <c r="J598" s="88" t="str">
        <f t="shared" si="29"/>
        <v>Gestión del Conocimiento</v>
      </c>
      <c r="K598" s="88" t="s">
        <v>720</v>
      </c>
    </row>
    <row r="599" spans="3:11" hidden="1" x14ac:dyDescent="0.25">
      <c r="C599" s="129"/>
      <c r="D599" s="144"/>
      <c r="E599" s="112"/>
      <c r="F599" s="87">
        <f t="shared" si="28"/>
        <v>0</v>
      </c>
      <c r="G599" s="146"/>
      <c r="H599" s="130"/>
      <c r="I599" s="118" t="e">
        <f>VLOOKUP(H599,Presupuesto!$B$11:$C$565,2,0)</f>
        <v>#N/A</v>
      </c>
      <c r="J599" s="88" t="str">
        <f t="shared" si="29"/>
        <v>Gestión del Conocimiento</v>
      </c>
      <c r="K599" s="88" t="s">
        <v>720</v>
      </c>
    </row>
    <row r="600" spans="3:11" hidden="1" x14ac:dyDescent="0.25">
      <c r="C600" s="129"/>
      <c r="D600" s="144"/>
      <c r="E600" s="112"/>
      <c r="F600" s="87">
        <f t="shared" si="28"/>
        <v>0</v>
      </c>
      <c r="G600" s="146"/>
      <c r="H600" s="130"/>
      <c r="I600" s="118" t="e">
        <f>VLOOKUP(H600,Presupuesto!$B$11:$C$565,2,0)</f>
        <v>#N/A</v>
      </c>
      <c r="J600" s="88" t="str">
        <f t="shared" si="29"/>
        <v>Gestión del Conocimiento</v>
      </c>
      <c r="K600" s="88" t="s">
        <v>720</v>
      </c>
    </row>
    <row r="601" spans="3:11" hidden="1" x14ac:dyDescent="0.25">
      <c r="C601" s="129"/>
      <c r="D601" s="144"/>
      <c r="E601" s="112"/>
      <c r="F601" s="87">
        <f t="shared" si="28"/>
        <v>0</v>
      </c>
      <c r="G601" s="146"/>
      <c r="H601" s="130"/>
      <c r="I601" s="118" t="e">
        <f>VLOOKUP(H601,Presupuesto!$B$11:$C$565,2,0)</f>
        <v>#N/A</v>
      </c>
      <c r="J601" s="88" t="str">
        <f t="shared" si="29"/>
        <v>Gestión del Conocimiento</v>
      </c>
      <c r="K601" s="88" t="s">
        <v>720</v>
      </c>
    </row>
    <row r="602" spans="3:11" hidden="1" x14ac:dyDescent="0.25">
      <c r="C602" s="129"/>
      <c r="D602" s="144"/>
      <c r="E602" s="112"/>
      <c r="F602" s="87">
        <f t="shared" si="28"/>
        <v>0</v>
      </c>
      <c r="G602" s="146"/>
      <c r="H602" s="130"/>
      <c r="I602" s="118" t="e">
        <f>VLOOKUP(H602,Presupuesto!$B$11:$C$565,2,0)</f>
        <v>#N/A</v>
      </c>
      <c r="J602" s="88" t="str">
        <f t="shared" si="29"/>
        <v>Gestión del Conocimiento</v>
      </c>
      <c r="K602" s="88" t="s">
        <v>720</v>
      </c>
    </row>
    <row r="603" spans="3:11" hidden="1" x14ac:dyDescent="0.25">
      <c r="C603" s="129"/>
      <c r="D603" s="144"/>
      <c r="E603" s="112"/>
      <c r="F603" s="87">
        <f t="shared" si="28"/>
        <v>0</v>
      </c>
      <c r="G603" s="146"/>
      <c r="H603" s="130"/>
      <c r="I603" s="118" t="e">
        <f>VLOOKUP(H603,Presupuesto!$B$11:$C$565,2,0)</f>
        <v>#N/A</v>
      </c>
      <c r="J603" s="88" t="str">
        <f t="shared" si="29"/>
        <v>Gestión del Conocimiento</v>
      </c>
      <c r="K603" s="88" t="s">
        <v>720</v>
      </c>
    </row>
    <row r="604" spans="3:11" hidden="1" x14ac:dyDescent="0.25">
      <c r="C604" s="129"/>
      <c r="D604" s="144"/>
      <c r="E604" s="112"/>
      <c r="F604" s="87">
        <f t="shared" si="28"/>
        <v>0</v>
      </c>
      <c r="G604" s="146"/>
      <c r="H604" s="130"/>
      <c r="I604" s="118" t="e">
        <f>VLOOKUP(H604,Presupuesto!$B$11:$C$565,2,0)</f>
        <v>#N/A</v>
      </c>
      <c r="J604" s="88" t="str">
        <f t="shared" si="29"/>
        <v>Gestión del Conocimiento</v>
      </c>
      <c r="K604" s="88" t="s">
        <v>720</v>
      </c>
    </row>
    <row r="605" spans="3:11" hidden="1" x14ac:dyDescent="0.25">
      <c r="C605" s="129"/>
      <c r="D605" s="144"/>
      <c r="E605" s="112"/>
      <c r="F605" s="87">
        <f t="shared" si="28"/>
        <v>0</v>
      </c>
      <c r="G605" s="146"/>
      <c r="H605" s="130"/>
      <c r="I605" s="118" t="e">
        <f>VLOOKUP(H605,Presupuesto!$B$11:$C$565,2,0)</f>
        <v>#N/A</v>
      </c>
      <c r="J605" s="88" t="str">
        <f t="shared" si="29"/>
        <v>Gestión del Conocimiento</v>
      </c>
      <c r="K605" s="88" t="s">
        <v>720</v>
      </c>
    </row>
    <row r="606" spans="3:11" hidden="1" x14ac:dyDescent="0.25">
      <c r="C606" s="129"/>
      <c r="D606" s="144"/>
      <c r="E606" s="112"/>
      <c r="F606" s="87">
        <f t="shared" si="28"/>
        <v>0</v>
      </c>
      <c r="G606" s="146"/>
      <c r="H606" s="130"/>
      <c r="I606" s="118" t="e">
        <f>VLOOKUP(H606,Presupuesto!$B$11:$C$565,2,0)</f>
        <v>#N/A</v>
      </c>
      <c r="J606" s="88" t="str">
        <f t="shared" si="29"/>
        <v>Gestión del Conocimiento</v>
      </c>
      <c r="K606" s="88" t="s">
        <v>720</v>
      </c>
    </row>
    <row r="607" spans="3:11" hidden="1" x14ac:dyDescent="0.25">
      <c r="C607" s="129"/>
      <c r="D607" s="144"/>
      <c r="E607" s="112"/>
      <c r="F607" s="87">
        <f t="shared" si="28"/>
        <v>0</v>
      </c>
      <c r="G607" s="146"/>
      <c r="H607" s="130"/>
      <c r="I607" s="118" t="e">
        <f>VLOOKUP(H607,Presupuesto!$B$11:$C$565,2,0)</f>
        <v>#N/A</v>
      </c>
      <c r="J607" s="88" t="str">
        <f t="shared" si="29"/>
        <v>Gestión del Conocimiento</v>
      </c>
      <c r="K607" s="88" t="s">
        <v>720</v>
      </c>
    </row>
    <row r="608" spans="3:11" hidden="1" x14ac:dyDescent="0.25">
      <c r="C608" s="129"/>
      <c r="D608" s="144"/>
      <c r="E608" s="112"/>
      <c r="F608" s="87">
        <f t="shared" si="28"/>
        <v>0</v>
      </c>
      <c r="G608" s="146"/>
      <c r="H608" s="130"/>
      <c r="I608" s="118" t="e">
        <f>VLOOKUP(H608,Presupuesto!$B$11:$C$565,2,0)</f>
        <v>#N/A</v>
      </c>
      <c r="J608" s="88" t="str">
        <f t="shared" si="29"/>
        <v>Gestión del Conocimiento</v>
      </c>
      <c r="K608" s="88" t="s">
        <v>720</v>
      </c>
    </row>
    <row r="609" spans="3:11" hidden="1" x14ac:dyDescent="0.25">
      <c r="C609" s="129"/>
      <c r="D609" s="144"/>
      <c r="E609" s="112"/>
      <c r="F609" s="87">
        <f t="shared" si="28"/>
        <v>0</v>
      </c>
      <c r="G609" s="146"/>
      <c r="H609" s="130"/>
      <c r="I609" s="118" t="e">
        <f>VLOOKUP(H609,Presupuesto!$B$11:$C$565,2,0)</f>
        <v>#N/A</v>
      </c>
      <c r="J609" s="88" t="str">
        <f t="shared" si="29"/>
        <v>Gestión del Conocimiento</v>
      </c>
      <c r="K609" s="88" t="s">
        <v>720</v>
      </c>
    </row>
    <row r="610" spans="3:11" hidden="1" x14ac:dyDescent="0.25">
      <c r="C610" s="129"/>
      <c r="D610" s="144"/>
      <c r="E610" s="112"/>
      <c r="F610" s="87">
        <f t="shared" si="28"/>
        <v>0</v>
      </c>
      <c r="G610" s="146"/>
      <c r="H610" s="130"/>
      <c r="I610" s="118" t="e">
        <f>VLOOKUP(H610,Presupuesto!$B$11:$C$565,2,0)</f>
        <v>#N/A</v>
      </c>
      <c r="J610" s="88" t="str">
        <f t="shared" si="29"/>
        <v>Gestión del Conocimiento</v>
      </c>
      <c r="K610" s="88" t="s">
        <v>720</v>
      </c>
    </row>
    <row r="611" spans="3:11" hidden="1" x14ac:dyDescent="0.25">
      <c r="C611" s="129"/>
      <c r="D611" s="144"/>
      <c r="E611" s="112"/>
      <c r="F611" s="87">
        <f t="shared" si="28"/>
        <v>0</v>
      </c>
      <c r="G611" s="146"/>
      <c r="H611" s="130"/>
      <c r="I611" s="118" t="e">
        <f>VLOOKUP(H611,Presupuesto!$B$11:$C$565,2,0)</f>
        <v>#N/A</v>
      </c>
      <c r="J611" s="88" t="str">
        <f t="shared" si="29"/>
        <v>Gestión del Conocimiento</v>
      </c>
      <c r="K611" s="88" t="s">
        <v>720</v>
      </c>
    </row>
    <row r="612" spans="3:11" hidden="1" x14ac:dyDescent="0.25">
      <c r="C612" s="131"/>
      <c r="D612" s="137"/>
      <c r="E612" s="108"/>
      <c r="F612" s="87">
        <f t="shared" si="28"/>
        <v>0</v>
      </c>
      <c r="G612" s="146"/>
      <c r="H612" s="132"/>
      <c r="I612" s="118" t="e">
        <f>VLOOKUP(H612,Presupuesto!$B$11:$C$565,2,0)</f>
        <v>#N/A</v>
      </c>
      <c r="J612" s="88" t="str">
        <f t="shared" si="29"/>
        <v>Gestión del Conocimiento</v>
      </c>
      <c r="K612" s="88" t="s">
        <v>720</v>
      </c>
    </row>
    <row r="613" spans="3:11" hidden="1" x14ac:dyDescent="0.25">
      <c r="C613" s="131"/>
      <c r="D613" s="137"/>
      <c r="E613" s="108"/>
      <c r="F613" s="87">
        <f t="shared" si="28"/>
        <v>0</v>
      </c>
      <c r="G613" s="146"/>
      <c r="H613" s="132"/>
      <c r="I613" s="118" t="e">
        <f>VLOOKUP(H613,Presupuesto!$B$11:$C$565,2,0)</f>
        <v>#N/A</v>
      </c>
      <c r="J613" s="88" t="str">
        <f t="shared" si="29"/>
        <v>Gestión del Conocimiento</v>
      </c>
      <c r="K613" s="88" t="s">
        <v>720</v>
      </c>
    </row>
    <row r="614" spans="3:11" hidden="1" x14ac:dyDescent="0.25">
      <c r="C614" s="131"/>
      <c r="D614" s="137"/>
      <c r="E614" s="108"/>
      <c r="F614" s="87">
        <f t="shared" si="28"/>
        <v>0</v>
      </c>
      <c r="G614" s="146"/>
      <c r="H614" s="132"/>
      <c r="I614" s="118" t="e">
        <f>VLOOKUP(H614,Presupuesto!$B$11:$C$565,2,0)</f>
        <v>#N/A</v>
      </c>
      <c r="J614" s="88" t="str">
        <f t="shared" si="29"/>
        <v>Gestión del Conocimiento</v>
      </c>
      <c r="K614" s="88" t="s">
        <v>720</v>
      </c>
    </row>
    <row r="615" spans="3:11" hidden="1" x14ac:dyDescent="0.25">
      <c r="C615" s="131"/>
      <c r="D615" s="137"/>
      <c r="E615" s="108"/>
      <c r="F615" s="87">
        <f t="shared" si="28"/>
        <v>0</v>
      </c>
      <c r="G615" s="146"/>
      <c r="H615" s="132"/>
      <c r="I615" s="118" t="e">
        <f>VLOOKUP(H615,Presupuesto!$B$11:$C$565,2,0)</f>
        <v>#N/A</v>
      </c>
      <c r="J615" s="88" t="str">
        <f t="shared" si="29"/>
        <v>Gestión del Conocimiento</v>
      </c>
      <c r="K615" s="88" t="s">
        <v>720</v>
      </c>
    </row>
    <row r="616" spans="3:11" hidden="1" x14ac:dyDescent="0.25">
      <c r="C616" s="131"/>
      <c r="D616" s="137"/>
      <c r="E616" s="108"/>
      <c r="F616" s="87">
        <f t="shared" si="28"/>
        <v>0</v>
      </c>
      <c r="G616" s="146"/>
      <c r="H616" s="132"/>
      <c r="I616" s="118" t="e">
        <f>VLOOKUP(H616,Presupuesto!$B$11:$C$565,2,0)</f>
        <v>#N/A</v>
      </c>
      <c r="J616" s="88" t="str">
        <f t="shared" si="29"/>
        <v>Gestión del Conocimiento</v>
      </c>
      <c r="K616" s="88" t="s">
        <v>720</v>
      </c>
    </row>
    <row r="617" spans="3:11" hidden="1" x14ac:dyDescent="0.25">
      <c r="C617" s="131"/>
      <c r="D617" s="137"/>
      <c r="E617" s="108"/>
      <c r="F617" s="87">
        <f t="shared" si="28"/>
        <v>0</v>
      </c>
      <c r="G617" s="146"/>
      <c r="H617" s="132"/>
      <c r="I617" s="118" t="e">
        <f>VLOOKUP(H617,Presupuesto!$B$11:$C$565,2,0)</f>
        <v>#N/A</v>
      </c>
      <c r="J617" s="88" t="str">
        <f t="shared" si="29"/>
        <v>Gestión del Conocimiento</v>
      </c>
      <c r="K617" s="88" t="s">
        <v>720</v>
      </c>
    </row>
    <row r="618" spans="3:11" hidden="1" x14ac:dyDescent="0.25">
      <c r="C618" s="131"/>
      <c r="D618" s="137"/>
      <c r="E618" s="108"/>
      <c r="F618" s="87">
        <f t="shared" si="28"/>
        <v>0</v>
      </c>
      <c r="G618" s="146"/>
      <c r="H618" s="132"/>
      <c r="I618" s="118" t="e">
        <f>VLOOKUP(H618,Presupuesto!$B$11:$C$565,2,0)</f>
        <v>#N/A</v>
      </c>
      <c r="J618" s="88" t="str">
        <f t="shared" si="29"/>
        <v>Gestión del Conocimiento</v>
      </c>
      <c r="K618" s="88" t="s">
        <v>720</v>
      </c>
    </row>
    <row r="619" spans="3:11" hidden="1" x14ac:dyDescent="0.25">
      <c r="C619" s="131"/>
      <c r="D619" s="137"/>
      <c r="E619" s="108"/>
      <c r="F619" s="87">
        <f t="shared" si="28"/>
        <v>0</v>
      </c>
      <c r="G619" s="146"/>
      <c r="H619" s="132"/>
      <c r="I619" s="118" t="e">
        <f>VLOOKUP(H619,Presupuesto!$B$11:$C$565,2,0)</f>
        <v>#N/A</v>
      </c>
      <c r="J619" s="88" t="str">
        <f t="shared" si="29"/>
        <v>Gestión del Conocimiento</v>
      </c>
      <c r="K619" s="88" t="s">
        <v>720</v>
      </c>
    </row>
    <row r="620" spans="3:11" hidden="1" x14ac:dyDescent="0.25">
      <c r="C620" s="133"/>
      <c r="D620" s="137"/>
      <c r="E620" s="108"/>
      <c r="F620" s="87">
        <f t="shared" si="28"/>
        <v>0</v>
      </c>
      <c r="G620" s="146"/>
      <c r="H620" s="134"/>
      <c r="I620" s="118" t="e">
        <f>VLOOKUP(H620,Presupuesto!$B$11:$C$565,2,0)</f>
        <v>#N/A</v>
      </c>
      <c r="J620" s="88" t="str">
        <f t="shared" si="29"/>
        <v>Gestión del Conocimiento</v>
      </c>
      <c r="K620" s="88" t="s">
        <v>732</v>
      </c>
    </row>
    <row r="621" spans="3:11" hidden="1" x14ac:dyDescent="0.25">
      <c r="C621" s="133"/>
      <c r="D621" s="137"/>
      <c r="E621" s="108"/>
      <c r="F621" s="87">
        <f t="shared" si="28"/>
        <v>0</v>
      </c>
      <c r="G621" s="146"/>
      <c r="H621" s="134"/>
      <c r="I621" s="118" t="e">
        <f>VLOOKUP(H621,Presupuesto!$B$11:$C$565,2,0)</f>
        <v>#N/A</v>
      </c>
      <c r="J621" s="88" t="str">
        <f t="shared" si="29"/>
        <v>Gestión del Conocimiento</v>
      </c>
      <c r="K621" s="88" t="s">
        <v>720</v>
      </c>
    </row>
    <row r="622" spans="3:11" hidden="1" x14ac:dyDescent="0.25">
      <c r="C622" s="133"/>
      <c r="D622" s="137"/>
      <c r="E622" s="108"/>
      <c r="F622" s="87">
        <f t="shared" si="28"/>
        <v>0</v>
      </c>
      <c r="G622" s="146"/>
      <c r="H622" s="134"/>
      <c r="I622" s="118" t="e">
        <f>VLOOKUP(H622,Presupuesto!$B$11:$C$565,2,0)</f>
        <v>#N/A</v>
      </c>
      <c r="J622" s="88" t="str">
        <f t="shared" si="29"/>
        <v>Gestión del Conocimiento</v>
      </c>
      <c r="K622" s="88" t="s">
        <v>720</v>
      </c>
    </row>
    <row r="623" spans="3:11" hidden="1" x14ac:dyDescent="0.25">
      <c r="C623" s="133"/>
      <c r="D623" s="137"/>
      <c r="E623" s="108"/>
      <c r="F623" s="87">
        <f t="shared" si="28"/>
        <v>0</v>
      </c>
      <c r="G623" s="146"/>
      <c r="H623" s="134"/>
      <c r="I623" s="118" t="e">
        <f>VLOOKUP(H623,Presupuesto!$B$11:$C$565,2,0)</f>
        <v>#N/A</v>
      </c>
      <c r="J623" s="88" t="str">
        <f t="shared" si="29"/>
        <v>Gestión del Conocimiento</v>
      </c>
      <c r="K623" s="88" t="s">
        <v>720</v>
      </c>
    </row>
    <row r="624" spans="3:11" ht="15.75" hidden="1" thickBot="1" x14ac:dyDescent="0.3">
      <c r="C624" s="135"/>
      <c r="D624" s="145"/>
      <c r="E624" s="93"/>
      <c r="F624" s="95">
        <f t="shared" si="28"/>
        <v>0</v>
      </c>
      <c r="G624" s="147"/>
      <c r="H624" s="136"/>
      <c r="I624" s="120" t="e">
        <f>VLOOKUP(H624,Presupuesto!$B$11:$C$565,2,0)</f>
        <v>#N/A</v>
      </c>
      <c r="J624" s="96" t="str">
        <f t="shared" si="29"/>
        <v>Gestión del Conocimiento</v>
      </c>
      <c r="K624" s="113" t="s">
        <v>719</v>
      </c>
    </row>
    <row r="626" spans="3:11" ht="15.75" thickBot="1" x14ac:dyDescent="0.3">
      <c r="C626" s="254"/>
      <c r="D626" s="254"/>
      <c r="E626" s="254"/>
      <c r="F626" s="254"/>
      <c r="G626" s="243"/>
      <c r="H626" s="254"/>
      <c r="I626" s="254"/>
      <c r="J626" s="254"/>
      <c r="K626" s="254"/>
    </row>
    <row r="627" spans="3:11" ht="15.75" thickBot="1" x14ac:dyDescent="0.3">
      <c r="C627" s="143" t="s">
        <v>1385</v>
      </c>
      <c r="D627" s="231">
        <f>SUM(F634:F668)</f>
        <v>20000</v>
      </c>
      <c r="E627" s="254"/>
      <c r="F627" s="68"/>
      <c r="G627" s="72"/>
      <c r="H627" s="68"/>
      <c r="I627" s="68"/>
      <c r="J627" s="254"/>
      <c r="K627" s="254"/>
    </row>
    <row r="628" spans="3:11" x14ac:dyDescent="0.25">
      <c r="C628" s="68"/>
      <c r="D628" s="31"/>
      <c r="E628" s="84"/>
      <c r="F628" s="84"/>
      <c r="G628" s="84"/>
      <c r="H628" s="69"/>
      <c r="I628" s="69"/>
      <c r="J628" s="69"/>
      <c r="K628" s="102"/>
    </row>
    <row r="629" spans="3:11" x14ac:dyDescent="0.25">
      <c r="C629" s="68"/>
      <c r="D629" s="31"/>
      <c r="E629" s="84"/>
      <c r="F629" s="84"/>
      <c r="G629" s="84"/>
      <c r="H629" s="69"/>
      <c r="I629" s="69"/>
      <c r="J629" s="69"/>
      <c r="K629" s="102"/>
    </row>
    <row r="630" spans="3:11" ht="15.75" x14ac:dyDescent="0.25">
      <c r="C630" s="172" t="s">
        <v>1309</v>
      </c>
      <c r="D630" s="230" t="s">
        <v>1417</v>
      </c>
      <c r="E630" s="84"/>
      <c r="F630" s="84"/>
      <c r="G630" s="84"/>
      <c r="H630" s="69"/>
      <c r="I630" s="69"/>
      <c r="J630" s="69"/>
      <c r="K630" s="102"/>
    </row>
    <row r="631" spans="3:11" ht="18.75" x14ac:dyDescent="0.25">
      <c r="C631" s="173" t="str">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 xml:space="preserve">2. Participar en eventos culturales y académicos en Centros Regionales. </v>
      </c>
      <c r="D631" s="31"/>
      <c r="E631" s="84"/>
      <c r="F631" s="84"/>
      <c r="G631" s="84"/>
      <c r="H631" s="69"/>
      <c r="I631" s="69"/>
      <c r="J631" s="69"/>
      <c r="K631" s="102"/>
    </row>
    <row r="632" spans="3:11" ht="15.75" thickBot="1" x14ac:dyDescent="0.3">
      <c r="C632" s="254"/>
      <c r="D632" s="254"/>
      <c r="E632" s="254"/>
      <c r="F632" s="84"/>
      <c r="G632" s="69"/>
      <c r="H632" s="69"/>
      <c r="I632" s="69"/>
      <c r="J632" s="254"/>
      <c r="K632" s="254"/>
    </row>
    <row r="633" spans="3:11" ht="30.75" thickBot="1" x14ac:dyDescent="0.3">
      <c r="C633" s="117" t="s">
        <v>1311</v>
      </c>
      <c r="D633" s="117" t="s">
        <v>99</v>
      </c>
      <c r="E633" s="124" t="s">
        <v>1313</v>
      </c>
      <c r="F633" s="123" t="s">
        <v>1314</v>
      </c>
      <c r="G633" s="121" t="s">
        <v>1315</v>
      </c>
      <c r="H633" s="124" t="s">
        <v>1316</v>
      </c>
      <c r="I633" s="121" t="s">
        <v>711</v>
      </c>
      <c r="J633" s="121" t="s">
        <v>1317</v>
      </c>
      <c r="K633" s="121" t="s">
        <v>1318</v>
      </c>
    </row>
    <row r="634" spans="3:11" x14ac:dyDescent="0.25">
      <c r="C634" s="183" t="s">
        <v>1273</v>
      </c>
      <c r="D634" s="184">
        <v>10</v>
      </c>
      <c r="E634" s="182">
        <f>HLOOKUP(C634,$AH$2:$BU$3,2,0)</f>
        <v>2000</v>
      </c>
      <c r="F634" s="87">
        <f t="shared" ref="F634:F668" si="30">D634*E634</f>
        <v>20000</v>
      </c>
      <c r="G634" s="146" t="s">
        <v>703</v>
      </c>
      <c r="H634" s="130" t="s">
        <v>338</v>
      </c>
      <c r="I634" s="118" t="str">
        <f>VLOOKUP(H634,Presupuesto!$B$11:$C$565,2,0)</f>
        <v>VIATICOS NACIONALES</v>
      </c>
      <c r="J634" s="181" t="s">
        <v>63</v>
      </c>
      <c r="K634" s="88" t="s">
        <v>727</v>
      </c>
    </row>
    <row r="635" spans="3:11" hidden="1" x14ac:dyDescent="0.25">
      <c r="C635" s="129"/>
      <c r="D635" s="144"/>
      <c r="E635" s="112"/>
      <c r="F635" s="87">
        <f t="shared" si="30"/>
        <v>0</v>
      </c>
      <c r="G635" s="146"/>
      <c r="H635" s="130"/>
      <c r="I635" s="118" t="e">
        <f>VLOOKUP(H635,Presupuesto!$B$11:$C$565,2,0)</f>
        <v>#N/A</v>
      </c>
      <c r="J635" s="88" t="str">
        <f>$J$634</f>
        <v>Gestión del Conocimiento</v>
      </c>
      <c r="K635" s="88" t="s">
        <v>720</v>
      </c>
    </row>
    <row r="636" spans="3:11" hidden="1" x14ac:dyDescent="0.25">
      <c r="C636" s="129"/>
      <c r="D636" s="144"/>
      <c r="E636" s="112"/>
      <c r="F636" s="87">
        <f t="shared" si="30"/>
        <v>0</v>
      </c>
      <c r="G636" s="146"/>
      <c r="H636" s="130"/>
      <c r="I636" s="118" t="e">
        <f>VLOOKUP(H636,Presupuesto!$B$11:$C$565,2,0)</f>
        <v>#N/A</v>
      </c>
      <c r="J636" s="88" t="str">
        <f t="shared" ref="J636:J668" si="31">$J$634</f>
        <v>Gestión del Conocimiento</v>
      </c>
      <c r="K636" s="88" t="s">
        <v>720</v>
      </c>
    </row>
    <row r="637" spans="3:11" hidden="1" x14ac:dyDescent="0.25">
      <c r="C637" s="129"/>
      <c r="D637" s="144"/>
      <c r="E637" s="112"/>
      <c r="F637" s="87">
        <f t="shared" si="30"/>
        <v>0</v>
      </c>
      <c r="G637" s="146"/>
      <c r="H637" s="130"/>
      <c r="I637" s="118" t="e">
        <f>VLOOKUP(H637,Presupuesto!$B$11:$C$565,2,0)</f>
        <v>#N/A</v>
      </c>
      <c r="J637" s="88" t="str">
        <f t="shared" si="31"/>
        <v>Gestión del Conocimiento</v>
      </c>
      <c r="K637" s="88" t="s">
        <v>720</v>
      </c>
    </row>
    <row r="638" spans="3:11" hidden="1" x14ac:dyDescent="0.25">
      <c r="C638" s="129"/>
      <c r="D638" s="144"/>
      <c r="E638" s="112"/>
      <c r="F638" s="87">
        <f t="shared" si="30"/>
        <v>0</v>
      </c>
      <c r="G638" s="146"/>
      <c r="H638" s="130"/>
      <c r="I638" s="118" t="e">
        <f>VLOOKUP(H638,Presupuesto!$B$11:$C$565,2,0)</f>
        <v>#N/A</v>
      </c>
      <c r="J638" s="88" t="str">
        <f t="shared" si="31"/>
        <v>Gestión del Conocimiento</v>
      </c>
      <c r="K638" s="88" t="s">
        <v>720</v>
      </c>
    </row>
    <row r="639" spans="3:11" hidden="1" x14ac:dyDescent="0.25">
      <c r="C639" s="129"/>
      <c r="D639" s="144"/>
      <c r="E639" s="112"/>
      <c r="F639" s="87">
        <f t="shared" si="30"/>
        <v>0</v>
      </c>
      <c r="G639" s="146"/>
      <c r="H639" s="130"/>
      <c r="I639" s="118" t="e">
        <f>VLOOKUP(H639,Presupuesto!$B$11:$C$565,2,0)</f>
        <v>#N/A</v>
      </c>
      <c r="J639" s="88" t="str">
        <f t="shared" si="31"/>
        <v>Gestión del Conocimiento</v>
      </c>
      <c r="K639" s="88" t="s">
        <v>729</v>
      </c>
    </row>
    <row r="640" spans="3:11" hidden="1" x14ac:dyDescent="0.25">
      <c r="C640" s="129"/>
      <c r="D640" s="144"/>
      <c r="E640" s="112"/>
      <c r="F640" s="87">
        <f t="shared" si="30"/>
        <v>0</v>
      </c>
      <c r="G640" s="146"/>
      <c r="H640" s="130"/>
      <c r="I640" s="118" t="e">
        <f>VLOOKUP(H640,Presupuesto!$B$11:$C$565,2,0)</f>
        <v>#N/A</v>
      </c>
      <c r="J640" s="88" t="str">
        <f t="shared" si="31"/>
        <v>Gestión del Conocimiento</v>
      </c>
      <c r="K640" s="88" t="s">
        <v>720</v>
      </c>
    </row>
    <row r="641" spans="3:11" hidden="1" x14ac:dyDescent="0.25">
      <c r="C641" s="129"/>
      <c r="D641" s="144"/>
      <c r="E641" s="112"/>
      <c r="F641" s="87">
        <f t="shared" si="30"/>
        <v>0</v>
      </c>
      <c r="G641" s="146"/>
      <c r="H641" s="130"/>
      <c r="I641" s="118" t="e">
        <f>VLOOKUP(H641,Presupuesto!$B$11:$C$565,2,0)</f>
        <v>#N/A</v>
      </c>
      <c r="J641" s="88" t="str">
        <f t="shared" si="31"/>
        <v>Gestión del Conocimiento</v>
      </c>
      <c r="K641" s="88" t="s">
        <v>720</v>
      </c>
    </row>
    <row r="642" spans="3:11" hidden="1" x14ac:dyDescent="0.25">
      <c r="C642" s="129"/>
      <c r="D642" s="144"/>
      <c r="E642" s="112"/>
      <c r="F642" s="87">
        <f t="shared" si="30"/>
        <v>0</v>
      </c>
      <c r="G642" s="146"/>
      <c r="H642" s="130"/>
      <c r="I642" s="118" t="e">
        <f>VLOOKUP(H642,Presupuesto!$B$11:$C$565,2,0)</f>
        <v>#N/A</v>
      </c>
      <c r="J642" s="88" t="str">
        <f t="shared" si="31"/>
        <v>Gestión del Conocimiento</v>
      </c>
      <c r="K642" s="88" t="s">
        <v>720</v>
      </c>
    </row>
    <row r="643" spans="3:11" hidden="1" x14ac:dyDescent="0.25">
      <c r="C643" s="129"/>
      <c r="D643" s="144"/>
      <c r="E643" s="112"/>
      <c r="F643" s="87">
        <f t="shared" si="30"/>
        <v>0</v>
      </c>
      <c r="G643" s="146"/>
      <c r="H643" s="130"/>
      <c r="I643" s="118" t="e">
        <f>VLOOKUP(H643,Presupuesto!$B$11:$C$565,2,0)</f>
        <v>#N/A</v>
      </c>
      <c r="J643" s="88" t="str">
        <f t="shared" si="31"/>
        <v>Gestión del Conocimiento</v>
      </c>
      <c r="K643" s="88" t="s">
        <v>720</v>
      </c>
    </row>
    <row r="644" spans="3:11" hidden="1" x14ac:dyDescent="0.25">
      <c r="C644" s="129"/>
      <c r="D644" s="144"/>
      <c r="E644" s="112"/>
      <c r="F644" s="87">
        <f t="shared" si="30"/>
        <v>0</v>
      </c>
      <c r="G644" s="146"/>
      <c r="H644" s="130"/>
      <c r="I644" s="118" t="e">
        <f>VLOOKUP(H644,Presupuesto!$B$11:$C$565,2,0)</f>
        <v>#N/A</v>
      </c>
      <c r="J644" s="88" t="str">
        <f t="shared" si="31"/>
        <v>Gestión del Conocimiento</v>
      </c>
      <c r="K644" s="88" t="s">
        <v>720</v>
      </c>
    </row>
    <row r="645" spans="3:11" hidden="1" x14ac:dyDescent="0.25">
      <c r="C645" s="129"/>
      <c r="D645" s="144"/>
      <c r="E645" s="112"/>
      <c r="F645" s="87">
        <f t="shared" si="30"/>
        <v>0</v>
      </c>
      <c r="G645" s="146"/>
      <c r="H645" s="130"/>
      <c r="I645" s="118" t="e">
        <f>VLOOKUP(H645,Presupuesto!$B$11:$C$565,2,0)</f>
        <v>#N/A</v>
      </c>
      <c r="J645" s="88" t="str">
        <f t="shared" si="31"/>
        <v>Gestión del Conocimiento</v>
      </c>
      <c r="K645" s="88" t="s">
        <v>720</v>
      </c>
    </row>
    <row r="646" spans="3:11" hidden="1" x14ac:dyDescent="0.25">
      <c r="C646" s="129"/>
      <c r="D646" s="144"/>
      <c r="E646" s="112"/>
      <c r="F646" s="87">
        <f t="shared" si="30"/>
        <v>0</v>
      </c>
      <c r="G646" s="146"/>
      <c r="H646" s="130"/>
      <c r="I646" s="118" t="e">
        <f>VLOOKUP(H646,Presupuesto!$B$11:$C$565,2,0)</f>
        <v>#N/A</v>
      </c>
      <c r="J646" s="88" t="str">
        <f t="shared" si="31"/>
        <v>Gestión del Conocimiento</v>
      </c>
      <c r="K646" s="88" t="s">
        <v>720</v>
      </c>
    </row>
    <row r="647" spans="3:11" hidden="1" x14ac:dyDescent="0.25">
      <c r="C647" s="129"/>
      <c r="D647" s="144"/>
      <c r="E647" s="112"/>
      <c r="F647" s="87">
        <f t="shared" si="30"/>
        <v>0</v>
      </c>
      <c r="G647" s="146"/>
      <c r="H647" s="130"/>
      <c r="I647" s="118" t="e">
        <f>VLOOKUP(H647,Presupuesto!$B$11:$C$565,2,0)</f>
        <v>#N/A</v>
      </c>
      <c r="J647" s="88" t="str">
        <f t="shared" si="31"/>
        <v>Gestión del Conocimiento</v>
      </c>
      <c r="K647" s="88" t="s">
        <v>720</v>
      </c>
    </row>
    <row r="648" spans="3:11" hidden="1" x14ac:dyDescent="0.25">
      <c r="C648" s="129"/>
      <c r="D648" s="144"/>
      <c r="E648" s="112"/>
      <c r="F648" s="87">
        <f t="shared" si="30"/>
        <v>0</v>
      </c>
      <c r="G648" s="146"/>
      <c r="H648" s="130"/>
      <c r="I648" s="118" t="e">
        <f>VLOOKUP(H648,Presupuesto!$B$11:$C$565,2,0)</f>
        <v>#N/A</v>
      </c>
      <c r="J648" s="88" t="str">
        <f t="shared" si="31"/>
        <v>Gestión del Conocimiento</v>
      </c>
      <c r="K648" s="88" t="s">
        <v>720</v>
      </c>
    </row>
    <row r="649" spans="3:11" hidden="1" x14ac:dyDescent="0.25">
      <c r="C649" s="129"/>
      <c r="D649" s="144"/>
      <c r="E649" s="112"/>
      <c r="F649" s="87">
        <f t="shared" si="30"/>
        <v>0</v>
      </c>
      <c r="G649" s="146"/>
      <c r="H649" s="130"/>
      <c r="I649" s="118" t="e">
        <f>VLOOKUP(H649,Presupuesto!$B$11:$C$565,2,0)</f>
        <v>#N/A</v>
      </c>
      <c r="J649" s="88" t="str">
        <f t="shared" si="31"/>
        <v>Gestión del Conocimiento</v>
      </c>
      <c r="K649" s="88" t="s">
        <v>720</v>
      </c>
    </row>
    <row r="650" spans="3:11" hidden="1" x14ac:dyDescent="0.25">
      <c r="C650" s="129"/>
      <c r="D650" s="144"/>
      <c r="E650" s="112"/>
      <c r="F650" s="87">
        <f t="shared" si="30"/>
        <v>0</v>
      </c>
      <c r="G650" s="146"/>
      <c r="H650" s="130"/>
      <c r="I650" s="118" t="e">
        <f>VLOOKUP(H650,Presupuesto!$B$11:$C$565,2,0)</f>
        <v>#N/A</v>
      </c>
      <c r="J650" s="88" t="str">
        <f t="shared" si="31"/>
        <v>Gestión del Conocimiento</v>
      </c>
      <c r="K650" s="88" t="s">
        <v>720</v>
      </c>
    </row>
    <row r="651" spans="3:11" hidden="1" x14ac:dyDescent="0.25">
      <c r="C651" s="129"/>
      <c r="D651" s="144"/>
      <c r="E651" s="112"/>
      <c r="F651" s="87">
        <f t="shared" si="30"/>
        <v>0</v>
      </c>
      <c r="G651" s="146"/>
      <c r="H651" s="130"/>
      <c r="I651" s="118" t="e">
        <f>VLOOKUP(H651,Presupuesto!$B$11:$C$565,2,0)</f>
        <v>#N/A</v>
      </c>
      <c r="J651" s="88" t="str">
        <f t="shared" si="31"/>
        <v>Gestión del Conocimiento</v>
      </c>
      <c r="K651" s="88" t="s">
        <v>720</v>
      </c>
    </row>
    <row r="652" spans="3:11" hidden="1" x14ac:dyDescent="0.25">
      <c r="C652" s="129"/>
      <c r="D652" s="144"/>
      <c r="E652" s="112"/>
      <c r="F652" s="87">
        <f t="shared" si="30"/>
        <v>0</v>
      </c>
      <c r="G652" s="146"/>
      <c r="H652" s="130"/>
      <c r="I652" s="118" t="e">
        <f>VLOOKUP(H652,Presupuesto!$B$11:$C$565,2,0)</f>
        <v>#N/A</v>
      </c>
      <c r="J652" s="88" t="str">
        <f t="shared" si="31"/>
        <v>Gestión del Conocimiento</v>
      </c>
      <c r="K652" s="88" t="s">
        <v>720</v>
      </c>
    </row>
    <row r="653" spans="3:11" hidden="1" x14ac:dyDescent="0.25">
      <c r="C653" s="129"/>
      <c r="D653" s="144"/>
      <c r="E653" s="112"/>
      <c r="F653" s="87">
        <f t="shared" si="30"/>
        <v>0</v>
      </c>
      <c r="G653" s="146"/>
      <c r="H653" s="130"/>
      <c r="I653" s="118" t="e">
        <f>VLOOKUP(H653,Presupuesto!$B$11:$C$565,2,0)</f>
        <v>#N/A</v>
      </c>
      <c r="J653" s="88" t="str">
        <f t="shared" si="31"/>
        <v>Gestión del Conocimiento</v>
      </c>
      <c r="K653" s="88" t="s">
        <v>720</v>
      </c>
    </row>
    <row r="654" spans="3:11" hidden="1" x14ac:dyDescent="0.25">
      <c r="C654" s="129"/>
      <c r="D654" s="144"/>
      <c r="E654" s="112"/>
      <c r="F654" s="87">
        <f t="shared" si="30"/>
        <v>0</v>
      </c>
      <c r="G654" s="146"/>
      <c r="H654" s="130"/>
      <c r="I654" s="118" t="e">
        <f>VLOOKUP(H654,Presupuesto!$B$11:$C$565,2,0)</f>
        <v>#N/A</v>
      </c>
      <c r="J654" s="88" t="str">
        <f t="shared" si="31"/>
        <v>Gestión del Conocimiento</v>
      </c>
      <c r="K654" s="88" t="s">
        <v>720</v>
      </c>
    </row>
    <row r="655" spans="3:11" hidden="1" x14ac:dyDescent="0.25">
      <c r="C655" s="129"/>
      <c r="D655" s="144"/>
      <c r="E655" s="112"/>
      <c r="F655" s="87">
        <f t="shared" si="30"/>
        <v>0</v>
      </c>
      <c r="G655" s="146"/>
      <c r="H655" s="130"/>
      <c r="I655" s="118" t="e">
        <f>VLOOKUP(H655,Presupuesto!$B$11:$C$565,2,0)</f>
        <v>#N/A</v>
      </c>
      <c r="J655" s="88" t="str">
        <f t="shared" si="31"/>
        <v>Gestión del Conocimiento</v>
      </c>
      <c r="K655" s="88" t="s">
        <v>720</v>
      </c>
    </row>
    <row r="656" spans="3:11" hidden="1" x14ac:dyDescent="0.25">
      <c r="C656" s="131"/>
      <c r="D656" s="137"/>
      <c r="E656" s="108"/>
      <c r="F656" s="87">
        <f t="shared" si="30"/>
        <v>0</v>
      </c>
      <c r="G656" s="146"/>
      <c r="H656" s="132"/>
      <c r="I656" s="118" t="e">
        <f>VLOOKUP(H656,Presupuesto!$B$11:$C$565,2,0)</f>
        <v>#N/A</v>
      </c>
      <c r="J656" s="88" t="str">
        <f t="shared" si="31"/>
        <v>Gestión del Conocimiento</v>
      </c>
      <c r="K656" s="88" t="s">
        <v>720</v>
      </c>
    </row>
    <row r="657" spans="3:11" hidden="1" x14ac:dyDescent="0.25">
      <c r="C657" s="131"/>
      <c r="D657" s="137"/>
      <c r="E657" s="108"/>
      <c r="F657" s="87">
        <f t="shared" si="30"/>
        <v>0</v>
      </c>
      <c r="G657" s="146"/>
      <c r="H657" s="132"/>
      <c r="I657" s="118" t="e">
        <f>VLOOKUP(H657,Presupuesto!$B$11:$C$565,2,0)</f>
        <v>#N/A</v>
      </c>
      <c r="J657" s="88" t="str">
        <f t="shared" si="31"/>
        <v>Gestión del Conocimiento</v>
      </c>
      <c r="K657" s="88" t="s">
        <v>720</v>
      </c>
    </row>
    <row r="658" spans="3:11" hidden="1" x14ac:dyDescent="0.25">
      <c r="C658" s="131"/>
      <c r="D658" s="137"/>
      <c r="E658" s="108"/>
      <c r="F658" s="87">
        <f t="shared" si="30"/>
        <v>0</v>
      </c>
      <c r="G658" s="146"/>
      <c r="H658" s="132"/>
      <c r="I658" s="118" t="e">
        <f>VLOOKUP(H658,Presupuesto!$B$11:$C$565,2,0)</f>
        <v>#N/A</v>
      </c>
      <c r="J658" s="88" t="str">
        <f t="shared" si="31"/>
        <v>Gestión del Conocimiento</v>
      </c>
      <c r="K658" s="88" t="s">
        <v>720</v>
      </c>
    </row>
    <row r="659" spans="3:11" hidden="1" x14ac:dyDescent="0.25">
      <c r="C659" s="131"/>
      <c r="D659" s="137"/>
      <c r="E659" s="108"/>
      <c r="F659" s="87">
        <f t="shared" si="30"/>
        <v>0</v>
      </c>
      <c r="G659" s="146"/>
      <c r="H659" s="132"/>
      <c r="I659" s="118" t="e">
        <f>VLOOKUP(H659,Presupuesto!$B$11:$C$565,2,0)</f>
        <v>#N/A</v>
      </c>
      <c r="J659" s="88" t="str">
        <f t="shared" si="31"/>
        <v>Gestión del Conocimiento</v>
      </c>
      <c r="K659" s="88" t="s">
        <v>720</v>
      </c>
    </row>
    <row r="660" spans="3:11" hidden="1" x14ac:dyDescent="0.25">
      <c r="C660" s="131"/>
      <c r="D660" s="137"/>
      <c r="E660" s="108"/>
      <c r="F660" s="87">
        <f t="shared" si="30"/>
        <v>0</v>
      </c>
      <c r="G660" s="146"/>
      <c r="H660" s="132"/>
      <c r="I660" s="118" t="e">
        <f>VLOOKUP(H660,Presupuesto!$B$11:$C$565,2,0)</f>
        <v>#N/A</v>
      </c>
      <c r="J660" s="88" t="str">
        <f t="shared" si="31"/>
        <v>Gestión del Conocimiento</v>
      </c>
      <c r="K660" s="88" t="s">
        <v>720</v>
      </c>
    </row>
    <row r="661" spans="3:11" hidden="1" x14ac:dyDescent="0.25">
      <c r="C661" s="131"/>
      <c r="D661" s="137"/>
      <c r="E661" s="108"/>
      <c r="F661" s="87">
        <f t="shared" si="30"/>
        <v>0</v>
      </c>
      <c r="G661" s="146"/>
      <c r="H661" s="132"/>
      <c r="I661" s="118" t="e">
        <f>VLOOKUP(H661,Presupuesto!$B$11:$C$565,2,0)</f>
        <v>#N/A</v>
      </c>
      <c r="J661" s="88" t="str">
        <f t="shared" si="31"/>
        <v>Gestión del Conocimiento</v>
      </c>
      <c r="K661" s="88" t="s">
        <v>720</v>
      </c>
    </row>
    <row r="662" spans="3:11" hidden="1" x14ac:dyDescent="0.25">
      <c r="C662" s="131"/>
      <c r="D662" s="137"/>
      <c r="E662" s="108"/>
      <c r="F662" s="87">
        <f t="shared" si="30"/>
        <v>0</v>
      </c>
      <c r="G662" s="146"/>
      <c r="H662" s="132"/>
      <c r="I662" s="118" t="e">
        <f>VLOOKUP(H662,Presupuesto!$B$11:$C$565,2,0)</f>
        <v>#N/A</v>
      </c>
      <c r="J662" s="88" t="str">
        <f t="shared" si="31"/>
        <v>Gestión del Conocimiento</v>
      </c>
      <c r="K662" s="88" t="s">
        <v>720</v>
      </c>
    </row>
    <row r="663" spans="3:11" hidden="1" x14ac:dyDescent="0.25">
      <c r="C663" s="131"/>
      <c r="D663" s="137"/>
      <c r="E663" s="108"/>
      <c r="F663" s="87">
        <f t="shared" si="30"/>
        <v>0</v>
      </c>
      <c r="G663" s="146"/>
      <c r="H663" s="132"/>
      <c r="I663" s="118" t="e">
        <f>VLOOKUP(H663,Presupuesto!$B$11:$C$565,2,0)</f>
        <v>#N/A</v>
      </c>
      <c r="J663" s="88" t="str">
        <f t="shared" si="31"/>
        <v>Gestión del Conocimiento</v>
      </c>
      <c r="K663" s="88" t="s">
        <v>720</v>
      </c>
    </row>
    <row r="664" spans="3:11" hidden="1" x14ac:dyDescent="0.25">
      <c r="C664" s="133"/>
      <c r="D664" s="137"/>
      <c r="E664" s="108"/>
      <c r="F664" s="87">
        <f t="shared" si="30"/>
        <v>0</v>
      </c>
      <c r="G664" s="146"/>
      <c r="H664" s="134"/>
      <c r="I664" s="118" t="e">
        <f>VLOOKUP(H664,Presupuesto!$B$11:$C$565,2,0)</f>
        <v>#N/A</v>
      </c>
      <c r="J664" s="88" t="str">
        <f t="shared" si="31"/>
        <v>Gestión del Conocimiento</v>
      </c>
      <c r="K664" s="88" t="s">
        <v>732</v>
      </c>
    </row>
    <row r="665" spans="3:11" hidden="1" x14ac:dyDescent="0.25">
      <c r="C665" s="133"/>
      <c r="D665" s="137"/>
      <c r="E665" s="108"/>
      <c r="F665" s="87">
        <f t="shared" si="30"/>
        <v>0</v>
      </c>
      <c r="G665" s="146"/>
      <c r="H665" s="134"/>
      <c r="I665" s="118" t="e">
        <f>VLOOKUP(H665,Presupuesto!$B$11:$C$565,2,0)</f>
        <v>#N/A</v>
      </c>
      <c r="J665" s="88" t="str">
        <f t="shared" si="31"/>
        <v>Gestión del Conocimiento</v>
      </c>
      <c r="K665" s="88" t="s">
        <v>720</v>
      </c>
    </row>
    <row r="666" spans="3:11" hidden="1" x14ac:dyDescent="0.25">
      <c r="C666" s="133"/>
      <c r="D666" s="137"/>
      <c r="E666" s="108"/>
      <c r="F666" s="87">
        <f t="shared" si="30"/>
        <v>0</v>
      </c>
      <c r="G666" s="146"/>
      <c r="H666" s="134"/>
      <c r="I666" s="118" t="e">
        <f>VLOOKUP(H666,Presupuesto!$B$11:$C$565,2,0)</f>
        <v>#N/A</v>
      </c>
      <c r="J666" s="88" t="str">
        <f t="shared" si="31"/>
        <v>Gestión del Conocimiento</v>
      </c>
      <c r="K666" s="88" t="s">
        <v>720</v>
      </c>
    </row>
    <row r="667" spans="3:11" hidden="1" x14ac:dyDescent="0.25">
      <c r="C667" s="133"/>
      <c r="D667" s="137"/>
      <c r="E667" s="108"/>
      <c r="F667" s="87">
        <f t="shared" si="30"/>
        <v>0</v>
      </c>
      <c r="G667" s="146"/>
      <c r="H667" s="134"/>
      <c r="I667" s="118" t="e">
        <f>VLOOKUP(H667,Presupuesto!$B$11:$C$565,2,0)</f>
        <v>#N/A</v>
      </c>
      <c r="J667" s="88" t="str">
        <f t="shared" si="31"/>
        <v>Gestión del Conocimiento</v>
      </c>
      <c r="K667" s="88" t="s">
        <v>720</v>
      </c>
    </row>
    <row r="668" spans="3:11" ht="15.75" hidden="1" thickBot="1" x14ac:dyDescent="0.3">
      <c r="C668" s="135"/>
      <c r="D668" s="145"/>
      <c r="E668" s="93"/>
      <c r="F668" s="95">
        <f t="shared" si="30"/>
        <v>0</v>
      </c>
      <c r="G668" s="147"/>
      <c r="H668" s="136"/>
      <c r="I668" s="120" t="e">
        <f>VLOOKUP(H668,Presupuesto!$B$11:$C$565,2,0)</f>
        <v>#N/A</v>
      </c>
      <c r="J668" s="96" t="str">
        <f t="shared" si="31"/>
        <v>Gestión del Conocimiento</v>
      </c>
      <c r="K668" s="113" t="s">
        <v>719</v>
      </c>
    </row>
    <row r="670" spans="3:11" ht="15.75" thickBot="1" x14ac:dyDescent="0.3">
      <c r="C670" s="254"/>
      <c r="D670" s="254"/>
      <c r="E670" s="254"/>
      <c r="F670" s="82"/>
      <c r="G670" s="81"/>
      <c r="H670" s="82"/>
      <c r="I670" s="82"/>
      <c r="J670" s="254"/>
      <c r="K670" s="254"/>
    </row>
    <row r="671" spans="3:11" ht="15.75" thickBot="1" x14ac:dyDescent="0.3">
      <c r="C671" s="143" t="s">
        <v>1385</v>
      </c>
      <c r="D671" s="231">
        <f>SUM(F678:F712)</f>
        <v>8000</v>
      </c>
      <c r="E671" s="254"/>
      <c r="F671" s="68"/>
      <c r="G671" s="72"/>
      <c r="H671" s="68"/>
      <c r="I671" s="68"/>
      <c r="J671" s="254"/>
      <c r="K671" s="254"/>
    </row>
    <row r="672" spans="3:11" x14ac:dyDescent="0.25">
      <c r="C672" s="68"/>
      <c r="D672" s="31"/>
      <c r="E672" s="84"/>
      <c r="F672" s="84"/>
      <c r="G672" s="84"/>
      <c r="H672" s="69"/>
      <c r="I672" s="69"/>
      <c r="J672" s="69"/>
      <c r="K672" s="102"/>
    </row>
    <row r="673" spans="3:11" x14ac:dyDescent="0.25">
      <c r="C673" s="68"/>
      <c r="D673" s="31"/>
      <c r="E673" s="84"/>
      <c r="F673" s="84"/>
      <c r="G673" s="84"/>
      <c r="H673" s="69"/>
      <c r="I673" s="69"/>
      <c r="J673" s="69"/>
      <c r="K673" s="102"/>
    </row>
    <row r="674" spans="3:11" ht="15.75" x14ac:dyDescent="0.25">
      <c r="C674" s="172" t="s">
        <v>1309</v>
      </c>
      <c r="D674" s="230" t="s">
        <v>1418</v>
      </c>
      <c r="E674" s="84"/>
      <c r="F674" s="84"/>
      <c r="G674" s="84"/>
      <c r="H674" s="69"/>
      <c r="I674" s="69"/>
      <c r="J674" s="69"/>
      <c r="K674" s="102"/>
    </row>
    <row r="675" spans="3:11" ht="18.75" x14ac:dyDescent="0.25">
      <c r="C675" s="173" t="str">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19. Para implementar el Plan con enfoque transversal de los DD HH, desarrollar 1  curso y/o seminario en DD HH con apoyo de organizaciones expertas en el tema. Decanato solicita apoyo a CIPRODEH otras instancias de DD HH.</v>
      </c>
      <c r="D675" s="31"/>
      <c r="E675" s="84"/>
      <c r="F675" s="84"/>
      <c r="G675" s="84"/>
      <c r="H675" s="69"/>
      <c r="I675" s="69"/>
      <c r="J675" s="69"/>
      <c r="K675" s="102"/>
    </row>
    <row r="676" spans="3:11" ht="15.75" thickBot="1" x14ac:dyDescent="0.3">
      <c r="C676" s="254"/>
      <c r="D676" s="254"/>
      <c r="E676" s="254"/>
      <c r="F676" s="84"/>
      <c r="G676" s="69"/>
      <c r="H676" s="69"/>
      <c r="I676" s="69"/>
      <c r="J676" s="254"/>
      <c r="K676" s="254"/>
    </row>
    <row r="677" spans="3:11" ht="30.75" thickBot="1" x14ac:dyDescent="0.3">
      <c r="C677" s="117" t="s">
        <v>1311</v>
      </c>
      <c r="D677" s="117" t="s">
        <v>99</v>
      </c>
      <c r="E677" s="124" t="s">
        <v>1313</v>
      </c>
      <c r="F677" s="123" t="s">
        <v>1314</v>
      </c>
      <c r="G677" s="121" t="s">
        <v>1315</v>
      </c>
      <c r="H677" s="124" t="s">
        <v>1316</v>
      </c>
      <c r="I677" s="121" t="s">
        <v>711</v>
      </c>
      <c r="J677" s="121" t="s">
        <v>1317</v>
      </c>
      <c r="K677" s="121" t="s">
        <v>1318</v>
      </c>
    </row>
    <row r="678" spans="3:11" hidden="1" x14ac:dyDescent="0.25">
      <c r="C678" s="183" t="s">
        <v>1284</v>
      </c>
      <c r="D678" s="184"/>
      <c r="E678" s="182">
        <f>HLOOKUP(C678,$AH$2:$BU$3,2,0)</f>
        <v>620</v>
      </c>
      <c r="F678" s="87">
        <f t="shared" ref="F678:F712" si="32">D678*E678</f>
        <v>0</v>
      </c>
      <c r="G678" s="146"/>
      <c r="H678" s="130"/>
      <c r="I678" s="118" t="e">
        <f>VLOOKUP(H678,Presupuesto!$B$11:$C$565,2,0)</f>
        <v>#N/A</v>
      </c>
      <c r="J678" s="181" t="s">
        <v>66</v>
      </c>
      <c r="K678" s="88" t="s">
        <v>719</v>
      </c>
    </row>
    <row r="679" spans="3:11" x14ac:dyDescent="0.25">
      <c r="C679" s="129" t="s">
        <v>1393</v>
      </c>
      <c r="D679" s="144">
        <v>35</v>
      </c>
      <c r="E679" s="112">
        <v>200</v>
      </c>
      <c r="F679" s="87">
        <f t="shared" si="32"/>
        <v>7000</v>
      </c>
      <c r="G679" s="146" t="s">
        <v>703</v>
      </c>
      <c r="H679" s="130" t="s">
        <v>361</v>
      </c>
      <c r="I679" s="118" t="str">
        <f>VLOOKUP(H679,Presupuesto!$B$11:$C$565,2,0)</f>
        <v>ALIMENTOS B EBIDAS PARA PERSONAS</v>
      </c>
      <c r="J679" s="88" t="str">
        <f>$J$678</f>
        <v>Lo Esencial de la Reforma Universitaria</v>
      </c>
      <c r="K679" s="88" t="s">
        <v>721</v>
      </c>
    </row>
    <row r="680" spans="3:11" x14ac:dyDescent="0.25">
      <c r="C680" s="129" t="s">
        <v>1416</v>
      </c>
      <c r="D680" s="144">
        <v>1</v>
      </c>
      <c r="E680" s="112">
        <v>1000</v>
      </c>
      <c r="F680" s="87">
        <f t="shared" si="32"/>
        <v>1000</v>
      </c>
      <c r="G680" s="146" t="s">
        <v>703</v>
      </c>
      <c r="H680" s="130" t="s">
        <v>352</v>
      </c>
      <c r="I680" s="118" t="str">
        <f>VLOOKUP(H680,Presupuesto!$B$11:$C$565,2,0)</f>
        <v>SERVICIOS CEREMONIAL Y PROTOCOLO</v>
      </c>
      <c r="J680" s="88" t="str">
        <f t="shared" ref="J680:J712" si="33">$J$678</f>
        <v>Lo Esencial de la Reforma Universitaria</v>
      </c>
      <c r="K680" s="88" t="s">
        <v>721</v>
      </c>
    </row>
    <row r="681" spans="3:11" hidden="1" x14ac:dyDescent="0.25">
      <c r="C681" s="129"/>
      <c r="D681" s="144"/>
      <c r="E681" s="112"/>
      <c r="F681" s="87">
        <f t="shared" si="32"/>
        <v>0</v>
      </c>
      <c r="G681" s="146"/>
      <c r="H681" s="130"/>
      <c r="I681" s="118" t="e">
        <f>VLOOKUP(H681,Presupuesto!$B$11:$C$565,2,0)</f>
        <v>#N/A</v>
      </c>
      <c r="J681" s="88" t="str">
        <f t="shared" si="33"/>
        <v>Lo Esencial de la Reforma Universitaria</v>
      </c>
      <c r="K681" s="88" t="s">
        <v>720</v>
      </c>
    </row>
    <row r="682" spans="3:11" hidden="1" x14ac:dyDescent="0.25">
      <c r="C682" s="129"/>
      <c r="D682" s="144"/>
      <c r="E682" s="112"/>
      <c r="F682" s="87">
        <f t="shared" si="32"/>
        <v>0</v>
      </c>
      <c r="G682" s="146"/>
      <c r="H682" s="130"/>
      <c r="I682" s="118" t="e">
        <f>VLOOKUP(H682,Presupuesto!$B$11:$C$565,2,0)</f>
        <v>#N/A</v>
      </c>
      <c r="J682" s="88" t="str">
        <f t="shared" si="33"/>
        <v>Lo Esencial de la Reforma Universitaria</v>
      </c>
      <c r="K682" s="88" t="s">
        <v>720</v>
      </c>
    </row>
    <row r="683" spans="3:11" hidden="1" x14ac:dyDescent="0.25">
      <c r="C683" s="129"/>
      <c r="D683" s="144"/>
      <c r="E683" s="112"/>
      <c r="F683" s="87">
        <f t="shared" si="32"/>
        <v>0</v>
      </c>
      <c r="G683" s="146"/>
      <c r="H683" s="130"/>
      <c r="I683" s="118" t="e">
        <f>VLOOKUP(H683,Presupuesto!$B$11:$C$565,2,0)</f>
        <v>#N/A</v>
      </c>
      <c r="J683" s="88" t="str">
        <f t="shared" si="33"/>
        <v>Lo Esencial de la Reforma Universitaria</v>
      </c>
      <c r="K683" s="88" t="s">
        <v>729</v>
      </c>
    </row>
    <row r="684" spans="3:11" hidden="1" x14ac:dyDescent="0.25">
      <c r="C684" s="129"/>
      <c r="D684" s="144"/>
      <c r="E684" s="112"/>
      <c r="F684" s="87">
        <f t="shared" si="32"/>
        <v>0</v>
      </c>
      <c r="G684" s="146"/>
      <c r="H684" s="130"/>
      <c r="I684" s="118" t="e">
        <f>VLOOKUP(H684,Presupuesto!$B$11:$C$565,2,0)</f>
        <v>#N/A</v>
      </c>
      <c r="J684" s="88" t="str">
        <f t="shared" si="33"/>
        <v>Lo Esencial de la Reforma Universitaria</v>
      </c>
      <c r="K684" s="88" t="s">
        <v>720</v>
      </c>
    </row>
    <row r="685" spans="3:11" hidden="1" x14ac:dyDescent="0.25">
      <c r="C685" s="129"/>
      <c r="D685" s="144"/>
      <c r="E685" s="112"/>
      <c r="F685" s="87">
        <f t="shared" si="32"/>
        <v>0</v>
      </c>
      <c r="G685" s="146"/>
      <c r="H685" s="130"/>
      <c r="I685" s="118" t="e">
        <f>VLOOKUP(H685,Presupuesto!$B$11:$C$565,2,0)</f>
        <v>#N/A</v>
      </c>
      <c r="J685" s="88" t="str">
        <f t="shared" si="33"/>
        <v>Lo Esencial de la Reforma Universitaria</v>
      </c>
      <c r="K685" s="88" t="s">
        <v>720</v>
      </c>
    </row>
    <row r="686" spans="3:11" hidden="1" x14ac:dyDescent="0.25">
      <c r="C686" s="129"/>
      <c r="D686" s="144"/>
      <c r="E686" s="112"/>
      <c r="F686" s="87">
        <f t="shared" si="32"/>
        <v>0</v>
      </c>
      <c r="G686" s="146"/>
      <c r="H686" s="130"/>
      <c r="I686" s="118" t="e">
        <f>VLOOKUP(H686,Presupuesto!$B$11:$C$565,2,0)</f>
        <v>#N/A</v>
      </c>
      <c r="J686" s="88" t="str">
        <f t="shared" si="33"/>
        <v>Lo Esencial de la Reforma Universitaria</v>
      </c>
      <c r="K686" s="88" t="s">
        <v>720</v>
      </c>
    </row>
    <row r="687" spans="3:11" hidden="1" x14ac:dyDescent="0.25">
      <c r="C687" s="129"/>
      <c r="D687" s="144"/>
      <c r="E687" s="112"/>
      <c r="F687" s="87">
        <f t="shared" si="32"/>
        <v>0</v>
      </c>
      <c r="G687" s="146"/>
      <c r="H687" s="130"/>
      <c r="I687" s="118" t="e">
        <f>VLOOKUP(H687,Presupuesto!$B$11:$C$565,2,0)</f>
        <v>#N/A</v>
      </c>
      <c r="J687" s="88" t="str">
        <f t="shared" si="33"/>
        <v>Lo Esencial de la Reforma Universitaria</v>
      </c>
      <c r="K687" s="88" t="s">
        <v>720</v>
      </c>
    </row>
    <row r="688" spans="3:11" hidden="1" x14ac:dyDescent="0.25">
      <c r="C688" s="129"/>
      <c r="D688" s="144"/>
      <c r="E688" s="112"/>
      <c r="F688" s="87">
        <f t="shared" si="32"/>
        <v>0</v>
      </c>
      <c r="G688" s="146"/>
      <c r="H688" s="130"/>
      <c r="I688" s="118" t="e">
        <f>VLOOKUP(H688,Presupuesto!$B$11:$C$565,2,0)</f>
        <v>#N/A</v>
      </c>
      <c r="J688" s="88" t="str">
        <f t="shared" si="33"/>
        <v>Lo Esencial de la Reforma Universitaria</v>
      </c>
      <c r="K688" s="88" t="s">
        <v>720</v>
      </c>
    </row>
    <row r="689" spans="3:11" hidden="1" x14ac:dyDescent="0.25">
      <c r="C689" s="129"/>
      <c r="D689" s="144"/>
      <c r="E689" s="112"/>
      <c r="F689" s="87">
        <f t="shared" si="32"/>
        <v>0</v>
      </c>
      <c r="G689" s="146"/>
      <c r="H689" s="130"/>
      <c r="I689" s="118" t="e">
        <f>VLOOKUP(H689,Presupuesto!$B$11:$C$565,2,0)</f>
        <v>#N/A</v>
      </c>
      <c r="J689" s="88" t="str">
        <f t="shared" si="33"/>
        <v>Lo Esencial de la Reforma Universitaria</v>
      </c>
      <c r="K689" s="88" t="s">
        <v>720</v>
      </c>
    </row>
    <row r="690" spans="3:11" hidden="1" x14ac:dyDescent="0.25">
      <c r="C690" s="129"/>
      <c r="D690" s="144"/>
      <c r="E690" s="112"/>
      <c r="F690" s="87">
        <f t="shared" si="32"/>
        <v>0</v>
      </c>
      <c r="G690" s="146"/>
      <c r="H690" s="130"/>
      <c r="I690" s="118" t="e">
        <f>VLOOKUP(H690,Presupuesto!$B$11:$C$565,2,0)</f>
        <v>#N/A</v>
      </c>
      <c r="J690" s="88" t="str">
        <f t="shared" si="33"/>
        <v>Lo Esencial de la Reforma Universitaria</v>
      </c>
      <c r="K690" s="88" t="s">
        <v>720</v>
      </c>
    </row>
    <row r="691" spans="3:11" hidden="1" x14ac:dyDescent="0.25">
      <c r="C691" s="129"/>
      <c r="D691" s="144"/>
      <c r="E691" s="112"/>
      <c r="F691" s="87">
        <f t="shared" si="32"/>
        <v>0</v>
      </c>
      <c r="G691" s="146"/>
      <c r="H691" s="130"/>
      <c r="I691" s="118" t="e">
        <f>VLOOKUP(H691,Presupuesto!$B$11:$C$565,2,0)</f>
        <v>#N/A</v>
      </c>
      <c r="J691" s="88" t="str">
        <f t="shared" si="33"/>
        <v>Lo Esencial de la Reforma Universitaria</v>
      </c>
      <c r="K691" s="88" t="s">
        <v>720</v>
      </c>
    </row>
    <row r="692" spans="3:11" hidden="1" x14ac:dyDescent="0.25">
      <c r="C692" s="129"/>
      <c r="D692" s="144"/>
      <c r="E692" s="112"/>
      <c r="F692" s="87">
        <f t="shared" si="32"/>
        <v>0</v>
      </c>
      <c r="G692" s="146"/>
      <c r="H692" s="130"/>
      <c r="I692" s="118" t="e">
        <f>VLOOKUP(H692,Presupuesto!$B$11:$C$565,2,0)</f>
        <v>#N/A</v>
      </c>
      <c r="J692" s="88" t="str">
        <f t="shared" si="33"/>
        <v>Lo Esencial de la Reforma Universitaria</v>
      </c>
      <c r="K692" s="88" t="s">
        <v>720</v>
      </c>
    </row>
    <row r="693" spans="3:11" hidden="1" x14ac:dyDescent="0.25">
      <c r="C693" s="129"/>
      <c r="D693" s="144"/>
      <c r="E693" s="112"/>
      <c r="F693" s="87">
        <f t="shared" si="32"/>
        <v>0</v>
      </c>
      <c r="G693" s="146"/>
      <c r="H693" s="130"/>
      <c r="I693" s="118" t="e">
        <f>VLOOKUP(H693,Presupuesto!$B$11:$C$565,2,0)</f>
        <v>#N/A</v>
      </c>
      <c r="J693" s="88" t="str">
        <f t="shared" si="33"/>
        <v>Lo Esencial de la Reforma Universitaria</v>
      </c>
      <c r="K693" s="88" t="s">
        <v>720</v>
      </c>
    </row>
    <row r="694" spans="3:11" hidden="1" x14ac:dyDescent="0.25">
      <c r="C694" s="129"/>
      <c r="D694" s="144"/>
      <c r="E694" s="112"/>
      <c r="F694" s="87">
        <f t="shared" si="32"/>
        <v>0</v>
      </c>
      <c r="G694" s="146"/>
      <c r="H694" s="130"/>
      <c r="I694" s="118" t="e">
        <f>VLOOKUP(H694,Presupuesto!$B$11:$C$565,2,0)</f>
        <v>#N/A</v>
      </c>
      <c r="J694" s="88" t="str">
        <f t="shared" si="33"/>
        <v>Lo Esencial de la Reforma Universitaria</v>
      </c>
      <c r="K694" s="88" t="s">
        <v>720</v>
      </c>
    </row>
    <row r="695" spans="3:11" hidden="1" x14ac:dyDescent="0.25">
      <c r="C695" s="129"/>
      <c r="D695" s="144"/>
      <c r="E695" s="112"/>
      <c r="F695" s="87">
        <f t="shared" si="32"/>
        <v>0</v>
      </c>
      <c r="G695" s="146"/>
      <c r="H695" s="130"/>
      <c r="I695" s="118" t="e">
        <f>VLOOKUP(H695,Presupuesto!$B$11:$C$565,2,0)</f>
        <v>#N/A</v>
      </c>
      <c r="J695" s="88" t="str">
        <f t="shared" si="33"/>
        <v>Lo Esencial de la Reforma Universitaria</v>
      </c>
      <c r="K695" s="88" t="s">
        <v>720</v>
      </c>
    </row>
    <row r="696" spans="3:11" hidden="1" x14ac:dyDescent="0.25">
      <c r="C696" s="129"/>
      <c r="D696" s="144"/>
      <c r="E696" s="112"/>
      <c r="F696" s="87">
        <f t="shared" si="32"/>
        <v>0</v>
      </c>
      <c r="G696" s="146"/>
      <c r="H696" s="130"/>
      <c r="I696" s="118" t="e">
        <f>VLOOKUP(H696,Presupuesto!$B$11:$C$565,2,0)</f>
        <v>#N/A</v>
      </c>
      <c r="J696" s="88" t="str">
        <f t="shared" si="33"/>
        <v>Lo Esencial de la Reforma Universitaria</v>
      </c>
      <c r="K696" s="88" t="s">
        <v>720</v>
      </c>
    </row>
    <row r="697" spans="3:11" hidden="1" x14ac:dyDescent="0.25">
      <c r="C697" s="129"/>
      <c r="D697" s="144"/>
      <c r="E697" s="112"/>
      <c r="F697" s="87">
        <f t="shared" si="32"/>
        <v>0</v>
      </c>
      <c r="G697" s="146"/>
      <c r="H697" s="130"/>
      <c r="I697" s="118" t="e">
        <f>VLOOKUP(H697,Presupuesto!$B$11:$C$565,2,0)</f>
        <v>#N/A</v>
      </c>
      <c r="J697" s="88" t="str">
        <f t="shared" si="33"/>
        <v>Lo Esencial de la Reforma Universitaria</v>
      </c>
      <c r="K697" s="88" t="s">
        <v>720</v>
      </c>
    </row>
    <row r="698" spans="3:11" hidden="1" x14ac:dyDescent="0.25">
      <c r="C698" s="129"/>
      <c r="D698" s="144"/>
      <c r="E698" s="112"/>
      <c r="F698" s="87">
        <f t="shared" si="32"/>
        <v>0</v>
      </c>
      <c r="G698" s="146"/>
      <c r="H698" s="130"/>
      <c r="I698" s="118" t="e">
        <f>VLOOKUP(H698,Presupuesto!$B$11:$C$565,2,0)</f>
        <v>#N/A</v>
      </c>
      <c r="J698" s="88" t="str">
        <f t="shared" si="33"/>
        <v>Lo Esencial de la Reforma Universitaria</v>
      </c>
      <c r="K698" s="88" t="s">
        <v>720</v>
      </c>
    </row>
    <row r="699" spans="3:11" hidden="1" x14ac:dyDescent="0.25">
      <c r="C699" s="129"/>
      <c r="D699" s="144"/>
      <c r="E699" s="112"/>
      <c r="F699" s="87">
        <f t="shared" si="32"/>
        <v>0</v>
      </c>
      <c r="G699" s="146"/>
      <c r="H699" s="130"/>
      <c r="I699" s="118" t="e">
        <f>VLOOKUP(H699,Presupuesto!$B$11:$C$565,2,0)</f>
        <v>#N/A</v>
      </c>
      <c r="J699" s="88" t="str">
        <f t="shared" si="33"/>
        <v>Lo Esencial de la Reforma Universitaria</v>
      </c>
      <c r="K699" s="88" t="s">
        <v>720</v>
      </c>
    </row>
    <row r="700" spans="3:11" hidden="1" x14ac:dyDescent="0.25">
      <c r="C700" s="131"/>
      <c r="D700" s="137"/>
      <c r="E700" s="108"/>
      <c r="F700" s="87">
        <f t="shared" si="32"/>
        <v>0</v>
      </c>
      <c r="G700" s="146"/>
      <c r="H700" s="132"/>
      <c r="I700" s="118" t="e">
        <f>VLOOKUP(H700,Presupuesto!$B$11:$C$565,2,0)</f>
        <v>#N/A</v>
      </c>
      <c r="J700" s="88" t="str">
        <f t="shared" si="33"/>
        <v>Lo Esencial de la Reforma Universitaria</v>
      </c>
      <c r="K700" s="88" t="s">
        <v>720</v>
      </c>
    </row>
    <row r="701" spans="3:11" hidden="1" x14ac:dyDescent="0.25">
      <c r="C701" s="131"/>
      <c r="D701" s="137"/>
      <c r="E701" s="108"/>
      <c r="F701" s="87">
        <f t="shared" si="32"/>
        <v>0</v>
      </c>
      <c r="G701" s="146"/>
      <c r="H701" s="132"/>
      <c r="I701" s="118" t="e">
        <f>VLOOKUP(H701,Presupuesto!$B$11:$C$565,2,0)</f>
        <v>#N/A</v>
      </c>
      <c r="J701" s="88" t="str">
        <f t="shared" si="33"/>
        <v>Lo Esencial de la Reforma Universitaria</v>
      </c>
      <c r="K701" s="88" t="s">
        <v>720</v>
      </c>
    </row>
    <row r="702" spans="3:11" hidden="1" x14ac:dyDescent="0.25">
      <c r="C702" s="131"/>
      <c r="D702" s="137"/>
      <c r="E702" s="108"/>
      <c r="F702" s="87">
        <f t="shared" si="32"/>
        <v>0</v>
      </c>
      <c r="G702" s="146"/>
      <c r="H702" s="132"/>
      <c r="I702" s="118" t="e">
        <f>VLOOKUP(H702,Presupuesto!$B$11:$C$565,2,0)</f>
        <v>#N/A</v>
      </c>
      <c r="J702" s="88" t="str">
        <f t="shared" si="33"/>
        <v>Lo Esencial de la Reforma Universitaria</v>
      </c>
      <c r="K702" s="88" t="s">
        <v>720</v>
      </c>
    </row>
    <row r="703" spans="3:11" hidden="1" x14ac:dyDescent="0.25">
      <c r="C703" s="131"/>
      <c r="D703" s="137"/>
      <c r="E703" s="108"/>
      <c r="F703" s="87">
        <f t="shared" si="32"/>
        <v>0</v>
      </c>
      <c r="G703" s="146"/>
      <c r="H703" s="132"/>
      <c r="I703" s="118" t="e">
        <f>VLOOKUP(H703,Presupuesto!$B$11:$C$565,2,0)</f>
        <v>#N/A</v>
      </c>
      <c r="J703" s="88" t="str">
        <f t="shared" si="33"/>
        <v>Lo Esencial de la Reforma Universitaria</v>
      </c>
      <c r="K703" s="88" t="s">
        <v>720</v>
      </c>
    </row>
    <row r="704" spans="3:11" hidden="1" x14ac:dyDescent="0.25">
      <c r="C704" s="131"/>
      <c r="D704" s="137"/>
      <c r="E704" s="108"/>
      <c r="F704" s="87">
        <f t="shared" si="32"/>
        <v>0</v>
      </c>
      <c r="G704" s="146"/>
      <c r="H704" s="132"/>
      <c r="I704" s="118" t="e">
        <f>VLOOKUP(H704,Presupuesto!$B$11:$C$565,2,0)</f>
        <v>#N/A</v>
      </c>
      <c r="J704" s="88" t="str">
        <f t="shared" si="33"/>
        <v>Lo Esencial de la Reforma Universitaria</v>
      </c>
      <c r="K704" s="88" t="s">
        <v>720</v>
      </c>
    </row>
    <row r="705" spans="3:11" hidden="1" x14ac:dyDescent="0.25">
      <c r="C705" s="131"/>
      <c r="D705" s="137"/>
      <c r="E705" s="108"/>
      <c r="F705" s="87">
        <f t="shared" si="32"/>
        <v>0</v>
      </c>
      <c r="G705" s="146"/>
      <c r="H705" s="132"/>
      <c r="I705" s="118" t="e">
        <f>VLOOKUP(H705,Presupuesto!$B$11:$C$565,2,0)</f>
        <v>#N/A</v>
      </c>
      <c r="J705" s="88" t="str">
        <f t="shared" si="33"/>
        <v>Lo Esencial de la Reforma Universitaria</v>
      </c>
      <c r="K705" s="88" t="s">
        <v>720</v>
      </c>
    </row>
    <row r="706" spans="3:11" hidden="1" x14ac:dyDescent="0.25">
      <c r="C706" s="131"/>
      <c r="D706" s="137"/>
      <c r="E706" s="108"/>
      <c r="F706" s="87">
        <f t="shared" si="32"/>
        <v>0</v>
      </c>
      <c r="G706" s="146"/>
      <c r="H706" s="132"/>
      <c r="I706" s="118" t="e">
        <f>VLOOKUP(H706,Presupuesto!$B$11:$C$565,2,0)</f>
        <v>#N/A</v>
      </c>
      <c r="J706" s="88" t="str">
        <f t="shared" si="33"/>
        <v>Lo Esencial de la Reforma Universitaria</v>
      </c>
      <c r="K706" s="88" t="s">
        <v>720</v>
      </c>
    </row>
    <row r="707" spans="3:11" hidden="1" x14ac:dyDescent="0.25">
      <c r="C707" s="131"/>
      <c r="D707" s="137"/>
      <c r="E707" s="108"/>
      <c r="F707" s="87">
        <f t="shared" si="32"/>
        <v>0</v>
      </c>
      <c r="G707" s="146"/>
      <c r="H707" s="132"/>
      <c r="I707" s="118" t="e">
        <f>VLOOKUP(H707,Presupuesto!$B$11:$C$565,2,0)</f>
        <v>#N/A</v>
      </c>
      <c r="J707" s="88" t="str">
        <f t="shared" si="33"/>
        <v>Lo Esencial de la Reforma Universitaria</v>
      </c>
      <c r="K707" s="88" t="s">
        <v>720</v>
      </c>
    </row>
    <row r="708" spans="3:11" hidden="1" x14ac:dyDescent="0.25">
      <c r="C708" s="133"/>
      <c r="D708" s="137"/>
      <c r="E708" s="108"/>
      <c r="F708" s="87">
        <f t="shared" si="32"/>
        <v>0</v>
      </c>
      <c r="G708" s="146"/>
      <c r="H708" s="134"/>
      <c r="I708" s="118" t="e">
        <f>VLOOKUP(H708,Presupuesto!$B$11:$C$565,2,0)</f>
        <v>#N/A</v>
      </c>
      <c r="J708" s="88" t="str">
        <f t="shared" si="33"/>
        <v>Lo Esencial de la Reforma Universitaria</v>
      </c>
      <c r="K708" s="88" t="s">
        <v>732</v>
      </c>
    </row>
    <row r="709" spans="3:11" hidden="1" x14ac:dyDescent="0.25">
      <c r="C709" s="133"/>
      <c r="D709" s="137"/>
      <c r="E709" s="108"/>
      <c r="F709" s="87">
        <f t="shared" si="32"/>
        <v>0</v>
      </c>
      <c r="G709" s="146"/>
      <c r="H709" s="134"/>
      <c r="I709" s="118" t="e">
        <f>VLOOKUP(H709,Presupuesto!$B$11:$C$565,2,0)</f>
        <v>#N/A</v>
      </c>
      <c r="J709" s="88" t="str">
        <f t="shared" si="33"/>
        <v>Lo Esencial de la Reforma Universitaria</v>
      </c>
      <c r="K709" s="88" t="s">
        <v>720</v>
      </c>
    </row>
    <row r="710" spans="3:11" hidden="1" x14ac:dyDescent="0.25">
      <c r="C710" s="133"/>
      <c r="D710" s="137"/>
      <c r="E710" s="108"/>
      <c r="F710" s="87">
        <f t="shared" si="32"/>
        <v>0</v>
      </c>
      <c r="G710" s="146"/>
      <c r="H710" s="134"/>
      <c r="I710" s="118" t="e">
        <f>VLOOKUP(H710,Presupuesto!$B$11:$C$565,2,0)</f>
        <v>#N/A</v>
      </c>
      <c r="J710" s="88" t="str">
        <f t="shared" si="33"/>
        <v>Lo Esencial de la Reforma Universitaria</v>
      </c>
      <c r="K710" s="88" t="s">
        <v>720</v>
      </c>
    </row>
    <row r="711" spans="3:11" hidden="1" x14ac:dyDescent="0.25">
      <c r="C711" s="133"/>
      <c r="D711" s="137"/>
      <c r="E711" s="108"/>
      <c r="F711" s="87">
        <f t="shared" si="32"/>
        <v>0</v>
      </c>
      <c r="G711" s="146"/>
      <c r="H711" s="134"/>
      <c r="I711" s="118" t="e">
        <f>VLOOKUP(H711,Presupuesto!$B$11:$C$565,2,0)</f>
        <v>#N/A</v>
      </c>
      <c r="J711" s="88" t="str">
        <f t="shared" si="33"/>
        <v>Lo Esencial de la Reforma Universitaria</v>
      </c>
      <c r="K711" s="88" t="s">
        <v>720</v>
      </c>
    </row>
    <row r="712" spans="3:11" ht="15.75" hidden="1" thickBot="1" x14ac:dyDescent="0.3">
      <c r="C712" s="135"/>
      <c r="D712" s="145"/>
      <c r="E712" s="93"/>
      <c r="F712" s="95">
        <f t="shared" si="32"/>
        <v>0</v>
      </c>
      <c r="G712" s="147"/>
      <c r="H712" s="136"/>
      <c r="I712" s="120" t="e">
        <f>VLOOKUP(H712,Presupuesto!$B$11:$C$565,2,0)</f>
        <v>#N/A</v>
      </c>
      <c r="J712" s="96" t="str">
        <f t="shared" si="33"/>
        <v>Lo Esencial de la Reforma Universitaria</v>
      </c>
      <c r="K712" s="113" t="s">
        <v>719</v>
      </c>
    </row>
    <row r="714" spans="3:11" ht="15.75" thickBot="1" x14ac:dyDescent="0.3">
      <c r="C714" s="254"/>
      <c r="D714" s="254"/>
      <c r="E714" s="254"/>
      <c r="F714" s="254"/>
      <c r="G714" s="243"/>
      <c r="H714" s="254"/>
      <c r="I714" s="254"/>
      <c r="J714" s="254"/>
      <c r="K714" s="254"/>
    </row>
    <row r="715" spans="3:11" ht="15.75" thickBot="1" x14ac:dyDescent="0.3">
      <c r="C715" s="143" t="s">
        <v>1385</v>
      </c>
      <c r="D715" s="231">
        <f>SUM(F722:F756)</f>
        <v>10000</v>
      </c>
      <c r="E715" s="254"/>
      <c r="F715" s="68"/>
      <c r="G715" s="72"/>
      <c r="H715" s="68"/>
      <c r="I715" s="68"/>
      <c r="J715" s="254"/>
      <c r="K715" s="254"/>
    </row>
    <row r="716" spans="3:11" x14ac:dyDescent="0.25">
      <c r="C716" s="68"/>
      <c r="D716" s="31"/>
      <c r="E716" s="84"/>
      <c r="F716" s="84"/>
      <c r="G716" s="84"/>
      <c r="H716" s="69"/>
      <c r="I716" s="69"/>
      <c r="J716" s="69"/>
      <c r="K716" s="102"/>
    </row>
    <row r="717" spans="3:11" x14ac:dyDescent="0.25">
      <c r="C717" s="68"/>
      <c r="D717" s="31"/>
      <c r="E717" s="84"/>
      <c r="F717" s="84"/>
      <c r="G717" s="84"/>
      <c r="H717" s="69"/>
      <c r="I717" s="69"/>
      <c r="J717" s="69"/>
      <c r="K717" s="102"/>
    </row>
    <row r="718" spans="3:11" ht="15.75" x14ac:dyDescent="0.25">
      <c r="C718" s="172" t="s">
        <v>1309</v>
      </c>
      <c r="D718" s="230" t="s">
        <v>1419</v>
      </c>
      <c r="E718" s="84"/>
      <c r="F718" s="84"/>
      <c r="G718" s="84"/>
      <c r="H718" s="69"/>
      <c r="I718" s="69"/>
      <c r="J718" s="69"/>
      <c r="K718" s="102"/>
    </row>
    <row r="719" spans="3:11" ht="18.75" x14ac:dyDescent="0.25">
      <c r="C719" s="173" t="str">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6. Desarrollar la Semana de la Facultad de Humanidades y Artes (marzo).</v>
      </c>
      <c r="D719" s="31"/>
      <c r="E719" s="84"/>
      <c r="F719" s="84"/>
      <c r="G719" s="84"/>
      <c r="H719" s="69"/>
      <c r="I719" s="69"/>
      <c r="J719" s="69"/>
      <c r="K719" s="102"/>
    </row>
    <row r="720" spans="3:11" ht="15.75" thickBot="1" x14ac:dyDescent="0.3">
      <c r="C720" s="254"/>
      <c r="D720" s="254"/>
      <c r="E720" s="254"/>
      <c r="F720" s="84"/>
      <c r="G720" s="69"/>
      <c r="H720" s="69"/>
      <c r="I720" s="69"/>
      <c r="J720" s="254"/>
      <c r="K720" s="254"/>
    </row>
    <row r="721" spans="3:11" ht="30.75" thickBot="1" x14ac:dyDescent="0.3">
      <c r="C721" s="117" t="s">
        <v>1311</v>
      </c>
      <c r="D721" s="117" t="s">
        <v>99</v>
      </c>
      <c r="E721" s="124" t="s">
        <v>1313</v>
      </c>
      <c r="F721" s="123" t="s">
        <v>1314</v>
      </c>
      <c r="G721" s="121" t="s">
        <v>1315</v>
      </c>
      <c r="H721" s="124" t="s">
        <v>1316</v>
      </c>
      <c r="I721" s="121" t="s">
        <v>711</v>
      </c>
      <c r="J721" s="121" t="s">
        <v>1317</v>
      </c>
      <c r="K721" s="121" t="s">
        <v>1318</v>
      </c>
    </row>
    <row r="722" spans="3:11" hidden="1" x14ac:dyDescent="0.25">
      <c r="C722" s="183" t="s">
        <v>1284</v>
      </c>
      <c r="D722" s="184"/>
      <c r="E722" s="182">
        <f>HLOOKUP(C722,$AH$2:$BU$3,2,0)</f>
        <v>620</v>
      </c>
      <c r="F722" s="87">
        <f t="shared" ref="F722:F756" si="34">D722*E722</f>
        <v>0</v>
      </c>
      <c r="G722" s="146"/>
      <c r="H722" s="130"/>
      <c r="I722" s="118" t="e">
        <f>VLOOKUP(H722,Presupuesto!$B$11:$C$565,2,0)</f>
        <v>#N/A</v>
      </c>
      <c r="J722" s="181" t="s">
        <v>66</v>
      </c>
      <c r="K722" s="88" t="s">
        <v>719</v>
      </c>
    </row>
    <row r="723" spans="3:11" x14ac:dyDescent="0.25">
      <c r="C723" s="129" t="s">
        <v>1416</v>
      </c>
      <c r="D723" s="144">
        <v>1</v>
      </c>
      <c r="E723" s="112">
        <v>10000</v>
      </c>
      <c r="F723" s="87">
        <f t="shared" si="34"/>
        <v>10000</v>
      </c>
      <c r="G723" s="146" t="s">
        <v>703</v>
      </c>
      <c r="H723" s="130" t="s">
        <v>352</v>
      </c>
      <c r="I723" s="118" t="str">
        <f>VLOOKUP(H723,Presupuesto!$B$11:$C$565,2,0)</f>
        <v>SERVICIOS CEREMONIAL Y PROTOCOLO</v>
      </c>
      <c r="J723" s="88" t="str">
        <f>$J$722</f>
        <v>Lo Esencial de la Reforma Universitaria</v>
      </c>
      <c r="K723" s="88" t="s">
        <v>721</v>
      </c>
    </row>
    <row r="724" spans="3:11" hidden="1" x14ac:dyDescent="0.25">
      <c r="C724" s="129"/>
      <c r="D724" s="144"/>
      <c r="E724" s="112"/>
      <c r="F724" s="87">
        <f t="shared" si="34"/>
        <v>0</v>
      </c>
      <c r="G724" s="146"/>
      <c r="H724" s="130"/>
      <c r="I724" s="118" t="e">
        <f>VLOOKUP(H724,Presupuesto!$B$11:$C$565,2,0)</f>
        <v>#N/A</v>
      </c>
      <c r="J724" s="88" t="str">
        <f t="shared" ref="J724:J756" si="35">$J$722</f>
        <v>Lo Esencial de la Reforma Universitaria</v>
      </c>
      <c r="K724" s="88" t="s">
        <v>720</v>
      </c>
    </row>
    <row r="725" spans="3:11" hidden="1" x14ac:dyDescent="0.25">
      <c r="C725" s="129"/>
      <c r="D725" s="144"/>
      <c r="E725" s="112"/>
      <c r="F725" s="87">
        <f t="shared" si="34"/>
        <v>0</v>
      </c>
      <c r="G725" s="146"/>
      <c r="H725" s="130"/>
      <c r="I725" s="118" t="e">
        <f>VLOOKUP(H725,Presupuesto!$B$11:$C$565,2,0)</f>
        <v>#N/A</v>
      </c>
      <c r="J725" s="88" t="str">
        <f t="shared" si="35"/>
        <v>Lo Esencial de la Reforma Universitaria</v>
      </c>
      <c r="K725" s="88" t="s">
        <v>720</v>
      </c>
    </row>
    <row r="726" spans="3:11" hidden="1" x14ac:dyDescent="0.25">
      <c r="C726" s="129"/>
      <c r="D726" s="144"/>
      <c r="E726" s="112"/>
      <c r="F726" s="87">
        <f t="shared" si="34"/>
        <v>0</v>
      </c>
      <c r="G726" s="146"/>
      <c r="H726" s="130"/>
      <c r="I726" s="118" t="e">
        <f>VLOOKUP(H726,Presupuesto!$B$11:$C$565,2,0)</f>
        <v>#N/A</v>
      </c>
      <c r="J726" s="88" t="str">
        <f t="shared" si="35"/>
        <v>Lo Esencial de la Reforma Universitaria</v>
      </c>
      <c r="K726" s="88" t="s">
        <v>720</v>
      </c>
    </row>
    <row r="727" spans="3:11" hidden="1" x14ac:dyDescent="0.25">
      <c r="C727" s="129"/>
      <c r="D727" s="144"/>
      <c r="E727" s="112"/>
      <c r="F727" s="87">
        <f t="shared" si="34"/>
        <v>0</v>
      </c>
      <c r="G727" s="146"/>
      <c r="H727" s="130"/>
      <c r="I727" s="118" t="e">
        <f>VLOOKUP(H727,Presupuesto!$B$11:$C$565,2,0)</f>
        <v>#N/A</v>
      </c>
      <c r="J727" s="88" t="str">
        <f t="shared" si="35"/>
        <v>Lo Esencial de la Reforma Universitaria</v>
      </c>
      <c r="K727" s="88" t="s">
        <v>729</v>
      </c>
    </row>
    <row r="728" spans="3:11" hidden="1" x14ac:dyDescent="0.25">
      <c r="C728" s="129"/>
      <c r="D728" s="144"/>
      <c r="E728" s="112"/>
      <c r="F728" s="87">
        <f t="shared" si="34"/>
        <v>0</v>
      </c>
      <c r="G728" s="146"/>
      <c r="H728" s="130"/>
      <c r="I728" s="118" t="e">
        <f>VLOOKUP(H728,Presupuesto!$B$11:$C$565,2,0)</f>
        <v>#N/A</v>
      </c>
      <c r="J728" s="88" t="str">
        <f t="shared" si="35"/>
        <v>Lo Esencial de la Reforma Universitaria</v>
      </c>
      <c r="K728" s="88" t="s">
        <v>720</v>
      </c>
    </row>
    <row r="729" spans="3:11" hidden="1" x14ac:dyDescent="0.25">
      <c r="C729" s="129"/>
      <c r="D729" s="144"/>
      <c r="E729" s="112"/>
      <c r="F729" s="87">
        <f t="shared" si="34"/>
        <v>0</v>
      </c>
      <c r="G729" s="146"/>
      <c r="H729" s="130"/>
      <c r="I729" s="118" t="e">
        <f>VLOOKUP(H729,Presupuesto!$B$11:$C$565,2,0)</f>
        <v>#N/A</v>
      </c>
      <c r="J729" s="88" t="str">
        <f t="shared" si="35"/>
        <v>Lo Esencial de la Reforma Universitaria</v>
      </c>
      <c r="K729" s="88" t="s">
        <v>720</v>
      </c>
    </row>
    <row r="730" spans="3:11" hidden="1" x14ac:dyDescent="0.25">
      <c r="C730" s="129"/>
      <c r="D730" s="144"/>
      <c r="E730" s="112"/>
      <c r="F730" s="87">
        <f t="shared" si="34"/>
        <v>0</v>
      </c>
      <c r="G730" s="146"/>
      <c r="H730" s="130"/>
      <c r="I730" s="118" t="e">
        <f>VLOOKUP(H730,Presupuesto!$B$11:$C$565,2,0)</f>
        <v>#N/A</v>
      </c>
      <c r="J730" s="88" t="str">
        <f t="shared" si="35"/>
        <v>Lo Esencial de la Reforma Universitaria</v>
      </c>
      <c r="K730" s="88" t="s">
        <v>720</v>
      </c>
    </row>
    <row r="731" spans="3:11" hidden="1" x14ac:dyDescent="0.25">
      <c r="C731" s="129"/>
      <c r="D731" s="144"/>
      <c r="E731" s="112"/>
      <c r="F731" s="87">
        <f t="shared" si="34"/>
        <v>0</v>
      </c>
      <c r="G731" s="146"/>
      <c r="H731" s="130"/>
      <c r="I731" s="118" t="e">
        <f>VLOOKUP(H731,Presupuesto!$B$11:$C$565,2,0)</f>
        <v>#N/A</v>
      </c>
      <c r="J731" s="88" t="str">
        <f t="shared" si="35"/>
        <v>Lo Esencial de la Reforma Universitaria</v>
      </c>
      <c r="K731" s="88" t="s">
        <v>720</v>
      </c>
    </row>
    <row r="732" spans="3:11" hidden="1" x14ac:dyDescent="0.25">
      <c r="C732" s="129"/>
      <c r="D732" s="144"/>
      <c r="E732" s="112"/>
      <c r="F732" s="87">
        <f t="shared" si="34"/>
        <v>0</v>
      </c>
      <c r="G732" s="146"/>
      <c r="H732" s="130"/>
      <c r="I732" s="118" t="e">
        <f>VLOOKUP(H732,Presupuesto!$B$11:$C$565,2,0)</f>
        <v>#N/A</v>
      </c>
      <c r="J732" s="88" t="str">
        <f t="shared" si="35"/>
        <v>Lo Esencial de la Reforma Universitaria</v>
      </c>
      <c r="K732" s="88" t="s">
        <v>720</v>
      </c>
    </row>
    <row r="733" spans="3:11" hidden="1" x14ac:dyDescent="0.25">
      <c r="C733" s="129"/>
      <c r="D733" s="144"/>
      <c r="E733" s="112"/>
      <c r="F733" s="87">
        <f t="shared" si="34"/>
        <v>0</v>
      </c>
      <c r="G733" s="146"/>
      <c r="H733" s="130"/>
      <c r="I733" s="118" t="e">
        <f>VLOOKUP(H733,Presupuesto!$B$11:$C$565,2,0)</f>
        <v>#N/A</v>
      </c>
      <c r="J733" s="88" t="str">
        <f t="shared" si="35"/>
        <v>Lo Esencial de la Reforma Universitaria</v>
      </c>
      <c r="K733" s="88" t="s">
        <v>720</v>
      </c>
    </row>
    <row r="734" spans="3:11" hidden="1" x14ac:dyDescent="0.25">
      <c r="C734" s="129"/>
      <c r="D734" s="144"/>
      <c r="E734" s="112"/>
      <c r="F734" s="87">
        <f t="shared" si="34"/>
        <v>0</v>
      </c>
      <c r="G734" s="146"/>
      <c r="H734" s="130"/>
      <c r="I734" s="118" t="e">
        <f>VLOOKUP(H734,Presupuesto!$B$11:$C$565,2,0)</f>
        <v>#N/A</v>
      </c>
      <c r="J734" s="88" t="str">
        <f t="shared" si="35"/>
        <v>Lo Esencial de la Reforma Universitaria</v>
      </c>
      <c r="K734" s="88" t="s">
        <v>720</v>
      </c>
    </row>
    <row r="735" spans="3:11" hidden="1" x14ac:dyDescent="0.25">
      <c r="C735" s="129"/>
      <c r="D735" s="144"/>
      <c r="E735" s="112"/>
      <c r="F735" s="87">
        <f t="shared" si="34"/>
        <v>0</v>
      </c>
      <c r="G735" s="146"/>
      <c r="H735" s="130"/>
      <c r="I735" s="118" t="e">
        <f>VLOOKUP(H735,Presupuesto!$B$11:$C$565,2,0)</f>
        <v>#N/A</v>
      </c>
      <c r="J735" s="88" t="str">
        <f t="shared" si="35"/>
        <v>Lo Esencial de la Reforma Universitaria</v>
      </c>
      <c r="K735" s="88" t="s">
        <v>720</v>
      </c>
    </row>
    <row r="736" spans="3:11" hidden="1" x14ac:dyDescent="0.25">
      <c r="C736" s="129"/>
      <c r="D736" s="144"/>
      <c r="E736" s="112"/>
      <c r="F736" s="87">
        <f t="shared" si="34"/>
        <v>0</v>
      </c>
      <c r="G736" s="146"/>
      <c r="H736" s="130"/>
      <c r="I736" s="118" t="e">
        <f>VLOOKUP(H736,Presupuesto!$B$11:$C$565,2,0)</f>
        <v>#N/A</v>
      </c>
      <c r="J736" s="88" t="str">
        <f t="shared" si="35"/>
        <v>Lo Esencial de la Reforma Universitaria</v>
      </c>
      <c r="K736" s="88" t="s">
        <v>720</v>
      </c>
    </row>
    <row r="737" spans="3:11" hidden="1" x14ac:dyDescent="0.25">
      <c r="C737" s="129"/>
      <c r="D737" s="144"/>
      <c r="E737" s="112"/>
      <c r="F737" s="87">
        <f t="shared" si="34"/>
        <v>0</v>
      </c>
      <c r="G737" s="146"/>
      <c r="H737" s="130"/>
      <c r="I737" s="118" t="e">
        <f>VLOOKUP(H737,Presupuesto!$B$11:$C$565,2,0)</f>
        <v>#N/A</v>
      </c>
      <c r="J737" s="88" t="str">
        <f t="shared" si="35"/>
        <v>Lo Esencial de la Reforma Universitaria</v>
      </c>
      <c r="K737" s="88" t="s">
        <v>720</v>
      </c>
    </row>
    <row r="738" spans="3:11" hidden="1" x14ac:dyDescent="0.25">
      <c r="C738" s="129"/>
      <c r="D738" s="144"/>
      <c r="E738" s="112"/>
      <c r="F738" s="87">
        <f t="shared" si="34"/>
        <v>0</v>
      </c>
      <c r="G738" s="146"/>
      <c r="H738" s="130"/>
      <c r="I738" s="118" t="e">
        <f>VLOOKUP(H738,Presupuesto!$B$11:$C$565,2,0)</f>
        <v>#N/A</v>
      </c>
      <c r="J738" s="88" t="str">
        <f t="shared" si="35"/>
        <v>Lo Esencial de la Reforma Universitaria</v>
      </c>
      <c r="K738" s="88" t="s">
        <v>720</v>
      </c>
    </row>
    <row r="739" spans="3:11" hidden="1" x14ac:dyDescent="0.25">
      <c r="C739" s="129"/>
      <c r="D739" s="144"/>
      <c r="E739" s="112"/>
      <c r="F739" s="87">
        <f t="shared" si="34"/>
        <v>0</v>
      </c>
      <c r="G739" s="146"/>
      <c r="H739" s="130"/>
      <c r="I739" s="118" t="e">
        <f>VLOOKUP(H739,Presupuesto!$B$11:$C$565,2,0)</f>
        <v>#N/A</v>
      </c>
      <c r="J739" s="88" t="str">
        <f t="shared" si="35"/>
        <v>Lo Esencial de la Reforma Universitaria</v>
      </c>
      <c r="K739" s="88" t="s">
        <v>720</v>
      </c>
    </row>
    <row r="740" spans="3:11" hidden="1" x14ac:dyDescent="0.25">
      <c r="C740" s="129"/>
      <c r="D740" s="144"/>
      <c r="E740" s="112"/>
      <c r="F740" s="87">
        <f t="shared" si="34"/>
        <v>0</v>
      </c>
      <c r="G740" s="146"/>
      <c r="H740" s="130"/>
      <c r="I740" s="118" t="e">
        <f>VLOOKUP(H740,Presupuesto!$B$11:$C$565,2,0)</f>
        <v>#N/A</v>
      </c>
      <c r="J740" s="88" t="str">
        <f t="shared" si="35"/>
        <v>Lo Esencial de la Reforma Universitaria</v>
      </c>
      <c r="K740" s="88" t="s">
        <v>720</v>
      </c>
    </row>
    <row r="741" spans="3:11" hidden="1" x14ac:dyDescent="0.25">
      <c r="C741" s="129"/>
      <c r="D741" s="144"/>
      <c r="E741" s="112"/>
      <c r="F741" s="87">
        <f t="shared" si="34"/>
        <v>0</v>
      </c>
      <c r="G741" s="146"/>
      <c r="H741" s="130"/>
      <c r="I741" s="118" t="e">
        <f>VLOOKUP(H741,Presupuesto!$B$11:$C$565,2,0)</f>
        <v>#N/A</v>
      </c>
      <c r="J741" s="88" t="str">
        <f t="shared" si="35"/>
        <v>Lo Esencial de la Reforma Universitaria</v>
      </c>
      <c r="K741" s="88" t="s">
        <v>720</v>
      </c>
    </row>
    <row r="742" spans="3:11" hidden="1" x14ac:dyDescent="0.25">
      <c r="C742" s="129"/>
      <c r="D742" s="144"/>
      <c r="E742" s="112"/>
      <c r="F742" s="87">
        <f t="shared" si="34"/>
        <v>0</v>
      </c>
      <c r="G742" s="146"/>
      <c r="H742" s="130"/>
      <c r="I742" s="118" t="e">
        <f>VLOOKUP(H742,Presupuesto!$B$11:$C$565,2,0)</f>
        <v>#N/A</v>
      </c>
      <c r="J742" s="88" t="str">
        <f t="shared" si="35"/>
        <v>Lo Esencial de la Reforma Universitaria</v>
      </c>
      <c r="K742" s="88" t="s">
        <v>720</v>
      </c>
    </row>
    <row r="743" spans="3:11" hidden="1" x14ac:dyDescent="0.25">
      <c r="C743" s="129"/>
      <c r="D743" s="144"/>
      <c r="E743" s="112"/>
      <c r="F743" s="87">
        <f t="shared" si="34"/>
        <v>0</v>
      </c>
      <c r="G743" s="146"/>
      <c r="H743" s="130"/>
      <c r="I743" s="118" t="e">
        <f>VLOOKUP(H743,Presupuesto!$B$11:$C$565,2,0)</f>
        <v>#N/A</v>
      </c>
      <c r="J743" s="88" t="str">
        <f t="shared" si="35"/>
        <v>Lo Esencial de la Reforma Universitaria</v>
      </c>
      <c r="K743" s="88" t="s">
        <v>720</v>
      </c>
    </row>
    <row r="744" spans="3:11" hidden="1" x14ac:dyDescent="0.25">
      <c r="C744" s="131"/>
      <c r="D744" s="137"/>
      <c r="E744" s="108"/>
      <c r="F744" s="87">
        <f t="shared" si="34"/>
        <v>0</v>
      </c>
      <c r="G744" s="146"/>
      <c r="H744" s="132"/>
      <c r="I744" s="118" t="e">
        <f>VLOOKUP(H744,Presupuesto!$B$11:$C$565,2,0)</f>
        <v>#N/A</v>
      </c>
      <c r="J744" s="88" t="str">
        <f t="shared" si="35"/>
        <v>Lo Esencial de la Reforma Universitaria</v>
      </c>
      <c r="K744" s="88" t="s">
        <v>720</v>
      </c>
    </row>
    <row r="745" spans="3:11" hidden="1" x14ac:dyDescent="0.25">
      <c r="C745" s="131"/>
      <c r="D745" s="137"/>
      <c r="E745" s="108"/>
      <c r="F745" s="87">
        <f t="shared" si="34"/>
        <v>0</v>
      </c>
      <c r="G745" s="146"/>
      <c r="H745" s="132"/>
      <c r="I745" s="118" t="e">
        <f>VLOOKUP(H745,Presupuesto!$B$11:$C$565,2,0)</f>
        <v>#N/A</v>
      </c>
      <c r="J745" s="88" t="str">
        <f t="shared" si="35"/>
        <v>Lo Esencial de la Reforma Universitaria</v>
      </c>
      <c r="K745" s="88" t="s">
        <v>720</v>
      </c>
    </row>
    <row r="746" spans="3:11" hidden="1" x14ac:dyDescent="0.25">
      <c r="C746" s="131"/>
      <c r="D746" s="137"/>
      <c r="E746" s="108"/>
      <c r="F746" s="87">
        <f t="shared" si="34"/>
        <v>0</v>
      </c>
      <c r="G746" s="146"/>
      <c r="H746" s="132"/>
      <c r="I746" s="118" t="e">
        <f>VLOOKUP(H746,Presupuesto!$B$11:$C$565,2,0)</f>
        <v>#N/A</v>
      </c>
      <c r="J746" s="88" t="str">
        <f t="shared" si="35"/>
        <v>Lo Esencial de la Reforma Universitaria</v>
      </c>
      <c r="K746" s="88" t="s">
        <v>720</v>
      </c>
    </row>
    <row r="747" spans="3:11" hidden="1" x14ac:dyDescent="0.25">
      <c r="C747" s="131"/>
      <c r="D747" s="137"/>
      <c r="E747" s="108"/>
      <c r="F747" s="87">
        <f t="shared" si="34"/>
        <v>0</v>
      </c>
      <c r="G747" s="146"/>
      <c r="H747" s="132"/>
      <c r="I747" s="118" t="e">
        <f>VLOOKUP(H747,Presupuesto!$B$11:$C$565,2,0)</f>
        <v>#N/A</v>
      </c>
      <c r="J747" s="88" t="str">
        <f t="shared" si="35"/>
        <v>Lo Esencial de la Reforma Universitaria</v>
      </c>
      <c r="K747" s="88" t="s">
        <v>720</v>
      </c>
    </row>
    <row r="748" spans="3:11" hidden="1" x14ac:dyDescent="0.25">
      <c r="C748" s="131"/>
      <c r="D748" s="137"/>
      <c r="E748" s="108"/>
      <c r="F748" s="87">
        <f t="shared" si="34"/>
        <v>0</v>
      </c>
      <c r="G748" s="146"/>
      <c r="H748" s="132"/>
      <c r="I748" s="118" t="e">
        <f>VLOOKUP(H748,Presupuesto!$B$11:$C$565,2,0)</f>
        <v>#N/A</v>
      </c>
      <c r="J748" s="88" t="str">
        <f t="shared" si="35"/>
        <v>Lo Esencial de la Reforma Universitaria</v>
      </c>
      <c r="K748" s="88" t="s">
        <v>720</v>
      </c>
    </row>
    <row r="749" spans="3:11" hidden="1" x14ac:dyDescent="0.25">
      <c r="C749" s="131"/>
      <c r="D749" s="137"/>
      <c r="E749" s="108"/>
      <c r="F749" s="87">
        <f t="shared" si="34"/>
        <v>0</v>
      </c>
      <c r="G749" s="146"/>
      <c r="H749" s="132"/>
      <c r="I749" s="118" t="e">
        <f>VLOOKUP(H749,Presupuesto!$B$11:$C$565,2,0)</f>
        <v>#N/A</v>
      </c>
      <c r="J749" s="88" t="str">
        <f t="shared" si="35"/>
        <v>Lo Esencial de la Reforma Universitaria</v>
      </c>
      <c r="K749" s="88" t="s">
        <v>720</v>
      </c>
    </row>
    <row r="750" spans="3:11" hidden="1" x14ac:dyDescent="0.25">
      <c r="C750" s="131"/>
      <c r="D750" s="137"/>
      <c r="E750" s="108"/>
      <c r="F750" s="87">
        <f t="shared" si="34"/>
        <v>0</v>
      </c>
      <c r="G750" s="146"/>
      <c r="H750" s="132"/>
      <c r="I750" s="118" t="e">
        <f>VLOOKUP(H750,Presupuesto!$B$11:$C$565,2,0)</f>
        <v>#N/A</v>
      </c>
      <c r="J750" s="88" t="str">
        <f t="shared" si="35"/>
        <v>Lo Esencial de la Reforma Universitaria</v>
      </c>
      <c r="K750" s="88" t="s">
        <v>720</v>
      </c>
    </row>
    <row r="751" spans="3:11" hidden="1" x14ac:dyDescent="0.25">
      <c r="C751" s="131"/>
      <c r="D751" s="137"/>
      <c r="E751" s="108"/>
      <c r="F751" s="87">
        <f t="shared" si="34"/>
        <v>0</v>
      </c>
      <c r="G751" s="146"/>
      <c r="H751" s="132"/>
      <c r="I751" s="118" t="e">
        <f>VLOOKUP(H751,Presupuesto!$B$11:$C$565,2,0)</f>
        <v>#N/A</v>
      </c>
      <c r="J751" s="88" t="str">
        <f t="shared" si="35"/>
        <v>Lo Esencial de la Reforma Universitaria</v>
      </c>
      <c r="K751" s="88" t="s">
        <v>720</v>
      </c>
    </row>
    <row r="752" spans="3:11" hidden="1" x14ac:dyDescent="0.25">
      <c r="C752" s="133"/>
      <c r="D752" s="137"/>
      <c r="E752" s="108"/>
      <c r="F752" s="87">
        <f t="shared" si="34"/>
        <v>0</v>
      </c>
      <c r="G752" s="146"/>
      <c r="H752" s="134"/>
      <c r="I752" s="118" t="e">
        <f>VLOOKUP(H752,Presupuesto!$B$11:$C$565,2,0)</f>
        <v>#N/A</v>
      </c>
      <c r="J752" s="88" t="str">
        <f t="shared" si="35"/>
        <v>Lo Esencial de la Reforma Universitaria</v>
      </c>
      <c r="K752" s="88" t="s">
        <v>732</v>
      </c>
    </row>
    <row r="753" spans="3:11" hidden="1" x14ac:dyDescent="0.25">
      <c r="C753" s="133"/>
      <c r="D753" s="137"/>
      <c r="E753" s="108"/>
      <c r="F753" s="87">
        <f t="shared" si="34"/>
        <v>0</v>
      </c>
      <c r="G753" s="146"/>
      <c r="H753" s="134"/>
      <c r="I753" s="118" t="e">
        <f>VLOOKUP(H753,Presupuesto!$B$11:$C$565,2,0)</f>
        <v>#N/A</v>
      </c>
      <c r="J753" s="88" t="str">
        <f t="shared" si="35"/>
        <v>Lo Esencial de la Reforma Universitaria</v>
      </c>
      <c r="K753" s="88" t="s">
        <v>720</v>
      </c>
    </row>
    <row r="754" spans="3:11" hidden="1" x14ac:dyDescent="0.25">
      <c r="C754" s="133"/>
      <c r="D754" s="137"/>
      <c r="E754" s="108"/>
      <c r="F754" s="87">
        <f t="shared" si="34"/>
        <v>0</v>
      </c>
      <c r="G754" s="146"/>
      <c r="H754" s="134"/>
      <c r="I754" s="118" t="e">
        <f>VLOOKUP(H754,Presupuesto!$B$11:$C$565,2,0)</f>
        <v>#N/A</v>
      </c>
      <c r="J754" s="88" t="str">
        <f t="shared" si="35"/>
        <v>Lo Esencial de la Reforma Universitaria</v>
      </c>
      <c r="K754" s="88" t="s">
        <v>720</v>
      </c>
    </row>
    <row r="755" spans="3:11" hidden="1" x14ac:dyDescent="0.25">
      <c r="C755" s="133"/>
      <c r="D755" s="137"/>
      <c r="E755" s="108"/>
      <c r="F755" s="87">
        <f t="shared" si="34"/>
        <v>0</v>
      </c>
      <c r="G755" s="146"/>
      <c r="H755" s="134"/>
      <c r="I755" s="118" t="e">
        <f>VLOOKUP(H755,Presupuesto!$B$11:$C$565,2,0)</f>
        <v>#N/A</v>
      </c>
      <c r="J755" s="88" t="str">
        <f t="shared" si="35"/>
        <v>Lo Esencial de la Reforma Universitaria</v>
      </c>
      <c r="K755" s="88" t="s">
        <v>720</v>
      </c>
    </row>
    <row r="756" spans="3:11" ht="15.75" hidden="1" thickBot="1" x14ac:dyDescent="0.3">
      <c r="C756" s="135"/>
      <c r="D756" s="145"/>
      <c r="E756" s="93"/>
      <c r="F756" s="95">
        <f t="shared" si="34"/>
        <v>0</v>
      </c>
      <c r="G756" s="147"/>
      <c r="H756" s="136"/>
      <c r="I756" s="120" t="e">
        <f>VLOOKUP(H756,Presupuesto!$B$11:$C$565,2,0)</f>
        <v>#N/A</v>
      </c>
      <c r="J756" s="96" t="str">
        <f t="shared" si="35"/>
        <v>Lo Esencial de la Reforma Universitaria</v>
      </c>
      <c r="K756" s="113" t="s">
        <v>719</v>
      </c>
    </row>
    <row r="758" spans="3:11" ht="15.75" thickBot="1" x14ac:dyDescent="0.3">
      <c r="C758" s="254"/>
      <c r="D758" s="254"/>
      <c r="E758" s="254"/>
      <c r="F758" s="82"/>
      <c r="G758" s="81"/>
      <c r="H758" s="82"/>
      <c r="I758" s="82"/>
      <c r="J758" s="254"/>
      <c r="K758" s="254"/>
    </row>
    <row r="759" spans="3:11" ht="15.75" thickBot="1" x14ac:dyDescent="0.3">
      <c r="C759" s="143" t="s">
        <v>1385</v>
      </c>
      <c r="D759" s="231">
        <f>SUM(F766:F800)</f>
        <v>156855</v>
      </c>
      <c r="E759" s="254"/>
      <c r="F759" s="68"/>
      <c r="G759" s="72"/>
      <c r="H759" s="68"/>
      <c r="I759" s="68"/>
      <c r="J759" s="254"/>
      <c r="K759" s="254"/>
    </row>
    <row r="760" spans="3:11" x14ac:dyDescent="0.25">
      <c r="C760" s="68"/>
      <c r="D760" s="31"/>
      <c r="E760" s="84"/>
      <c r="F760" s="84"/>
      <c r="G760" s="84"/>
      <c r="H760" s="69"/>
      <c r="I760" s="69"/>
      <c r="J760" s="69"/>
      <c r="K760" s="102"/>
    </row>
    <row r="761" spans="3:11" x14ac:dyDescent="0.25">
      <c r="C761" s="68"/>
      <c r="D761" s="31"/>
      <c r="E761" s="84"/>
      <c r="F761" s="84"/>
      <c r="G761" s="84"/>
      <c r="H761" s="69"/>
      <c r="I761" s="69"/>
      <c r="J761" s="69"/>
      <c r="K761" s="102"/>
    </row>
    <row r="762" spans="3:11" ht="15.75" x14ac:dyDescent="0.25">
      <c r="C762" s="172" t="s">
        <v>1309</v>
      </c>
      <c r="D762" s="230" t="s">
        <v>1420</v>
      </c>
      <c r="E762" s="84"/>
      <c r="F762" s="84"/>
      <c r="G762" s="84"/>
      <c r="H762" s="69"/>
      <c r="I762" s="69"/>
      <c r="J762" s="69"/>
      <c r="K762" s="102"/>
    </row>
    <row r="763" spans="3:11" ht="18.75" x14ac:dyDescent="0.25">
      <c r="C763" s="173" t="str">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7. Desarrollar la Semana de la Arquitectura (octubre).</v>
      </c>
      <c r="D763" s="31"/>
      <c r="E763" s="84"/>
      <c r="F763" s="84"/>
      <c r="G763" s="84"/>
      <c r="H763" s="69"/>
      <c r="I763" s="69"/>
      <c r="J763" s="69"/>
      <c r="K763" s="102"/>
    </row>
    <row r="764" spans="3:11" ht="15.75" thickBot="1" x14ac:dyDescent="0.3">
      <c r="C764" s="254"/>
      <c r="D764" s="254"/>
      <c r="E764" s="254"/>
      <c r="F764" s="84"/>
      <c r="G764" s="69"/>
      <c r="H764" s="69"/>
      <c r="I764" s="69"/>
      <c r="J764" s="254"/>
      <c r="K764" s="254"/>
    </row>
    <row r="765" spans="3:11" ht="30.75" thickBot="1" x14ac:dyDescent="0.3">
      <c r="C765" s="117" t="s">
        <v>1311</v>
      </c>
      <c r="D765" s="117" t="s">
        <v>99</v>
      </c>
      <c r="E765" s="124" t="s">
        <v>1313</v>
      </c>
      <c r="F765" s="123" t="s">
        <v>1314</v>
      </c>
      <c r="G765" s="121" t="s">
        <v>1315</v>
      </c>
      <c r="H765" s="124" t="s">
        <v>1316</v>
      </c>
      <c r="I765" s="121" t="s">
        <v>711</v>
      </c>
      <c r="J765" s="121" t="s">
        <v>1317</v>
      </c>
      <c r="K765" s="121" t="s">
        <v>1318</v>
      </c>
    </row>
    <row r="766" spans="3:11" hidden="1" x14ac:dyDescent="0.25">
      <c r="C766" s="183" t="s">
        <v>1284</v>
      </c>
      <c r="D766" s="184"/>
      <c r="E766" s="182">
        <f>HLOOKUP(C766,$AH$2:$BU$3,2,0)</f>
        <v>620</v>
      </c>
      <c r="F766" s="87">
        <f t="shared" ref="F766:F800" si="36">D766*E766</f>
        <v>0</v>
      </c>
      <c r="G766" s="146"/>
      <c r="H766" s="130"/>
      <c r="I766" s="118" t="e">
        <f>VLOOKUP(H766,Presupuesto!$B$11:$C$565,2,0)</f>
        <v>#N/A</v>
      </c>
      <c r="J766" s="181" t="s">
        <v>66</v>
      </c>
      <c r="K766" s="88" t="s">
        <v>719</v>
      </c>
    </row>
    <row r="767" spans="3:11" x14ac:dyDescent="0.25">
      <c r="C767" s="129" t="s">
        <v>1392</v>
      </c>
      <c r="D767" s="144">
        <v>6</v>
      </c>
      <c r="E767" s="112">
        <v>3105</v>
      </c>
      <c r="F767" s="87">
        <f t="shared" si="36"/>
        <v>18630</v>
      </c>
      <c r="G767" s="146" t="s">
        <v>703</v>
      </c>
      <c r="H767" s="130" t="s">
        <v>323</v>
      </c>
      <c r="I767" s="118" t="str">
        <f>VLOOKUP(H767,Presupuesto!$B$11:$C$565,2,0)</f>
        <v>OTROS SERVICIOS COMERCIALES Y FINANCIEROS</v>
      </c>
      <c r="J767" s="88" t="str">
        <f>$J$766</f>
        <v>Lo Esencial de la Reforma Universitaria</v>
      </c>
      <c r="K767" s="88" t="s">
        <v>731</v>
      </c>
    </row>
    <row r="768" spans="3:11" x14ac:dyDescent="0.25">
      <c r="C768" s="129" t="s">
        <v>1387</v>
      </c>
      <c r="D768" s="144">
        <v>2</v>
      </c>
      <c r="E768" s="112">
        <v>10500</v>
      </c>
      <c r="F768" s="87">
        <f t="shared" si="36"/>
        <v>21000</v>
      </c>
      <c r="G768" s="146" t="s">
        <v>703</v>
      </c>
      <c r="H768" s="130" t="s">
        <v>332</v>
      </c>
      <c r="I768" s="118" t="str">
        <f>VLOOKUP(H768,Presupuesto!$B$11:$C$565,2,0)</f>
        <v>PASAJES AL EXTERIOR</v>
      </c>
      <c r="J768" s="88" t="str">
        <f t="shared" ref="J768:J800" si="37">$J$766</f>
        <v>Lo Esencial de la Reforma Universitaria</v>
      </c>
      <c r="K768" s="88" t="s">
        <v>731</v>
      </c>
    </row>
    <row r="769" spans="3:11" x14ac:dyDescent="0.25">
      <c r="C769" s="129" t="s">
        <v>1393</v>
      </c>
      <c r="D769" s="144">
        <v>100</v>
      </c>
      <c r="E769" s="112">
        <v>150</v>
      </c>
      <c r="F769" s="87">
        <f t="shared" si="36"/>
        <v>15000</v>
      </c>
      <c r="G769" s="146" t="s">
        <v>703</v>
      </c>
      <c r="H769" s="130" t="s">
        <v>361</v>
      </c>
      <c r="I769" s="118" t="str">
        <f>VLOOKUP(H769,Presupuesto!$B$11:$C$565,2,0)</f>
        <v>ALIMENTOS B EBIDAS PARA PERSONAS</v>
      </c>
      <c r="J769" s="88" t="str">
        <f t="shared" si="37"/>
        <v>Lo Esencial de la Reforma Universitaria</v>
      </c>
      <c r="K769" s="88" t="s">
        <v>731</v>
      </c>
    </row>
    <row r="770" spans="3:11" x14ac:dyDescent="0.25">
      <c r="C770" s="129" t="s">
        <v>1421</v>
      </c>
      <c r="D770" s="144">
        <v>35</v>
      </c>
      <c r="E770" s="112">
        <v>35</v>
      </c>
      <c r="F770" s="87">
        <f t="shared" si="36"/>
        <v>1225</v>
      </c>
      <c r="G770" s="146" t="s">
        <v>703</v>
      </c>
      <c r="H770" s="130" t="s">
        <v>307</v>
      </c>
      <c r="I770" s="118" t="str">
        <f>VLOOKUP(H770,Presupuesto!$B$11:$C$565,2,0)</f>
        <v>SERVICIOS DE IMPRENTA PUBLIC.Y REPRODUCCION</v>
      </c>
      <c r="J770" s="88" t="str">
        <f t="shared" si="37"/>
        <v>Lo Esencial de la Reforma Universitaria</v>
      </c>
      <c r="K770" s="88" t="s">
        <v>731</v>
      </c>
    </row>
    <row r="771" spans="3:11" x14ac:dyDescent="0.25">
      <c r="C771" s="129" t="s">
        <v>1416</v>
      </c>
      <c r="D771" s="144">
        <v>1</v>
      </c>
      <c r="E771" s="112">
        <v>101000</v>
      </c>
      <c r="F771" s="87">
        <f t="shared" si="36"/>
        <v>101000</v>
      </c>
      <c r="G771" s="146" t="s">
        <v>703</v>
      </c>
      <c r="H771" s="130" t="s">
        <v>352</v>
      </c>
      <c r="I771" s="118" t="str">
        <f>VLOOKUP(H771,Presupuesto!$B$11:$C$565,2,0)</f>
        <v>SERVICIOS CEREMONIAL Y PROTOCOLO</v>
      </c>
      <c r="J771" s="88" t="str">
        <f t="shared" si="37"/>
        <v>Lo Esencial de la Reforma Universitaria</v>
      </c>
      <c r="K771" s="88" t="s">
        <v>731</v>
      </c>
    </row>
    <row r="772" spans="3:11" hidden="1" x14ac:dyDescent="0.25">
      <c r="C772" s="129"/>
      <c r="D772" s="144"/>
      <c r="E772" s="112"/>
      <c r="F772" s="87">
        <f t="shared" si="36"/>
        <v>0</v>
      </c>
      <c r="G772" s="146"/>
      <c r="H772" s="130"/>
      <c r="I772" s="118" t="e">
        <f>VLOOKUP(H772,Presupuesto!$B$11:$C$565,2,0)</f>
        <v>#N/A</v>
      </c>
      <c r="J772" s="88" t="str">
        <f t="shared" si="37"/>
        <v>Lo Esencial de la Reforma Universitaria</v>
      </c>
      <c r="K772" s="88" t="s">
        <v>720</v>
      </c>
    </row>
    <row r="773" spans="3:11" hidden="1" x14ac:dyDescent="0.25">
      <c r="C773" s="129"/>
      <c r="D773" s="144"/>
      <c r="E773" s="112"/>
      <c r="F773" s="87">
        <f t="shared" si="36"/>
        <v>0</v>
      </c>
      <c r="G773" s="146"/>
      <c r="H773" s="130"/>
      <c r="I773" s="118" t="e">
        <f>VLOOKUP(H773,Presupuesto!$B$11:$C$565,2,0)</f>
        <v>#N/A</v>
      </c>
      <c r="J773" s="88" t="str">
        <f t="shared" si="37"/>
        <v>Lo Esencial de la Reforma Universitaria</v>
      </c>
      <c r="K773" s="88" t="s">
        <v>720</v>
      </c>
    </row>
    <row r="774" spans="3:11" hidden="1" x14ac:dyDescent="0.25">
      <c r="C774" s="129"/>
      <c r="D774" s="144"/>
      <c r="E774" s="112"/>
      <c r="F774" s="87">
        <f t="shared" si="36"/>
        <v>0</v>
      </c>
      <c r="G774" s="146"/>
      <c r="H774" s="130"/>
      <c r="I774" s="118" t="e">
        <f>VLOOKUP(H774,Presupuesto!$B$11:$C$565,2,0)</f>
        <v>#N/A</v>
      </c>
      <c r="J774" s="88" t="str">
        <f t="shared" si="37"/>
        <v>Lo Esencial de la Reforma Universitaria</v>
      </c>
      <c r="K774" s="88" t="s">
        <v>720</v>
      </c>
    </row>
    <row r="775" spans="3:11" hidden="1" x14ac:dyDescent="0.25">
      <c r="C775" s="129"/>
      <c r="D775" s="144"/>
      <c r="E775" s="112"/>
      <c r="F775" s="87">
        <f t="shared" si="36"/>
        <v>0</v>
      </c>
      <c r="G775" s="146"/>
      <c r="H775" s="130"/>
      <c r="I775" s="118" t="e">
        <f>VLOOKUP(H775,Presupuesto!$B$11:$C$565,2,0)</f>
        <v>#N/A</v>
      </c>
      <c r="J775" s="88" t="str">
        <f t="shared" si="37"/>
        <v>Lo Esencial de la Reforma Universitaria</v>
      </c>
      <c r="K775" s="88" t="s">
        <v>720</v>
      </c>
    </row>
    <row r="776" spans="3:11" hidden="1" x14ac:dyDescent="0.25">
      <c r="C776" s="129"/>
      <c r="D776" s="144"/>
      <c r="E776" s="112"/>
      <c r="F776" s="87">
        <f t="shared" si="36"/>
        <v>0</v>
      </c>
      <c r="G776" s="146"/>
      <c r="H776" s="130"/>
      <c r="I776" s="118" t="e">
        <f>VLOOKUP(H776,Presupuesto!$B$11:$C$565,2,0)</f>
        <v>#N/A</v>
      </c>
      <c r="J776" s="88" t="str">
        <f t="shared" si="37"/>
        <v>Lo Esencial de la Reforma Universitaria</v>
      </c>
      <c r="K776" s="88" t="s">
        <v>720</v>
      </c>
    </row>
    <row r="777" spans="3:11" hidden="1" x14ac:dyDescent="0.25">
      <c r="C777" s="129"/>
      <c r="D777" s="144"/>
      <c r="E777" s="112"/>
      <c r="F777" s="87">
        <f t="shared" si="36"/>
        <v>0</v>
      </c>
      <c r="G777" s="146"/>
      <c r="H777" s="130"/>
      <c r="I777" s="118" t="e">
        <f>VLOOKUP(H777,Presupuesto!$B$11:$C$565,2,0)</f>
        <v>#N/A</v>
      </c>
      <c r="J777" s="88" t="str">
        <f t="shared" si="37"/>
        <v>Lo Esencial de la Reforma Universitaria</v>
      </c>
      <c r="K777" s="88" t="s">
        <v>720</v>
      </c>
    </row>
    <row r="778" spans="3:11" hidden="1" x14ac:dyDescent="0.25">
      <c r="C778" s="129"/>
      <c r="D778" s="144"/>
      <c r="E778" s="112"/>
      <c r="F778" s="87">
        <f t="shared" si="36"/>
        <v>0</v>
      </c>
      <c r="G778" s="146"/>
      <c r="H778" s="130"/>
      <c r="I778" s="118" t="e">
        <f>VLOOKUP(H778,Presupuesto!$B$11:$C$565,2,0)</f>
        <v>#N/A</v>
      </c>
      <c r="J778" s="88" t="str">
        <f t="shared" si="37"/>
        <v>Lo Esencial de la Reforma Universitaria</v>
      </c>
      <c r="K778" s="88" t="s">
        <v>720</v>
      </c>
    </row>
    <row r="779" spans="3:11" hidden="1" x14ac:dyDescent="0.25">
      <c r="C779" s="129"/>
      <c r="D779" s="144"/>
      <c r="E779" s="112"/>
      <c r="F779" s="87">
        <f t="shared" si="36"/>
        <v>0</v>
      </c>
      <c r="G779" s="146"/>
      <c r="H779" s="130"/>
      <c r="I779" s="118" t="e">
        <f>VLOOKUP(H779,Presupuesto!$B$11:$C$565,2,0)</f>
        <v>#N/A</v>
      </c>
      <c r="J779" s="88" t="str">
        <f t="shared" si="37"/>
        <v>Lo Esencial de la Reforma Universitaria</v>
      </c>
      <c r="K779" s="88" t="s">
        <v>720</v>
      </c>
    </row>
    <row r="780" spans="3:11" hidden="1" x14ac:dyDescent="0.25">
      <c r="C780" s="129"/>
      <c r="D780" s="144"/>
      <c r="E780" s="112"/>
      <c r="F780" s="87">
        <f t="shared" si="36"/>
        <v>0</v>
      </c>
      <c r="G780" s="146"/>
      <c r="H780" s="130"/>
      <c r="I780" s="118" t="e">
        <f>VLOOKUP(H780,Presupuesto!$B$11:$C$565,2,0)</f>
        <v>#N/A</v>
      </c>
      <c r="J780" s="88" t="str">
        <f t="shared" si="37"/>
        <v>Lo Esencial de la Reforma Universitaria</v>
      </c>
      <c r="K780" s="88" t="s">
        <v>720</v>
      </c>
    </row>
    <row r="781" spans="3:11" hidden="1" x14ac:dyDescent="0.25">
      <c r="C781" s="129"/>
      <c r="D781" s="144"/>
      <c r="E781" s="112"/>
      <c r="F781" s="87">
        <f t="shared" si="36"/>
        <v>0</v>
      </c>
      <c r="G781" s="146"/>
      <c r="H781" s="130"/>
      <c r="I781" s="118" t="e">
        <f>VLOOKUP(H781,Presupuesto!$B$11:$C$565,2,0)</f>
        <v>#N/A</v>
      </c>
      <c r="J781" s="88" t="str">
        <f t="shared" si="37"/>
        <v>Lo Esencial de la Reforma Universitaria</v>
      </c>
      <c r="K781" s="88" t="s">
        <v>720</v>
      </c>
    </row>
    <row r="782" spans="3:11" hidden="1" x14ac:dyDescent="0.25">
      <c r="C782" s="129"/>
      <c r="D782" s="144"/>
      <c r="E782" s="112"/>
      <c r="F782" s="87">
        <f t="shared" si="36"/>
        <v>0</v>
      </c>
      <c r="G782" s="146"/>
      <c r="H782" s="130"/>
      <c r="I782" s="118" t="e">
        <f>VLOOKUP(H782,Presupuesto!$B$11:$C$565,2,0)</f>
        <v>#N/A</v>
      </c>
      <c r="J782" s="88" t="str">
        <f t="shared" si="37"/>
        <v>Lo Esencial de la Reforma Universitaria</v>
      </c>
      <c r="K782" s="88" t="s">
        <v>720</v>
      </c>
    </row>
    <row r="783" spans="3:11" hidden="1" x14ac:dyDescent="0.25">
      <c r="C783" s="129"/>
      <c r="D783" s="144"/>
      <c r="E783" s="112"/>
      <c r="F783" s="87">
        <f t="shared" si="36"/>
        <v>0</v>
      </c>
      <c r="G783" s="146"/>
      <c r="H783" s="130"/>
      <c r="I783" s="118" t="e">
        <f>VLOOKUP(H783,Presupuesto!$B$11:$C$565,2,0)</f>
        <v>#N/A</v>
      </c>
      <c r="J783" s="88" t="str">
        <f t="shared" si="37"/>
        <v>Lo Esencial de la Reforma Universitaria</v>
      </c>
      <c r="K783" s="88" t="s">
        <v>720</v>
      </c>
    </row>
    <row r="784" spans="3:11" hidden="1" x14ac:dyDescent="0.25">
      <c r="C784" s="129"/>
      <c r="D784" s="144"/>
      <c r="E784" s="112"/>
      <c r="F784" s="87">
        <f t="shared" si="36"/>
        <v>0</v>
      </c>
      <c r="G784" s="146"/>
      <c r="H784" s="130"/>
      <c r="I784" s="118" t="e">
        <f>VLOOKUP(H784,Presupuesto!$B$11:$C$565,2,0)</f>
        <v>#N/A</v>
      </c>
      <c r="J784" s="88" t="str">
        <f t="shared" si="37"/>
        <v>Lo Esencial de la Reforma Universitaria</v>
      </c>
      <c r="K784" s="88" t="s">
        <v>720</v>
      </c>
    </row>
    <row r="785" spans="3:11" hidden="1" x14ac:dyDescent="0.25">
      <c r="C785" s="129"/>
      <c r="D785" s="144"/>
      <c r="E785" s="112"/>
      <c r="F785" s="87">
        <f t="shared" si="36"/>
        <v>0</v>
      </c>
      <c r="G785" s="146"/>
      <c r="H785" s="130"/>
      <c r="I785" s="118" t="e">
        <f>VLOOKUP(H785,Presupuesto!$B$11:$C$565,2,0)</f>
        <v>#N/A</v>
      </c>
      <c r="J785" s="88" t="str">
        <f t="shared" si="37"/>
        <v>Lo Esencial de la Reforma Universitaria</v>
      </c>
      <c r="K785" s="88" t="s">
        <v>720</v>
      </c>
    </row>
    <row r="786" spans="3:11" hidden="1" x14ac:dyDescent="0.25">
      <c r="C786" s="129"/>
      <c r="D786" s="144"/>
      <c r="E786" s="112"/>
      <c r="F786" s="87">
        <f t="shared" si="36"/>
        <v>0</v>
      </c>
      <c r="G786" s="146"/>
      <c r="H786" s="130"/>
      <c r="I786" s="118" t="e">
        <f>VLOOKUP(H786,Presupuesto!$B$11:$C$565,2,0)</f>
        <v>#N/A</v>
      </c>
      <c r="J786" s="88" t="str">
        <f t="shared" si="37"/>
        <v>Lo Esencial de la Reforma Universitaria</v>
      </c>
      <c r="K786" s="88" t="s">
        <v>720</v>
      </c>
    </row>
    <row r="787" spans="3:11" hidden="1" x14ac:dyDescent="0.25">
      <c r="C787" s="129"/>
      <c r="D787" s="144"/>
      <c r="E787" s="112"/>
      <c r="F787" s="87">
        <f t="shared" si="36"/>
        <v>0</v>
      </c>
      <c r="G787" s="146"/>
      <c r="H787" s="130"/>
      <c r="I787" s="118" t="e">
        <f>VLOOKUP(H787,Presupuesto!$B$11:$C$565,2,0)</f>
        <v>#N/A</v>
      </c>
      <c r="J787" s="88" t="str">
        <f t="shared" si="37"/>
        <v>Lo Esencial de la Reforma Universitaria</v>
      </c>
      <c r="K787" s="88" t="s">
        <v>720</v>
      </c>
    </row>
    <row r="788" spans="3:11" hidden="1" x14ac:dyDescent="0.25">
      <c r="C788" s="131"/>
      <c r="D788" s="137"/>
      <c r="E788" s="108"/>
      <c r="F788" s="87">
        <f t="shared" si="36"/>
        <v>0</v>
      </c>
      <c r="G788" s="146"/>
      <c r="H788" s="132"/>
      <c r="I788" s="118" t="e">
        <f>VLOOKUP(H788,Presupuesto!$B$11:$C$565,2,0)</f>
        <v>#N/A</v>
      </c>
      <c r="J788" s="88" t="str">
        <f t="shared" si="37"/>
        <v>Lo Esencial de la Reforma Universitaria</v>
      </c>
      <c r="K788" s="88" t="s">
        <v>720</v>
      </c>
    </row>
    <row r="789" spans="3:11" hidden="1" x14ac:dyDescent="0.25">
      <c r="C789" s="131"/>
      <c r="D789" s="137"/>
      <c r="E789" s="108"/>
      <c r="F789" s="87">
        <f t="shared" si="36"/>
        <v>0</v>
      </c>
      <c r="G789" s="146"/>
      <c r="H789" s="132"/>
      <c r="I789" s="118" t="e">
        <f>VLOOKUP(H789,Presupuesto!$B$11:$C$565,2,0)</f>
        <v>#N/A</v>
      </c>
      <c r="J789" s="88" t="str">
        <f t="shared" si="37"/>
        <v>Lo Esencial de la Reforma Universitaria</v>
      </c>
      <c r="K789" s="88" t="s">
        <v>720</v>
      </c>
    </row>
    <row r="790" spans="3:11" hidden="1" x14ac:dyDescent="0.25">
      <c r="C790" s="131"/>
      <c r="D790" s="137"/>
      <c r="E790" s="108"/>
      <c r="F790" s="87">
        <f t="shared" si="36"/>
        <v>0</v>
      </c>
      <c r="G790" s="146"/>
      <c r="H790" s="132"/>
      <c r="I790" s="118" t="e">
        <f>VLOOKUP(H790,Presupuesto!$B$11:$C$565,2,0)</f>
        <v>#N/A</v>
      </c>
      <c r="J790" s="88" t="str">
        <f t="shared" si="37"/>
        <v>Lo Esencial de la Reforma Universitaria</v>
      </c>
      <c r="K790" s="88" t="s">
        <v>720</v>
      </c>
    </row>
    <row r="791" spans="3:11" hidden="1" x14ac:dyDescent="0.25">
      <c r="C791" s="131"/>
      <c r="D791" s="137"/>
      <c r="E791" s="108"/>
      <c r="F791" s="87">
        <f t="shared" si="36"/>
        <v>0</v>
      </c>
      <c r="G791" s="146"/>
      <c r="H791" s="132"/>
      <c r="I791" s="118" t="e">
        <f>VLOOKUP(H791,Presupuesto!$B$11:$C$565,2,0)</f>
        <v>#N/A</v>
      </c>
      <c r="J791" s="88" t="str">
        <f t="shared" si="37"/>
        <v>Lo Esencial de la Reforma Universitaria</v>
      </c>
      <c r="K791" s="88" t="s">
        <v>720</v>
      </c>
    </row>
    <row r="792" spans="3:11" hidden="1" x14ac:dyDescent="0.25">
      <c r="C792" s="131"/>
      <c r="D792" s="137"/>
      <c r="E792" s="108"/>
      <c r="F792" s="87">
        <f t="shared" si="36"/>
        <v>0</v>
      </c>
      <c r="G792" s="146"/>
      <c r="H792" s="132"/>
      <c r="I792" s="118" t="e">
        <f>VLOOKUP(H792,Presupuesto!$B$11:$C$565,2,0)</f>
        <v>#N/A</v>
      </c>
      <c r="J792" s="88" t="str">
        <f t="shared" si="37"/>
        <v>Lo Esencial de la Reforma Universitaria</v>
      </c>
      <c r="K792" s="88" t="s">
        <v>720</v>
      </c>
    </row>
    <row r="793" spans="3:11" hidden="1" x14ac:dyDescent="0.25">
      <c r="C793" s="131"/>
      <c r="D793" s="137"/>
      <c r="E793" s="108"/>
      <c r="F793" s="87">
        <f t="shared" si="36"/>
        <v>0</v>
      </c>
      <c r="G793" s="146"/>
      <c r="H793" s="132"/>
      <c r="I793" s="118" t="e">
        <f>VLOOKUP(H793,Presupuesto!$B$11:$C$565,2,0)</f>
        <v>#N/A</v>
      </c>
      <c r="J793" s="88" t="str">
        <f t="shared" si="37"/>
        <v>Lo Esencial de la Reforma Universitaria</v>
      </c>
      <c r="K793" s="88" t="s">
        <v>720</v>
      </c>
    </row>
    <row r="794" spans="3:11" hidden="1" x14ac:dyDescent="0.25">
      <c r="C794" s="131"/>
      <c r="D794" s="137"/>
      <c r="E794" s="108"/>
      <c r="F794" s="87">
        <f t="shared" si="36"/>
        <v>0</v>
      </c>
      <c r="G794" s="146"/>
      <c r="H794" s="132"/>
      <c r="I794" s="118" t="e">
        <f>VLOOKUP(H794,Presupuesto!$B$11:$C$565,2,0)</f>
        <v>#N/A</v>
      </c>
      <c r="J794" s="88" t="str">
        <f t="shared" si="37"/>
        <v>Lo Esencial de la Reforma Universitaria</v>
      </c>
      <c r="K794" s="88" t="s">
        <v>720</v>
      </c>
    </row>
    <row r="795" spans="3:11" hidden="1" x14ac:dyDescent="0.25">
      <c r="C795" s="131"/>
      <c r="D795" s="137"/>
      <c r="E795" s="108"/>
      <c r="F795" s="87">
        <f t="shared" si="36"/>
        <v>0</v>
      </c>
      <c r="G795" s="146"/>
      <c r="H795" s="132"/>
      <c r="I795" s="118" t="e">
        <f>VLOOKUP(H795,Presupuesto!$B$11:$C$565,2,0)</f>
        <v>#N/A</v>
      </c>
      <c r="J795" s="88" t="str">
        <f t="shared" si="37"/>
        <v>Lo Esencial de la Reforma Universitaria</v>
      </c>
      <c r="K795" s="88" t="s">
        <v>720</v>
      </c>
    </row>
    <row r="796" spans="3:11" hidden="1" x14ac:dyDescent="0.25">
      <c r="C796" s="133"/>
      <c r="D796" s="137"/>
      <c r="E796" s="108"/>
      <c r="F796" s="87">
        <f t="shared" si="36"/>
        <v>0</v>
      </c>
      <c r="G796" s="146"/>
      <c r="H796" s="134"/>
      <c r="I796" s="118" t="e">
        <f>VLOOKUP(H796,Presupuesto!$B$11:$C$565,2,0)</f>
        <v>#N/A</v>
      </c>
      <c r="J796" s="88" t="str">
        <f t="shared" si="37"/>
        <v>Lo Esencial de la Reforma Universitaria</v>
      </c>
      <c r="K796" s="88" t="s">
        <v>732</v>
      </c>
    </row>
    <row r="797" spans="3:11" hidden="1" x14ac:dyDescent="0.25">
      <c r="C797" s="133"/>
      <c r="D797" s="137"/>
      <c r="E797" s="108"/>
      <c r="F797" s="87">
        <f t="shared" si="36"/>
        <v>0</v>
      </c>
      <c r="G797" s="146"/>
      <c r="H797" s="134"/>
      <c r="I797" s="118" t="e">
        <f>VLOOKUP(H797,Presupuesto!$B$11:$C$565,2,0)</f>
        <v>#N/A</v>
      </c>
      <c r="J797" s="88" t="str">
        <f t="shared" si="37"/>
        <v>Lo Esencial de la Reforma Universitaria</v>
      </c>
      <c r="K797" s="88" t="s">
        <v>720</v>
      </c>
    </row>
    <row r="798" spans="3:11" hidden="1" x14ac:dyDescent="0.25">
      <c r="C798" s="133"/>
      <c r="D798" s="137"/>
      <c r="E798" s="108"/>
      <c r="F798" s="87">
        <f t="shared" si="36"/>
        <v>0</v>
      </c>
      <c r="G798" s="146"/>
      <c r="H798" s="134"/>
      <c r="I798" s="118" t="e">
        <f>VLOOKUP(H798,Presupuesto!$B$11:$C$565,2,0)</f>
        <v>#N/A</v>
      </c>
      <c r="J798" s="88" t="str">
        <f t="shared" si="37"/>
        <v>Lo Esencial de la Reforma Universitaria</v>
      </c>
      <c r="K798" s="88" t="s">
        <v>720</v>
      </c>
    </row>
    <row r="799" spans="3:11" hidden="1" x14ac:dyDescent="0.25">
      <c r="C799" s="133"/>
      <c r="D799" s="137"/>
      <c r="E799" s="108"/>
      <c r="F799" s="87">
        <f t="shared" si="36"/>
        <v>0</v>
      </c>
      <c r="G799" s="146"/>
      <c r="H799" s="134"/>
      <c r="I799" s="118" t="e">
        <f>VLOOKUP(H799,Presupuesto!$B$11:$C$565,2,0)</f>
        <v>#N/A</v>
      </c>
      <c r="J799" s="88" t="str">
        <f t="shared" si="37"/>
        <v>Lo Esencial de la Reforma Universitaria</v>
      </c>
      <c r="K799" s="88" t="s">
        <v>720</v>
      </c>
    </row>
    <row r="800" spans="3:11" ht="15.75" hidden="1" thickBot="1" x14ac:dyDescent="0.3">
      <c r="C800" s="135"/>
      <c r="D800" s="145"/>
      <c r="E800" s="93"/>
      <c r="F800" s="95">
        <f t="shared" si="36"/>
        <v>0</v>
      </c>
      <c r="G800" s="147"/>
      <c r="H800" s="136"/>
      <c r="I800" s="120" t="e">
        <f>VLOOKUP(H800,Presupuesto!$B$11:$C$565,2,0)</f>
        <v>#N/A</v>
      </c>
      <c r="J800" s="96" t="str">
        <f t="shared" si="37"/>
        <v>Lo Esencial de la Reforma Universitaria</v>
      </c>
      <c r="K800" s="113" t="s">
        <v>719</v>
      </c>
    </row>
    <row r="802" spans="3:11" ht="15.75" thickBot="1" x14ac:dyDescent="0.3">
      <c r="C802" s="254"/>
      <c r="D802" s="254"/>
      <c r="E802" s="254"/>
      <c r="F802" s="254"/>
      <c r="G802" s="243"/>
      <c r="H802" s="254"/>
      <c r="I802" s="254"/>
      <c r="J802" s="254"/>
      <c r="K802" s="254"/>
    </row>
    <row r="803" spans="3:11" ht="15.75" thickBot="1" x14ac:dyDescent="0.3">
      <c r="C803" s="143" t="s">
        <v>1385</v>
      </c>
      <c r="D803" s="231">
        <f>SUM(F810:F844)</f>
        <v>600000</v>
      </c>
      <c r="E803" s="254"/>
      <c r="F803" s="68"/>
      <c r="G803" s="72"/>
      <c r="H803" s="68"/>
      <c r="I803" s="68"/>
      <c r="J803" s="254"/>
      <c r="K803" s="254"/>
    </row>
    <row r="804" spans="3:11" x14ac:dyDescent="0.25">
      <c r="C804" s="68"/>
      <c r="D804" s="31"/>
      <c r="E804" s="84"/>
      <c r="F804" s="84"/>
      <c r="G804" s="84"/>
      <c r="H804" s="69"/>
      <c r="I804" s="69"/>
      <c r="J804" s="69"/>
      <c r="K804" s="102"/>
    </row>
    <row r="805" spans="3:11" x14ac:dyDescent="0.25">
      <c r="C805" s="68"/>
      <c r="D805" s="31"/>
      <c r="E805" s="84"/>
      <c r="F805" s="84"/>
      <c r="G805" s="84"/>
      <c r="H805" s="69"/>
      <c r="I805" s="69"/>
      <c r="J805" s="69"/>
      <c r="K805" s="102"/>
    </row>
    <row r="806" spans="3:11" ht="15.75" x14ac:dyDescent="0.25">
      <c r="C806" s="172" t="s">
        <v>1309</v>
      </c>
      <c r="D806" s="230" t="s">
        <v>1422</v>
      </c>
      <c r="E806" s="84"/>
      <c r="F806" s="84"/>
      <c r="G806" s="84"/>
      <c r="H806" s="69"/>
      <c r="I806" s="69"/>
      <c r="J806" s="69"/>
      <c r="K806" s="102"/>
    </row>
    <row r="807" spans="3:11" ht="18.75" x14ac:dyDescent="0.25">
      <c r="C807" s="173" t="str">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 xml:space="preserve">8. Desarrollar el Congreso Internacional de Arquitectura MUNDANEUM.  </v>
      </c>
      <c r="D807" s="31"/>
      <c r="E807" s="84"/>
      <c r="F807" s="84"/>
      <c r="G807" s="84"/>
      <c r="H807" s="69"/>
      <c r="I807" s="69"/>
      <c r="J807" s="69"/>
      <c r="K807" s="102"/>
    </row>
    <row r="808" spans="3:11" ht="15.75" thickBot="1" x14ac:dyDescent="0.3">
      <c r="C808" s="254"/>
      <c r="D808" s="254"/>
      <c r="E808" s="254"/>
      <c r="F808" s="84"/>
      <c r="G808" s="69"/>
      <c r="H808" s="69"/>
      <c r="I808" s="69"/>
      <c r="J808" s="254"/>
      <c r="K808" s="254"/>
    </row>
    <row r="809" spans="3:11" ht="30.75" thickBot="1" x14ac:dyDescent="0.3">
      <c r="C809" s="117" t="s">
        <v>1311</v>
      </c>
      <c r="D809" s="117" t="s">
        <v>99</v>
      </c>
      <c r="E809" s="124" t="s">
        <v>1313</v>
      </c>
      <c r="F809" s="123" t="s">
        <v>1314</v>
      </c>
      <c r="G809" s="121" t="s">
        <v>1315</v>
      </c>
      <c r="H809" s="124" t="s">
        <v>1316</v>
      </c>
      <c r="I809" s="121" t="s">
        <v>711</v>
      </c>
      <c r="J809" s="121" t="s">
        <v>1317</v>
      </c>
      <c r="K809" s="121" t="s">
        <v>1318</v>
      </c>
    </row>
    <row r="810" spans="3:11" hidden="1" x14ac:dyDescent="0.25">
      <c r="C810" s="183" t="s">
        <v>1284</v>
      </c>
      <c r="D810" s="184"/>
      <c r="E810" s="182">
        <f>HLOOKUP(C810,$AH$2:$BU$3,2,0)</f>
        <v>620</v>
      </c>
      <c r="F810" s="87">
        <f t="shared" ref="F810:F844" si="38">D810*E810</f>
        <v>0</v>
      </c>
      <c r="G810" s="146"/>
      <c r="H810" s="130"/>
      <c r="I810" s="118" t="e">
        <f>VLOOKUP(H810,Presupuesto!$B$11:$C$565,2,0)</f>
        <v>#N/A</v>
      </c>
      <c r="J810" s="181" t="s">
        <v>66</v>
      </c>
      <c r="K810" s="88" t="s">
        <v>719</v>
      </c>
    </row>
    <row r="811" spans="3:11" x14ac:dyDescent="0.25">
      <c r="C811" s="129" t="s">
        <v>1423</v>
      </c>
      <c r="D811" s="144">
        <v>6</v>
      </c>
      <c r="E811" s="112">
        <v>3015</v>
      </c>
      <c r="F811" s="87">
        <f t="shared" si="38"/>
        <v>18090</v>
      </c>
      <c r="G811" s="146" t="s">
        <v>703</v>
      </c>
      <c r="H811" s="130" t="s">
        <v>323</v>
      </c>
      <c r="I811" s="118" t="str">
        <f>VLOOKUP(H811,Presupuesto!$B$11:$C$565,2,0)</f>
        <v>OTROS SERVICIOS COMERCIALES Y FINANCIEROS</v>
      </c>
      <c r="J811" s="88" t="str">
        <f>$J$810</f>
        <v>Lo Esencial de la Reforma Universitaria</v>
      </c>
      <c r="K811" s="88" t="s">
        <v>729</v>
      </c>
    </row>
    <row r="812" spans="3:11" x14ac:dyDescent="0.25">
      <c r="C812" s="129" t="s">
        <v>1387</v>
      </c>
      <c r="D812" s="144">
        <v>3</v>
      </c>
      <c r="E812" s="112">
        <v>10500</v>
      </c>
      <c r="F812" s="87">
        <f t="shared" si="38"/>
        <v>31500</v>
      </c>
      <c r="G812" s="146" t="s">
        <v>703</v>
      </c>
      <c r="H812" s="130" t="s">
        <v>332</v>
      </c>
      <c r="I812" s="118" t="str">
        <f>VLOOKUP(H812,Presupuesto!$B$11:$C$565,2,0)</f>
        <v>PASAJES AL EXTERIOR</v>
      </c>
      <c r="J812" s="88" t="str">
        <f t="shared" ref="J812:J844" si="39">$J$810</f>
        <v>Lo Esencial de la Reforma Universitaria</v>
      </c>
      <c r="K812" s="88" t="s">
        <v>729</v>
      </c>
    </row>
    <row r="813" spans="3:11" x14ac:dyDescent="0.25">
      <c r="C813" s="129" t="s">
        <v>1393</v>
      </c>
      <c r="D813" s="144">
        <v>200</v>
      </c>
      <c r="E813" s="112">
        <v>50</v>
      </c>
      <c r="F813" s="87">
        <f t="shared" si="38"/>
        <v>10000</v>
      </c>
      <c r="G813" s="146" t="s">
        <v>703</v>
      </c>
      <c r="H813" s="130" t="s">
        <v>361</v>
      </c>
      <c r="I813" s="118" t="str">
        <f>VLOOKUP(H813,Presupuesto!$B$11:$C$565,2,0)</f>
        <v>ALIMENTOS B EBIDAS PARA PERSONAS</v>
      </c>
      <c r="J813" s="88" t="str">
        <f t="shared" si="39"/>
        <v>Lo Esencial de la Reforma Universitaria</v>
      </c>
      <c r="K813" s="88" t="s">
        <v>729</v>
      </c>
    </row>
    <row r="814" spans="3:11" x14ac:dyDescent="0.25">
      <c r="C814" s="129" t="s">
        <v>1421</v>
      </c>
      <c r="D814" s="144">
        <v>50</v>
      </c>
      <c r="E814" s="112">
        <v>35</v>
      </c>
      <c r="F814" s="87">
        <f t="shared" si="38"/>
        <v>1750</v>
      </c>
      <c r="G814" s="146" t="s">
        <v>703</v>
      </c>
      <c r="H814" s="130" t="s">
        <v>307</v>
      </c>
      <c r="I814" s="118" t="str">
        <f>VLOOKUP(H814,Presupuesto!$B$11:$C$565,2,0)</f>
        <v>SERVICIOS DE IMPRENTA PUBLIC.Y REPRODUCCION</v>
      </c>
      <c r="J814" s="88" t="str">
        <f t="shared" si="39"/>
        <v>Lo Esencial de la Reforma Universitaria</v>
      </c>
      <c r="K814" s="88" t="s">
        <v>729</v>
      </c>
    </row>
    <row r="815" spans="3:11" x14ac:dyDescent="0.25">
      <c r="C815" s="129" t="s">
        <v>1416</v>
      </c>
      <c r="D815" s="144">
        <v>1</v>
      </c>
      <c r="E815" s="112">
        <v>538660</v>
      </c>
      <c r="F815" s="87">
        <f t="shared" si="38"/>
        <v>538660</v>
      </c>
      <c r="G815" s="146" t="s">
        <v>703</v>
      </c>
      <c r="H815" s="130" t="s">
        <v>352</v>
      </c>
      <c r="I815" s="118" t="str">
        <f>VLOOKUP(H815,Presupuesto!$B$11:$C$565,2,0)</f>
        <v>SERVICIOS CEREMONIAL Y PROTOCOLO</v>
      </c>
      <c r="J815" s="88" t="str">
        <f t="shared" si="39"/>
        <v>Lo Esencial de la Reforma Universitaria</v>
      </c>
      <c r="K815" s="88" t="s">
        <v>729</v>
      </c>
    </row>
    <row r="816" spans="3:11" hidden="1" x14ac:dyDescent="0.25">
      <c r="C816" s="129"/>
      <c r="D816" s="144"/>
      <c r="E816" s="112"/>
      <c r="F816" s="87">
        <f t="shared" si="38"/>
        <v>0</v>
      </c>
      <c r="G816" s="146"/>
      <c r="H816" s="130"/>
      <c r="I816" s="118" t="e">
        <f>VLOOKUP(H816,Presupuesto!$B$11:$C$565,2,0)</f>
        <v>#N/A</v>
      </c>
      <c r="J816" s="88" t="str">
        <f t="shared" si="39"/>
        <v>Lo Esencial de la Reforma Universitaria</v>
      </c>
      <c r="K816" s="88" t="s">
        <v>720</v>
      </c>
    </row>
    <row r="817" spans="3:11" hidden="1" x14ac:dyDescent="0.25">
      <c r="C817" s="129"/>
      <c r="D817" s="144"/>
      <c r="E817" s="112"/>
      <c r="F817" s="87">
        <f t="shared" si="38"/>
        <v>0</v>
      </c>
      <c r="G817" s="146"/>
      <c r="H817" s="130"/>
      <c r="I817" s="118" t="e">
        <f>VLOOKUP(H817,Presupuesto!$B$11:$C$565,2,0)</f>
        <v>#N/A</v>
      </c>
      <c r="J817" s="88" t="str">
        <f t="shared" si="39"/>
        <v>Lo Esencial de la Reforma Universitaria</v>
      </c>
      <c r="K817" s="88" t="s">
        <v>720</v>
      </c>
    </row>
    <row r="818" spans="3:11" hidden="1" x14ac:dyDescent="0.25">
      <c r="C818" s="129"/>
      <c r="D818" s="144"/>
      <c r="E818" s="112"/>
      <c r="F818" s="87">
        <f t="shared" si="38"/>
        <v>0</v>
      </c>
      <c r="G818" s="146"/>
      <c r="H818" s="130"/>
      <c r="I818" s="118" t="e">
        <f>VLOOKUP(H818,Presupuesto!$B$11:$C$565,2,0)</f>
        <v>#N/A</v>
      </c>
      <c r="J818" s="88" t="str">
        <f t="shared" si="39"/>
        <v>Lo Esencial de la Reforma Universitaria</v>
      </c>
      <c r="K818" s="88" t="s">
        <v>720</v>
      </c>
    </row>
    <row r="819" spans="3:11" hidden="1" x14ac:dyDescent="0.25">
      <c r="C819" s="129"/>
      <c r="D819" s="144"/>
      <c r="E819" s="112"/>
      <c r="F819" s="87">
        <f t="shared" si="38"/>
        <v>0</v>
      </c>
      <c r="G819" s="146"/>
      <c r="H819" s="130"/>
      <c r="I819" s="118" t="e">
        <f>VLOOKUP(H819,Presupuesto!$B$11:$C$565,2,0)</f>
        <v>#N/A</v>
      </c>
      <c r="J819" s="88" t="str">
        <f t="shared" si="39"/>
        <v>Lo Esencial de la Reforma Universitaria</v>
      </c>
      <c r="K819" s="88" t="s">
        <v>720</v>
      </c>
    </row>
    <row r="820" spans="3:11" hidden="1" x14ac:dyDescent="0.25">
      <c r="C820" s="129"/>
      <c r="D820" s="144"/>
      <c r="E820" s="112"/>
      <c r="F820" s="87">
        <f t="shared" si="38"/>
        <v>0</v>
      </c>
      <c r="G820" s="146"/>
      <c r="H820" s="130"/>
      <c r="I820" s="118" t="e">
        <f>VLOOKUP(H820,Presupuesto!$B$11:$C$565,2,0)</f>
        <v>#N/A</v>
      </c>
      <c r="J820" s="88" t="str">
        <f t="shared" si="39"/>
        <v>Lo Esencial de la Reforma Universitaria</v>
      </c>
      <c r="K820" s="88" t="s">
        <v>720</v>
      </c>
    </row>
    <row r="821" spans="3:11" hidden="1" x14ac:dyDescent="0.25">
      <c r="C821" s="129"/>
      <c r="D821" s="144"/>
      <c r="E821" s="112"/>
      <c r="F821" s="87">
        <f t="shared" si="38"/>
        <v>0</v>
      </c>
      <c r="G821" s="146"/>
      <c r="H821" s="130"/>
      <c r="I821" s="118" t="e">
        <f>VLOOKUP(H821,Presupuesto!$B$11:$C$565,2,0)</f>
        <v>#N/A</v>
      </c>
      <c r="J821" s="88" t="str">
        <f t="shared" si="39"/>
        <v>Lo Esencial de la Reforma Universitaria</v>
      </c>
      <c r="K821" s="88" t="s">
        <v>720</v>
      </c>
    </row>
    <row r="822" spans="3:11" hidden="1" x14ac:dyDescent="0.25">
      <c r="C822" s="129"/>
      <c r="D822" s="144"/>
      <c r="E822" s="112"/>
      <c r="F822" s="87">
        <f t="shared" si="38"/>
        <v>0</v>
      </c>
      <c r="G822" s="146"/>
      <c r="H822" s="130"/>
      <c r="I822" s="118" t="e">
        <f>VLOOKUP(H822,Presupuesto!$B$11:$C$565,2,0)</f>
        <v>#N/A</v>
      </c>
      <c r="J822" s="88" t="str">
        <f t="shared" si="39"/>
        <v>Lo Esencial de la Reforma Universitaria</v>
      </c>
      <c r="K822" s="88" t="s">
        <v>720</v>
      </c>
    </row>
    <row r="823" spans="3:11" hidden="1" x14ac:dyDescent="0.25">
      <c r="C823" s="129"/>
      <c r="D823" s="144"/>
      <c r="E823" s="112"/>
      <c r="F823" s="87">
        <f t="shared" si="38"/>
        <v>0</v>
      </c>
      <c r="G823" s="146"/>
      <c r="H823" s="130"/>
      <c r="I823" s="118" t="e">
        <f>VLOOKUP(H823,Presupuesto!$B$11:$C$565,2,0)</f>
        <v>#N/A</v>
      </c>
      <c r="J823" s="88" t="str">
        <f t="shared" si="39"/>
        <v>Lo Esencial de la Reforma Universitaria</v>
      </c>
      <c r="K823" s="88" t="s">
        <v>720</v>
      </c>
    </row>
    <row r="824" spans="3:11" hidden="1" x14ac:dyDescent="0.25">
      <c r="C824" s="129"/>
      <c r="D824" s="144"/>
      <c r="E824" s="112"/>
      <c r="F824" s="87">
        <f t="shared" si="38"/>
        <v>0</v>
      </c>
      <c r="G824" s="146"/>
      <c r="H824" s="130"/>
      <c r="I824" s="118" t="e">
        <f>VLOOKUP(H824,Presupuesto!$B$11:$C$565,2,0)</f>
        <v>#N/A</v>
      </c>
      <c r="J824" s="88" t="str">
        <f t="shared" si="39"/>
        <v>Lo Esencial de la Reforma Universitaria</v>
      </c>
      <c r="K824" s="88" t="s">
        <v>720</v>
      </c>
    </row>
    <row r="825" spans="3:11" hidden="1" x14ac:dyDescent="0.25">
      <c r="C825" s="129"/>
      <c r="D825" s="144"/>
      <c r="E825" s="112"/>
      <c r="F825" s="87">
        <f t="shared" si="38"/>
        <v>0</v>
      </c>
      <c r="G825" s="146"/>
      <c r="H825" s="130"/>
      <c r="I825" s="118" t="e">
        <f>VLOOKUP(H825,Presupuesto!$B$11:$C$565,2,0)</f>
        <v>#N/A</v>
      </c>
      <c r="J825" s="88" t="str">
        <f t="shared" si="39"/>
        <v>Lo Esencial de la Reforma Universitaria</v>
      </c>
      <c r="K825" s="88" t="s">
        <v>720</v>
      </c>
    </row>
    <row r="826" spans="3:11" hidden="1" x14ac:dyDescent="0.25">
      <c r="C826" s="129"/>
      <c r="D826" s="144"/>
      <c r="E826" s="112"/>
      <c r="F826" s="87">
        <f t="shared" si="38"/>
        <v>0</v>
      </c>
      <c r="G826" s="146"/>
      <c r="H826" s="130"/>
      <c r="I826" s="118" t="e">
        <f>VLOOKUP(H826,Presupuesto!$B$11:$C$565,2,0)</f>
        <v>#N/A</v>
      </c>
      <c r="J826" s="88" t="str">
        <f t="shared" si="39"/>
        <v>Lo Esencial de la Reforma Universitaria</v>
      </c>
      <c r="K826" s="88" t="s">
        <v>720</v>
      </c>
    </row>
    <row r="827" spans="3:11" hidden="1" x14ac:dyDescent="0.25">
      <c r="C827" s="129"/>
      <c r="D827" s="144"/>
      <c r="E827" s="112"/>
      <c r="F827" s="87">
        <f t="shared" si="38"/>
        <v>0</v>
      </c>
      <c r="G827" s="146"/>
      <c r="H827" s="130"/>
      <c r="I827" s="118" t="e">
        <f>VLOOKUP(H827,Presupuesto!$B$11:$C$565,2,0)</f>
        <v>#N/A</v>
      </c>
      <c r="J827" s="88" t="str">
        <f t="shared" si="39"/>
        <v>Lo Esencial de la Reforma Universitaria</v>
      </c>
      <c r="K827" s="88" t="s">
        <v>720</v>
      </c>
    </row>
    <row r="828" spans="3:11" hidden="1" x14ac:dyDescent="0.25">
      <c r="C828" s="129"/>
      <c r="D828" s="144"/>
      <c r="E828" s="112"/>
      <c r="F828" s="87">
        <f t="shared" si="38"/>
        <v>0</v>
      </c>
      <c r="G828" s="146"/>
      <c r="H828" s="130"/>
      <c r="I828" s="118" t="e">
        <f>VLOOKUP(H828,Presupuesto!$B$11:$C$565,2,0)</f>
        <v>#N/A</v>
      </c>
      <c r="J828" s="88" t="str">
        <f t="shared" si="39"/>
        <v>Lo Esencial de la Reforma Universitaria</v>
      </c>
      <c r="K828" s="88" t="s">
        <v>720</v>
      </c>
    </row>
    <row r="829" spans="3:11" hidden="1" x14ac:dyDescent="0.25">
      <c r="C829" s="129"/>
      <c r="D829" s="144"/>
      <c r="E829" s="112"/>
      <c r="F829" s="87">
        <f t="shared" si="38"/>
        <v>0</v>
      </c>
      <c r="G829" s="146"/>
      <c r="H829" s="130"/>
      <c r="I829" s="118" t="e">
        <f>VLOOKUP(H829,Presupuesto!$B$11:$C$565,2,0)</f>
        <v>#N/A</v>
      </c>
      <c r="J829" s="88" t="str">
        <f t="shared" si="39"/>
        <v>Lo Esencial de la Reforma Universitaria</v>
      </c>
      <c r="K829" s="88" t="s">
        <v>720</v>
      </c>
    </row>
    <row r="830" spans="3:11" hidden="1" x14ac:dyDescent="0.25">
      <c r="C830" s="129"/>
      <c r="D830" s="144"/>
      <c r="E830" s="112"/>
      <c r="F830" s="87">
        <f t="shared" si="38"/>
        <v>0</v>
      </c>
      <c r="G830" s="146"/>
      <c r="H830" s="130"/>
      <c r="I830" s="118" t="e">
        <f>VLOOKUP(H830,Presupuesto!$B$11:$C$565,2,0)</f>
        <v>#N/A</v>
      </c>
      <c r="J830" s="88" t="str">
        <f t="shared" si="39"/>
        <v>Lo Esencial de la Reforma Universitaria</v>
      </c>
      <c r="K830" s="88" t="s">
        <v>720</v>
      </c>
    </row>
    <row r="831" spans="3:11" hidden="1" x14ac:dyDescent="0.25">
      <c r="C831" s="129"/>
      <c r="D831" s="144"/>
      <c r="E831" s="112"/>
      <c r="F831" s="87">
        <f t="shared" si="38"/>
        <v>0</v>
      </c>
      <c r="G831" s="146"/>
      <c r="H831" s="130"/>
      <c r="I831" s="118" t="e">
        <f>VLOOKUP(H831,Presupuesto!$B$11:$C$565,2,0)</f>
        <v>#N/A</v>
      </c>
      <c r="J831" s="88" t="str">
        <f t="shared" si="39"/>
        <v>Lo Esencial de la Reforma Universitaria</v>
      </c>
      <c r="K831" s="88" t="s">
        <v>720</v>
      </c>
    </row>
    <row r="832" spans="3:11" hidden="1" x14ac:dyDescent="0.25">
      <c r="C832" s="131"/>
      <c r="D832" s="137"/>
      <c r="E832" s="108"/>
      <c r="F832" s="87">
        <f t="shared" si="38"/>
        <v>0</v>
      </c>
      <c r="G832" s="146"/>
      <c r="H832" s="132"/>
      <c r="I832" s="118" t="e">
        <f>VLOOKUP(H832,Presupuesto!$B$11:$C$565,2,0)</f>
        <v>#N/A</v>
      </c>
      <c r="J832" s="88" t="str">
        <f t="shared" si="39"/>
        <v>Lo Esencial de la Reforma Universitaria</v>
      </c>
      <c r="K832" s="88" t="s">
        <v>720</v>
      </c>
    </row>
    <row r="833" spans="3:11" hidden="1" x14ac:dyDescent="0.25">
      <c r="C833" s="131"/>
      <c r="D833" s="137"/>
      <c r="E833" s="108"/>
      <c r="F833" s="87">
        <f t="shared" si="38"/>
        <v>0</v>
      </c>
      <c r="G833" s="146"/>
      <c r="H833" s="132"/>
      <c r="I833" s="118" t="e">
        <f>VLOOKUP(H833,Presupuesto!$B$11:$C$565,2,0)</f>
        <v>#N/A</v>
      </c>
      <c r="J833" s="88" t="str">
        <f t="shared" si="39"/>
        <v>Lo Esencial de la Reforma Universitaria</v>
      </c>
      <c r="K833" s="88" t="s">
        <v>720</v>
      </c>
    </row>
    <row r="834" spans="3:11" hidden="1" x14ac:dyDescent="0.25">
      <c r="C834" s="131"/>
      <c r="D834" s="137"/>
      <c r="E834" s="108"/>
      <c r="F834" s="87">
        <f t="shared" si="38"/>
        <v>0</v>
      </c>
      <c r="G834" s="146"/>
      <c r="H834" s="132"/>
      <c r="I834" s="118" t="e">
        <f>VLOOKUP(H834,Presupuesto!$B$11:$C$565,2,0)</f>
        <v>#N/A</v>
      </c>
      <c r="J834" s="88" t="str">
        <f t="shared" si="39"/>
        <v>Lo Esencial de la Reforma Universitaria</v>
      </c>
      <c r="K834" s="88" t="s">
        <v>720</v>
      </c>
    </row>
    <row r="835" spans="3:11" hidden="1" x14ac:dyDescent="0.25">
      <c r="C835" s="131"/>
      <c r="D835" s="137"/>
      <c r="E835" s="108"/>
      <c r="F835" s="87">
        <f t="shared" si="38"/>
        <v>0</v>
      </c>
      <c r="G835" s="146"/>
      <c r="H835" s="132"/>
      <c r="I835" s="118" t="e">
        <f>VLOOKUP(H835,Presupuesto!$B$11:$C$565,2,0)</f>
        <v>#N/A</v>
      </c>
      <c r="J835" s="88" t="str">
        <f t="shared" si="39"/>
        <v>Lo Esencial de la Reforma Universitaria</v>
      </c>
      <c r="K835" s="88" t="s">
        <v>720</v>
      </c>
    </row>
    <row r="836" spans="3:11" hidden="1" x14ac:dyDescent="0.25">
      <c r="C836" s="131"/>
      <c r="D836" s="137"/>
      <c r="E836" s="108"/>
      <c r="F836" s="87">
        <f t="shared" si="38"/>
        <v>0</v>
      </c>
      <c r="G836" s="146"/>
      <c r="H836" s="132"/>
      <c r="I836" s="118" t="e">
        <f>VLOOKUP(H836,Presupuesto!$B$11:$C$565,2,0)</f>
        <v>#N/A</v>
      </c>
      <c r="J836" s="88" t="str">
        <f t="shared" si="39"/>
        <v>Lo Esencial de la Reforma Universitaria</v>
      </c>
      <c r="K836" s="88" t="s">
        <v>720</v>
      </c>
    </row>
    <row r="837" spans="3:11" hidden="1" x14ac:dyDescent="0.25">
      <c r="C837" s="131"/>
      <c r="D837" s="137"/>
      <c r="E837" s="108"/>
      <c r="F837" s="87">
        <f t="shared" si="38"/>
        <v>0</v>
      </c>
      <c r="G837" s="146"/>
      <c r="H837" s="132"/>
      <c r="I837" s="118" t="e">
        <f>VLOOKUP(H837,Presupuesto!$B$11:$C$565,2,0)</f>
        <v>#N/A</v>
      </c>
      <c r="J837" s="88" t="str">
        <f t="shared" si="39"/>
        <v>Lo Esencial de la Reforma Universitaria</v>
      </c>
      <c r="K837" s="88" t="s">
        <v>720</v>
      </c>
    </row>
    <row r="838" spans="3:11" hidden="1" x14ac:dyDescent="0.25">
      <c r="C838" s="131"/>
      <c r="D838" s="137"/>
      <c r="E838" s="108"/>
      <c r="F838" s="87">
        <f t="shared" si="38"/>
        <v>0</v>
      </c>
      <c r="G838" s="146"/>
      <c r="H838" s="132"/>
      <c r="I838" s="118" t="e">
        <f>VLOOKUP(H838,Presupuesto!$B$11:$C$565,2,0)</f>
        <v>#N/A</v>
      </c>
      <c r="J838" s="88" t="str">
        <f t="shared" si="39"/>
        <v>Lo Esencial de la Reforma Universitaria</v>
      </c>
      <c r="K838" s="88" t="s">
        <v>720</v>
      </c>
    </row>
    <row r="839" spans="3:11" hidden="1" x14ac:dyDescent="0.25">
      <c r="C839" s="131"/>
      <c r="D839" s="137"/>
      <c r="E839" s="108"/>
      <c r="F839" s="87">
        <f t="shared" si="38"/>
        <v>0</v>
      </c>
      <c r="G839" s="146"/>
      <c r="H839" s="132"/>
      <c r="I839" s="118" t="e">
        <f>VLOOKUP(H839,Presupuesto!$B$11:$C$565,2,0)</f>
        <v>#N/A</v>
      </c>
      <c r="J839" s="88" t="str">
        <f t="shared" si="39"/>
        <v>Lo Esencial de la Reforma Universitaria</v>
      </c>
      <c r="K839" s="88" t="s">
        <v>720</v>
      </c>
    </row>
    <row r="840" spans="3:11" hidden="1" x14ac:dyDescent="0.25">
      <c r="C840" s="133"/>
      <c r="D840" s="137"/>
      <c r="E840" s="108"/>
      <c r="F840" s="87">
        <f t="shared" si="38"/>
        <v>0</v>
      </c>
      <c r="G840" s="146"/>
      <c r="H840" s="134"/>
      <c r="I840" s="118" t="e">
        <f>VLOOKUP(H840,Presupuesto!$B$11:$C$565,2,0)</f>
        <v>#N/A</v>
      </c>
      <c r="J840" s="88" t="str">
        <f t="shared" si="39"/>
        <v>Lo Esencial de la Reforma Universitaria</v>
      </c>
      <c r="K840" s="88" t="s">
        <v>732</v>
      </c>
    </row>
    <row r="841" spans="3:11" hidden="1" x14ac:dyDescent="0.25">
      <c r="C841" s="133"/>
      <c r="D841" s="137"/>
      <c r="E841" s="108"/>
      <c r="F841" s="87">
        <f t="shared" si="38"/>
        <v>0</v>
      </c>
      <c r="G841" s="146"/>
      <c r="H841" s="134"/>
      <c r="I841" s="118" t="e">
        <f>VLOOKUP(H841,Presupuesto!$B$11:$C$565,2,0)</f>
        <v>#N/A</v>
      </c>
      <c r="J841" s="88" t="str">
        <f t="shared" si="39"/>
        <v>Lo Esencial de la Reforma Universitaria</v>
      </c>
      <c r="K841" s="88" t="s">
        <v>720</v>
      </c>
    </row>
    <row r="842" spans="3:11" hidden="1" x14ac:dyDescent="0.25">
      <c r="C842" s="133"/>
      <c r="D842" s="137"/>
      <c r="E842" s="108"/>
      <c r="F842" s="87">
        <f t="shared" si="38"/>
        <v>0</v>
      </c>
      <c r="G842" s="146"/>
      <c r="H842" s="134"/>
      <c r="I842" s="118" t="e">
        <f>VLOOKUP(H842,Presupuesto!$B$11:$C$565,2,0)</f>
        <v>#N/A</v>
      </c>
      <c r="J842" s="88" t="str">
        <f t="shared" si="39"/>
        <v>Lo Esencial de la Reforma Universitaria</v>
      </c>
      <c r="K842" s="88" t="s">
        <v>720</v>
      </c>
    </row>
    <row r="843" spans="3:11" hidden="1" x14ac:dyDescent="0.25">
      <c r="C843" s="133"/>
      <c r="D843" s="137"/>
      <c r="E843" s="108"/>
      <c r="F843" s="87">
        <f t="shared" si="38"/>
        <v>0</v>
      </c>
      <c r="G843" s="146"/>
      <c r="H843" s="134"/>
      <c r="I843" s="118" t="e">
        <f>VLOOKUP(H843,Presupuesto!$B$11:$C$565,2,0)</f>
        <v>#N/A</v>
      </c>
      <c r="J843" s="88" t="str">
        <f t="shared" si="39"/>
        <v>Lo Esencial de la Reforma Universitaria</v>
      </c>
      <c r="K843" s="88" t="s">
        <v>720</v>
      </c>
    </row>
    <row r="844" spans="3:11" ht="15.75" hidden="1" thickBot="1" x14ac:dyDescent="0.3">
      <c r="C844" s="135"/>
      <c r="D844" s="145"/>
      <c r="E844" s="93"/>
      <c r="F844" s="95">
        <f t="shared" si="38"/>
        <v>0</v>
      </c>
      <c r="G844" s="147"/>
      <c r="H844" s="136"/>
      <c r="I844" s="120" t="e">
        <f>VLOOKUP(H844,Presupuesto!$B$11:$C$565,2,0)</f>
        <v>#N/A</v>
      </c>
      <c r="J844" s="96" t="str">
        <f t="shared" si="39"/>
        <v>Lo Esencial de la Reforma Universitaria</v>
      </c>
      <c r="K844" s="113" t="s">
        <v>719</v>
      </c>
    </row>
    <row r="846" spans="3:11" ht="15.75" thickBot="1" x14ac:dyDescent="0.3">
      <c r="C846" s="254"/>
      <c r="D846" s="254"/>
      <c r="E846" s="254"/>
      <c r="F846" s="82"/>
      <c r="G846" s="81"/>
      <c r="H846" s="82"/>
      <c r="I846" s="82"/>
      <c r="J846" s="254"/>
      <c r="K846" s="254"/>
    </row>
    <row r="847" spans="3:11" ht="15.75" thickBot="1" x14ac:dyDescent="0.3">
      <c r="C847" s="143" t="s">
        <v>1385</v>
      </c>
      <c r="D847" s="231">
        <f>SUM(F854:F888)</f>
        <v>174040.55499999999</v>
      </c>
      <c r="E847" s="254"/>
      <c r="F847" s="68"/>
      <c r="G847" s="72"/>
      <c r="H847" s="68"/>
      <c r="I847" s="68"/>
      <c r="J847" s="254"/>
      <c r="K847" s="254"/>
    </row>
    <row r="848" spans="3:11" x14ac:dyDescent="0.25">
      <c r="C848" s="68"/>
      <c r="D848" s="31"/>
      <c r="E848" s="84"/>
      <c r="F848" s="84"/>
      <c r="G848" s="84"/>
      <c r="H848" s="69"/>
      <c r="I848" s="69"/>
      <c r="J848" s="69"/>
      <c r="K848" s="102"/>
    </row>
    <row r="849" spans="3:11" x14ac:dyDescent="0.25">
      <c r="C849" s="68"/>
      <c r="D849" s="31"/>
      <c r="E849" s="84"/>
      <c r="F849" s="84"/>
      <c r="G849" s="84"/>
      <c r="H849" s="69"/>
      <c r="I849" s="69"/>
      <c r="J849" s="69"/>
      <c r="K849" s="102"/>
    </row>
    <row r="850" spans="3:11" ht="15.75" x14ac:dyDescent="0.25">
      <c r="C850" s="172" t="s">
        <v>1309</v>
      </c>
      <c r="D850" s="230" t="s">
        <v>1424</v>
      </c>
      <c r="E850" s="84"/>
      <c r="F850" s="84"/>
      <c r="G850" s="84"/>
      <c r="H850" s="69"/>
      <c r="I850" s="69"/>
      <c r="J850" s="69"/>
      <c r="K850" s="102"/>
    </row>
    <row r="851" spans="3:11" ht="18.75" x14ac:dyDescent="0.25">
      <c r="C851" s="173" t="str">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11. Atender por lo menos 15 invitaciones nacionales  e internacionales para la preentación de los grupos artísticos (danza, teatro y música) .</v>
      </c>
      <c r="D851" s="31"/>
      <c r="E851" s="84"/>
      <c r="F851" s="84"/>
      <c r="G851" s="84"/>
      <c r="H851" s="69"/>
      <c r="I851" s="69"/>
      <c r="J851" s="69"/>
      <c r="K851" s="102"/>
    </row>
    <row r="852" spans="3:11" ht="15.75" thickBot="1" x14ac:dyDescent="0.3">
      <c r="C852" s="254"/>
      <c r="D852" s="254"/>
      <c r="E852" s="254"/>
      <c r="F852" s="84"/>
      <c r="G852" s="69"/>
      <c r="H852" s="69"/>
      <c r="I852" s="69"/>
      <c r="J852" s="254"/>
      <c r="K852" s="254"/>
    </row>
    <row r="853" spans="3:11" ht="30.75" thickBot="1" x14ac:dyDescent="0.3">
      <c r="C853" s="117" t="s">
        <v>1311</v>
      </c>
      <c r="D853" s="117" t="s">
        <v>99</v>
      </c>
      <c r="E853" s="124" t="s">
        <v>1313</v>
      </c>
      <c r="F853" s="123" t="s">
        <v>1314</v>
      </c>
      <c r="G853" s="121" t="s">
        <v>1315</v>
      </c>
      <c r="H853" s="124" t="s">
        <v>1316</v>
      </c>
      <c r="I853" s="121" t="s">
        <v>711</v>
      </c>
      <c r="J853" s="121" t="s">
        <v>1317</v>
      </c>
      <c r="K853" s="121" t="s">
        <v>1318</v>
      </c>
    </row>
    <row r="854" spans="3:11" ht="15.75" thickBot="1" x14ac:dyDescent="0.3">
      <c r="C854" s="183" t="s">
        <v>1273</v>
      </c>
      <c r="D854" s="254">
        <v>50</v>
      </c>
      <c r="E854" s="182">
        <f>HLOOKUP(C854,$AH$2:$BU$3,2,0)</f>
        <v>2000</v>
      </c>
      <c r="F854" s="87">
        <f>D854*E854</f>
        <v>100000</v>
      </c>
      <c r="G854" s="146" t="s">
        <v>703</v>
      </c>
      <c r="H854" s="130" t="s">
        <v>338</v>
      </c>
      <c r="I854" s="118" t="str">
        <f>VLOOKUP(H854,Presupuesto!$B$11:$C$565,2,0)</f>
        <v>VIATICOS NACIONALES</v>
      </c>
      <c r="J854" s="181" t="s">
        <v>66</v>
      </c>
      <c r="K854" s="88" t="s">
        <v>721</v>
      </c>
    </row>
    <row r="855" spans="3:11" x14ac:dyDescent="0.25">
      <c r="C855" s="183" t="s">
        <v>1293</v>
      </c>
      <c r="D855" s="254">
        <v>10</v>
      </c>
      <c r="E855" s="182">
        <f>HLOOKUP(C855,$AH$2:$BU$3,2,0)</f>
        <v>4404.0555000000004</v>
      </c>
      <c r="F855" s="87">
        <f>D855*E855</f>
        <v>44040.555000000008</v>
      </c>
      <c r="G855" s="146" t="s">
        <v>703</v>
      </c>
      <c r="H855" s="130" t="s">
        <v>341</v>
      </c>
      <c r="I855" s="118" t="str">
        <f>VLOOKUP(H855,Presupuesto!$B$11:$C$565,2,0)</f>
        <v>VIATICOS AL EXTERIOR</v>
      </c>
      <c r="J855" s="88" t="str">
        <f>$J$854</f>
        <v>Lo Esencial de la Reforma Universitaria</v>
      </c>
      <c r="K855" s="88" t="s">
        <v>723</v>
      </c>
    </row>
    <row r="856" spans="3:11" x14ac:dyDescent="0.25">
      <c r="C856" s="129" t="s">
        <v>1387</v>
      </c>
      <c r="D856" s="144">
        <v>3</v>
      </c>
      <c r="E856" s="112">
        <v>10000</v>
      </c>
      <c r="F856" s="87">
        <f t="shared" ref="F856:F888" si="40">D856*E856</f>
        <v>30000</v>
      </c>
      <c r="G856" s="146" t="s">
        <v>703</v>
      </c>
      <c r="H856" s="130" t="s">
        <v>332</v>
      </c>
      <c r="I856" s="118" t="str">
        <f>VLOOKUP(H856,Presupuesto!$B$11:$C$565,2,0)</f>
        <v>PASAJES AL EXTERIOR</v>
      </c>
      <c r="J856" s="88" t="str">
        <f t="shared" ref="J856:J888" si="41">$J$854</f>
        <v>Lo Esencial de la Reforma Universitaria</v>
      </c>
      <c r="K856" s="88" t="s">
        <v>724</v>
      </c>
    </row>
    <row r="857" spans="3:11" hidden="1" x14ac:dyDescent="0.25">
      <c r="C857" s="129"/>
      <c r="D857" s="144"/>
      <c r="E857" s="112"/>
      <c r="F857" s="87">
        <f t="shared" si="40"/>
        <v>0</v>
      </c>
      <c r="G857" s="146"/>
      <c r="H857" s="130"/>
      <c r="I857" s="118" t="e">
        <f>VLOOKUP(H857,Presupuesto!$B$11:$C$565,2,0)</f>
        <v>#N/A</v>
      </c>
      <c r="J857" s="88" t="str">
        <f t="shared" si="41"/>
        <v>Lo Esencial de la Reforma Universitaria</v>
      </c>
      <c r="K857" s="88" t="s">
        <v>720</v>
      </c>
    </row>
    <row r="858" spans="3:11" hidden="1" x14ac:dyDescent="0.25">
      <c r="C858" s="129"/>
      <c r="D858" s="144"/>
      <c r="E858" s="112"/>
      <c r="F858" s="87">
        <f t="shared" si="40"/>
        <v>0</v>
      </c>
      <c r="G858" s="146"/>
      <c r="H858" s="130"/>
      <c r="I858" s="118" t="e">
        <f>VLOOKUP(H858,Presupuesto!$B$11:$C$565,2,0)</f>
        <v>#N/A</v>
      </c>
      <c r="J858" s="88" t="str">
        <f t="shared" si="41"/>
        <v>Lo Esencial de la Reforma Universitaria</v>
      </c>
      <c r="K858" s="88" t="s">
        <v>720</v>
      </c>
    </row>
    <row r="859" spans="3:11" hidden="1" x14ac:dyDescent="0.25">
      <c r="C859" s="129"/>
      <c r="D859" s="144"/>
      <c r="E859" s="112"/>
      <c r="F859" s="87">
        <f t="shared" si="40"/>
        <v>0</v>
      </c>
      <c r="G859" s="146"/>
      <c r="H859" s="130"/>
      <c r="I859" s="118" t="e">
        <f>VLOOKUP(H859,Presupuesto!$B$11:$C$565,2,0)</f>
        <v>#N/A</v>
      </c>
      <c r="J859" s="88" t="str">
        <f t="shared" si="41"/>
        <v>Lo Esencial de la Reforma Universitaria</v>
      </c>
      <c r="K859" s="88" t="s">
        <v>729</v>
      </c>
    </row>
    <row r="860" spans="3:11" hidden="1" x14ac:dyDescent="0.25">
      <c r="C860" s="129"/>
      <c r="D860" s="144"/>
      <c r="E860" s="112"/>
      <c r="F860" s="87">
        <f t="shared" si="40"/>
        <v>0</v>
      </c>
      <c r="G860" s="146"/>
      <c r="H860" s="130"/>
      <c r="I860" s="118" t="e">
        <f>VLOOKUP(H860,Presupuesto!$B$11:$C$565,2,0)</f>
        <v>#N/A</v>
      </c>
      <c r="J860" s="88" t="str">
        <f t="shared" si="41"/>
        <v>Lo Esencial de la Reforma Universitaria</v>
      </c>
      <c r="K860" s="88" t="s">
        <v>720</v>
      </c>
    </row>
    <row r="861" spans="3:11" hidden="1" x14ac:dyDescent="0.25">
      <c r="C861" s="129"/>
      <c r="D861" s="144"/>
      <c r="E861" s="112"/>
      <c r="F861" s="87">
        <f t="shared" si="40"/>
        <v>0</v>
      </c>
      <c r="G861" s="146"/>
      <c r="H861" s="130"/>
      <c r="I861" s="118" t="e">
        <f>VLOOKUP(H861,Presupuesto!$B$11:$C$565,2,0)</f>
        <v>#N/A</v>
      </c>
      <c r="J861" s="88" t="str">
        <f t="shared" si="41"/>
        <v>Lo Esencial de la Reforma Universitaria</v>
      </c>
      <c r="K861" s="88" t="s">
        <v>720</v>
      </c>
    </row>
    <row r="862" spans="3:11" hidden="1" x14ac:dyDescent="0.25">
      <c r="C862" s="129"/>
      <c r="D862" s="144"/>
      <c r="E862" s="112"/>
      <c r="F862" s="87">
        <f t="shared" si="40"/>
        <v>0</v>
      </c>
      <c r="G862" s="146"/>
      <c r="H862" s="130"/>
      <c r="I862" s="118" t="e">
        <f>VLOOKUP(H862,Presupuesto!$B$11:$C$565,2,0)</f>
        <v>#N/A</v>
      </c>
      <c r="J862" s="88" t="str">
        <f t="shared" si="41"/>
        <v>Lo Esencial de la Reforma Universitaria</v>
      </c>
      <c r="K862" s="88" t="s">
        <v>720</v>
      </c>
    </row>
    <row r="863" spans="3:11" hidden="1" x14ac:dyDescent="0.25">
      <c r="C863" s="129"/>
      <c r="D863" s="144"/>
      <c r="E863" s="112"/>
      <c r="F863" s="87">
        <f t="shared" si="40"/>
        <v>0</v>
      </c>
      <c r="G863" s="146"/>
      <c r="H863" s="130"/>
      <c r="I863" s="118" t="e">
        <f>VLOOKUP(H863,Presupuesto!$B$11:$C$565,2,0)</f>
        <v>#N/A</v>
      </c>
      <c r="J863" s="88" t="str">
        <f t="shared" si="41"/>
        <v>Lo Esencial de la Reforma Universitaria</v>
      </c>
      <c r="K863" s="88" t="s">
        <v>720</v>
      </c>
    </row>
    <row r="864" spans="3:11" hidden="1" x14ac:dyDescent="0.25">
      <c r="C864" s="129"/>
      <c r="D864" s="144"/>
      <c r="E864" s="112"/>
      <c r="F864" s="87">
        <f t="shared" si="40"/>
        <v>0</v>
      </c>
      <c r="G864" s="146"/>
      <c r="H864" s="130"/>
      <c r="I864" s="118" t="e">
        <f>VLOOKUP(H864,Presupuesto!$B$11:$C$565,2,0)</f>
        <v>#N/A</v>
      </c>
      <c r="J864" s="88" t="str">
        <f t="shared" si="41"/>
        <v>Lo Esencial de la Reforma Universitaria</v>
      </c>
      <c r="K864" s="88" t="s">
        <v>720</v>
      </c>
    </row>
    <row r="865" spans="3:11" hidden="1" x14ac:dyDescent="0.25">
      <c r="C865" s="129"/>
      <c r="D865" s="144"/>
      <c r="E865" s="112"/>
      <c r="F865" s="87">
        <f t="shared" si="40"/>
        <v>0</v>
      </c>
      <c r="G865" s="146"/>
      <c r="H865" s="130"/>
      <c r="I865" s="118" t="e">
        <f>VLOOKUP(H865,Presupuesto!$B$11:$C$565,2,0)</f>
        <v>#N/A</v>
      </c>
      <c r="J865" s="88" t="str">
        <f t="shared" si="41"/>
        <v>Lo Esencial de la Reforma Universitaria</v>
      </c>
      <c r="K865" s="88" t="s">
        <v>720</v>
      </c>
    </row>
    <row r="866" spans="3:11" hidden="1" x14ac:dyDescent="0.25">
      <c r="C866" s="129"/>
      <c r="D866" s="144"/>
      <c r="E866" s="112"/>
      <c r="F866" s="87">
        <f t="shared" si="40"/>
        <v>0</v>
      </c>
      <c r="G866" s="146"/>
      <c r="H866" s="130"/>
      <c r="I866" s="118" t="e">
        <f>VLOOKUP(H866,Presupuesto!$B$11:$C$565,2,0)</f>
        <v>#N/A</v>
      </c>
      <c r="J866" s="88" t="str">
        <f t="shared" si="41"/>
        <v>Lo Esencial de la Reforma Universitaria</v>
      </c>
      <c r="K866" s="88" t="s">
        <v>720</v>
      </c>
    </row>
    <row r="867" spans="3:11" hidden="1" x14ac:dyDescent="0.25">
      <c r="C867" s="129"/>
      <c r="D867" s="144"/>
      <c r="E867" s="112"/>
      <c r="F867" s="87">
        <f t="shared" si="40"/>
        <v>0</v>
      </c>
      <c r="G867" s="146"/>
      <c r="H867" s="130"/>
      <c r="I867" s="118" t="e">
        <f>VLOOKUP(H867,Presupuesto!$B$11:$C$565,2,0)</f>
        <v>#N/A</v>
      </c>
      <c r="J867" s="88" t="str">
        <f t="shared" si="41"/>
        <v>Lo Esencial de la Reforma Universitaria</v>
      </c>
      <c r="K867" s="88" t="s">
        <v>720</v>
      </c>
    </row>
    <row r="868" spans="3:11" hidden="1" x14ac:dyDescent="0.25">
      <c r="C868" s="129"/>
      <c r="D868" s="144"/>
      <c r="E868" s="112"/>
      <c r="F868" s="87">
        <f t="shared" si="40"/>
        <v>0</v>
      </c>
      <c r="G868" s="146"/>
      <c r="H868" s="130"/>
      <c r="I868" s="118" t="e">
        <f>VLOOKUP(H868,Presupuesto!$B$11:$C$565,2,0)</f>
        <v>#N/A</v>
      </c>
      <c r="J868" s="88" t="str">
        <f t="shared" si="41"/>
        <v>Lo Esencial de la Reforma Universitaria</v>
      </c>
      <c r="K868" s="88" t="s">
        <v>720</v>
      </c>
    </row>
    <row r="869" spans="3:11" hidden="1" x14ac:dyDescent="0.25">
      <c r="C869" s="129"/>
      <c r="D869" s="144"/>
      <c r="E869" s="112"/>
      <c r="F869" s="87">
        <f t="shared" si="40"/>
        <v>0</v>
      </c>
      <c r="G869" s="146"/>
      <c r="H869" s="130"/>
      <c r="I869" s="118" t="e">
        <f>VLOOKUP(H869,Presupuesto!$B$11:$C$565,2,0)</f>
        <v>#N/A</v>
      </c>
      <c r="J869" s="88" t="str">
        <f t="shared" si="41"/>
        <v>Lo Esencial de la Reforma Universitaria</v>
      </c>
      <c r="K869" s="88" t="s">
        <v>720</v>
      </c>
    </row>
    <row r="870" spans="3:11" hidden="1" x14ac:dyDescent="0.25">
      <c r="C870" s="129"/>
      <c r="D870" s="144"/>
      <c r="E870" s="112"/>
      <c r="F870" s="87">
        <f t="shared" si="40"/>
        <v>0</v>
      </c>
      <c r="G870" s="146"/>
      <c r="H870" s="130"/>
      <c r="I870" s="118" t="e">
        <f>VLOOKUP(H870,Presupuesto!$B$11:$C$565,2,0)</f>
        <v>#N/A</v>
      </c>
      <c r="J870" s="88" t="str">
        <f t="shared" si="41"/>
        <v>Lo Esencial de la Reforma Universitaria</v>
      </c>
      <c r="K870" s="88" t="s">
        <v>720</v>
      </c>
    </row>
    <row r="871" spans="3:11" hidden="1" x14ac:dyDescent="0.25">
      <c r="C871" s="129"/>
      <c r="D871" s="144"/>
      <c r="E871" s="112"/>
      <c r="F871" s="87">
        <f t="shared" si="40"/>
        <v>0</v>
      </c>
      <c r="G871" s="146"/>
      <c r="H871" s="130"/>
      <c r="I871" s="118" t="e">
        <f>VLOOKUP(H871,Presupuesto!$B$11:$C$565,2,0)</f>
        <v>#N/A</v>
      </c>
      <c r="J871" s="88" t="str">
        <f t="shared" si="41"/>
        <v>Lo Esencial de la Reforma Universitaria</v>
      </c>
      <c r="K871" s="88" t="s">
        <v>720</v>
      </c>
    </row>
    <row r="872" spans="3:11" hidden="1" x14ac:dyDescent="0.25">
      <c r="C872" s="129"/>
      <c r="D872" s="144"/>
      <c r="E872" s="112"/>
      <c r="F872" s="87">
        <f t="shared" si="40"/>
        <v>0</v>
      </c>
      <c r="G872" s="146"/>
      <c r="H872" s="130"/>
      <c r="I872" s="118" t="e">
        <f>VLOOKUP(H872,Presupuesto!$B$11:$C$565,2,0)</f>
        <v>#N/A</v>
      </c>
      <c r="J872" s="88" t="str">
        <f t="shared" si="41"/>
        <v>Lo Esencial de la Reforma Universitaria</v>
      </c>
      <c r="K872" s="88" t="s">
        <v>720</v>
      </c>
    </row>
    <row r="873" spans="3:11" hidden="1" x14ac:dyDescent="0.25">
      <c r="C873" s="129"/>
      <c r="D873" s="144"/>
      <c r="E873" s="112"/>
      <c r="F873" s="87">
        <f t="shared" si="40"/>
        <v>0</v>
      </c>
      <c r="G873" s="146"/>
      <c r="H873" s="130"/>
      <c r="I873" s="118" t="e">
        <f>VLOOKUP(H873,Presupuesto!$B$11:$C$565,2,0)</f>
        <v>#N/A</v>
      </c>
      <c r="J873" s="88" t="str">
        <f t="shared" si="41"/>
        <v>Lo Esencial de la Reforma Universitaria</v>
      </c>
      <c r="K873" s="88" t="s">
        <v>720</v>
      </c>
    </row>
    <row r="874" spans="3:11" hidden="1" x14ac:dyDescent="0.25">
      <c r="C874" s="129"/>
      <c r="D874" s="144"/>
      <c r="E874" s="112"/>
      <c r="F874" s="87">
        <f t="shared" si="40"/>
        <v>0</v>
      </c>
      <c r="G874" s="146"/>
      <c r="H874" s="130"/>
      <c r="I874" s="118" t="e">
        <f>VLOOKUP(H874,Presupuesto!$B$11:$C$565,2,0)</f>
        <v>#N/A</v>
      </c>
      <c r="J874" s="88" t="str">
        <f t="shared" si="41"/>
        <v>Lo Esencial de la Reforma Universitaria</v>
      </c>
      <c r="K874" s="88" t="s">
        <v>720</v>
      </c>
    </row>
    <row r="875" spans="3:11" hidden="1" x14ac:dyDescent="0.25">
      <c r="C875" s="129"/>
      <c r="D875" s="144"/>
      <c r="E875" s="112"/>
      <c r="F875" s="87">
        <f t="shared" si="40"/>
        <v>0</v>
      </c>
      <c r="G875" s="146"/>
      <c r="H875" s="130"/>
      <c r="I875" s="118" t="e">
        <f>VLOOKUP(H875,Presupuesto!$B$11:$C$565,2,0)</f>
        <v>#N/A</v>
      </c>
      <c r="J875" s="88" t="str">
        <f t="shared" si="41"/>
        <v>Lo Esencial de la Reforma Universitaria</v>
      </c>
      <c r="K875" s="88" t="s">
        <v>720</v>
      </c>
    </row>
    <row r="876" spans="3:11" hidden="1" x14ac:dyDescent="0.25">
      <c r="C876" s="131"/>
      <c r="D876" s="137"/>
      <c r="E876" s="108"/>
      <c r="F876" s="87">
        <f t="shared" si="40"/>
        <v>0</v>
      </c>
      <c r="G876" s="146"/>
      <c r="H876" s="132"/>
      <c r="I876" s="118" t="e">
        <f>VLOOKUP(H876,Presupuesto!$B$11:$C$565,2,0)</f>
        <v>#N/A</v>
      </c>
      <c r="J876" s="88" t="str">
        <f t="shared" si="41"/>
        <v>Lo Esencial de la Reforma Universitaria</v>
      </c>
      <c r="K876" s="88" t="s">
        <v>720</v>
      </c>
    </row>
    <row r="877" spans="3:11" hidden="1" x14ac:dyDescent="0.25">
      <c r="C877" s="131"/>
      <c r="D877" s="137"/>
      <c r="E877" s="108"/>
      <c r="F877" s="87">
        <f t="shared" si="40"/>
        <v>0</v>
      </c>
      <c r="G877" s="146"/>
      <c r="H877" s="132"/>
      <c r="I877" s="118" t="e">
        <f>VLOOKUP(H877,Presupuesto!$B$11:$C$565,2,0)</f>
        <v>#N/A</v>
      </c>
      <c r="J877" s="88" t="str">
        <f t="shared" si="41"/>
        <v>Lo Esencial de la Reforma Universitaria</v>
      </c>
      <c r="K877" s="88" t="s">
        <v>720</v>
      </c>
    </row>
    <row r="878" spans="3:11" hidden="1" x14ac:dyDescent="0.25">
      <c r="C878" s="131"/>
      <c r="D878" s="137"/>
      <c r="E878" s="108"/>
      <c r="F878" s="87">
        <f t="shared" si="40"/>
        <v>0</v>
      </c>
      <c r="G878" s="146"/>
      <c r="H878" s="132"/>
      <c r="I878" s="118" t="e">
        <f>VLOOKUP(H878,Presupuesto!$B$11:$C$565,2,0)</f>
        <v>#N/A</v>
      </c>
      <c r="J878" s="88" t="str">
        <f t="shared" si="41"/>
        <v>Lo Esencial de la Reforma Universitaria</v>
      </c>
      <c r="K878" s="88" t="s">
        <v>720</v>
      </c>
    </row>
    <row r="879" spans="3:11" hidden="1" x14ac:dyDescent="0.25">
      <c r="C879" s="131"/>
      <c r="D879" s="137"/>
      <c r="E879" s="108"/>
      <c r="F879" s="87">
        <f t="shared" si="40"/>
        <v>0</v>
      </c>
      <c r="G879" s="146"/>
      <c r="H879" s="132"/>
      <c r="I879" s="118" t="e">
        <f>VLOOKUP(H879,Presupuesto!$B$11:$C$565,2,0)</f>
        <v>#N/A</v>
      </c>
      <c r="J879" s="88" t="str">
        <f t="shared" si="41"/>
        <v>Lo Esencial de la Reforma Universitaria</v>
      </c>
      <c r="K879" s="88" t="s">
        <v>720</v>
      </c>
    </row>
    <row r="880" spans="3:11" hidden="1" x14ac:dyDescent="0.25">
      <c r="C880" s="131"/>
      <c r="D880" s="137"/>
      <c r="E880" s="108"/>
      <c r="F880" s="87">
        <f t="shared" si="40"/>
        <v>0</v>
      </c>
      <c r="G880" s="146"/>
      <c r="H880" s="132"/>
      <c r="I880" s="118" t="e">
        <f>VLOOKUP(H880,Presupuesto!$B$11:$C$565,2,0)</f>
        <v>#N/A</v>
      </c>
      <c r="J880" s="88" t="str">
        <f t="shared" si="41"/>
        <v>Lo Esencial de la Reforma Universitaria</v>
      </c>
      <c r="K880" s="88" t="s">
        <v>720</v>
      </c>
    </row>
    <row r="881" spans="2:11" hidden="1" x14ac:dyDescent="0.25">
      <c r="B881" s="254"/>
      <c r="C881" s="131"/>
      <c r="D881" s="137"/>
      <c r="E881" s="108"/>
      <c r="F881" s="87">
        <f t="shared" si="40"/>
        <v>0</v>
      </c>
      <c r="G881" s="146"/>
      <c r="H881" s="132"/>
      <c r="I881" s="118" t="e">
        <f>VLOOKUP(H881,Presupuesto!$B$11:$C$565,2,0)</f>
        <v>#N/A</v>
      </c>
      <c r="J881" s="88" t="str">
        <f t="shared" si="41"/>
        <v>Lo Esencial de la Reforma Universitaria</v>
      </c>
      <c r="K881" s="88" t="s">
        <v>720</v>
      </c>
    </row>
    <row r="882" spans="2:11" hidden="1" x14ac:dyDescent="0.25">
      <c r="B882" s="254"/>
      <c r="C882" s="131"/>
      <c r="D882" s="137"/>
      <c r="E882" s="108"/>
      <c r="F882" s="87">
        <f t="shared" si="40"/>
        <v>0</v>
      </c>
      <c r="G882" s="146"/>
      <c r="H882" s="132"/>
      <c r="I882" s="118" t="e">
        <f>VLOOKUP(H882,Presupuesto!$B$11:$C$565,2,0)</f>
        <v>#N/A</v>
      </c>
      <c r="J882" s="88" t="str">
        <f t="shared" si="41"/>
        <v>Lo Esencial de la Reforma Universitaria</v>
      </c>
      <c r="K882" s="88" t="s">
        <v>720</v>
      </c>
    </row>
    <row r="883" spans="2:11" hidden="1" x14ac:dyDescent="0.25">
      <c r="B883" s="254"/>
      <c r="C883" s="131"/>
      <c r="D883" s="137"/>
      <c r="E883" s="108"/>
      <c r="F883" s="87">
        <f t="shared" si="40"/>
        <v>0</v>
      </c>
      <c r="G883" s="146"/>
      <c r="H883" s="132"/>
      <c r="I883" s="118" t="e">
        <f>VLOOKUP(H883,Presupuesto!$B$11:$C$565,2,0)</f>
        <v>#N/A</v>
      </c>
      <c r="J883" s="88" t="str">
        <f t="shared" si="41"/>
        <v>Lo Esencial de la Reforma Universitaria</v>
      </c>
      <c r="K883" s="88" t="s">
        <v>720</v>
      </c>
    </row>
    <row r="884" spans="2:11" hidden="1" x14ac:dyDescent="0.25">
      <c r="B884" s="254"/>
      <c r="C884" s="133"/>
      <c r="D884" s="137"/>
      <c r="E884" s="108"/>
      <c r="F884" s="87">
        <f t="shared" si="40"/>
        <v>0</v>
      </c>
      <c r="G884" s="146"/>
      <c r="H884" s="134"/>
      <c r="I884" s="118" t="e">
        <f>VLOOKUP(H884,Presupuesto!$B$11:$C$565,2,0)</f>
        <v>#N/A</v>
      </c>
      <c r="J884" s="88" t="str">
        <f t="shared" si="41"/>
        <v>Lo Esencial de la Reforma Universitaria</v>
      </c>
      <c r="K884" s="88" t="s">
        <v>732</v>
      </c>
    </row>
    <row r="885" spans="2:11" hidden="1" x14ac:dyDescent="0.25">
      <c r="B885" s="254"/>
      <c r="C885" s="133"/>
      <c r="D885" s="137"/>
      <c r="E885" s="108"/>
      <c r="F885" s="87">
        <f t="shared" si="40"/>
        <v>0</v>
      </c>
      <c r="G885" s="146"/>
      <c r="H885" s="134"/>
      <c r="I885" s="118" t="e">
        <f>VLOOKUP(H885,Presupuesto!$B$11:$C$565,2,0)</f>
        <v>#N/A</v>
      </c>
      <c r="J885" s="88" t="str">
        <f t="shared" si="41"/>
        <v>Lo Esencial de la Reforma Universitaria</v>
      </c>
      <c r="K885" s="88" t="s">
        <v>720</v>
      </c>
    </row>
    <row r="886" spans="2:11" hidden="1" x14ac:dyDescent="0.25">
      <c r="B886" s="254"/>
      <c r="C886" s="133"/>
      <c r="D886" s="137"/>
      <c r="E886" s="108"/>
      <c r="F886" s="87">
        <f t="shared" si="40"/>
        <v>0</v>
      </c>
      <c r="G886" s="146"/>
      <c r="H886" s="134"/>
      <c r="I886" s="118" t="e">
        <f>VLOOKUP(H886,Presupuesto!$B$11:$C$565,2,0)</f>
        <v>#N/A</v>
      </c>
      <c r="J886" s="88" t="str">
        <f t="shared" si="41"/>
        <v>Lo Esencial de la Reforma Universitaria</v>
      </c>
      <c r="K886" s="88" t="s">
        <v>720</v>
      </c>
    </row>
    <row r="887" spans="2:11" hidden="1" x14ac:dyDescent="0.25">
      <c r="B887" s="254"/>
      <c r="C887" s="133"/>
      <c r="D887" s="137"/>
      <c r="E887" s="108"/>
      <c r="F887" s="87">
        <f t="shared" si="40"/>
        <v>0</v>
      </c>
      <c r="G887" s="146"/>
      <c r="H887" s="134"/>
      <c r="I887" s="118" t="e">
        <f>VLOOKUP(H887,Presupuesto!$B$11:$C$565,2,0)</f>
        <v>#N/A</v>
      </c>
      <c r="J887" s="88" t="str">
        <f t="shared" si="41"/>
        <v>Lo Esencial de la Reforma Universitaria</v>
      </c>
      <c r="K887" s="88" t="s">
        <v>720</v>
      </c>
    </row>
    <row r="888" spans="2:11" ht="15.75" hidden="1" thickBot="1" x14ac:dyDescent="0.3">
      <c r="B888" s="254"/>
      <c r="C888" s="135"/>
      <c r="D888" s="145"/>
      <c r="E888" s="93"/>
      <c r="F888" s="95">
        <f t="shared" si="40"/>
        <v>0</v>
      </c>
      <c r="G888" s="147"/>
      <c r="H888" s="136"/>
      <c r="I888" s="120" t="e">
        <f>VLOOKUP(H888,Presupuesto!$B$11:$C$565,2,0)</f>
        <v>#N/A</v>
      </c>
      <c r="J888" s="96" t="str">
        <f t="shared" si="41"/>
        <v>Lo Esencial de la Reforma Universitaria</v>
      </c>
      <c r="K888" s="113" t="s">
        <v>719</v>
      </c>
    </row>
    <row r="890" spans="2:11" ht="15.75" thickBot="1" x14ac:dyDescent="0.3">
      <c r="B890" s="254"/>
      <c r="C890" s="254"/>
      <c r="D890" s="254"/>
      <c r="E890" s="254"/>
      <c r="F890" s="254"/>
      <c r="G890" s="243"/>
      <c r="H890" s="254"/>
      <c r="I890" s="254"/>
      <c r="J890" s="254"/>
      <c r="K890" s="254"/>
    </row>
    <row r="891" spans="2:11" ht="15.75" thickBot="1" x14ac:dyDescent="0.3">
      <c r="B891" s="254"/>
      <c r="C891" s="143" t="s">
        <v>1385</v>
      </c>
      <c r="D891" s="231">
        <f>SUM(F898:F932)</f>
        <v>20000</v>
      </c>
      <c r="E891" s="254"/>
      <c r="F891" s="68"/>
      <c r="G891" s="72"/>
      <c r="H891" s="68"/>
      <c r="I891" s="68"/>
      <c r="J891" s="254"/>
      <c r="K891" s="254"/>
    </row>
    <row r="892" spans="2:11" x14ac:dyDescent="0.25">
      <c r="B892" s="254"/>
      <c r="C892" s="68"/>
      <c r="D892" s="31"/>
      <c r="E892" s="84"/>
      <c r="F892" s="84"/>
      <c r="G892" s="84"/>
      <c r="H892" s="69"/>
      <c r="I892" s="69"/>
      <c r="J892" s="69"/>
      <c r="K892" s="102"/>
    </row>
    <row r="893" spans="2:11" x14ac:dyDescent="0.25">
      <c r="B893" s="254"/>
      <c r="C893" s="68"/>
      <c r="D893" s="31"/>
      <c r="E893" s="84"/>
      <c r="F893" s="84"/>
      <c r="G893" s="84"/>
      <c r="H893" s="69"/>
      <c r="I893" s="69"/>
      <c r="J893" s="69"/>
      <c r="K893" s="102"/>
    </row>
    <row r="894" spans="2:11" ht="15.75" x14ac:dyDescent="0.25">
      <c r="B894" s="254"/>
      <c r="C894" s="172" t="s">
        <v>1309</v>
      </c>
      <c r="D894" s="230" t="s">
        <v>1425</v>
      </c>
      <c r="E894" s="84"/>
      <c r="F894" s="84"/>
      <c r="G894" s="84"/>
      <c r="H894" s="69"/>
      <c r="I894" s="69"/>
      <c r="J894" s="69"/>
      <c r="K894" s="102"/>
    </row>
    <row r="895" spans="2:11" ht="18.75" x14ac:dyDescent="0.25">
      <c r="B895" s="254"/>
      <c r="C895" s="173" t="str">
        <f>IFERROR(VLOOKUP(D894,'1. Desarrollo e Innov. Curricu.'!$F:$G,2,FALSE),IFERROR(VLOOKUP(D894,'2. Investigación Científica'!$F:$G,2,FALSE),IFERROR(VLOOKUP(D894,'3. Vinculación Univ. Sociedad'!$F:$G,2,FALSE),IFERROR(VLOOKUP(D894,'4. Docencia y Profesorado Univ.'!$F:$G,2,FALSE),IFERROR(VLOOKUP(D894,'5. Estudiantes y Graduados'!$F:$G,2,FALSE),IFERROR(VLOOKUP(D894,'11. Gestion Administrativa'!$F:$G,2,FALSE),IFERROR(VLOOKUP(D894,'13. Gestión Académica'!$F:$G,2,FALSE),IFERROR(VLOOKUP(D894,'9. Asegura. de la Calid. y M'!$F:$G,2,FALSE),IFERROR(VLOOKUP(D894,'6. Gestión del Conocimiento'!$F:$G,2,FALSE),IFERROR(VLOOKUP(D894,'15. Gobernabilidad y Proceso...'!$F:$G,2,FALSE),IFERROR(VLOOKUP(D894,'12. Gestión del Talento Humano'!$F:$G,2,FALSE),IFERROR(VLOOKUP(D894,'14. Internacional... de la E.S.'!$F:$G,2,FALSE),IFERROR(VLOOKUP(D894,'10. Posgrado'!$F:$G,2,FALSE),IFERROR(VLOOKUP(D894,'17. Gestión TIC'!$F:$G,2,FALSE),IFERROR(VLOOKUP(D894,'16. Desa. del Sistema Educ.Sup.'!$F:$G,2,FALSE),IFERROR(VLOOKUP(D894,'8. Cultura de Inno. Insti...'!$F:$G,2,FALSE),VLOOKUP(D894,'7. Lo Esencial de la Reforma U.'!$F:$G,2,0)))))))))))))))))</f>
        <v xml:space="preserve">12. Desarrollar la Semana de Teatro interuniversitario de las artes. </v>
      </c>
      <c r="D895" s="31"/>
      <c r="E895" s="84"/>
      <c r="F895" s="84"/>
      <c r="G895" s="84"/>
      <c r="H895" s="69"/>
      <c r="I895" s="69"/>
      <c r="J895" s="69"/>
      <c r="K895" s="102"/>
    </row>
    <row r="896" spans="2:11" ht="15.75" thickBot="1" x14ac:dyDescent="0.3">
      <c r="B896" s="254"/>
      <c r="C896" s="254"/>
      <c r="D896" s="254"/>
      <c r="E896" s="254"/>
      <c r="F896" s="84"/>
      <c r="G896" s="69"/>
      <c r="H896" s="69"/>
      <c r="I896" s="69"/>
      <c r="J896" s="254"/>
      <c r="K896" s="254"/>
    </row>
    <row r="897" spans="2:11" ht="30.75" thickBot="1" x14ac:dyDescent="0.3">
      <c r="B897" s="254"/>
      <c r="C897" s="117" t="s">
        <v>1311</v>
      </c>
      <c r="D897" s="117" t="s">
        <v>99</v>
      </c>
      <c r="E897" s="124" t="s">
        <v>1313</v>
      </c>
      <c r="F897" s="123" t="s">
        <v>1314</v>
      </c>
      <c r="G897" s="121" t="s">
        <v>1315</v>
      </c>
      <c r="H897" s="124" t="s">
        <v>1316</v>
      </c>
      <c r="I897" s="121" t="s">
        <v>711</v>
      </c>
      <c r="J897" s="121" t="s">
        <v>1317</v>
      </c>
      <c r="K897" s="121" t="s">
        <v>1318</v>
      </c>
    </row>
    <row r="898" spans="2:11" hidden="1" x14ac:dyDescent="0.25">
      <c r="B898" s="254"/>
      <c r="C898" s="183" t="s">
        <v>1284</v>
      </c>
      <c r="D898" s="184"/>
      <c r="E898" s="182">
        <f>HLOOKUP(C898,$AH$2:$BU$3,2,0)</f>
        <v>620</v>
      </c>
      <c r="F898" s="87">
        <f t="shared" ref="F898:F932" si="42">D898*E898</f>
        <v>0</v>
      </c>
      <c r="G898" s="146"/>
      <c r="H898" s="130"/>
      <c r="I898" s="118" t="e">
        <f>VLOOKUP(H898,Presupuesto!$B$11:$C$565,2,0)</f>
        <v>#N/A</v>
      </c>
      <c r="J898" s="181" t="s">
        <v>81</v>
      </c>
      <c r="K898" s="88" t="s">
        <v>719</v>
      </c>
    </row>
    <row r="899" spans="2:11" x14ac:dyDescent="0.25">
      <c r="B899" s="254"/>
      <c r="C899" s="129" t="s">
        <v>1393</v>
      </c>
      <c r="D899" s="144">
        <v>150</v>
      </c>
      <c r="E899" s="112">
        <v>100</v>
      </c>
      <c r="F899" s="87">
        <f t="shared" si="42"/>
        <v>15000</v>
      </c>
      <c r="G899" s="146" t="s">
        <v>703</v>
      </c>
      <c r="H899" s="130" t="s">
        <v>361</v>
      </c>
      <c r="I899" s="118" t="str">
        <f>VLOOKUP(H899,Presupuesto!$B$11:$C$565,2,0)</f>
        <v>ALIMENTOS B EBIDAS PARA PERSONAS</v>
      </c>
      <c r="J899" s="88" t="str">
        <f>$J$678</f>
        <v>Lo Esencial de la Reforma Universitaria</v>
      </c>
      <c r="K899" s="88" t="s">
        <v>727</v>
      </c>
    </row>
    <row r="900" spans="2:11" x14ac:dyDescent="0.25">
      <c r="B900" s="254"/>
      <c r="C900" s="129" t="s">
        <v>1416</v>
      </c>
      <c r="D900" s="144">
        <v>1</v>
      </c>
      <c r="E900" s="112">
        <v>5000</v>
      </c>
      <c r="F900" s="87">
        <f t="shared" si="42"/>
        <v>5000</v>
      </c>
      <c r="G900" s="146" t="s">
        <v>703</v>
      </c>
      <c r="H900" s="130" t="s">
        <v>352</v>
      </c>
      <c r="I900" s="118" t="str">
        <f>VLOOKUP(H900,Presupuesto!$B$11:$C$565,2,0)</f>
        <v>SERVICIOS CEREMONIAL Y PROTOCOLO</v>
      </c>
      <c r="J900" s="88" t="str">
        <f t="shared" ref="J900:J932" si="43">$J$678</f>
        <v>Lo Esencial de la Reforma Universitaria</v>
      </c>
      <c r="K900" s="88" t="s">
        <v>727</v>
      </c>
    </row>
    <row r="901" spans="2:11" hidden="1" x14ac:dyDescent="0.25">
      <c r="B901" s="254"/>
      <c r="C901" s="129"/>
      <c r="D901" s="144"/>
      <c r="E901" s="112"/>
      <c r="F901" s="87">
        <f t="shared" si="42"/>
        <v>0</v>
      </c>
      <c r="G901" s="146"/>
      <c r="H901" s="130"/>
      <c r="I901" s="118" t="e">
        <f>VLOOKUP(H901,Presupuesto!$B$11:$C$565,2,0)</f>
        <v>#N/A</v>
      </c>
      <c r="J901" s="88" t="str">
        <f t="shared" si="43"/>
        <v>Lo Esencial de la Reforma Universitaria</v>
      </c>
      <c r="K901" s="88" t="s">
        <v>720</v>
      </c>
    </row>
    <row r="902" spans="2:11" hidden="1" x14ac:dyDescent="0.25">
      <c r="B902" s="254"/>
      <c r="C902" s="129"/>
      <c r="D902" s="144"/>
      <c r="E902" s="112"/>
      <c r="F902" s="87">
        <f t="shared" si="42"/>
        <v>0</v>
      </c>
      <c r="G902" s="146"/>
      <c r="H902" s="130"/>
      <c r="I902" s="118" t="e">
        <f>VLOOKUP(H902,Presupuesto!$B$11:$C$565,2,0)</f>
        <v>#N/A</v>
      </c>
      <c r="J902" s="88" t="str">
        <f t="shared" si="43"/>
        <v>Lo Esencial de la Reforma Universitaria</v>
      </c>
      <c r="K902" s="88" t="s">
        <v>720</v>
      </c>
    </row>
    <row r="903" spans="2:11" hidden="1" x14ac:dyDescent="0.25">
      <c r="B903" s="254"/>
      <c r="C903" s="129"/>
      <c r="D903" s="144"/>
      <c r="E903" s="112"/>
      <c r="F903" s="87">
        <f t="shared" si="42"/>
        <v>0</v>
      </c>
      <c r="G903" s="146"/>
      <c r="H903" s="130"/>
      <c r="I903" s="118" t="e">
        <f>VLOOKUP(H903,Presupuesto!$B$11:$C$565,2,0)</f>
        <v>#N/A</v>
      </c>
      <c r="J903" s="88" t="str">
        <f t="shared" si="43"/>
        <v>Lo Esencial de la Reforma Universitaria</v>
      </c>
      <c r="K903" s="88" t="s">
        <v>729</v>
      </c>
    </row>
    <row r="904" spans="2:11" hidden="1" x14ac:dyDescent="0.25">
      <c r="B904" s="254"/>
      <c r="C904" s="129"/>
      <c r="D904" s="144"/>
      <c r="E904" s="112"/>
      <c r="F904" s="87">
        <f t="shared" si="42"/>
        <v>0</v>
      </c>
      <c r="G904" s="146"/>
      <c r="H904" s="130"/>
      <c r="I904" s="118" t="e">
        <f>VLOOKUP(H904,Presupuesto!$B$11:$C$565,2,0)</f>
        <v>#N/A</v>
      </c>
      <c r="J904" s="88" t="str">
        <f t="shared" si="43"/>
        <v>Lo Esencial de la Reforma Universitaria</v>
      </c>
      <c r="K904" s="88" t="s">
        <v>720</v>
      </c>
    </row>
    <row r="905" spans="2:11" hidden="1" x14ac:dyDescent="0.25">
      <c r="B905" s="254"/>
      <c r="C905" s="129"/>
      <c r="D905" s="144"/>
      <c r="E905" s="112"/>
      <c r="F905" s="87">
        <f t="shared" si="42"/>
        <v>0</v>
      </c>
      <c r="G905" s="146"/>
      <c r="H905" s="130"/>
      <c r="I905" s="118" t="e">
        <f>VLOOKUP(H905,Presupuesto!$B$11:$C$565,2,0)</f>
        <v>#N/A</v>
      </c>
      <c r="J905" s="88" t="str">
        <f t="shared" si="43"/>
        <v>Lo Esencial de la Reforma Universitaria</v>
      </c>
      <c r="K905" s="88" t="s">
        <v>720</v>
      </c>
    </row>
    <row r="906" spans="2:11" hidden="1" x14ac:dyDescent="0.25">
      <c r="B906" s="254"/>
      <c r="C906" s="129"/>
      <c r="D906" s="144"/>
      <c r="E906" s="112"/>
      <c r="F906" s="87">
        <f t="shared" si="42"/>
        <v>0</v>
      </c>
      <c r="G906" s="146"/>
      <c r="H906" s="130"/>
      <c r="I906" s="118" t="e">
        <f>VLOOKUP(H906,Presupuesto!$B$11:$C$565,2,0)</f>
        <v>#N/A</v>
      </c>
      <c r="J906" s="88" t="str">
        <f t="shared" si="43"/>
        <v>Lo Esencial de la Reforma Universitaria</v>
      </c>
      <c r="K906" s="88" t="s">
        <v>720</v>
      </c>
    </row>
    <row r="907" spans="2:11" hidden="1" x14ac:dyDescent="0.25">
      <c r="B907" s="254"/>
      <c r="C907" s="129"/>
      <c r="D907" s="144"/>
      <c r="E907" s="112"/>
      <c r="F907" s="87">
        <f t="shared" si="42"/>
        <v>0</v>
      </c>
      <c r="G907" s="146"/>
      <c r="H907" s="130"/>
      <c r="I907" s="118" t="e">
        <f>VLOOKUP(H907,Presupuesto!$B$11:$C$565,2,0)</f>
        <v>#N/A</v>
      </c>
      <c r="J907" s="88" t="str">
        <f t="shared" si="43"/>
        <v>Lo Esencial de la Reforma Universitaria</v>
      </c>
      <c r="K907" s="88" t="s">
        <v>720</v>
      </c>
    </row>
    <row r="908" spans="2:11" hidden="1" x14ac:dyDescent="0.25">
      <c r="B908" s="254"/>
      <c r="C908" s="129"/>
      <c r="D908" s="144"/>
      <c r="E908" s="112"/>
      <c r="F908" s="87">
        <f t="shared" si="42"/>
        <v>0</v>
      </c>
      <c r="G908" s="146"/>
      <c r="H908" s="130"/>
      <c r="I908" s="118" t="e">
        <f>VLOOKUP(H908,Presupuesto!$B$11:$C$565,2,0)</f>
        <v>#N/A</v>
      </c>
      <c r="J908" s="88" t="str">
        <f t="shared" si="43"/>
        <v>Lo Esencial de la Reforma Universitaria</v>
      </c>
      <c r="K908" s="88" t="s">
        <v>720</v>
      </c>
    </row>
    <row r="909" spans="2:11" hidden="1" x14ac:dyDescent="0.25">
      <c r="B909" s="254"/>
      <c r="C909" s="129"/>
      <c r="D909" s="144"/>
      <c r="E909" s="112"/>
      <c r="F909" s="87">
        <f t="shared" si="42"/>
        <v>0</v>
      </c>
      <c r="G909" s="146"/>
      <c r="H909" s="130"/>
      <c r="I909" s="118" t="e">
        <f>VLOOKUP(H909,Presupuesto!$B$11:$C$565,2,0)</f>
        <v>#N/A</v>
      </c>
      <c r="J909" s="88" t="str">
        <f t="shared" si="43"/>
        <v>Lo Esencial de la Reforma Universitaria</v>
      </c>
      <c r="K909" s="88" t="s">
        <v>720</v>
      </c>
    </row>
    <row r="910" spans="2:11" hidden="1" x14ac:dyDescent="0.25">
      <c r="B910" s="254"/>
      <c r="C910" s="129"/>
      <c r="D910" s="144"/>
      <c r="E910" s="112"/>
      <c r="F910" s="87">
        <f t="shared" si="42"/>
        <v>0</v>
      </c>
      <c r="G910" s="146"/>
      <c r="H910" s="130"/>
      <c r="I910" s="118" t="e">
        <f>VLOOKUP(H910,Presupuesto!$B$11:$C$565,2,0)</f>
        <v>#N/A</v>
      </c>
      <c r="J910" s="88" t="str">
        <f t="shared" si="43"/>
        <v>Lo Esencial de la Reforma Universitaria</v>
      </c>
      <c r="K910" s="88" t="s">
        <v>720</v>
      </c>
    </row>
    <row r="911" spans="2:11" hidden="1" x14ac:dyDescent="0.25">
      <c r="B911" s="254"/>
      <c r="C911" s="129"/>
      <c r="D911" s="144"/>
      <c r="E911" s="112"/>
      <c r="F911" s="87">
        <f t="shared" si="42"/>
        <v>0</v>
      </c>
      <c r="G911" s="146"/>
      <c r="H911" s="130"/>
      <c r="I911" s="118" t="e">
        <f>VLOOKUP(H911,Presupuesto!$B$11:$C$565,2,0)</f>
        <v>#N/A</v>
      </c>
      <c r="J911" s="88" t="str">
        <f t="shared" si="43"/>
        <v>Lo Esencial de la Reforma Universitaria</v>
      </c>
      <c r="K911" s="88" t="s">
        <v>720</v>
      </c>
    </row>
    <row r="912" spans="2:11" hidden="1" x14ac:dyDescent="0.25">
      <c r="B912" s="254"/>
      <c r="C912" s="129"/>
      <c r="D912" s="144"/>
      <c r="E912" s="112"/>
      <c r="F912" s="87">
        <f t="shared" si="42"/>
        <v>0</v>
      </c>
      <c r="G912" s="146"/>
      <c r="H912" s="130"/>
      <c r="I912" s="118" t="e">
        <f>VLOOKUP(H912,Presupuesto!$B$11:$C$565,2,0)</f>
        <v>#N/A</v>
      </c>
      <c r="J912" s="88" t="str">
        <f t="shared" si="43"/>
        <v>Lo Esencial de la Reforma Universitaria</v>
      </c>
      <c r="K912" s="88" t="s">
        <v>720</v>
      </c>
    </row>
    <row r="913" spans="2:11" hidden="1" x14ac:dyDescent="0.25">
      <c r="B913" s="254"/>
      <c r="C913" s="129"/>
      <c r="D913" s="144"/>
      <c r="E913" s="112"/>
      <c r="F913" s="87">
        <f t="shared" si="42"/>
        <v>0</v>
      </c>
      <c r="G913" s="146"/>
      <c r="H913" s="130"/>
      <c r="I913" s="118" t="e">
        <f>VLOOKUP(H913,Presupuesto!$B$11:$C$565,2,0)</f>
        <v>#N/A</v>
      </c>
      <c r="J913" s="88" t="str">
        <f t="shared" si="43"/>
        <v>Lo Esencial de la Reforma Universitaria</v>
      </c>
      <c r="K913" s="88" t="s">
        <v>720</v>
      </c>
    </row>
    <row r="914" spans="2:11" hidden="1" x14ac:dyDescent="0.25">
      <c r="B914" s="254"/>
      <c r="C914" s="129"/>
      <c r="D914" s="144"/>
      <c r="E914" s="112"/>
      <c r="F914" s="87">
        <f t="shared" si="42"/>
        <v>0</v>
      </c>
      <c r="G914" s="146"/>
      <c r="H914" s="130"/>
      <c r="I914" s="118" t="e">
        <f>VLOOKUP(H914,Presupuesto!$B$11:$C$565,2,0)</f>
        <v>#N/A</v>
      </c>
      <c r="J914" s="88" t="str">
        <f t="shared" si="43"/>
        <v>Lo Esencial de la Reforma Universitaria</v>
      </c>
      <c r="K914" s="88" t="s">
        <v>720</v>
      </c>
    </row>
    <row r="915" spans="2:11" hidden="1" x14ac:dyDescent="0.25">
      <c r="B915" s="254"/>
      <c r="C915" s="129"/>
      <c r="D915" s="144"/>
      <c r="E915" s="112"/>
      <c r="F915" s="87">
        <f t="shared" si="42"/>
        <v>0</v>
      </c>
      <c r="G915" s="146"/>
      <c r="H915" s="130"/>
      <c r="I915" s="118" t="e">
        <f>VLOOKUP(H915,Presupuesto!$B$11:$C$565,2,0)</f>
        <v>#N/A</v>
      </c>
      <c r="J915" s="88" t="str">
        <f t="shared" si="43"/>
        <v>Lo Esencial de la Reforma Universitaria</v>
      </c>
      <c r="K915" s="88" t="s">
        <v>720</v>
      </c>
    </row>
    <row r="916" spans="2:11" hidden="1" x14ac:dyDescent="0.25">
      <c r="B916" s="254"/>
      <c r="C916" s="129"/>
      <c r="D916" s="144"/>
      <c r="E916" s="112"/>
      <c r="F916" s="87">
        <f t="shared" si="42"/>
        <v>0</v>
      </c>
      <c r="G916" s="146"/>
      <c r="H916" s="130"/>
      <c r="I916" s="118" t="e">
        <f>VLOOKUP(H916,Presupuesto!$B$11:$C$565,2,0)</f>
        <v>#N/A</v>
      </c>
      <c r="J916" s="88" t="str">
        <f t="shared" si="43"/>
        <v>Lo Esencial de la Reforma Universitaria</v>
      </c>
      <c r="K916" s="88" t="s">
        <v>720</v>
      </c>
    </row>
    <row r="917" spans="2:11" hidden="1" x14ac:dyDescent="0.25">
      <c r="B917" s="254"/>
      <c r="C917" s="129"/>
      <c r="D917" s="144"/>
      <c r="E917" s="112"/>
      <c r="F917" s="87">
        <f t="shared" si="42"/>
        <v>0</v>
      </c>
      <c r="G917" s="146"/>
      <c r="H917" s="130"/>
      <c r="I917" s="118" t="e">
        <f>VLOOKUP(H917,Presupuesto!$B$11:$C$565,2,0)</f>
        <v>#N/A</v>
      </c>
      <c r="J917" s="88" t="str">
        <f t="shared" si="43"/>
        <v>Lo Esencial de la Reforma Universitaria</v>
      </c>
      <c r="K917" s="88" t="s">
        <v>720</v>
      </c>
    </row>
    <row r="918" spans="2:11" hidden="1" x14ac:dyDescent="0.25">
      <c r="B918" s="254"/>
      <c r="C918" s="129"/>
      <c r="D918" s="144"/>
      <c r="E918" s="112"/>
      <c r="F918" s="87">
        <f t="shared" si="42"/>
        <v>0</v>
      </c>
      <c r="G918" s="146"/>
      <c r="H918" s="130"/>
      <c r="I918" s="118" t="e">
        <f>VLOOKUP(H918,Presupuesto!$B$11:$C$565,2,0)</f>
        <v>#N/A</v>
      </c>
      <c r="J918" s="88" t="str">
        <f t="shared" si="43"/>
        <v>Lo Esencial de la Reforma Universitaria</v>
      </c>
      <c r="K918" s="88" t="s">
        <v>720</v>
      </c>
    </row>
    <row r="919" spans="2:11" hidden="1" x14ac:dyDescent="0.25">
      <c r="B919" s="254"/>
      <c r="C919" s="129"/>
      <c r="D919" s="144"/>
      <c r="E919" s="112"/>
      <c r="F919" s="87">
        <f t="shared" si="42"/>
        <v>0</v>
      </c>
      <c r="G919" s="146"/>
      <c r="H919" s="130"/>
      <c r="I919" s="118" t="e">
        <f>VLOOKUP(H919,Presupuesto!$B$11:$C$565,2,0)</f>
        <v>#N/A</v>
      </c>
      <c r="J919" s="88" t="str">
        <f t="shared" si="43"/>
        <v>Lo Esencial de la Reforma Universitaria</v>
      </c>
      <c r="K919" s="88" t="s">
        <v>720</v>
      </c>
    </row>
    <row r="920" spans="2:11" hidden="1" x14ac:dyDescent="0.25">
      <c r="B920" s="254"/>
      <c r="C920" s="131"/>
      <c r="D920" s="137"/>
      <c r="E920" s="108"/>
      <c r="F920" s="87">
        <f t="shared" si="42"/>
        <v>0</v>
      </c>
      <c r="G920" s="146"/>
      <c r="H920" s="132"/>
      <c r="I920" s="118" t="e">
        <f>VLOOKUP(H920,Presupuesto!$B$11:$C$565,2,0)</f>
        <v>#N/A</v>
      </c>
      <c r="J920" s="88" t="str">
        <f t="shared" si="43"/>
        <v>Lo Esencial de la Reforma Universitaria</v>
      </c>
      <c r="K920" s="88" t="s">
        <v>720</v>
      </c>
    </row>
    <row r="921" spans="2:11" hidden="1" x14ac:dyDescent="0.25">
      <c r="B921" s="254"/>
      <c r="C921" s="131"/>
      <c r="D921" s="137"/>
      <c r="E921" s="108"/>
      <c r="F921" s="87">
        <f t="shared" si="42"/>
        <v>0</v>
      </c>
      <c r="G921" s="146"/>
      <c r="H921" s="132"/>
      <c r="I921" s="118" t="e">
        <f>VLOOKUP(H921,Presupuesto!$B$11:$C$565,2,0)</f>
        <v>#N/A</v>
      </c>
      <c r="J921" s="88" t="str">
        <f t="shared" si="43"/>
        <v>Lo Esencial de la Reforma Universitaria</v>
      </c>
      <c r="K921" s="88" t="s">
        <v>720</v>
      </c>
    </row>
    <row r="922" spans="2:11" hidden="1" x14ac:dyDescent="0.25">
      <c r="B922" s="254"/>
      <c r="C922" s="131"/>
      <c r="D922" s="137"/>
      <c r="E922" s="108"/>
      <c r="F922" s="87">
        <f t="shared" si="42"/>
        <v>0</v>
      </c>
      <c r="G922" s="146"/>
      <c r="H922" s="132"/>
      <c r="I922" s="118" t="e">
        <f>VLOOKUP(H922,Presupuesto!$B$11:$C$565,2,0)</f>
        <v>#N/A</v>
      </c>
      <c r="J922" s="88" t="str">
        <f t="shared" si="43"/>
        <v>Lo Esencial de la Reforma Universitaria</v>
      </c>
      <c r="K922" s="88" t="s">
        <v>720</v>
      </c>
    </row>
    <row r="923" spans="2:11" hidden="1" x14ac:dyDescent="0.25">
      <c r="B923" s="254"/>
      <c r="C923" s="131"/>
      <c r="D923" s="137"/>
      <c r="E923" s="108"/>
      <c r="F923" s="87">
        <f t="shared" si="42"/>
        <v>0</v>
      </c>
      <c r="G923" s="146"/>
      <c r="H923" s="132"/>
      <c r="I923" s="118" t="e">
        <f>VLOOKUP(H923,Presupuesto!$B$11:$C$565,2,0)</f>
        <v>#N/A</v>
      </c>
      <c r="J923" s="88" t="str">
        <f t="shared" si="43"/>
        <v>Lo Esencial de la Reforma Universitaria</v>
      </c>
      <c r="K923" s="88" t="s">
        <v>720</v>
      </c>
    </row>
    <row r="924" spans="2:11" hidden="1" x14ac:dyDescent="0.25">
      <c r="B924" s="254"/>
      <c r="C924" s="131"/>
      <c r="D924" s="137"/>
      <c r="E924" s="108"/>
      <c r="F924" s="87">
        <f t="shared" si="42"/>
        <v>0</v>
      </c>
      <c r="G924" s="146"/>
      <c r="H924" s="132"/>
      <c r="I924" s="118" t="e">
        <f>VLOOKUP(H924,Presupuesto!$B$11:$C$565,2,0)</f>
        <v>#N/A</v>
      </c>
      <c r="J924" s="88" t="str">
        <f t="shared" si="43"/>
        <v>Lo Esencial de la Reforma Universitaria</v>
      </c>
      <c r="K924" s="88" t="s">
        <v>720</v>
      </c>
    </row>
    <row r="925" spans="2:11" hidden="1" x14ac:dyDescent="0.25">
      <c r="B925" s="254"/>
      <c r="C925" s="131"/>
      <c r="D925" s="137"/>
      <c r="E925" s="108"/>
      <c r="F925" s="87">
        <f t="shared" si="42"/>
        <v>0</v>
      </c>
      <c r="G925" s="146"/>
      <c r="H925" s="132"/>
      <c r="I925" s="118" t="e">
        <f>VLOOKUP(H925,Presupuesto!$B$11:$C$565,2,0)</f>
        <v>#N/A</v>
      </c>
      <c r="J925" s="88" t="str">
        <f t="shared" si="43"/>
        <v>Lo Esencial de la Reforma Universitaria</v>
      </c>
      <c r="K925" s="88" t="s">
        <v>720</v>
      </c>
    </row>
    <row r="926" spans="2:11" hidden="1" x14ac:dyDescent="0.25">
      <c r="B926" s="254"/>
      <c r="C926" s="131"/>
      <c r="D926" s="137"/>
      <c r="E926" s="108"/>
      <c r="F926" s="87">
        <f t="shared" si="42"/>
        <v>0</v>
      </c>
      <c r="G926" s="146"/>
      <c r="H926" s="132"/>
      <c r="I926" s="118" t="e">
        <f>VLOOKUP(H926,Presupuesto!$B$11:$C$565,2,0)</f>
        <v>#N/A</v>
      </c>
      <c r="J926" s="88" t="str">
        <f t="shared" si="43"/>
        <v>Lo Esencial de la Reforma Universitaria</v>
      </c>
      <c r="K926" s="88" t="s">
        <v>720</v>
      </c>
    </row>
    <row r="927" spans="2:11" hidden="1" x14ac:dyDescent="0.25">
      <c r="B927" s="254"/>
      <c r="C927" s="131"/>
      <c r="D927" s="137"/>
      <c r="E927" s="108"/>
      <c r="F927" s="87">
        <f t="shared" si="42"/>
        <v>0</v>
      </c>
      <c r="G927" s="146"/>
      <c r="H927" s="132"/>
      <c r="I927" s="118" t="e">
        <f>VLOOKUP(H927,Presupuesto!$B$11:$C$565,2,0)</f>
        <v>#N/A</v>
      </c>
      <c r="J927" s="88" t="str">
        <f t="shared" si="43"/>
        <v>Lo Esencial de la Reforma Universitaria</v>
      </c>
      <c r="K927" s="88" t="s">
        <v>720</v>
      </c>
    </row>
    <row r="928" spans="2:11" hidden="1" x14ac:dyDescent="0.25">
      <c r="B928" s="254"/>
      <c r="C928" s="133"/>
      <c r="D928" s="137"/>
      <c r="E928" s="108"/>
      <c r="F928" s="87">
        <f t="shared" si="42"/>
        <v>0</v>
      </c>
      <c r="G928" s="146"/>
      <c r="H928" s="134"/>
      <c r="I928" s="118" t="e">
        <f>VLOOKUP(H928,Presupuesto!$B$11:$C$565,2,0)</f>
        <v>#N/A</v>
      </c>
      <c r="J928" s="88" t="str">
        <f t="shared" si="43"/>
        <v>Lo Esencial de la Reforma Universitaria</v>
      </c>
      <c r="K928" s="88" t="s">
        <v>732</v>
      </c>
    </row>
    <row r="929" spans="2:11" hidden="1" x14ac:dyDescent="0.25">
      <c r="B929" s="254"/>
      <c r="C929" s="133"/>
      <c r="D929" s="137"/>
      <c r="E929" s="108"/>
      <c r="F929" s="87">
        <f t="shared" si="42"/>
        <v>0</v>
      </c>
      <c r="G929" s="146"/>
      <c r="H929" s="134"/>
      <c r="I929" s="118" t="e">
        <f>VLOOKUP(H929,Presupuesto!$B$11:$C$565,2,0)</f>
        <v>#N/A</v>
      </c>
      <c r="J929" s="88" t="str">
        <f t="shared" si="43"/>
        <v>Lo Esencial de la Reforma Universitaria</v>
      </c>
      <c r="K929" s="88" t="s">
        <v>720</v>
      </c>
    </row>
    <row r="930" spans="2:11" hidden="1" x14ac:dyDescent="0.25">
      <c r="B930" s="254"/>
      <c r="C930" s="133"/>
      <c r="D930" s="137"/>
      <c r="E930" s="108"/>
      <c r="F930" s="87">
        <f t="shared" si="42"/>
        <v>0</v>
      </c>
      <c r="G930" s="146"/>
      <c r="H930" s="134"/>
      <c r="I930" s="118" t="e">
        <f>VLOOKUP(H930,Presupuesto!$B$11:$C$565,2,0)</f>
        <v>#N/A</v>
      </c>
      <c r="J930" s="88" t="str">
        <f t="shared" si="43"/>
        <v>Lo Esencial de la Reforma Universitaria</v>
      </c>
      <c r="K930" s="88" t="s">
        <v>720</v>
      </c>
    </row>
    <row r="931" spans="2:11" hidden="1" x14ac:dyDescent="0.25">
      <c r="B931" s="254"/>
      <c r="C931" s="133"/>
      <c r="D931" s="137"/>
      <c r="E931" s="108"/>
      <c r="F931" s="87">
        <f t="shared" si="42"/>
        <v>0</v>
      </c>
      <c r="G931" s="146"/>
      <c r="H931" s="134"/>
      <c r="I931" s="118" t="e">
        <f>VLOOKUP(H931,Presupuesto!$B$11:$C$565,2,0)</f>
        <v>#N/A</v>
      </c>
      <c r="J931" s="88" t="str">
        <f t="shared" si="43"/>
        <v>Lo Esencial de la Reforma Universitaria</v>
      </c>
      <c r="K931" s="88" t="s">
        <v>720</v>
      </c>
    </row>
    <row r="932" spans="2:11" ht="15.75" hidden="1" thickBot="1" x14ac:dyDescent="0.3">
      <c r="B932" s="254"/>
      <c r="C932" s="135"/>
      <c r="D932" s="145"/>
      <c r="E932" s="93"/>
      <c r="F932" s="95">
        <f t="shared" si="42"/>
        <v>0</v>
      </c>
      <c r="G932" s="147"/>
      <c r="H932" s="136"/>
      <c r="I932" s="120" t="e">
        <f>VLOOKUP(H932,Presupuesto!$B$11:$C$565,2,0)</f>
        <v>#N/A</v>
      </c>
      <c r="J932" s="96" t="str">
        <f t="shared" si="43"/>
        <v>Lo Esencial de la Reforma Universitaria</v>
      </c>
      <c r="K932" s="113" t="s">
        <v>719</v>
      </c>
    </row>
    <row r="933" spans="2:11" x14ac:dyDescent="0.25">
      <c r="B933" s="254"/>
      <c r="C933" s="254"/>
      <c r="D933" s="254"/>
      <c r="E933" s="254"/>
      <c r="F933" s="254"/>
      <c r="G933" s="243"/>
      <c r="H933" s="254"/>
      <c r="I933" s="254"/>
      <c r="J933" s="254"/>
      <c r="K933" s="254"/>
    </row>
    <row r="934" spans="2:11" ht="15.75" thickBot="1" x14ac:dyDescent="0.3">
      <c r="B934" s="254"/>
      <c r="C934" s="254"/>
      <c r="D934" s="254"/>
      <c r="E934" s="254"/>
      <c r="F934" s="254"/>
      <c r="G934" s="243"/>
      <c r="H934" s="254"/>
      <c r="I934" s="254"/>
      <c r="J934" s="254"/>
      <c r="K934" s="254"/>
    </row>
    <row r="935" spans="2:11" ht="15.75" thickBot="1" x14ac:dyDescent="0.3">
      <c r="B935" s="254"/>
      <c r="C935" s="143" t="s">
        <v>1385</v>
      </c>
      <c r="D935" s="231">
        <f>SUM(F942:F976)</f>
        <v>13450</v>
      </c>
      <c r="E935" s="254"/>
      <c r="F935" s="68"/>
      <c r="G935" s="72"/>
      <c r="H935" s="68"/>
      <c r="I935" s="68"/>
      <c r="J935" s="254"/>
      <c r="K935" s="254"/>
    </row>
    <row r="936" spans="2:11" x14ac:dyDescent="0.25">
      <c r="B936" s="254"/>
      <c r="C936" s="68"/>
      <c r="D936" s="31"/>
      <c r="E936" s="84"/>
      <c r="F936" s="84"/>
      <c r="G936" s="84"/>
      <c r="H936" s="69"/>
      <c r="I936" s="69"/>
      <c r="J936" s="69"/>
      <c r="K936" s="102"/>
    </row>
    <row r="937" spans="2:11" x14ac:dyDescent="0.25">
      <c r="B937" s="254"/>
      <c r="C937" s="68"/>
      <c r="D937" s="31"/>
      <c r="E937" s="84"/>
      <c r="F937" s="84"/>
      <c r="G937" s="84"/>
      <c r="H937" s="69"/>
      <c r="I937" s="69"/>
      <c r="J937" s="69"/>
      <c r="K937" s="102"/>
    </row>
    <row r="938" spans="2:11" ht="15.75" x14ac:dyDescent="0.25">
      <c r="B938" s="254"/>
      <c r="C938" s="172" t="s">
        <v>1309</v>
      </c>
      <c r="D938" s="230" t="s">
        <v>1426</v>
      </c>
      <c r="E938" s="84"/>
      <c r="F938" s="84"/>
      <c r="G938" s="84"/>
      <c r="H938" s="69"/>
      <c r="I938" s="69"/>
      <c r="J938" s="69"/>
      <c r="K938" s="102"/>
    </row>
    <row r="939" spans="2:11" ht="18.75" x14ac:dyDescent="0.25">
      <c r="B939" s="254"/>
      <c r="C939" s="173" t="str">
        <f>IFERROR(VLOOKUP(D938,'1. Desarrollo e Innov. Curricu.'!$F:$G,2,FALSE),IFERROR(VLOOKUP(D938,'2. Investigación Científica'!$F:$G,2,FALSE),IFERROR(VLOOKUP(D938,'3. Vinculación Univ. Sociedad'!$F:$G,2,FALSE),IFERROR(VLOOKUP(D938,'4. Docencia y Profesorado Univ.'!$F:$G,2,FALSE),IFERROR(VLOOKUP(D938,'5. Estudiantes y Graduados'!$F:$G,2,FALSE),IFERROR(VLOOKUP(D938,'11. Gestion Administrativa'!$F:$G,2,FALSE),IFERROR(VLOOKUP(D938,'13. Gestión Académica'!$F:$G,2,FALSE),IFERROR(VLOOKUP(D938,'9. Asegura. de la Calid. y M'!$F:$G,2,FALSE),IFERROR(VLOOKUP(D938,'6. Gestión del Conocimiento'!$F:$G,2,FALSE),IFERROR(VLOOKUP(D938,'15. Gobernabilidad y Proceso...'!$F:$G,2,FALSE),IFERROR(VLOOKUP(D938,'12. Gestión del Talento Humano'!$F:$G,2,FALSE),IFERROR(VLOOKUP(D938,'14. Internacional... de la E.S.'!$F:$G,2,FALSE),IFERROR(VLOOKUP(D938,'10. Posgrado'!$F:$G,2,FALSE),IFERROR(VLOOKUP(D938,'17. Gestión TIC'!$F:$G,2,FALSE),IFERROR(VLOOKUP(D938,'16. Desa. del Sistema Educ.Sup.'!$F:$G,2,FALSE),IFERROR(VLOOKUP(D938,'8. Cultura de Inno. Insti...'!$F:$G,2,FALSE),VLOOKUP(D938,'7. Lo Esencial de la Reforma U.'!$F:$G,2,0)))))))))))))))))</f>
        <v xml:space="preserve"> 20. Desarrollar la Semana de la Interculturalidad y los DD HH (octubre)</v>
      </c>
      <c r="D939" s="31"/>
      <c r="E939" s="84"/>
      <c r="F939" s="84"/>
      <c r="G939" s="84"/>
      <c r="H939" s="69"/>
      <c r="I939" s="69"/>
      <c r="J939" s="69"/>
      <c r="K939" s="102"/>
    </row>
    <row r="940" spans="2:11" ht="15.75" thickBot="1" x14ac:dyDescent="0.3">
      <c r="B940" s="254"/>
      <c r="C940" s="254"/>
      <c r="D940" s="254"/>
      <c r="E940" s="254"/>
      <c r="F940" s="84"/>
      <c r="G940" s="69"/>
      <c r="H940" s="69"/>
      <c r="I940" s="69"/>
      <c r="J940" s="254"/>
      <c r="K940" s="254"/>
    </row>
    <row r="941" spans="2:11" ht="30.75" thickBot="1" x14ac:dyDescent="0.3">
      <c r="B941" s="254"/>
      <c r="C941" s="117" t="s">
        <v>1311</v>
      </c>
      <c r="D941" s="117" t="s">
        <v>99</v>
      </c>
      <c r="E941" s="124" t="s">
        <v>1313</v>
      </c>
      <c r="F941" s="123" t="s">
        <v>1314</v>
      </c>
      <c r="G941" s="121" t="s">
        <v>1315</v>
      </c>
      <c r="H941" s="124" t="s">
        <v>1316</v>
      </c>
      <c r="I941" s="121" t="s">
        <v>711</v>
      </c>
      <c r="J941" s="121" t="s">
        <v>1317</v>
      </c>
      <c r="K941" s="121" t="s">
        <v>1318</v>
      </c>
    </row>
    <row r="942" spans="2:11" hidden="1" x14ac:dyDescent="0.25">
      <c r="B942" s="254"/>
      <c r="C942" s="183" t="s">
        <v>1284</v>
      </c>
      <c r="D942" s="184"/>
      <c r="E942" s="182">
        <f>HLOOKUP(C942,$AH$2:$BU$3,2,0)</f>
        <v>620</v>
      </c>
      <c r="F942" s="87">
        <f t="shared" ref="F942:F976" si="44">D942*E942</f>
        <v>0</v>
      </c>
      <c r="G942" s="146"/>
      <c r="H942" s="130"/>
      <c r="I942" s="118" t="e">
        <f>VLOOKUP(H942,Presupuesto!$B$11:$C$565,2,0)</f>
        <v>#N/A</v>
      </c>
      <c r="J942" s="181" t="s">
        <v>81</v>
      </c>
      <c r="K942" s="88" t="s">
        <v>719</v>
      </c>
    </row>
    <row r="943" spans="2:11" x14ac:dyDescent="0.25">
      <c r="B943" s="254"/>
      <c r="C943" s="129" t="s">
        <v>1427</v>
      </c>
      <c r="D943" s="144">
        <v>35</v>
      </c>
      <c r="E943" s="112">
        <v>45</v>
      </c>
      <c r="F943" s="87">
        <f t="shared" si="44"/>
        <v>1575</v>
      </c>
      <c r="G943" s="146" t="s">
        <v>703</v>
      </c>
      <c r="H943" s="130" t="s">
        <v>268</v>
      </c>
      <c r="I943" s="118" t="str">
        <f>VLOOKUP(H943,Presupuesto!$B$11:$C$565,2,0)</f>
        <v>OTROS ALQUILERES</v>
      </c>
      <c r="J943" s="88" t="str">
        <f>$J$722</f>
        <v>Lo Esencial de la Reforma Universitaria</v>
      </c>
      <c r="K943" s="88" t="s">
        <v>731</v>
      </c>
    </row>
    <row r="944" spans="2:11" x14ac:dyDescent="0.25">
      <c r="B944" s="254"/>
      <c r="C944" s="129" t="s">
        <v>1428</v>
      </c>
      <c r="D944" s="144">
        <v>50</v>
      </c>
      <c r="E944" s="112">
        <v>80</v>
      </c>
      <c r="F944" s="87">
        <f t="shared" si="44"/>
        <v>4000</v>
      </c>
      <c r="G944" s="146" t="s">
        <v>703</v>
      </c>
      <c r="H944" s="130" t="s">
        <v>375</v>
      </c>
      <c r="I944" s="118" t="str">
        <f>VLOOKUP(H944,Presupuesto!$B$11:$C$565,2,0)</f>
        <v>PRENDA DE VESTIR</v>
      </c>
      <c r="J944" s="88" t="str">
        <f t="shared" ref="J944:J976" si="45">$J$722</f>
        <v>Lo Esencial de la Reforma Universitaria</v>
      </c>
      <c r="K944" s="88" t="s">
        <v>731</v>
      </c>
    </row>
    <row r="945" spans="2:11" x14ac:dyDescent="0.25">
      <c r="B945" s="254"/>
      <c r="C945" s="129" t="s">
        <v>1421</v>
      </c>
      <c r="D945" s="144">
        <v>25</v>
      </c>
      <c r="E945" s="112">
        <v>35</v>
      </c>
      <c r="F945" s="87">
        <f t="shared" si="44"/>
        <v>875</v>
      </c>
      <c r="G945" s="146" t="s">
        <v>703</v>
      </c>
      <c r="H945" s="130" t="s">
        <v>308</v>
      </c>
      <c r="I945" s="118" t="str">
        <f>VLOOKUP(H945,Presupuesto!$B$11:$C$565,2,0)</f>
        <v>IMPRENTA Y PUBLICIDAD Y REPRODUC.</v>
      </c>
      <c r="J945" s="88" t="str">
        <f t="shared" si="45"/>
        <v>Lo Esencial de la Reforma Universitaria</v>
      </c>
      <c r="K945" s="88" t="s">
        <v>731</v>
      </c>
    </row>
    <row r="946" spans="2:11" x14ac:dyDescent="0.25">
      <c r="B946" s="254"/>
      <c r="C946" s="129" t="s">
        <v>1393</v>
      </c>
      <c r="D946" s="144">
        <v>100</v>
      </c>
      <c r="E946" s="112">
        <v>60</v>
      </c>
      <c r="F946" s="87">
        <f t="shared" si="44"/>
        <v>6000</v>
      </c>
      <c r="G946" s="146" t="s">
        <v>703</v>
      </c>
      <c r="H946" s="130" t="s">
        <v>361</v>
      </c>
      <c r="I946" s="118" t="str">
        <f>VLOOKUP(H946,Presupuesto!$B$11:$C$565,2,0)</f>
        <v>ALIMENTOS B EBIDAS PARA PERSONAS</v>
      </c>
      <c r="J946" s="88" t="str">
        <f t="shared" si="45"/>
        <v>Lo Esencial de la Reforma Universitaria</v>
      </c>
      <c r="K946" s="88" t="s">
        <v>731</v>
      </c>
    </row>
    <row r="947" spans="2:11" x14ac:dyDescent="0.25">
      <c r="B947" s="254"/>
      <c r="C947" s="129" t="s">
        <v>1416</v>
      </c>
      <c r="D947" s="144">
        <v>1</v>
      </c>
      <c r="E947" s="112">
        <v>1000</v>
      </c>
      <c r="F947" s="87">
        <f t="shared" si="44"/>
        <v>1000</v>
      </c>
      <c r="G947" s="146" t="s">
        <v>703</v>
      </c>
      <c r="H947" s="130" t="s">
        <v>352</v>
      </c>
      <c r="I947" s="118" t="str">
        <f>VLOOKUP(H947,Presupuesto!$B$11:$C$565,2,0)</f>
        <v>SERVICIOS CEREMONIAL Y PROTOCOLO</v>
      </c>
      <c r="J947" s="88" t="str">
        <f t="shared" si="45"/>
        <v>Lo Esencial de la Reforma Universitaria</v>
      </c>
      <c r="K947" s="88" t="s">
        <v>731</v>
      </c>
    </row>
    <row r="948" spans="2:11" hidden="1" x14ac:dyDescent="0.25">
      <c r="B948" s="254"/>
      <c r="C948" s="129"/>
      <c r="D948" s="144"/>
      <c r="E948" s="112"/>
      <c r="F948" s="87">
        <f t="shared" si="44"/>
        <v>0</v>
      </c>
      <c r="G948" s="146"/>
      <c r="H948" s="130"/>
      <c r="I948" s="118" t="e">
        <f>VLOOKUP(H948,Presupuesto!$B$11:$C$565,2,0)</f>
        <v>#N/A</v>
      </c>
      <c r="J948" s="88" t="str">
        <f t="shared" si="45"/>
        <v>Lo Esencial de la Reforma Universitaria</v>
      </c>
      <c r="K948" s="88" t="s">
        <v>720</v>
      </c>
    </row>
    <row r="949" spans="2:11" hidden="1" x14ac:dyDescent="0.25">
      <c r="B949" s="254"/>
      <c r="C949" s="129"/>
      <c r="D949" s="144"/>
      <c r="E949" s="112"/>
      <c r="F949" s="87">
        <f t="shared" si="44"/>
        <v>0</v>
      </c>
      <c r="G949" s="146"/>
      <c r="H949" s="130"/>
      <c r="I949" s="118" t="e">
        <f>VLOOKUP(H949,Presupuesto!$B$11:$C$565,2,0)</f>
        <v>#N/A</v>
      </c>
      <c r="J949" s="88" t="str">
        <f t="shared" si="45"/>
        <v>Lo Esencial de la Reforma Universitaria</v>
      </c>
      <c r="K949" s="88" t="s">
        <v>720</v>
      </c>
    </row>
    <row r="950" spans="2:11" hidden="1" x14ac:dyDescent="0.25">
      <c r="B950" s="254"/>
      <c r="C950" s="129"/>
      <c r="D950" s="144"/>
      <c r="E950" s="112"/>
      <c r="F950" s="87">
        <f t="shared" si="44"/>
        <v>0</v>
      </c>
      <c r="G950" s="146"/>
      <c r="H950" s="130"/>
      <c r="I950" s="118" t="e">
        <f>VLOOKUP(H950,Presupuesto!$B$11:$C$565,2,0)</f>
        <v>#N/A</v>
      </c>
      <c r="J950" s="88" t="str">
        <f t="shared" si="45"/>
        <v>Lo Esencial de la Reforma Universitaria</v>
      </c>
      <c r="K950" s="88" t="s">
        <v>720</v>
      </c>
    </row>
    <row r="951" spans="2:11" hidden="1" x14ac:dyDescent="0.25">
      <c r="B951" s="254"/>
      <c r="C951" s="129"/>
      <c r="D951" s="144"/>
      <c r="E951" s="112"/>
      <c r="F951" s="87">
        <f t="shared" si="44"/>
        <v>0</v>
      </c>
      <c r="G951" s="146"/>
      <c r="H951" s="130"/>
      <c r="I951" s="118" t="e">
        <f>VLOOKUP(H951,Presupuesto!$B$11:$C$565,2,0)</f>
        <v>#N/A</v>
      </c>
      <c r="J951" s="88" t="str">
        <f t="shared" si="45"/>
        <v>Lo Esencial de la Reforma Universitaria</v>
      </c>
      <c r="K951" s="88" t="s">
        <v>720</v>
      </c>
    </row>
    <row r="952" spans="2:11" hidden="1" x14ac:dyDescent="0.25">
      <c r="B952" s="254"/>
      <c r="C952" s="129"/>
      <c r="D952" s="144"/>
      <c r="E952" s="112"/>
      <c r="F952" s="87">
        <f t="shared" si="44"/>
        <v>0</v>
      </c>
      <c r="G952" s="146"/>
      <c r="H952" s="130"/>
      <c r="I952" s="118" t="e">
        <f>VLOOKUP(H952,Presupuesto!$B$11:$C$565,2,0)</f>
        <v>#N/A</v>
      </c>
      <c r="J952" s="88" t="str">
        <f t="shared" si="45"/>
        <v>Lo Esencial de la Reforma Universitaria</v>
      </c>
      <c r="K952" s="88" t="s">
        <v>720</v>
      </c>
    </row>
    <row r="953" spans="2:11" hidden="1" x14ac:dyDescent="0.25">
      <c r="B953" s="254"/>
      <c r="C953" s="129"/>
      <c r="D953" s="144"/>
      <c r="E953" s="112"/>
      <c r="F953" s="87">
        <f t="shared" si="44"/>
        <v>0</v>
      </c>
      <c r="G953" s="146"/>
      <c r="H953" s="130"/>
      <c r="I953" s="118" t="e">
        <f>VLOOKUP(H953,Presupuesto!$B$11:$C$565,2,0)</f>
        <v>#N/A</v>
      </c>
      <c r="J953" s="88" t="str">
        <f t="shared" si="45"/>
        <v>Lo Esencial de la Reforma Universitaria</v>
      </c>
      <c r="K953" s="88" t="s">
        <v>720</v>
      </c>
    </row>
    <row r="954" spans="2:11" hidden="1" x14ac:dyDescent="0.25">
      <c r="B954" s="254"/>
      <c r="C954" s="129"/>
      <c r="D954" s="144"/>
      <c r="E954" s="112"/>
      <c r="F954" s="87">
        <f t="shared" si="44"/>
        <v>0</v>
      </c>
      <c r="G954" s="146"/>
      <c r="H954" s="130"/>
      <c r="I954" s="118" t="e">
        <f>VLOOKUP(H954,Presupuesto!$B$11:$C$565,2,0)</f>
        <v>#N/A</v>
      </c>
      <c r="J954" s="88" t="str">
        <f t="shared" si="45"/>
        <v>Lo Esencial de la Reforma Universitaria</v>
      </c>
      <c r="K954" s="88" t="s">
        <v>720</v>
      </c>
    </row>
    <row r="955" spans="2:11" hidden="1" x14ac:dyDescent="0.25">
      <c r="B955" s="254"/>
      <c r="C955" s="129"/>
      <c r="D955" s="144"/>
      <c r="E955" s="112"/>
      <c r="F955" s="87">
        <f t="shared" si="44"/>
        <v>0</v>
      </c>
      <c r="G955" s="146"/>
      <c r="H955" s="130"/>
      <c r="I955" s="118" t="e">
        <f>VLOOKUP(H955,Presupuesto!$B$11:$C$565,2,0)</f>
        <v>#N/A</v>
      </c>
      <c r="J955" s="88" t="str">
        <f t="shared" si="45"/>
        <v>Lo Esencial de la Reforma Universitaria</v>
      </c>
      <c r="K955" s="88" t="s">
        <v>720</v>
      </c>
    </row>
    <row r="956" spans="2:11" hidden="1" x14ac:dyDescent="0.25">
      <c r="B956" s="254"/>
      <c r="C956" s="129"/>
      <c r="D956" s="144"/>
      <c r="E956" s="112"/>
      <c r="F956" s="87">
        <f t="shared" si="44"/>
        <v>0</v>
      </c>
      <c r="G956" s="146"/>
      <c r="H956" s="130"/>
      <c r="I956" s="118" t="e">
        <f>VLOOKUP(H956,Presupuesto!$B$11:$C$565,2,0)</f>
        <v>#N/A</v>
      </c>
      <c r="J956" s="88" t="str">
        <f t="shared" si="45"/>
        <v>Lo Esencial de la Reforma Universitaria</v>
      </c>
      <c r="K956" s="88" t="s">
        <v>720</v>
      </c>
    </row>
    <row r="957" spans="2:11" hidden="1" x14ac:dyDescent="0.25">
      <c r="B957" s="254"/>
      <c r="C957" s="129"/>
      <c r="D957" s="144"/>
      <c r="E957" s="112"/>
      <c r="F957" s="87">
        <f t="shared" si="44"/>
        <v>0</v>
      </c>
      <c r="G957" s="146"/>
      <c r="H957" s="130"/>
      <c r="I957" s="118" t="e">
        <f>VLOOKUP(H957,Presupuesto!$B$11:$C$565,2,0)</f>
        <v>#N/A</v>
      </c>
      <c r="J957" s="88" t="str">
        <f t="shared" si="45"/>
        <v>Lo Esencial de la Reforma Universitaria</v>
      </c>
      <c r="K957" s="88" t="s">
        <v>720</v>
      </c>
    </row>
    <row r="958" spans="2:11" hidden="1" x14ac:dyDescent="0.25">
      <c r="B958" s="254"/>
      <c r="C958" s="129"/>
      <c r="D958" s="144"/>
      <c r="E958" s="112"/>
      <c r="F958" s="87">
        <f t="shared" si="44"/>
        <v>0</v>
      </c>
      <c r="G958" s="146"/>
      <c r="H958" s="130"/>
      <c r="I958" s="118" t="e">
        <f>VLOOKUP(H958,Presupuesto!$B$11:$C$565,2,0)</f>
        <v>#N/A</v>
      </c>
      <c r="J958" s="88" t="str">
        <f t="shared" si="45"/>
        <v>Lo Esencial de la Reforma Universitaria</v>
      </c>
      <c r="K958" s="88" t="s">
        <v>720</v>
      </c>
    </row>
    <row r="959" spans="2:11" hidden="1" x14ac:dyDescent="0.25">
      <c r="B959" s="254"/>
      <c r="C959" s="129"/>
      <c r="D959" s="144"/>
      <c r="E959" s="112"/>
      <c r="F959" s="87">
        <f t="shared" si="44"/>
        <v>0</v>
      </c>
      <c r="G959" s="146"/>
      <c r="H959" s="130"/>
      <c r="I959" s="118" t="e">
        <f>VLOOKUP(H959,Presupuesto!$B$11:$C$565,2,0)</f>
        <v>#N/A</v>
      </c>
      <c r="J959" s="88" t="str">
        <f t="shared" si="45"/>
        <v>Lo Esencial de la Reforma Universitaria</v>
      </c>
      <c r="K959" s="88" t="s">
        <v>720</v>
      </c>
    </row>
    <row r="960" spans="2:11" hidden="1" x14ac:dyDescent="0.25">
      <c r="B960" s="254"/>
      <c r="C960" s="129"/>
      <c r="D960" s="144"/>
      <c r="E960" s="112"/>
      <c r="F960" s="87">
        <f t="shared" si="44"/>
        <v>0</v>
      </c>
      <c r="G960" s="146"/>
      <c r="H960" s="130"/>
      <c r="I960" s="118" t="e">
        <f>VLOOKUP(H960,Presupuesto!$B$11:$C$565,2,0)</f>
        <v>#N/A</v>
      </c>
      <c r="J960" s="88" t="str">
        <f t="shared" si="45"/>
        <v>Lo Esencial de la Reforma Universitaria</v>
      </c>
      <c r="K960" s="88" t="s">
        <v>720</v>
      </c>
    </row>
    <row r="961" spans="2:11" hidden="1" x14ac:dyDescent="0.25">
      <c r="B961" s="254"/>
      <c r="C961" s="129"/>
      <c r="D961" s="144"/>
      <c r="E961" s="112"/>
      <c r="F961" s="87">
        <f t="shared" si="44"/>
        <v>0</v>
      </c>
      <c r="G961" s="146"/>
      <c r="H961" s="130"/>
      <c r="I961" s="118" t="e">
        <f>VLOOKUP(H961,Presupuesto!$B$11:$C$565,2,0)</f>
        <v>#N/A</v>
      </c>
      <c r="J961" s="88" t="str">
        <f t="shared" si="45"/>
        <v>Lo Esencial de la Reforma Universitaria</v>
      </c>
      <c r="K961" s="88" t="s">
        <v>720</v>
      </c>
    </row>
    <row r="962" spans="2:11" hidden="1" x14ac:dyDescent="0.25">
      <c r="B962" s="254"/>
      <c r="C962" s="129"/>
      <c r="D962" s="144"/>
      <c r="E962" s="112"/>
      <c r="F962" s="87">
        <f t="shared" si="44"/>
        <v>0</v>
      </c>
      <c r="G962" s="146"/>
      <c r="H962" s="130"/>
      <c r="I962" s="118" t="e">
        <f>VLOOKUP(H962,Presupuesto!$B$11:$C$565,2,0)</f>
        <v>#N/A</v>
      </c>
      <c r="J962" s="88" t="str">
        <f t="shared" si="45"/>
        <v>Lo Esencial de la Reforma Universitaria</v>
      </c>
      <c r="K962" s="88" t="s">
        <v>720</v>
      </c>
    </row>
    <row r="963" spans="2:11" hidden="1" x14ac:dyDescent="0.25">
      <c r="B963" s="254"/>
      <c r="C963" s="129"/>
      <c r="D963" s="144"/>
      <c r="E963" s="112"/>
      <c r="F963" s="87">
        <f t="shared" si="44"/>
        <v>0</v>
      </c>
      <c r="G963" s="146"/>
      <c r="H963" s="130"/>
      <c r="I963" s="118" t="e">
        <f>VLOOKUP(H963,Presupuesto!$B$11:$C$565,2,0)</f>
        <v>#N/A</v>
      </c>
      <c r="J963" s="88" t="str">
        <f t="shared" si="45"/>
        <v>Lo Esencial de la Reforma Universitaria</v>
      </c>
      <c r="K963" s="88" t="s">
        <v>720</v>
      </c>
    </row>
    <row r="964" spans="2:11" hidden="1" x14ac:dyDescent="0.25">
      <c r="B964" s="254"/>
      <c r="C964" s="131"/>
      <c r="D964" s="137"/>
      <c r="E964" s="108"/>
      <c r="F964" s="87">
        <f t="shared" si="44"/>
        <v>0</v>
      </c>
      <c r="G964" s="146"/>
      <c r="H964" s="132"/>
      <c r="I964" s="118" t="e">
        <f>VLOOKUP(H964,Presupuesto!$B$11:$C$565,2,0)</f>
        <v>#N/A</v>
      </c>
      <c r="J964" s="88" t="str">
        <f t="shared" si="45"/>
        <v>Lo Esencial de la Reforma Universitaria</v>
      </c>
      <c r="K964" s="88" t="s">
        <v>720</v>
      </c>
    </row>
    <row r="965" spans="2:11" hidden="1" x14ac:dyDescent="0.25">
      <c r="B965" s="254"/>
      <c r="C965" s="131"/>
      <c r="D965" s="137"/>
      <c r="E965" s="108"/>
      <c r="F965" s="87">
        <f t="shared" si="44"/>
        <v>0</v>
      </c>
      <c r="G965" s="146"/>
      <c r="H965" s="132"/>
      <c r="I965" s="118" t="e">
        <f>VLOOKUP(H965,Presupuesto!$B$11:$C$565,2,0)</f>
        <v>#N/A</v>
      </c>
      <c r="J965" s="88" t="str">
        <f t="shared" si="45"/>
        <v>Lo Esencial de la Reforma Universitaria</v>
      </c>
      <c r="K965" s="88" t="s">
        <v>720</v>
      </c>
    </row>
    <row r="966" spans="2:11" hidden="1" x14ac:dyDescent="0.25">
      <c r="B966" s="254"/>
      <c r="C966" s="131"/>
      <c r="D966" s="137"/>
      <c r="E966" s="108"/>
      <c r="F966" s="87">
        <f t="shared" si="44"/>
        <v>0</v>
      </c>
      <c r="G966" s="146"/>
      <c r="H966" s="132"/>
      <c r="I966" s="118" t="e">
        <f>VLOOKUP(H966,Presupuesto!$B$11:$C$565,2,0)</f>
        <v>#N/A</v>
      </c>
      <c r="J966" s="88" t="str">
        <f t="shared" si="45"/>
        <v>Lo Esencial de la Reforma Universitaria</v>
      </c>
      <c r="K966" s="88" t="s">
        <v>720</v>
      </c>
    </row>
    <row r="967" spans="2:11" hidden="1" x14ac:dyDescent="0.25">
      <c r="B967" s="254"/>
      <c r="C967" s="131"/>
      <c r="D967" s="137"/>
      <c r="E967" s="108"/>
      <c r="F967" s="87">
        <f t="shared" si="44"/>
        <v>0</v>
      </c>
      <c r="G967" s="146"/>
      <c r="H967" s="132"/>
      <c r="I967" s="118" t="e">
        <f>VLOOKUP(H967,Presupuesto!$B$11:$C$565,2,0)</f>
        <v>#N/A</v>
      </c>
      <c r="J967" s="88" t="str">
        <f t="shared" si="45"/>
        <v>Lo Esencial de la Reforma Universitaria</v>
      </c>
      <c r="K967" s="88" t="s">
        <v>720</v>
      </c>
    </row>
    <row r="968" spans="2:11" hidden="1" x14ac:dyDescent="0.25">
      <c r="B968" s="254"/>
      <c r="C968" s="131"/>
      <c r="D968" s="137"/>
      <c r="E968" s="108"/>
      <c r="F968" s="87">
        <f t="shared" si="44"/>
        <v>0</v>
      </c>
      <c r="G968" s="146"/>
      <c r="H968" s="132"/>
      <c r="I968" s="118" t="e">
        <f>VLOOKUP(H968,Presupuesto!$B$11:$C$565,2,0)</f>
        <v>#N/A</v>
      </c>
      <c r="J968" s="88" t="str">
        <f t="shared" si="45"/>
        <v>Lo Esencial de la Reforma Universitaria</v>
      </c>
      <c r="K968" s="88" t="s">
        <v>720</v>
      </c>
    </row>
    <row r="969" spans="2:11" hidden="1" x14ac:dyDescent="0.25">
      <c r="B969" s="254"/>
      <c r="C969" s="131"/>
      <c r="D969" s="137"/>
      <c r="E969" s="108"/>
      <c r="F969" s="87">
        <f t="shared" si="44"/>
        <v>0</v>
      </c>
      <c r="G969" s="146"/>
      <c r="H969" s="132"/>
      <c r="I969" s="118" t="e">
        <f>VLOOKUP(H969,Presupuesto!$B$11:$C$565,2,0)</f>
        <v>#N/A</v>
      </c>
      <c r="J969" s="88" t="str">
        <f t="shared" si="45"/>
        <v>Lo Esencial de la Reforma Universitaria</v>
      </c>
      <c r="K969" s="88" t="s">
        <v>720</v>
      </c>
    </row>
    <row r="970" spans="2:11" hidden="1" x14ac:dyDescent="0.25">
      <c r="B970" s="254"/>
      <c r="C970" s="131"/>
      <c r="D970" s="137"/>
      <c r="E970" s="108"/>
      <c r="F970" s="87">
        <f t="shared" si="44"/>
        <v>0</v>
      </c>
      <c r="G970" s="146"/>
      <c r="H970" s="132"/>
      <c r="I970" s="118" t="e">
        <f>VLOOKUP(H970,Presupuesto!$B$11:$C$565,2,0)</f>
        <v>#N/A</v>
      </c>
      <c r="J970" s="88" t="str">
        <f t="shared" si="45"/>
        <v>Lo Esencial de la Reforma Universitaria</v>
      </c>
      <c r="K970" s="88" t="s">
        <v>720</v>
      </c>
    </row>
    <row r="971" spans="2:11" hidden="1" x14ac:dyDescent="0.25">
      <c r="B971" s="254"/>
      <c r="C971" s="131"/>
      <c r="D971" s="137"/>
      <c r="E971" s="108"/>
      <c r="F971" s="87">
        <f t="shared" si="44"/>
        <v>0</v>
      </c>
      <c r="G971" s="146"/>
      <c r="H971" s="132"/>
      <c r="I971" s="118" t="e">
        <f>VLOOKUP(H971,Presupuesto!$B$11:$C$565,2,0)</f>
        <v>#N/A</v>
      </c>
      <c r="J971" s="88" t="str">
        <f t="shared" si="45"/>
        <v>Lo Esencial de la Reforma Universitaria</v>
      </c>
      <c r="K971" s="88" t="s">
        <v>720</v>
      </c>
    </row>
    <row r="972" spans="2:11" hidden="1" x14ac:dyDescent="0.25">
      <c r="B972" s="254"/>
      <c r="C972" s="133"/>
      <c r="D972" s="137"/>
      <c r="E972" s="108"/>
      <c r="F972" s="87">
        <f t="shared" si="44"/>
        <v>0</v>
      </c>
      <c r="G972" s="146"/>
      <c r="H972" s="134"/>
      <c r="I972" s="118" t="e">
        <f>VLOOKUP(H972,Presupuesto!$B$11:$C$565,2,0)</f>
        <v>#N/A</v>
      </c>
      <c r="J972" s="88" t="str">
        <f t="shared" si="45"/>
        <v>Lo Esencial de la Reforma Universitaria</v>
      </c>
      <c r="K972" s="88" t="s">
        <v>732</v>
      </c>
    </row>
    <row r="973" spans="2:11" hidden="1" x14ac:dyDescent="0.25">
      <c r="B973" s="254"/>
      <c r="C973" s="133"/>
      <c r="D973" s="137"/>
      <c r="E973" s="108"/>
      <c r="F973" s="87">
        <f t="shared" si="44"/>
        <v>0</v>
      </c>
      <c r="G973" s="146"/>
      <c r="H973" s="134"/>
      <c r="I973" s="118" t="e">
        <f>VLOOKUP(H973,Presupuesto!$B$11:$C$565,2,0)</f>
        <v>#N/A</v>
      </c>
      <c r="J973" s="88" t="str">
        <f t="shared" si="45"/>
        <v>Lo Esencial de la Reforma Universitaria</v>
      </c>
      <c r="K973" s="88" t="s">
        <v>720</v>
      </c>
    </row>
    <row r="974" spans="2:11" hidden="1" x14ac:dyDescent="0.25">
      <c r="B974" s="254"/>
      <c r="C974" s="133"/>
      <c r="D974" s="137"/>
      <c r="E974" s="108"/>
      <c r="F974" s="87">
        <f t="shared" si="44"/>
        <v>0</v>
      </c>
      <c r="G974" s="146"/>
      <c r="H974" s="134"/>
      <c r="I974" s="118" t="e">
        <f>VLOOKUP(H974,Presupuesto!$B$11:$C$565,2,0)</f>
        <v>#N/A</v>
      </c>
      <c r="J974" s="88" t="str">
        <f t="shared" si="45"/>
        <v>Lo Esencial de la Reforma Universitaria</v>
      </c>
      <c r="K974" s="88" t="s">
        <v>720</v>
      </c>
    </row>
    <row r="975" spans="2:11" hidden="1" x14ac:dyDescent="0.25">
      <c r="B975" s="254"/>
      <c r="C975" s="133"/>
      <c r="D975" s="137"/>
      <c r="E975" s="108"/>
      <c r="F975" s="87">
        <f t="shared" si="44"/>
        <v>0</v>
      </c>
      <c r="G975" s="146"/>
      <c r="H975" s="134"/>
      <c r="I975" s="118" t="e">
        <f>VLOOKUP(H975,Presupuesto!$B$11:$C$565,2,0)</f>
        <v>#N/A</v>
      </c>
      <c r="J975" s="88" t="str">
        <f t="shared" si="45"/>
        <v>Lo Esencial de la Reforma Universitaria</v>
      </c>
      <c r="K975" s="88" t="s">
        <v>720</v>
      </c>
    </row>
    <row r="976" spans="2:11" ht="15.75" hidden="1" thickBot="1" x14ac:dyDescent="0.3">
      <c r="B976" s="254"/>
      <c r="C976" s="135"/>
      <c r="D976" s="145"/>
      <c r="E976" s="93"/>
      <c r="F976" s="95">
        <f t="shared" si="44"/>
        <v>0</v>
      </c>
      <c r="G976" s="147"/>
      <c r="H976" s="136"/>
      <c r="I976" s="120" t="e">
        <f>VLOOKUP(H976,Presupuesto!$B$11:$C$565,2,0)</f>
        <v>#N/A</v>
      </c>
      <c r="J976" s="96" t="str">
        <f t="shared" si="45"/>
        <v>Lo Esencial de la Reforma Universitaria</v>
      </c>
      <c r="K976" s="113" t="s">
        <v>719</v>
      </c>
    </row>
    <row r="977" spans="2:11" x14ac:dyDescent="0.25">
      <c r="B977" s="254"/>
      <c r="C977" s="254"/>
      <c r="D977" s="254"/>
      <c r="E977" s="254"/>
      <c r="F977" s="254"/>
      <c r="G977" s="243"/>
      <c r="H977" s="254"/>
      <c r="I977" s="254"/>
      <c r="J977" s="254"/>
      <c r="K977" s="254"/>
    </row>
    <row r="978" spans="2:11" ht="15.75" thickBot="1" x14ac:dyDescent="0.3">
      <c r="B978" s="254"/>
      <c r="C978" s="254"/>
      <c r="D978" s="254"/>
      <c r="E978" s="254"/>
      <c r="F978" s="82"/>
      <c r="G978" s="81"/>
      <c r="H978" s="82"/>
      <c r="I978" s="82"/>
      <c r="J978" s="254"/>
      <c r="K978" s="254"/>
    </row>
    <row r="979" spans="2:11" ht="15.75" thickBot="1" x14ac:dyDescent="0.3">
      <c r="B979" s="254"/>
      <c r="C979" s="143" t="s">
        <v>1385</v>
      </c>
      <c r="D979" s="231">
        <f>SUM(F986:F1020)</f>
        <v>47500</v>
      </c>
      <c r="E979" s="254"/>
      <c r="F979" s="68"/>
      <c r="G979" s="72"/>
      <c r="H979" s="68"/>
      <c r="I979" s="68"/>
      <c r="J979" s="254"/>
      <c r="K979" s="254"/>
    </row>
    <row r="980" spans="2:11" x14ac:dyDescent="0.25">
      <c r="B980" s="254"/>
      <c r="C980" s="68"/>
      <c r="D980" s="31"/>
      <c r="E980" s="84"/>
      <c r="F980" s="84"/>
      <c r="G980" s="84"/>
      <c r="H980" s="69"/>
      <c r="I980" s="69"/>
      <c r="J980" s="69"/>
      <c r="K980" s="102"/>
    </row>
    <row r="981" spans="2:11" x14ac:dyDescent="0.25">
      <c r="B981" s="254"/>
      <c r="C981" s="68"/>
      <c r="D981" s="31"/>
      <c r="E981" s="84"/>
      <c r="F981" s="84"/>
      <c r="G981" s="84"/>
      <c r="H981" s="69"/>
      <c r="I981" s="69"/>
      <c r="J981" s="69"/>
      <c r="K981" s="102"/>
    </row>
    <row r="982" spans="2:11" ht="15.75" x14ac:dyDescent="0.25">
      <c r="B982" s="254"/>
      <c r="C982" s="172" t="s">
        <v>1309</v>
      </c>
      <c r="D982" s="230" t="s">
        <v>1429</v>
      </c>
      <c r="E982" s="84"/>
      <c r="F982" s="84"/>
      <c r="G982" s="84"/>
      <c r="H982" s="69"/>
      <c r="I982" s="69"/>
      <c r="J982" s="69"/>
      <c r="K982" s="102"/>
    </row>
    <row r="983" spans="2:11" ht="18.75" x14ac:dyDescent="0.25">
      <c r="B983" s="254"/>
      <c r="C983" s="173" t="str">
        <f>IFERROR(VLOOKUP(D982,'1. Desarrollo e Innov. Curricu.'!$F:$G,2,FALSE),IFERROR(VLOOKUP(D982,'2. Investigación Científica'!$F:$G,2,FALSE),IFERROR(VLOOKUP(D982,'3. Vinculación Univ. Sociedad'!$F:$G,2,FALSE),IFERROR(VLOOKUP(D982,'4. Docencia y Profesorado Univ.'!$F:$G,2,FALSE),IFERROR(VLOOKUP(D982,'5. Estudiantes y Graduados'!$F:$G,2,FALSE),IFERROR(VLOOKUP(D982,'11. Gestion Administrativa'!$F:$G,2,FALSE),IFERROR(VLOOKUP(D982,'13. Gestión Académica'!$F:$G,2,FALSE),IFERROR(VLOOKUP(D982,'9. Asegura. de la Calid. y M'!$F:$G,2,FALSE),IFERROR(VLOOKUP(D982,'6. Gestión del Conocimiento'!$F:$G,2,FALSE),IFERROR(VLOOKUP(D982,'15. Gobernabilidad y Proceso...'!$F:$G,2,FALSE),IFERROR(VLOOKUP(D982,'12. Gestión del Talento Humano'!$F:$G,2,FALSE),IFERROR(VLOOKUP(D982,'14. Internacional... de la E.S.'!$F:$G,2,FALSE),IFERROR(VLOOKUP(D982,'10. Posgrado'!$F:$G,2,FALSE),IFERROR(VLOOKUP(D982,'17. Gestión TIC'!$F:$G,2,FALSE),IFERROR(VLOOKUP(D982,'16. Desa. del Sistema Educ.Sup.'!$F:$G,2,FALSE),IFERROR(VLOOKUP(D982,'8. Cultura de Inno. Insti...'!$F:$G,2,FALSE),VLOOKUP(D982,'7. Lo Esencial de la Reforma U.'!$F:$G,2,0)))))))))))))))))</f>
        <v>21.Celebrar el Día del maestro (septiembre).</v>
      </c>
      <c r="D983" s="31"/>
      <c r="E983" s="84"/>
      <c r="F983" s="84"/>
      <c r="G983" s="84"/>
      <c r="H983" s="69"/>
      <c r="I983" s="69"/>
      <c r="J983" s="69"/>
      <c r="K983" s="102"/>
    </row>
    <row r="984" spans="2:11" ht="15.75" thickBot="1" x14ac:dyDescent="0.3">
      <c r="B984" s="254"/>
      <c r="C984" s="254"/>
      <c r="D984" s="254"/>
      <c r="E984" s="254"/>
      <c r="F984" s="84"/>
      <c r="G984" s="69"/>
      <c r="H984" s="69"/>
      <c r="I984" s="69"/>
      <c r="J984" s="254"/>
      <c r="K984" s="254"/>
    </row>
    <row r="985" spans="2:11" ht="30.75" thickBot="1" x14ac:dyDescent="0.3">
      <c r="B985" s="254"/>
      <c r="C985" s="117" t="s">
        <v>1311</v>
      </c>
      <c r="D985" s="117" t="s">
        <v>99</v>
      </c>
      <c r="E985" s="124" t="s">
        <v>1313</v>
      </c>
      <c r="F985" s="123" t="s">
        <v>1314</v>
      </c>
      <c r="G985" s="121" t="s">
        <v>1315</v>
      </c>
      <c r="H985" s="124" t="s">
        <v>1316</v>
      </c>
      <c r="I985" s="121" t="s">
        <v>711</v>
      </c>
      <c r="J985" s="121" t="s">
        <v>1317</v>
      </c>
      <c r="K985" s="121" t="s">
        <v>1318</v>
      </c>
    </row>
    <row r="986" spans="2:11" hidden="1" x14ac:dyDescent="0.25">
      <c r="B986" s="254"/>
      <c r="C986" s="183" t="s">
        <v>1284</v>
      </c>
      <c r="D986" s="184"/>
      <c r="E986" s="182">
        <f>HLOOKUP(C986,$AH$2:$BU$3,2,0)</f>
        <v>620</v>
      </c>
      <c r="F986" s="87">
        <f t="shared" ref="F986:F1020" si="46">D986*E986</f>
        <v>0</v>
      </c>
      <c r="G986" s="146"/>
      <c r="H986" s="130"/>
      <c r="I986" s="118" t="e">
        <f>VLOOKUP(H986,Presupuesto!$B$11:$C$565,2,0)</f>
        <v>#N/A</v>
      </c>
      <c r="J986" s="181" t="s">
        <v>81</v>
      </c>
      <c r="K986" s="88" t="s">
        <v>719</v>
      </c>
    </row>
    <row r="987" spans="2:11" x14ac:dyDescent="0.25">
      <c r="B987" s="254"/>
      <c r="C987" s="129" t="s">
        <v>1427</v>
      </c>
      <c r="D987" s="144">
        <v>50</v>
      </c>
      <c r="E987" s="112">
        <v>50</v>
      </c>
      <c r="F987" s="87">
        <f>D987*E987</f>
        <v>2500</v>
      </c>
      <c r="G987" s="146" t="s">
        <v>703</v>
      </c>
      <c r="H987" s="130" t="s">
        <v>268</v>
      </c>
      <c r="I987" s="118" t="str">
        <f>VLOOKUP(H987,Presupuesto!$B$11:$C$565,2,0)</f>
        <v>OTROS ALQUILERES</v>
      </c>
      <c r="J987" s="88" t="str">
        <f>$J$766</f>
        <v>Lo Esencial de la Reforma Universitaria</v>
      </c>
      <c r="K987" s="88" t="s">
        <v>729</v>
      </c>
    </row>
    <row r="988" spans="2:11" x14ac:dyDescent="0.25">
      <c r="B988" s="254"/>
      <c r="C988" s="129" t="s">
        <v>1393</v>
      </c>
      <c r="D988" s="144">
        <v>300</v>
      </c>
      <c r="E988" s="112">
        <v>150</v>
      </c>
      <c r="F988" s="87">
        <f t="shared" si="46"/>
        <v>45000</v>
      </c>
      <c r="G988" s="146" t="s">
        <v>703</v>
      </c>
      <c r="H988" s="130" t="s">
        <v>361</v>
      </c>
      <c r="I988" s="118" t="str">
        <f>VLOOKUP(H988,Presupuesto!$B$11:$C$565,2,0)</f>
        <v>ALIMENTOS B EBIDAS PARA PERSONAS</v>
      </c>
      <c r="J988" s="88" t="str">
        <f t="shared" ref="J988:J1020" si="47">$J$766</f>
        <v>Lo Esencial de la Reforma Universitaria</v>
      </c>
      <c r="K988" s="88" t="s">
        <v>729</v>
      </c>
    </row>
    <row r="989" spans="2:11" hidden="1" x14ac:dyDescent="0.25">
      <c r="B989" s="254"/>
      <c r="C989" s="129"/>
      <c r="D989" s="144"/>
      <c r="E989" s="112"/>
      <c r="F989" s="87">
        <f t="shared" si="46"/>
        <v>0</v>
      </c>
      <c r="G989" s="146"/>
      <c r="H989" s="130"/>
      <c r="I989" s="118" t="e">
        <f>VLOOKUP(H989,Presupuesto!$B$11:$C$565,2,0)</f>
        <v>#N/A</v>
      </c>
      <c r="J989" s="88" t="str">
        <f t="shared" si="47"/>
        <v>Lo Esencial de la Reforma Universitaria</v>
      </c>
      <c r="K989" s="88" t="s">
        <v>720</v>
      </c>
    </row>
    <row r="990" spans="2:11" hidden="1" x14ac:dyDescent="0.25">
      <c r="B990" s="254"/>
      <c r="C990" s="129"/>
      <c r="D990" s="144"/>
      <c r="E990" s="112"/>
      <c r="F990" s="87">
        <f t="shared" si="46"/>
        <v>0</v>
      </c>
      <c r="G990" s="146"/>
      <c r="H990" s="130"/>
      <c r="I990" s="118" t="e">
        <f>VLOOKUP(H990,Presupuesto!$B$11:$C$565,2,0)</f>
        <v>#N/A</v>
      </c>
      <c r="J990" s="88" t="str">
        <f t="shared" si="47"/>
        <v>Lo Esencial de la Reforma Universitaria</v>
      </c>
      <c r="K990" s="88" t="s">
        <v>720</v>
      </c>
    </row>
    <row r="991" spans="2:11" hidden="1" x14ac:dyDescent="0.25">
      <c r="B991" s="254"/>
      <c r="C991" s="129"/>
      <c r="D991" s="144"/>
      <c r="E991" s="112"/>
      <c r="F991" s="87">
        <f t="shared" si="46"/>
        <v>0</v>
      </c>
      <c r="G991" s="146"/>
      <c r="H991" s="130"/>
      <c r="I991" s="118" t="e">
        <f>VLOOKUP(H991,Presupuesto!$B$11:$C$565,2,0)</f>
        <v>#N/A</v>
      </c>
      <c r="J991" s="88" t="str">
        <f t="shared" si="47"/>
        <v>Lo Esencial de la Reforma Universitaria</v>
      </c>
      <c r="K991" s="88" t="s">
        <v>729</v>
      </c>
    </row>
    <row r="992" spans="2:11" hidden="1" x14ac:dyDescent="0.25">
      <c r="B992" s="254"/>
      <c r="C992" s="129"/>
      <c r="D992" s="144"/>
      <c r="E992" s="112"/>
      <c r="F992" s="87">
        <f t="shared" si="46"/>
        <v>0</v>
      </c>
      <c r="G992" s="146"/>
      <c r="H992" s="130"/>
      <c r="I992" s="118" t="e">
        <f>VLOOKUP(H992,Presupuesto!$B$11:$C$565,2,0)</f>
        <v>#N/A</v>
      </c>
      <c r="J992" s="88" t="str">
        <f t="shared" si="47"/>
        <v>Lo Esencial de la Reforma Universitaria</v>
      </c>
      <c r="K992" s="88" t="s">
        <v>720</v>
      </c>
    </row>
    <row r="993" spans="2:11" hidden="1" x14ac:dyDescent="0.25">
      <c r="B993" s="254"/>
      <c r="C993" s="129"/>
      <c r="D993" s="144"/>
      <c r="E993" s="112"/>
      <c r="F993" s="87">
        <f t="shared" si="46"/>
        <v>0</v>
      </c>
      <c r="G993" s="146"/>
      <c r="H993" s="130"/>
      <c r="I993" s="118" t="e">
        <f>VLOOKUP(H993,Presupuesto!$B$11:$C$565,2,0)</f>
        <v>#N/A</v>
      </c>
      <c r="J993" s="88" t="str">
        <f t="shared" si="47"/>
        <v>Lo Esencial de la Reforma Universitaria</v>
      </c>
      <c r="K993" s="88" t="s">
        <v>720</v>
      </c>
    </row>
    <row r="994" spans="2:11" hidden="1" x14ac:dyDescent="0.25">
      <c r="B994" s="254"/>
      <c r="C994" s="129"/>
      <c r="D994" s="144"/>
      <c r="E994" s="112"/>
      <c r="F994" s="87">
        <f t="shared" si="46"/>
        <v>0</v>
      </c>
      <c r="G994" s="146"/>
      <c r="H994" s="130"/>
      <c r="I994" s="118" t="e">
        <f>VLOOKUP(H994,Presupuesto!$B$11:$C$565,2,0)</f>
        <v>#N/A</v>
      </c>
      <c r="J994" s="88" t="str">
        <f t="shared" si="47"/>
        <v>Lo Esencial de la Reforma Universitaria</v>
      </c>
      <c r="K994" s="88" t="s">
        <v>720</v>
      </c>
    </row>
    <row r="995" spans="2:11" hidden="1" x14ac:dyDescent="0.25">
      <c r="B995" s="254"/>
      <c r="C995" s="129"/>
      <c r="D995" s="144"/>
      <c r="E995" s="112"/>
      <c r="F995" s="87">
        <f t="shared" si="46"/>
        <v>0</v>
      </c>
      <c r="G995" s="146"/>
      <c r="H995" s="130"/>
      <c r="I995" s="118" t="e">
        <f>VLOOKUP(H995,Presupuesto!$B$11:$C$565,2,0)</f>
        <v>#N/A</v>
      </c>
      <c r="J995" s="88" t="str">
        <f t="shared" si="47"/>
        <v>Lo Esencial de la Reforma Universitaria</v>
      </c>
      <c r="K995" s="88" t="s">
        <v>720</v>
      </c>
    </row>
    <row r="996" spans="2:11" hidden="1" x14ac:dyDescent="0.25">
      <c r="B996" s="254"/>
      <c r="C996" s="129"/>
      <c r="D996" s="144"/>
      <c r="E996" s="112"/>
      <c r="F996" s="87">
        <f t="shared" si="46"/>
        <v>0</v>
      </c>
      <c r="G996" s="146"/>
      <c r="H996" s="130"/>
      <c r="I996" s="118" t="e">
        <f>VLOOKUP(H996,Presupuesto!$B$11:$C$565,2,0)</f>
        <v>#N/A</v>
      </c>
      <c r="J996" s="88" t="str">
        <f t="shared" si="47"/>
        <v>Lo Esencial de la Reforma Universitaria</v>
      </c>
      <c r="K996" s="88" t="s">
        <v>720</v>
      </c>
    </row>
    <row r="997" spans="2:11" hidden="1" x14ac:dyDescent="0.25">
      <c r="B997" s="254"/>
      <c r="C997" s="129"/>
      <c r="D997" s="144"/>
      <c r="E997" s="112"/>
      <c r="F997" s="87">
        <f t="shared" si="46"/>
        <v>0</v>
      </c>
      <c r="G997" s="146"/>
      <c r="H997" s="130"/>
      <c r="I997" s="118" t="e">
        <f>VLOOKUP(H997,Presupuesto!$B$11:$C$565,2,0)</f>
        <v>#N/A</v>
      </c>
      <c r="J997" s="88" t="str">
        <f t="shared" si="47"/>
        <v>Lo Esencial de la Reforma Universitaria</v>
      </c>
      <c r="K997" s="88" t="s">
        <v>720</v>
      </c>
    </row>
    <row r="998" spans="2:11" hidden="1" x14ac:dyDescent="0.25">
      <c r="B998" s="254"/>
      <c r="C998" s="129"/>
      <c r="D998" s="144"/>
      <c r="E998" s="112"/>
      <c r="F998" s="87">
        <f t="shared" si="46"/>
        <v>0</v>
      </c>
      <c r="G998" s="146"/>
      <c r="H998" s="130"/>
      <c r="I998" s="118" t="e">
        <f>VLOOKUP(H998,Presupuesto!$B$11:$C$565,2,0)</f>
        <v>#N/A</v>
      </c>
      <c r="J998" s="88" t="str">
        <f t="shared" si="47"/>
        <v>Lo Esencial de la Reforma Universitaria</v>
      </c>
      <c r="K998" s="88" t="s">
        <v>720</v>
      </c>
    </row>
    <row r="999" spans="2:11" hidden="1" x14ac:dyDescent="0.25">
      <c r="B999" s="254"/>
      <c r="C999" s="129"/>
      <c r="D999" s="144"/>
      <c r="E999" s="112"/>
      <c r="F999" s="87">
        <f t="shared" si="46"/>
        <v>0</v>
      </c>
      <c r="G999" s="146"/>
      <c r="H999" s="130"/>
      <c r="I999" s="118" t="e">
        <f>VLOOKUP(H999,Presupuesto!$B$11:$C$565,2,0)</f>
        <v>#N/A</v>
      </c>
      <c r="J999" s="88" t="str">
        <f t="shared" si="47"/>
        <v>Lo Esencial de la Reforma Universitaria</v>
      </c>
      <c r="K999" s="88" t="s">
        <v>720</v>
      </c>
    </row>
    <row r="1000" spans="2:11" hidden="1" x14ac:dyDescent="0.25">
      <c r="B1000" s="254"/>
      <c r="C1000" s="129"/>
      <c r="D1000" s="144"/>
      <c r="E1000" s="112"/>
      <c r="F1000" s="87">
        <f t="shared" si="46"/>
        <v>0</v>
      </c>
      <c r="G1000" s="146"/>
      <c r="H1000" s="130"/>
      <c r="I1000" s="118" t="e">
        <f>VLOOKUP(H1000,Presupuesto!$B$11:$C$565,2,0)</f>
        <v>#N/A</v>
      </c>
      <c r="J1000" s="88" t="str">
        <f t="shared" si="47"/>
        <v>Lo Esencial de la Reforma Universitaria</v>
      </c>
      <c r="K1000" s="88" t="s">
        <v>720</v>
      </c>
    </row>
    <row r="1001" spans="2:11" hidden="1" x14ac:dyDescent="0.25">
      <c r="B1001" s="254"/>
      <c r="C1001" s="129"/>
      <c r="D1001" s="144"/>
      <c r="E1001" s="112"/>
      <c r="F1001" s="87">
        <f t="shared" si="46"/>
        <v>0</v>
      </c>
      <c r="G1001" s="146"/>
      <c r="H1001" s="130"/>
      <c r="I1001" s="118" t="e">
        <f>VLOOKUP(H1001,Presupuesto!$B$11:$C$565,2,0)</f>
        <v>#N/A</v>
      </c>
      <c r="J1001" s="88" t="str">
        <f t="shared" si="47"/>
        <v>Lo Esencial de la Reforma Universitaria</v>
      </c>
      <c r="K1001" s="88" t="s">
        <v>720</v>
      </c>
    </row>
    <row r="1002" spans="2:11" hidden="1" x14ac:dyDescent="0.25">
      <c r="B1002" s="254"/>
      <c r="C1002" s="129"/>
      <c r="D1002" s="144"/>
      <c r="E1002" s="112"/>
      <c r="F1002" s="87">
        <f t="shared" si="46"/>
        <v>0</v>
      </c>
      <c r="G1002" s="146"/>
      <c r="H1002" s="130"/>
      <c r="I1002" s="118" t="e">
        <f>VLOOKUP(H1002,Presupuesto!$B$11:$C$565,2,0)</f>
        <v>#N/A</v>
      </c>
      <c r="J1002" s="88" t="str">
        <f t="shared" si="47"/>
        <v>Lo Esencial de la Reforma Universitaria</v>
      </c>
      <c r="K1002" s="88" t="s">
        <v>720</v>
      </c>
    </row>
    <row r="1003" spans="2:11" hidden="1" x14ac:dyDescent="0.25">
      <c r="B1003" s="254"/>
      <c r="C1003" s="129"/>
      <c r="D1003" s="144"/>
      <c r="E1003" s="112"/>
      <c r="F1003" s="87">
        <f t="shared" si="46"/>
        <v>0</v>
      </c>
      <c r="G1003" s="146"/>
      <c r="H1003" s="130"/>
      <c r="I1003" s="118" t="e">
        <f>VLOOKUP(H1003,Presupuesto!$B$11:$C$565,2,0)</f>
        <v>#N/A</v>
      </c>
      <c r="J1003" s="88" t="str">
        <f t="shared" si="47"/>
        <v>Lo Esencial de la Reforma Universitaria</v>
      </c>
      <c r="K1003" s="88" t="s">
        <v>720</v>
      </c>
    </row>
    <row r="1004" spans="2:11" hidden="1" x14ac:dyDescent="0.25">
      <c r="B1004" s="254"/>
      <c r="C1004" s="129"/>
      <c r="D1004" s="144"/>
      <c r="E1004" s="112"/>
      <c r="F1004" s="87">
        <f t="shared" si="46"/>
        <v>0</v>
      </c>
      <c r="G1004" s="146"/>
      <c r="H1004" s="130"/>
      <c r="I1004" s="118" t="e">
        <f>VLOOKUP(H1004,Presupuesto!$B$11:$C$565,2,0)</f>
        <v>#N/A</v>
      </c>
      <c r="J1004" s="88" t="str">
        <f t="shared" si="47"/>
        <v>Lo Esencial de la Reforma Universitaria</v>
      </c>
      <c r="K1004" s="88" t="s">
        <v>720</v>
      </c>
    </row>
    <row r="1005" spans="2:11" hidden="1" x14ac:dyDescent="0.25">
      <c r="B1005" s="254"/>
      <c r="C1005" s="129"/>
      <c r="D1005" s="144"/>
      <c r="E1005" s="112"/>
      <c r="F1005" s="87">
        <f t="shared" si="46"/>
        <v>0</v>
      </c>
      <c r="G1005" s="146"/>
      <c r="H1005" s="130"/>
      <c r="I1005" s="118" t="e">
        <f>VLOOKUP(H1005,Presupuesto!$B$11:$C$565,2,0)</f>
        <v>#N/A</v>
      </c>
      <c r="J1005" s="88" t="str">
        <f t="shared" si="47"/>
        <v>Lo Esencial de la Reforma Universitaria</v>
      </c>
      <c r="K1005" s="88" t="s">
        <v>720</v>
      </c>
    </row>
    <row r="1006" spans="2:11" hidden="1" x14ac:dyDescent="0.25">
      <c r="B1006" s="254"/>
      <c r="C1006" s="129"/>
      <c r="D1006" s="144"/>
      <c r="E1006" s="112"/>
      <c r="F1006" s="87">
        <f t="shared" si="46"/>
        <v>0</v>
      </c>
      <c r="G1006" s="146"/>
      <c r="H1006" s="130"/>
      <c r="I1006" s="118" t="e">
        <f>VLOOKUP(H1006,Presupuesto!$B$11:$C$565,2,0)</f>
        <v>#N/A</v>
      </c>
      <c r="J1006" s="88" t="str">
        <f t="shared" si="47"/>
        <v>Lo Esencial de la Reforma Universitaria</v>
      </c>
      <c r="K1006" s="88" t="s">
        <v>720</v>
      </c>
    </row>
    <row r="1007" spans="2:11" hidden="1" x14ac:dyDescent="0.25">
      <c r="B1007" s="254"/>
      <c r="C1007" s="129"/>
      <c r="D1007" s="144"/>
      <c r="E1007" s="112"/>
      <c r="F1007" s="87">
        <f t="shared" si="46"/>
        <v>0</v>
      </c>
      <c r="G1007" s="146"/>
      <c r="H1007" s="130"/>
      <c r="I1007" s="118" t="e">
        <f>VLOOKUP(H1007,Presupuesto!$B$11:$C$565,2,0)</f>
        <v>#N/A</v>
      </c>
      <c r="J1007" s="88" t="str">
        <f t="shared" si="47"/>
        <v>Lo Esencial de la Reforma Universitaria</v>
      </c>
      <c r="K1007" s="88" t="s">
        <v>720</v>
      </c>
    </row>
    <row r="1008" spans="2:11" hidden="1" x14ac:dyDescent="0.25">
      <c r="B1008" s="254"/>
      <c r="C1008" s="131"/>
      <c r="D1008" s="137"/>
      <c r="E1008" s="108"/>
      <c r="F1008" s="87">
        <f t="shared" si="46"/>
        <v>0</v>
      </c>
      <c r="G1008" s="146"/>
      <c r="H1008" s="132"/>
      <c r="I1008" s="118" t="e">
        <f>VLOOKUP(H1008,Presupuesto!$B$11:$C$565,2,0)</f>
        <v>#N/A</v>
      </c>
      <c r="J1008" s="88" t="str">
        <f t="shared" si="47"/>
        <v>Lo Esencial de la Reforma Universitaria</v>
      </c>
      <c r="K1008" s="88" t="s">
        <v>720</v>
      </c>
    </row>
    <row r="1009" spans="2:11" hidden="1" x14ac:dyDescent="0.25">
      <c r="B1009" s="254"/>
      <c r="C1009" s="131"/>
      <c r="D1009" s="137"/>
      <c r="E1009" s="108"/>
      <c r="F1009" s="87">
        <f t="shared" si="46"/>
        <v>0</v>
      </c>
      <c r="G1009" s="146"/>
      <c r="H1009" s="132"/>
      <c r="I1009" s="118" t="e">
        <f>VLOOKUP(H1009,Presupuesto!$B$11:$C$565,2,0)</f>
        <v>#N/A</v>
      </c>
      <c r="J1009" s="88" t="str">
        <f t="shared" si="47"/>
        <v>Lo Esencial de la Reforma Universitaria</v>
      </c>
      <c r="K1009" s="88" t="s">
        <v>720</v>
      </c>
    </row>
    <row r="1010" spans="2:11" hidden="1" x14ac:dyDescent="0.25">
      <c r="B1010" s="254"/>
      <c r="C1010" s="131"/>
      <c r="D1010" s="137"/>
      <c r="E1010" s="108"/>
      <c r="F1010" s="87">
        <f t="shared" si="46"/>
        <v>0</v>
      </c>
      <c r="G1010" s="146"/>
      <c r="H1010" s="132"/>
      <c r="I1010" s="118" t="e">
        <f>VLOOKUP(H1010,Presupuesto!$B$11:$C$565,2,0)</f>
        <v>#N/A</v>
      </c>
      <c r="J1010" s="88" t="str">
        <f t="shared" si="47"/>
        <v>Lo Esencial de la Reforma Universitaria</v>
      </c>
      <c r="K1010" s="88" t="s">
        <v>720</v>
      </c>
    </row>
    <row r="1011" spans="2:11" hidden="1" x14ac:dyDescent="0.25">
      <c r="B1011" s="254"/>
      <c r="C1011" s="131"/>
      <c r="D1011" s="137"/>
      <c r="E1011" s="108"/>
      <c r="F1011" s="87">
        <f t="shared" si="46"/>
        <v>0</v>
      </c>
      <c r="G1011" s="146"/>
      <c r="H1011" s="132"/>
      <c r="I1011" s="118" t="e">
        <f>VLOOKUP(H1011,Presupuesto!$B$11:$C$565,2,0)</f>
        <v>#N/A</v>
      </c>
      <c r="J1011" s="88" t="str">
        <f t="shared" si="47"/>
        <v>Lo Esencial de la Reforma Universitaria</v>
      </c>
      <c r="K1011" s="88" t="s">
        <v>720</v>
      </c>
    </row>
    <row r="1012" spans="2:11" hidden="1" x14ac:dyDescent="0.25">
      <c r="B1012" s="254"/>
      <c r="C1012" s="131"/>
      <c r="D1012" s="137"/>
      <c r="E1012" s="108"/>
      <c r="F1012" s="87">
        <f t="shared" si="46"/>
        <v>0</v>
      </c>
      <c r="G1012" s="146"/>
      <c r="H1012" s="132"/>
      <c r="I1012" s="118" t="e">
        <f>VLOOKUP(H1012,Presupuesto!$B$11:$C$565,2,0)</f>
        <v>#N/A</v>
      </c>
      <c r="J1012" s="88" t="str">
        <f t="shared" si="47"/>
        <v>Lo Esencial de la Reforma Universitaria</v>
      </c>
      <c r="K1012" s="88" t="s">
        <v>720</v>
      </c>
    </row>
    <row r="1013" spans="2:11" hidden="1" x14ac:dyDescent="0.25">
      <c r="B1013" s="254"/>
      <c r="C1013" s="131"/>
      <c r="D1013" s="137"/>
      <c r="E1013" s="108"/>
      <c r="F1013" s="87">
        <f t="shared" si="46"/>
        <v>0</v>
      </c>
      <c r="G1013" s="146"/>
      <c r="H1013" s="132"/>
      <c r="I1013" s="118" t="e">
        <f>VLOOKUP(H1013,Presupuesto!$B$11:$C$565,2,0)</f>
        <v>#N/A</v>
      </c>
      <c r="J1013" s="88" t="str">
        <f t="shared" si="47"/>
        <v>Lo Esencial de la Reforma Universitaria</v>
      </c>
      <c r="K1013" s="88" t="s">
        <v>720</v>
      </c>
    </row>
    <row r="1014" spans="2:11" hidden="1" x14ac:dyDescent="0.25">
      <c r="B1014" s="254"/>
      <c r="C1014" s="131"/>
      <c r="D1014" s="137"/>
      <c r="E1014" s="108"/>
      <c r="F1014" s="87">
        <f t="shared" si="46"/>
        <v>0</v>
      </c>
      <c r="G1014" s="146"/>
      <c r="H1014" s="132"/>
      <c r="I1014" s="118" t="e">
        <f>VLOOKUP(H1014,Presupuesto!$B$11:$C$565,2,0)</f>
        <v>#N/A</v>
      </c>
      <c r="J1014" s="88" t="str">
        <f t="shared" si="47"/>
        <v>Lo Esencial de la Reforma Universitaria</v>
      </c>
      <c r="K1014" s="88" t="s">
        <v>720</v>
      </c>
    </row>
    <row r="1015" spans="2:11" hidden="1" x14ac:dyDescent="0.25">
      <c r="B1015" s="254"/>
      <c r="C1015" s="131"/>
      <c r="D1015" s="137"/>
      <c r="E1015" s="108"/>
      <c r="F1015" s="87">
        <f t="shared" si="46"/>
        <v>0</v>
      </c>
      <c r="G1015" s="146"/>
      <c r="H1015" s="132"/>
      <c r="I1015" s="118" t="e">
        <f>VLOOKUP(H1015,Presupuesto!$B$11:$C$565,2,0)</f>
        <v>#N/A</v>
      </c>
      <c r="J1015" s="88" t="str">
        <f t="shared" si="47"/>
        <v>Lo Esencial de la Reforma Universitaria</v>
      </c>
      <c r="K1015" s="88" t="s">
        <v>720</v>
      </c>
    </row>
    <row r="1016" spans="2:11" hidden="1" x14ac:dyDescent="0.25">
      <c r="B1016" s="254"/>
      <c r="C1016" s="133"/>
      <c r="D1016" s="137"/>
      <c r="E1016" s="108"/>
      <c r="F1016" s="87">
        <f t="shared" si="46"/>
        <v>0</v>
      </c>
      <c r="G1016" s="146"/>
      <c r="H1016" s="134"/>
      <c r="I1016" s="118" t="e">
        <f>VLOOKUP(H1016,Presupuesto!$B$11:$C$565,2,0)</f>
        <v>#N/A</v>
      </c>
      <c r="J1016" s="88" t="str">
        <f t="shared" si="47"/>
        <v>Lo Esencial de la Reforma Universitaria</v>
      </c>
      <c r="K1016" s="88" t="s">
        <v>732</v>
      </c>
    </row>
    <row r="1017" spans="2:11" hidden="1" x14ac:dyDescent="0.25">
      <c r="B1017" s="254"/>
      <c r="C1017" s="133"/>
      <c r="D1017" s="137"/>
      <c r="E1017" s="108"/>
      <c r="F1017" s="87">
        <f t="shared" si="46"/>
        <v>0</v>
      </c>
      <c r="G1017" s="146"/>
      <c r="H1017" s="134"/>
      <c r="I1017" s="118" t="e">
        <f>VLOOKUP(H1017,Presupuesto!$B$11:$C$565,2,0)</f>
        <v>#N/A</v>
      </c>
      <c r="J1017" s="88" t="str">
        <f t="shared" si="47"/>
        <v>Lo Esencial de la Reforma Universitaria</v>
      </c>
      <c r="K1017" s="88" t="s">
        <v>720</v>
      </c>
    </row>
    <row r="1018" spans="2:11" hidden="1" x14ac:dyDescent="0.25">
      <c r="B1018" s="254"/>
      <c r="C1018" s="133"/>
      <c r="D1018" s="137"/>
      <c r="E1018" s="108"/>
      <c r="F1018" s="87">
        <f t="shared" si="46"/>
        <v>0</v>
      </c>
      <c r="G1018" s="146"/>
      <c r="H1018" s="134"/>
      <c r="I1018" s="118" t="e">
        <f>VLOOKUP(H1018,Presupuesto!$B$11:$C$565,2,0)</f>
        <v>#N/A</v>
      </c>
      <c r="J1018" s="88" t="str">
        <f t="shared" si="47"/>
        <v>Lo Esencial de la Reforma Universitaria</v>
      </c>
      <c r="K1018" s="88" t="s">
        <v>720</v>
      </c>
    </row>
    <row r="1019" spans="2:11" hidden="1" x14ac:dyDescent="0.25">
      <c r="B1019" s="254"/>
      <c r="C1019" s="133"/>
      <c r="D1019" s="137"/>
      <c r="E1019" s="108"/>
      <c r="F1019" s="87">
        <f t="shared" si="46"/>
        <v>0</v>
      </c>
      <c r="G1019" s="146"/>
      <c r="H1019" s="134"/>
      <c r="I1019" s="118" t="e">
        <f>VLOOKUP(H1019,Presupuesto!$B$11:$C$565,2,0)</f>
        <v>#N/A</v>
      </c>
      <c r="J1019" s="88" t="str">
        <f t="shared" si="47"/>
        <v>Lo Esencial de la Reforma Universitaria</v>
      </c>
      <c r="K1019" s="88" t="s">
        <v>720</v>
      </c>
    </row>
    <row r="1020" spans="2:11" ht="15.75" hidden="1" thickBot="1" x14ac:dyDescent="0.3">
      <c r="B1020" s="254"/>
      <c r="C1020" s="135"/>
      <c r="D1020" s="145"/>
      <c r="E1020" s="93"/>
      <c r="F1020" s="95">
        <f t="shared" si="46"/>
        <v>0</v>
      </c>
      <c r="G1020" s="147"/>
      <c r="H1020" s="136"/>
      <c r="I1020" s="120" t="e">
        <f>VLOOKUP(H1020,Presupuesto!$B$11:$C$565,2,0)</f>
        <v>#N/A</v>
      </c>
      <c r="J1020" s="96" t="str">
        <f t="shared" si="47"/>
        <v>Lo Esencial de la Reforma Universitaria</v>
      </c>
      <c r="K1020" s="113" t="s">
        <v>719</v>
      </c>
    </row>
    <row r="1021" spans="2:11" x14ac:dyDescent="0.25">
      <c r="B1021" s="254"/>
      <c r="C1021" s="254"/>
      <c r="D1021" s="254"/>
      <c r="E1021" s="254"/>
      <c r="F1021" s="254"/>
      <c r="G1021" s="243"/>
      <c r="H1021" s="254"/>
      <c r="I1021" s="254"/>
      <c r="J1021" s="254"/>
      <c r="K1021" s="254"/>
    </row>
    <row r="1022" spans="2:11" ht="15.75" thickBot="1" x14ac:dyDescent="0.3">
      <c r="B1022" s="254"/>
      <c r="C1022" s="254"/>
      <c r="D1022" s="254"/>
      <c r="E1022" s="254"/>
      <c r="F1022" s="254"/>
      <c r="G1022" s="243"/>
      <c r="H1022" s="254"/>
      <c r="I1022" s="254"/>
      <c r="J1022" s="254"/>
      <c r="K1022" s="254"/>
    </row>
    <row r="1023" spans="2:11" ht="15.75" thickBot="1" x14ac:dyDescent="0.3">
      <c r="B1023" s="254"/>
      <c r="C1023" s="143" t="s">
        <v>1385</v>
      </c>
      <c r="D1023" s="231">
        <f>SUM(F1030:F1064)</f>
        <v>149340</v>
      </c>
      <c r="E1023" s="254"/>
      <c r="F1023" s="68"/>
      <c r="G1023" s="72"/>
      <c r="H1023" s="68"/>
      <c r="I1023" s="68"/>
      <c r="J1023" s="254"/>
      <c r="K1023" s="254"/>
    </row>
    <row r="1024" spans="2:11" x14ac:dyDescent="0.25">
      <c r="B1024" s="254"/>
      <c r="C1024" s="68"/>
      <c r="D1024" s="31"/>
      <c r="E1024" s="84"/>
      <c r="F1024" s="84"/>
      <c r="G1024" s="84"/>
      <c r="H1024" s="69"/>
      <c r="I1024" s="69"/>
      <c r="J1024" s="69"/>
      <c r="K1024" s="102"/>
    </row>
    <row r="1025" spans="2:11" x14ac:dyDescent="0.25">
      <c r="B1025" s="254"/>
      <c r="C1025" s="68"/>
      <c r="D1025" s="31"/>
      <c r="E1025" s="84"/>
      <c r="F1025" s="84"/>
      <c r="G1025" s="84"/>
      <c r="H1025" s="69"/>
      <c r="I1025" s="69"/>
      <c r="J1025" s="69"/>
      <c r="K1025" s="102"/>
    </row>
    <row r="1026" spans="2:11" ht="15.75" x14ac:dyDescent="0.25">
      <c r="B1026" s="254"/>
      <c r="C1026" s="172" t="s">
        <v>1309</v>
      </c>
      <c r="D1026" s="230" t="s">
        <v>1430</v>
      </c>
      <c r="E1026" s="84"/>
      <c r="F1026" s="84"/>
      <c r="G1026" s="84"/>
      <c r="H1026" s="69"/>
      <c r="I1026" s="69"/>
      <c r="J1026" s="69"/>
      <c r="K1026" s="102"/>
    </row>
    <row r="1027" spans="2:11" ht="18.75" x14ac:dyDescent="0.25">
      <c r="B1027" s="254"/>
      <c r="C1027" s="173" t="str">
        <f>IFERROR(VLOOKUP(D1026,'1. Desarrollo e Innov. Curricu.'!$F:$G,2,FALSE),IFERROR(VLOOKUP(D1026,'2. Investigación Científica'!$F:$G,2,FALSE),IFERROR(VLOOKUP(D1026,'3. Vinculación Univ. Sociedad'!$F:$G,2,FALSE),IFERROR(VLOOKUP(D1026,'4. Docencia y Profesorado Univ.'!$F:$G,2,FALSE),IFERROR(VLOOKUP(D1026,'5. Estudiantes y Graduados'!$F:$G,2,FALSE),IFERROR(VLOOKUP(D1026,'11. Gestion Administrativa'!$F:$G,2,FALSE),IFERROR(VLOOKUP(D1026,'13. Gestión Académica'!$F:$G,2,FALSE),IFERROR(VLOOKUP(D1026,'9. Asegura. de la Calid. y M'!$F:$G,2,FALSE),IFERROR(VLOOKUP(D1026,'6. Gestión del Conocimiento'!$F:$G,2,FALSE),IFERROR(VLOOKUP(D1026,'15. Gobernabilidad y Proceso...'!$F:$G,2,FALSE),IFERROR(VLOOKUP(D1026,'12. Gestión del Talento Humano'!$F:$G,2,FALSE),IFERROR(VLOOKUP(D1026,'14. Internacional... de la E.S.'!$F:$G,2,FALSE),IFERROR(VLOOKUP(D1026,'10. Posgrado'!$F:$G,2,FALSE),IFERROR(VLOOKUP(D1026,'17. Gestión TIC'!$F:$G,2,FALSE),IFERROR(VLOOKUP(D1026,'16. Desa. del Sistema Educ.Sup.'!$F:$G,2,FALSE),IFERROR(VLOOKUP(D1026,'8. Cultura de Inno. Insti...'!$F:$G,2,FALSE),VLOOKUP(D1026,'7. Lo Esencial de la Reforma U.'!$F:$G,2,0)))))))))))))))))</f>
        <v>30. Semana de la Carrera de Letras (abril).</v>
      </c>
      <c r="D1027" s="31"/>
      <c r="E1027" s="84"/>
      <c r="F1027" s="84"/>
      <c r="G1027" s="84"/>
      <c r="H1027" s="69"/>
      <c r="I1027" s="69"/>
      <c r="J1027" s="69"/>
      <c r="K1027" s="102"/>
    </row>
    <row r="1028" spans="2:11" ht="15.75" thickBot="1" x14ac:dyDescent="0.3">
      <c r="B1028" s="254"/>
      <c r="C1028" s="254"/>
      <c r="D1028" s="254"/>
      <c r="E1028" s="254"/>
      <c r="F1028" s="84"/>
      <c r="G1028" s="69"/>
      <c r="H1028" s="69"/>
      <c r="I1028" s="69"/>
      <c r="J1028" s="254"/>
      <c r="K1028" s="254"/>
    </row>
    <row r="1029" spans="2:11" ht="30.75" thickBot="1" x14ac:dyDescent="0.3">
      <c r="B1029" s="254"/>
      <c r="C1029" s="117" t="s">
        <v>1311</v>
      </c>
      <c r="D1029" s="117" t="s">
        <v>99</v>
      </c>
      <c r="E1029" s="124" t="s">
        <v>1313</v>
      </c>
      <c r="F1029" s="123" t="s">
        <v>1314</v>
      </c>
      <c r="G1029" s="121" t="s">
        <v>1315</v>
      </c>
      <c r="H1029" s="124" t="s">
        <v>1316</v>
      </c>
      <c r="I1029" s="121" t="s">
        <v>711</v>
      </c>
      <c r="J1029" s="121" t="s">
        <v>1317</v>
      </c>
      <c r="K1029" s="121" t="s">
        <v>1318</v>
      </c>
    </row>
    <row r="1030" spans="2:11" hidden="1" x14ac:dyDescent="0.25">
      <c r="B1030" s="254"/>
      <c r="C1030" s="183" t="s">
        <v>1284</v>
      </c>
      <c r="D1030" s="184"/>
      <c r="E1030" s="182">
        <f>HLOOKUP(C1030,$AH$2:$BU$3,2,0)</f>
        <v>620</v>
      </c>
      <c r="F1030" s="87">
        <f t="shared" ref="F1030:F1064" si="48">D1030*E1030</f>
        <v>0</v>
      </c>
      <c r="G1030" s="146"/>
      <c r="H1030" s="130"/>
      <c r="I1030" s="118" t="e">
        <f>VLOOKUP(H1030,Presupuesto!$B$11:$C$565,2,0)</f>
        <v>#N/A</v>
      </c>
      <c r="J1030" s="181" t="s">
        <v>81</v>
      </c>
      <c r="K1030" s="88" t="s">
        <v>719</v>
      </c>
    </row>
    <row r="1031" spans="2:11" x14ac:dyDescent="0.25">
      <c r="B1031" s="254"/>
      <c r="C1031" s="129" t="s">
        <v>1427</v>
      </c>
      <c r="D1031" s="144">
        <v>30</v>
      </c>
      <c r="E1031" s="112">
        <v>1000</v>
      </c>
      <c r="F1031" s="87">
        <f t="shared" si="48"/>
        <v>30000</v>
      </c>
      <c r="G1031" s="146" t="s">
        <v>703</v>
      </c>
      <c r="H1031" s="130" t="s">
        <v>268</v>
      </c>
      <c r="I1031" s="118" t="str">
        <f>VLOOKUP(H1031,Presupuesto!$B$11:$C$565,2,0)</f>
        <v>OTROS ALQUILERES</v>
      </c>
      <c r="J1031" s="88" t="str">
        <f>$J$810</f>
        <v>Lo Esencial de la Reforma Universitaria</v>
      </c>
      <c r="K1031" s="88" t="s">
        <v>723</v>
      </c>
    </row>
    <row r="1032" spans="2:11" x14ac:dyDescent="0.25">
      <c r="B1032" s="254"/>
      <c r="C1032" s="129" t="s">
        <v>1393</v>
      </c>
      <c r="D1032" s="144">
        <v>200</v>
      </c>
      <c r="E1032" s="112">
        <v>70</v>
      </c>
      <c r="F1032" s="87">
        <f t="shared" si="48"/>
        <v>14000</v>
      </c>
      <c r="G1032" s="146" t="s">
        <v>703</v>
      </c>
      <c r="H1032" s="130" t="s">
        <v>361</v>
      </c>
      <c r="I1032" s="118" t="str">
        <f>VLOOKUP(H1032,Presupuesto!$B$11:$C$565,2,0)</f>
        <v>ALIMENTOS B EBIDAS PARA PERSONAS</v>
      </c>
      <c r="J1032" s="88" t="str">
        <f t="shared" ref="J1032:J1064" si="49">$J$810</f>
        <v>Lo Esencial de la Reforma Universitaria</v>
      </c>
      <c r="K1032" s="88" t="s">
        <v>723</v>
      </c>
    </row>
    <row r="1033" spans="2:11" x14ac:dyDescent="0.25">
      <c r="B1033" s="254"/>
      <c r="C1033" s="129" t="s">
        <v>1421</v>
      </c>
      <c r="D1033" s="144">
        <v>200</v>
      </c>
      <c r="E1033" s="112">
        <v>25</v>
      </c>
      <c r="F1033" s="87">
        <f t="shared" si="48"/>
        <v>5000</v>
      </c>
      <c r="G1033" s="146" t="s">
        <v>703</v>
      </c>
      <c r="H1033" s="130" t="s">
        <v>308</v>
      </c>
      <c r="I1033" s="118" t="str">
        <f>VLOOKUP(H1033,Presupuesto!$B$11:$C$565,2,0)</f>
        <v>IMPRENTA Y PUBLICIDAD Y REPRODUC.</v>
      </c>
      <c r="J1033" s="88" t="str">
        <f t="shared" si="49"/>
        <v>Lo Esencial de la Reforma Universitaria</v>
      </c>
      <c r="K1033" s="88" t="s">
        <v>723</v>
      </c>
    </row>
    <row r="1034" spans="2:11" x14ac:dyDescent="0.25">
      <c r="B1034" s="254"/>
      <c r="C1034" s="129" t="s">
        <v>1387</v>
      </c>
      <c r="D1034" s="144">
        <v>2</v>
      </c>
      <c r="E1034" s="112">
        <v>10500</v>
      </c>
      <c r="F1034" s="87">
        <f t="shared" si="48"/>
        <v>21000</v>
      </c>
      <c r="G1034" s="146" t="s">
        <v>703</v>
      </c>
      <c r="H1034" s="130" t="s">
        <v>332</v>
      </c>
      <c r="I1034" s="118" t="str">
        <f>VLOOKUP(H1034,Presupuesto!$B$11:$C$565,2,0)</f>
        <v>PASAJES AL EXTERIOR</v>
      </c>
      <c r="J1034" s="88" t="str">
        <f t="shared" si="49"/>
        <v>Lo Esencial de la Reforma Universitaria</v>
      </c>
      <c r="K1034" s="88" t="s">
        <v>723</v>
      </c>
    </row>
    <row r="1035" spans="2:11" x14ac:dyDescent="0.25">
      <c r="B1035" s="254"/>
      <c r="C1035" s="129" t="s">
        <v>1423</v>
      </c>
      <c r="D1035" s="144">
        <v>8</v>
      </c>
      <c r="E1035" s="112">
        <v>3105</v>
      </c>
      <c r="F1035" s="87">
        <f t="shared" si="48"/>
        <v>24840</v>
      </c>
      <c r="G1035" s="146" t="s">
        <v>703</v>
      </c>
      <c r="H1035" s="130" t="s">
        <v>323</v>
      </c>
      <c r="I1035" s="118" t="str">
        <f>VLOOKUP(H1035,Presupuesto!$B$11:$C$565,2,0)</f>
        <v>OTROS SERVICIOS COMERCIALES Y FINANCIEROS</v>
      </c>
      <c r="J1035" s="88" t="str">
        <f t="shared" si="49"/>
        <v>Lo Esencial de la Reforma Universitaria</v>
      </c>
      <c r="K1035" s="88" t="s">
        <v>723</v>
      </c>
    </row>
    <row r="1036" spans="2:11" x14ac:dyDescent="0.25">
      <c r="B1036" s="254"/>
      <c r="C1036" s="129" t="s">
        <v>1431</v>
      </c>
      <c r="D1036" s="144">
        <v>9</v>
      </c>
      <c r="E1036" s="112">
        <v>500</v>
      </c>
      <c r="F1036" s="87">
        <f t="shared" si="48"/>
        <v>4500</v>
      </c>
      <c r="G1036" s="146" t="s">
        <v>703</v>
      </c>
      <c r="H1036" s="130" t="s">
        <v>323</v>
      </c>
      <c r="I1036" s="118" t="str">
        <f>VLOOKUP(H1036,Presupuesto!$B$11:$C$565,2,0)</f>
        <v>OTROS SERVICIOS COMERCIALES Y FINANCIEROS</v>
      </c>
      <c r="J1036" s="88" t="str">
        <f t="shared" si="49"/>
        <v>Lo Esencial de la Reforma Universitaria</v>
      </c>
      <c r="K1036" s="88" t="s">
        <v>723</v>
      </c>
    </row>
    <row r="1037" spans="2:11" x14ac:dyDescent="0.25">
      <c r="B1037" s="254"/>
      <c r="C1037" s="129" t="s">
        <v>1416</v>
      </c>
      <c r="D1037" s="144">
        <v>1</v>
      </c>
      <c r="E1037" s="112">
        <v>50000</v>
      </c>
      <c r="F1037" s="87">
        <f t="shared" si="48"/>
        <v>50000</v>
      </c>
      <c r="G1037" s="146" t="s">
        <v>703</v>
      </c>
      <c r="H1037" s="130" t="s">
        <v>352</v>
      </c>
      <c r="I1037" s="118" t="str">
        <f>VLOOKUP(H1037,Presupuesto!$B$11:$C$565,2,0)</f>
        <v>SERVICIOS CEREMONIAL Y PROTOCOLO</v>
      </c>
      <c r="J1037" s="88" t="str">
        <f t="shared" si="49"/>
        <v>Lo Esencial de la Reforma Universitaria</v>
      </c>
      <c r="K1037" s="88" t="s">
        <v>723</v>
      </c>
    </row>
    <row r="1038" spans="2:11" hidden="1" x14ac:dyDescent="0.25">
      <c r="B1038" s="254"/>
      <c r="C1038" s="129"/>
      <c r="D1038" s="144"/>
      <c r="E1038" s="112"/>
      <c r="F1038" s="87">
        <f t="shared" si="48"/>
        <v>0</v>
      </c>
      <c r="G1038" s="146"/>
      <c r="H1038" s="130"/>
      <c r="I1038" s="118" t="e">
        <f>VLOOKUP(H1038,Presupuesto!$B$11:$C$565,2,0)</f>
        <v>#N/A</v>
      </c>
      <c r="J1038" s="88" t="str">
        <f t="shared" si="49"/>
        <v>Lo Esencial de la Reforma Universitaria</v>
      </c>
      <c r="K1038" s="88" t="s">
        <v>720</v>
      </c>
    </row>
    <row r="1039" spans="2:11" hidden="1" x14ac:dyDescent="0.25">
      <c r="B1039" s="254"/>
      <c r="C1039" s="129"/>
      <c r="D1039" s="144"/>
      <c r="E1039" s="112"/>
      <c r="F1039" s="87">
        <f t="shared" si="48"/>
        <v>0</v>
      </c>
      <c r="G1039" s="146"/>
      <c r="H1039" s="130"/>
      <c r="I1039" s="118" t="e">
        <f>VLOOKUP(H1039,Presupuesto!$B$11:$C$565,2,0)</f>
        <v>#N/A</v>
      </c>
      <c r="J1039" s="88" t="str">
        <f t="shared" si="49"/>
        <v>Lo Esencial de la Reforma Universitaria</v>
      </c>
      <c r="K1039" s="88" t="s">
        <v>720</v>
      </c>
    </row>
    <row r="1040" spans="2:11" hidden="1" x14ac:dyDescent="0.25">
      <c r="B1040" s="254"/>
      <c r="C1040" s="129"/>
      <c r="D1040" s="144"/>
      <c r="E1040" s="112"/>
      <c r="F1040" s="87">
        <f t="shared" si="48"/>
        <v>0</v>
      </c>
      <c r="G1040" s="146"/>
      <c r="H1040" s="130"/>
      <c r="I1040" s="118" t="e">
        <f>VLOOKUP(H1040,Presupuesto!$B$11:$C$565,2,0)</f>
        <v>#N/A</v>
      </c>
      <c r="J1040" s="88" t="str">
        <f t="shared" si="49"/>
        <v>Lo Esencial de la Reforma Universitaria</v>
      </c>
      <c r="K1040" s="88" t="s">
        <v>720</v>
      </c>
    </row>
    <row r="1041" spans="2:11" hidden="1" x14ac:dyDescent="0.25">
      <c r="B1041" s="254"/>
      <c r="C1041" s="129"/>
      <c r="D1041" s="144"/>
      <c r="E1041" s="112"/>
      <c r="F1041" s="87">
        <f t="shared" si="48"/>
        <v>0</v>
      </c>
      <c r="G1041" s="146"/>
      <c r="H1041" s="130"/>
      <c r="I1041" s="118" t="e">
        <f>VLOOKUP(H1041,Presupuesto!$B$11:$C$565,2,0)</f>
        <v>#N/A</v>
      </c>
      <c r="J1041" s="88" t="str">
        <f t="shared" si="49"/>
        <v>Lo Esencial de la Reforma Universitaria</v>
      </c>
      <c r="K1041" s="88" t="s">
        <v>720</v>
      </c>
    </row>
    <row r="1042" spans="2:11" hidden="1" x14ac:dyDescent="0.25">
      <c r="B1042" s="254"/>
      <c r="C1042" s="129"/>
      <c r="D1042" s="144"/>
      <c r="E1042" s="112"/>
      <c r="F1042" s="87">
        <f t="shared" si="48"/>
        <v>0</v>
      </c>
      <c r="G1042" s="146"/>
      <c r="H1042" s="130"/>
      <c r="I1042" s="118" t="e">
        <f>VLOOKUP(H1042,Presupuesto!$B$11:$C$565,2,0)</f>
        <v>#N/A</v>
      </c>
      <c r="J1042" s="88" t="str">
        <f t="shared" si="49"/>
        <v>Lo Esencial de la Reforma Universitaria</v>
      </c>
      <c r="K1042" s="88" t="s">
        <v>720</v>
      </c>
    </row>
    <row r="1043" spans="2:11" hidden="1" x14ac:dyDescent="0.25">
      <c r="B1043" s="254"/>
      <c r="C1043" s="129"/>
      <c r="D1043" s="144"/>
      <c r="E1043" s="112"/>
      <c r="F1043" s="87">
        <f t="shared" si="48"/>
        <v>0</v>
      </c>
      <c r="G1043" s="146"/>
      <c r="H1043" s="130"/>
      <c r="I1043" s="118" t="e">
        <f>VLOOKUP(H1043,Presupuesto!$B$11:$C$565,2,0)</f>
        <v>#N/A</v>
      </c>
      <c r="J1043" s="88" t="str">
        <f t="shared" si="49"/>
        <v>Lo Esencial de la Reforma Universitaria</v>
      </c>
      <c r="K1043" s="88" t="s">
        <v>720</v>
      </c>
    </row>
    <row r="1044" spans="2:11" hidden="1" x14ac:dyDescent="0.25">
      <c r="B1044" s="254"/>
      <c r="C1044" s="129"/>
      <c r="D1044" s="144"/>
      <c r="E1044" s="112"/>
      <c r="F1044" s="87">
        <f t="shared" si="48"/>
        <v>0</v>
      </c>
      <c r="G1044" s="146"/>
      <c r="H1044" s="130"/>
      <c r="I1044" s="118" t="e">
        <f>VLOOKUP(H1044,Presupuesto!$B$11:$C$565,2,0)</f>
        <v>#N/A</v>
      </c>
      <c r="J1044" s="88" t="str">
        <f t="shared" si="49"/>
        <v>Lo Esencial de la Reforma Universitaria</v>
      </c>
      <c r="K1044" s="88" t="s">
        <v>720</v>
      </c>
    </row>
    <row r="1045" spans="2:11" hidden="1" x14ac:dyDescent="0.25">
      <c r="B1045" s="254"/>
      <c r="C1045" s="129"/>
      <c r="D1045" s="144"/>
      <c r="E1045" s="112"/>
      <c r="F1045" s="87">
        <f t="shared" si="48"/>
        <v>0</v>
      </c>
      <c r="G1045" s="146"/>
      <c r="H1045" s="130"/>
      <c r="I1045" s="118" t="e">
        <f>VLOOKUP(H1045,Presupuesto!$B$11:$C$565,2,0)</f>
        <v>#N/A</v>
      </c>
      <c r="J1045" s="88" t="str">
        <f t="shared" si="49"/>
        <v>Lo Esencial de la Reforma Universitaria</v>
      </c>
      <c r="K1045" s="88" t="s">
        <v>720</v>
      </c>
    </row>
    <row r="1046" spans="2:11" hidden="1" x14ac:dyDescent="0.25">
      <c r="B1046" s="254"/>
      <c r="C1046" s="129"/>
      <c r="D1046" s="144"/>
      <c r="E1046" s="112"/>
      <c r="F1046" s="87">
        <f t="shared" si="48"/>
        <v>0</v>
      </c>
      <c r="G1046" s="146"/>
      <c r="H1046" s="130"/>
      <c r="I1046" s="118" t="e">
        <f>VLOOKUP(H1046,Presupuesto!$B$11:$C$565,2,0)</f>
        <v>#N/A</v>
      </c>
      <c r="J1046" s="88" t="str">
        <f t="shared" si="49"/>
        <v>Lo Esencial de la Reforma Universitaria</v>
      </c>
      <c r="K1046" s="88" t="s">
        <v>720</v>
      </c>
    </row>
    <row r="1047" spans="2:11" hidden="1" x14ac:dyDescent="0.25">
      <c r="B1047" s="254"/>
      <c r="C1047" s="129"/>
      <c r="D1047" s="144"/>
      <c r="E1047" s="112"/>
      <c r="F1047" s="87">
        <f t="shared" si="48"/>
        <v>0</v>
      </c>
      <c r="G1047" s="146"/>
      <c r="H1047" s="130"/>
      <c r="I1047" s="118" t="e">
        <f>VLOOKUP(H1047,Presupuesto!$B$11:$C$565,2,0)</f>
        <v>#N/A</v>
      </c>
      <c r="J1047" s="88" t="str">
        <f t="shared" si="49"/>
        <v>Lo Esencial de la Reforma Universitaria</v>
      </c>
      <c r="K1047" s="88" t="s">
        <v>720</v>
      </c>
    </row>
    <row r="1048" spans="2:11" hidden="1" x14ac:dyDescent="0.25">
      <c r="B1048" s="254"/>
      <c r="C1048" s="129"/>
      <c r="D1048" s="144"/>
      <c r="E1048" s="112"/>
      <c r="F1048" s="87">
        <f t="shared" si="48"/>
        <v>0</v>
      </c>
      <c r="G1048" s="146"/>
      <c r="H1048" s="130"/>
      <c r="I1048" s="118" t="e">
        <f>VLOOKUP(H1048,Presupuesto!$B$11:$C$565,2,0)</f>
        <v>#N/A</v>
      </c>
      <c r="J1048" s="88" t="str">
        <f t="shared" si="49"/>
        <v>Lo Esencial de la Reforma Universitaria</v>
      </c>
      <c r="K1048" s="88" t="s">
        <v>720</v>
      </c>
    </row>
    <row r="1049" spans="2:11" hidden="1" x14ac:dyDescent="0.25">
      <c r="B1049" s="254"/>
      <c r="C1049" s="129"/>
      <c r="D1049" s="144"/>
      <c r="E1049" s="112"/>
      <c r="F1049" s="87">
        <f t="shared" si="48"/>
        <v>0</v>
      </c>
      <c r="G1049" s="146"/>
      <c r="H1049" s="130"/>
      <c r="I1049" s="118" t="e">
        <f>VLOOKUP(H1049,Presupuesto!$B$11:$C$565,2,0)</f>
        <v>#N/A</v>
      </c>
      <c r="J1049" s="88" t="str">
        <f t="shared" si="49"/>
        <v>Lo Esencial de la Reforma Universitaria</v>
      </c>
      <c r="K1049" s="88" t="s">
        <v>720</v>
      </c>
    </row>
    <row r="1050" spans="2:11" hidden="1" x14ac:dyDescent="0.25">
      <c r="B1050" s="254"/>
      <c r="C1050" s="129"/>
      <c r="D1050" s="144"/>
      <c r="E1050" s="112"/>
      <c r="F1050" s="87">
        <f t="shared" si="48"/>
        <v>0</v>
      </c>
      <c r="G1050" s="146"/>
      <c r="H1050" s="130"/>
      <c r="I1050" s="118" t="e">
        <f>VLOOKUP(H1050,Presupuesto!$B$11:$C$565,2,0)</f>
        <v>#N/A</v>
      </c>
      <c r="J1050" s="88" t="str">
        <f t="shared" si="49"/>
        <v>Lo Esencial de la Reforma Universitaria</v>
      </c>
      <c r="K1050" s="88" t="s">
        <v>720</v>
      </c>
    </row>
    <row r="1051" spans="2:11" hidden="1" x14ac:dyDescent="0.25">
      <c r="B1051" s="254"/>
      <c r="C1051" s="129"/>
      <c r="D1051" s="144"/>
      <c r="E1051" s="112"/>
      <c r="F1051" s="87">
        <f t="shared" si="48"/>
        <v>0</v>
      </c>
      <c r="G1051" s="146"/>
      <c r="H1051" s="130"/>
      <c r="I1051" s="118" t="e">
        <f>VLOOKUP(H1051,Presupuesto!$B$11:$C$565,2,0)</f>
        <v>#N/A</v>
      </c>
      <c r="J1051" s="88" t="str">
        <f t="shared" si="49"/>
        <v>Lo Esencial de la Reforma Universitaria</v>
      </c>
      <c r="K1051" s="88" t="s">
        <v>720</v>
      </c>
    </row>
    <row r="1052" spans="2:11" hidden="1" x14ac:dyDescent="0.25">
      <c r="B1052" s="254"/>
      <c r="C1052" s="131"/>
      <c r="D1052" s="137"/>
      <c r="E1052" s="108"/>
      <c r="F1052" s="87">
        <f t="shared" si="48"/>
        <v>0</v>
      </c>
      <c r="G1052" s="146"/>
      <c r="H1052" s="132"/>
      <c r="I1052" s="118" t="e">
        <f>VLOOKUP(H1052,Presupuesto!$B$11:$C$565,2,0)</f>
        <v>#N/A</v>
      </c>
      <c r="J1052" s="88" t="str">
        <f t="shared" si="49"/>
        <v>Lo Esencial de la Reforma Universitaria</v>
      </c>
      <c r="K1052" s="88" t="s">
        <v>720</v>
      </c>
    </row>
    <row r="1053" spans="2:11" hidden="1" x14ac:dyDescent="0.25">
      <c r="B1053" s="254"/>
      <c r="C1053" s="131"/>
      <c r="D1053" s="137"/>
      <c r="E1053" s="108"/>
      <c r="F1053" s="87">
        <f t="shared" si="48"/>
        <v>0</v>
      </c>
      <c r="G1053" s="146"/>
      <c r="H1053" s="132"/>
      <c r="I1053" s="118" t="e">
        <f>VLOOKUP(H1053,Presupuesto!$B$11:$C$565,2,0)</f>
        <v>#N/A</v>
      </c>
      <c r="J1053" s="88" t="str">
        <f t="shared" si="49"/>
        <v>Lo Esencial de la Reforma Universitaria</v>
      </c>
      <c r="K1053" s="88" t="s">
        <v>720</v>
      </c>
    </row>
    <row r="1054" spans="2:11" hidden="1" x14ac:dyDescent="0.25">
      <c r="B1054" s="254"/>
      <c r="C1054" s="131"/>
      <c r="D1054" s="137"/>
      <c r="E1054" s="108"/>
      <c r="F1054" s="87">
        <f t="shared" si="48"/>
        <v>0</v>
      </c>
      <c r="G1054" s="146"/>
      <c r="H1054" s="132"/>
      <c r="I1054" s="118" t="e">
        <f>VLOOKUP(H1054,Presupuesto!$B$11:$C$565,2,0)</f>
        <v>#N/A</v>
      </c>
      <c r="J1054" s="88" t="str">
        <f t="shared" si="49"/>
        <v>Lo Esencial de la Reforma Universitaria</v>
      </c>
      <c r="K1054" s="88" t="s">
        <v>720</v>
      </c>
    </row>
    <row r="1055" spans="2:11" hidden="1" x14ac:dyDescent="0.25">
      <c r="B1055" s="254"/>
      <c r="C1055" s="131"/>
      <c r="D1055" s="137"/>
      <c r="E1055" s="108"/>
      <c r="F1055" s="87">
        <f t="shared" si="48"/>
        <v>0</v>
      </c>
      <c r="G1055" s="146"/>
      <c r="H1055" s="132"/>
      <c r="I1055" s="118" t="e">
        <f>VLOOKUP(H1055,Presupuesto!$B$11:$C$565,2,0)</f>
        <v>#N/A</v>
      </c>
      <c r="J1055" s="88" t="str">
        <f t="shared" si="49"/>
        <v>Lo Esencial de la Reforma Universitaria</v>
      </c>
      <c r="K1055" s="88" t="s">
        <v>720</v>
      </c>
    </row>
    <row r="1056" spans="2:11" hidden="1" x14ac:dyDescent="0.25">
      <c r="B1056" s="254"/>
      <c r="C1056" s="131"/>
      <c r="D1056" s="137"/>
      <c r="E1056" s="108"/>
      <c r="F1056" s="87">
        <f t="shared" si="48"/>
        <v>0</v>
      </c>
      <c r="G1056" s="146"/>
      <c r="H1056" s="132"/>
      <c r="I1056" s="118" t="e">
        <f>VLOOKUP(H1056,Presupuesto!$B$11:$C$565,2,0)</f>
        <v>#N/A</v>
      </c>
      <c r="J1056" s="88" t="str">
        <f t="shared" si="49"/>
        <v>Lo Esencial de la Reforma Universitaria</v>
      </c>
      <c r="K1056" s="88" t="s">
        <v>720</v>
      </c>
    </row>
    <row r="1057" spans="2:11" hidden="1" x14ac:dyDescent="0.25">
      <c r="B1057" s="254"/>
      <c r="C1057" s="131"/>
      <c r="D1057" s="137"/>
      <c r="E1057" s="108"/>
      <c r="F1057" s="87">
        <f t="shared" si="48"/>
        <v>0</v>
      </c>
      <c r="G1057" s="146"/>
      <c r="H1057" s="132"/>
      <c r="I1057" s="118" t="e">
        <f>VLOOKUP(H1057,Presupuesto!$B$11:$C$565,2,0)</f>
        <v>#N/A</v>
      </c>
      <c r="J1057" s="88" t="str">
        <f t="shared" si="49"/>
        <v>Lo Esencial de la Reforma Universitaria</v>
      </c>
      <c r="K1057" s="88" t="s">
        <v>720</v>
      </c>
    </row>
    <row r="1058" spans="2:11" hidden="1" x14ac:dyDescent="0.25">
      <c r="B1058" s="254"/>
      <c r="C1058" s="131"/>
      <c r="D1058" s="137"/>
      <c r="E1058" s="108"/>
      <c r="F1058" s="87">
        <f t="shared" si="48"/>
        <v>0</v>
      </c>
      <c r="G1058" s="146"/>
      <c r="H1058" s="132"/>
      <c r="I1058" s="118" t="e">
        <f>VLOOKUP(H1058,Presupuesto!$B$11:$C$565,2,0)</f>
        <v>#N/A</v>
      </c>
      <c r="J1058" s="88" t="str">
        <f t="shared" si="49"/>
        <v>Lo Esencial de la Reforma Universitaria</v>
      </c>
      <c r="K1058" s="88" t="s">
        <v>720</v>
      </c>
    </row>
    <row r="1059" spans="2:11" hidden="1" x14ac:dyDescent="0.25">
      <c r="B1059" s="254"/>
      <c r="C1059" s="131"/>
      <c r="D1059" s="137"/>
      <c r="E1059" s="108"/>
      <c r="F1059" s="87">
        <f t="shared" si="48"/>
        <v>0</v>
      </c>
      <c r="G1059" s="146"/>
      <c r="H1059" s="132"/>
      <c r="I1059" s="118" t="e">
        <f>VLOOKUP(H1059,Presupuesto!$B$11:$C$565,2,0)</f>
        <v>#N/A</v>
      </c>
      <c r="J1059" s="88" t="str">
        <f t="shared" si="49"/>
        <v>Lo Esencial de la Reforma Universitaria</v>
      </c>
      <c r="K1059" s="88" t="s">
        <v>720</v>
      </c>
    </row>
    <row r="1060" spans="2:11" hidden="1" x14ac:dyDescent="0.25">
      <c r="B1060" s="254"/>
      <c r="C1060" s="133"/>
      <c r="D1060" s="137"/>
      <c r="E1060" s="108"/>
      <c r="F1060" s="87">
        <f t="shared" si="48"/>
        <v>0</v>
      </c>
      <c r="G1060" s="146"/>
      <c r="H1060" s="134"/>
      <c r="I1060" s="118" t="e">
        <f>VLOOKUP(H1060,Presupuesto!$B$11:$C$565,2,0)</f>
        <v>#N/A</v>
      </c>
      <c r="J1060" s="88" t="str">
        <f t="shared" si="49"/>
        <v>Lo Esencial de la Reforma Universitaria</v>
      </c>
      <c r="K1060" s="88" t="s">
        <v>732</v>
      </c>
    </row>
    <row r="1061" spans="2:11" hidden="1" x14ac:dyDescent="0.25">
      <c r="B1061" s="254"/>
      <c r="C1061" s="133"/>
      <c r="D1061" s="137"/>
      <c r="E1061" s="108"/>
      <c r="F1061" s="87">
        <f t="shared" si="48"/>
        <v>0</v>
      </c>
      <c r="G1061" s="146"/>
      <c r="H1061" s="134"/>
      <c r="I1061" s="118" t="e">
        <f>VLOOKUP(H1061,Presupuesto!$B$11:$C$565,2,0)</f>
        <v>#N/A</v>
      </c>
      <c r="J1061" s="88" t="str">
        <f t="shared" si="49"/>
        <v>Lo Esencial de la Reforma Universitaria</v>
      </c>
      <c r="K1061" s="88" t="s">
        <v>720</v>
      </c>
    </row>
    <row r="1062" spans="2:11" hidden="1" x14ac:dyDescent="0.25">
      <c r="B1062" s="254"/>
      <c r="C1062" s="133"/>
      <c r="D1062" s="137"/>
      <c r="E1062" s="108"/>
      <c r="F1062" s="87">
        <f t="shared" si="48"/>
        <v>0</v>
      </c>
      <c r="G1062" s="146"/>
      <c r="H1062" s="134"/>
      <c r="I1062" s="118" t="e">
        <f>VLOOKUP(H1062,Presupuesto!$B$11:$C$565,2,0)</f>
        <v>#N/A</v>
      </c>
      <c r="J1062" s="88" t="str">
        <f t="shared" si="49"/>
        <v>Lo Esencial de la Reforma Universitaria</v>
      </c>
      <c r="K1062" s="88" t="s">
        <v>720</v>
      </c>
    </row>
    <row r="1063" spans="2:11" hidden="1" x14ac:dyDescent="0.25">
      <c r="B1063" s="254"/>
      <c r="C1063" s="133"/>
      <c r="D1063" s="137"/>
      <c r="E1063" s="108"/>
      <c r="F1063" s="87">
        <f t="shared" si="48"/>
        <v>0</v>
      </c>
      <c r="G1063" s="146"/>
      <c r="H1063" s="134"/>
      <c r="I1063" s="118" t="e">
        <f>VLOOKUP(H1063,Presupuesto!$B$11:$C$565,2,0)</f>
        <v>#N/A</v>
      </c>
      <c r="J1063" s="88" t="str">
        <f t="shared" si="49"/>
        <v>Lo Esencial de la Reforma Universitaria</v>
      </c>
      <c r="K1063" s="88" t="s">
        <v>720</v>
      </c>
    </row>
    <row r="1064" spans="2:11" ht="15.75" hidden="1" thickBot="1" x14ac:dyDescent="0.3">
      <c r="B1064" s="254"/>
      <c r="C1064" s="135"/>
      <c r="D1064" s="145"/>
      <c r="E1064" s="93"/>
      <c r="F1064" s="95">
        <f t="shared" si="48"/>
        <v>0</v>
      </c>
      <c r="G1064" s="147"/>
      <c r="H1064" s="136"/>
      <c r="I1064" s="120" t="e">
        <f>VLOOKUP(H1064,Presupuesto!$B$11:$C$565,2,0)</f>
        <v>#N/A</v>
      </c>
      <c r="J1064" s="96" t="str">
        <f t="shared" si="49"/>
        <v>Lo Esencial de la Reforma Universitaria</v>
      </c>
      <c r="K1064" s="113" t="s">
        <v>719</v>
      </c>
    </row>
    <row r="1065" spans="2:11" x14ac:dyDescent="0.25">
      <c r="B1065" s="254"/>
      <c r="C1065" s="254"/>
      <c r="D1065" s="254"/>
      <c r="E1065" s="254"/>
      <c r="F1065" s="254"/>
      <c r="G1065" s="243"/>
      <c r="H1065" s="254"/>
      <c r="I1065" s="254"/>
      <c r="J1065" s="254"/>
      <c r="K1065" s="254"/>
    </row>
    <row r="1066" spans="2:11" ht="15.75" thickBot="1" x14ac:dyDescent="0.3">
      <c r="B1066" s="254"/>
      <c r="C1066" s="254"/>
      <c r="D1066" s="254"/>
      <c r="E1066" s="254"/>
      <c r="F1066" s="82"/>
      <c r="G1066" s="81"/>
      <c r="H1066" s="82"/>
      <c r="I1066" s="82"/>
      <c r="J1066" s="254"/>
      <c r="K1066" s="254"/>
    </row>
    <row r="1067" spans="2:11" ht="15.75" thickBot="1" x14ac:dyDescent="0.3">
      <c r="B1067" s="254"/>
      <c r="C1067" s="143" t="s">
        <v>1385</v>
      </c>
      <c r="D1067" s="231">
        <f>SUM(F1074:F1108)</f>
        <v>105880</v>
      </c>
      <c r="E1067" s="254"/>
      <c r="F1067" s="68"/>
      <c r="G1067" s="72"/>
      <c r="H1067" s="68"/>
      <c r="I1067" s="68"/>
      <c r="J1067" s="254"/>
      <c r="K1067" s="254"/>
    </row>
    <row r="1068" spans="2:11" x14ac:dyDescent="0.25">
      <c r="B1068" s="254"/>
      <c r="C1068" s="68"/>
      <c r="D1068" s="31"/>
      <c r="E1068" s="84"/>
      <c r="F1068" s="84"/>
      <c r="G1068" s="84"/>
      <c r="H1068" s="69"/>
      <c r="I1068" s="69"/>
      <c r="J1068" s="69"/>
      <c r="K1068" s="102"/>
    </row>
    <row r="1069" spans="2:11" x14ac:dyDescent="0.25">
      <c r="B1069" s="254"/>
      <c r="C1069" s="68"/>
      <c r="D1069" s="31"/>
      <c r="E1069" s="84"/>
      <c r="F1069" s="84"/>
      <c r="G1069" s="84"/>
      <c r="H1069" s="69"/>
      <c r="I1069" s="69"/>
      <c r="J1069" s="69"/>
      <c r="K1069" s="102"/>
    </row>
    <row r="1070" spans="2:11" ht="15.75" x14ac:dyDescent="0.25">
      <c r="B1070" s="254"/>
      <c r="C1070" s="172" t="s">
        <v>1309</v>
      </c>
      <c r="D1070" s="230" t="s">
        <v>1432</v>
      </c>
      <c r="E1070" s="84"/>
      <c r="F1070" s="84"/>
      <c r="G1070" s="84"/>
      <c r="H1070" s="69"/>
      <c r="I1070" s="69"/>
      <c r="J1070" s="69"/>
      <c r="K1070" s="102"/>
    </row>
    <row r="1071" spans="2:11" ht="18.75" x14ac:dyDescent="0.25">
      <c r="B1071" s="254"/>
      <c r="C1071" s="173" t="str">
        <f>IFERROR(VLOOKUP(D1070,'1. Desarrollo e Innov. Curricu.'!$F:$G,2,FALSE),IFERROR(VLOOKUP(D1070,'2. Investigación Científica'!$F:$G,2,FALSE),IFERROR(VLOOKUP(D1070,'3. Vinculación Univ. Sociedad'!$F:$G,2,FALSE),IFERROR(VLOOKUP(D1070,'4. Docencia y Profesorado Univ.'!$F:$G,2,FALSE),IFERROR(VLOOKUP(D1070,'5. Estudiantes y Graduados'!$F:$G,2,FALSE),IFERROR(VLOOKUP(D1070,'11. Gestion Administrativa'!$F:$G,2,FALSE),IFERROR(VLOOKUP(D1070,'13. Gestión Académica'!$F:$G,2,FALSE),IFERROR(VLOOKUP(D1070,'9. Asegura. de la Calid. y M'!$F:$G,2,FALSE),IFERROR(VLOOKUP(D1070,'6. Gestión del Conocimiento'!$F:$G,2,FALSE),IFERROR(VLOOKUP(D1070,'15. Gobernabilidad y Proceso...'!$F:$G,2,FALSE),IFERROR(VLOOKUP(D1070,'12. Gestión del Talento Humano'!$F:$G,2,FALSE),IFERROR(VLOOKUP(D1070,'14. Internacional... de la E.S.'!$F:$G,2,FALSE),IFERROR(VLOOKUP(D1070,'10. Posgrado'!$F:$G,2,FALSE),IFERROR(VLOOKUP(D1070,'17. Gestión TIC'!$F:$G,2,FALSE),IFERROR(VLOOKUP(D1070,'16. Desa. del Sistema Educ.Sup.'!$F:$G,2,FALSE),IFERROR(VLOOKUP(D1070,'8. Cultura de Inno. Insti...'!$F:$G,2,FALSE),VLOOKUP(D1070,'7. Lo Esencial de la Reforma U.'!$F:$G,2,0)))))))))))))))))</f>
        <v>32. Desarrollar la semana de la Pedagogía (julio).</v>
      </c>
      <c r="D1071" s="31"/>
      <c r="E1071" s="84"/>
      <c r="F1071" s="84"/>
      <c r="G1071" s="84"/>
      <c r="H1071" s="69"/>
      <c r="I1071" s="69"/>
      <c r="J1071" s="69"/>
      <c r="K1071" s="102"/>
    </row>
    <row r="1072" spans="2:11" ht="15.75" thickBot="1" x14ac:dyDescent="0.3">
      <c r="B1072" s="254"/>
      <c r="C1072" s="254"/>
      <c r="D1072" s="254"/>
      <c r="E1072" s="254"/>
      <c r="F1072" s="84"/>
      <c r="G1072" s="69"/>
      <c r="H1072" s="69"/>
      <c r="I1072" s="69"/>
      <c r="J1072" s="254"/>
      <c r="K1072" s="254"/>
    </row>
    <row r="1073" spans="2:11" ht="30.75" thickBot="1" x14ac:dyDescent="0.3">
      <c r="B1073" s="254"/>
      <c r="C1073" s="117" t="s">
        <v>1311</v>
      </c>
      <c r="D1073" s="117" t="s">
        <v>99</v>
      </c>
      <c r="E1073" s="124" t="s">
        <v>1313</v>
      </c>
      <c r="F1073" s="123" t="s">
        <v>1314</v>
      </c>
      <c r="G1073" s="121" t="s">
        <v>1315</v>
      </c>
      <c r="H1073" s="124" t="s">
        <v>1316</v>
      </c>
      <c r="I1073" s="121" t="s">
        <v>711</v>
      </c>
      <c r="J1073" s="121" t="s">
        <v>1317</v>
      </c>
      <c r="K1073" s="121" t="s">
        <v>1318</v>
      </c>
    </row>
    <row r="1074" spans="2:11" x14ac:dyDescent="0.25">
      <c r="B1074" s="254"/>
      <c r="C1074" s="183" t="s">
        <v>1273</v>
      </c>
      <c r="D1074" s="184">
        <v>15</v>
      </c>
      <c r="E1074" s="182">
        <f>HLOOKUP(C1074,$AH$2:$BU$3,2,0)</f>
        <v>2000</v>
      </c>
      <c r="F1074" s="87">
        <f t="shared" ref="F1074:F1108" si="50">D1074*E1074</f>
        <v>30000</v>
      </c>
      <c r="G1074" s="146" t="s">
        <v>703</v>
      </c>
      <c r="H1074" s="130" t="s">
        <v>338</v>
      </c>
      <c r="I1074" s="118" t="str">
        <f>VLOOKUP(H1074,Presupuesto!$B$11:$C$565,2,0)</f>
        <v>VIATICOS NACIONALES</v>
      </c>
      <c r="J1074" s="181" t="s">
        <v>81</v>
      </c>
      <c r="K1074" s="88" t="s">
        <v>727</v>
      </c>
    </row>
    <row r="1075" spans="2:11" x14ac:dyDescent="0.25">
      <c r="B1075" s="254"/>
      <c r="C1075" s="129" t="s">
        <v>1393</v>
      </c>
      <c r="D1075" s="144">
        <v>200</v>
      </c>
      <c r="E1075" s="112">
        <v>150</v>
      </c>
      <c r="F1075" s="87">
        <f t="shared" si="50"/>
        <v>30000</v>
      </c>
      <c r="G1075" s="146" t="s">
        <v>703</v>
      </c>
      <c r="H1075" s="130" t="s">
        <v>361</v>
      </c>
      <c r="I1075" s="118" t="str">
        <f>VLOOKUP(H1075,Presupuesto!$B$11:$C$565,2,0)</f>
        <v>ALIMENTOS B EBIDAS PARA PERSONAS</v>
      </c>
      <c r="J1075" s="88" t="str">
        <f>$J$854</f>
        <v>Lo Esencial de la Reforma Universitaria</v>
      </c>
      <c r="K1075" s="88" t="s">
        <v>727</v>
      </c>
    </row>
    <row r="1076" spans="2:11" x14ac:dyDescent="0.25">
      <c r="B1076" s="254"/>
      <c r="C1076" s="129" t="s">
        <v>1421</v>
      </c>
      <c r="D1076" s="144">
        <v>150</v>
      </c>
      <c r="E1076" s="112">
        <v>35</v>
      </c>
      <c r="F1076" s="87">
        <f t="shared" si="50"/>
        <v>5250</v>
      </c>
      <c r="G1076" s="146" t="s">
        <v>703</v>
      </c>
      <c r="H1076" s="130" t="s">
        <v>308</v>
      </c>
      <c r="I1076" s="118" t="str">
        <f>VLOOKUP(H1076,Presupuesto!$B$11:$C$565,2,0)</f>
        <v>IMPRENTA Y PUBLICIDAD Y REPRODUC.</v>
      </c>
      <c r="J1076" s="88" t="str">
        <f t="shared" ref="J1076:J1108" si="51">$J$854</f>
        <v>Lo Esencial de la Reforma Universitaria</v>
      </c>
      <c r="K1076" s="88" t="s">
        <v>727</v>
      </c>
    </row>
    <row r="1077" spans="2:11" x14ac:dyDescent="0.25">
      <c r="B1077" s="254"/>
      <c r="C1077" s="129" t="s">
        <v>1387</v>
      </c>
      <c r="D1077" s="144">
        <v>2</v>
      </c>
      <c r="E1077" s="112">
        <v>10500</v>
      </c>
      <c r="F1077" s="87">
        <f t="shared" si="50"/>
        <v>21000</v>
      </c>
      <c r="G1077" s="146" t="s">
        <v>703</v>
      </c>
      <c r="H1077" s="130" t="s">
        <v>332</v>
      </c>
      <c r="I1077" s="118" t="str">
        <f>VLOOKUP(H1077,Presupuesto!$B$11:$C$565,2,0)</f>
        <v>PASAJES AL EXTERIOR</v>
      </c>
      <c r="J1077" s="88" t="str">
        <f t="shared" si="51"/>
        <v>Lo Esencial de la Reforma Universitaria</v>
      </c>
      <c r="K1077" s="88" t="s">
        <v>727</v>
      </c>
    </row>
    <row r="1078" spans="2:11" x14ac:dyDescent="0.25">
      <c r="B1078" s="254"/>
      <c r="C1078" s="129" t="s">
        <v>1423</v>
      </c>
      <c r="D1078" s="144">
        <v>6</v>
      </c>
      <c r="E1078" s="112">
        <v>3105</v>
      </c>
      <c r="F1078" s="87">
        <f t="shared" si="50"/>
        <v>18630</v>
      </c>
      <c r="G1078" s="146" t="s">
        <v>703</v>
      </c>
      <c r="H1078" s="130" t="s">
        <v>323</v>
      </c>
      <c r="I1078" s="118" t="str">
        <f>VLOOKUP(H1078,Presupuesto!$B$11:$C$565,2,0)</f>
        <v>OTROS SERVICIOS COMERCIALES Y FINANCIEROS</v>
      </c>
      <c r="J1078" s="88" t="str">
        <f t="shared" si="51"/>
        <v>Lo Esencial de la Reforma Universitaria</v>
      </c>
      <c r="K1078" s="88" t="s">
        <v>727</v>
      </c>
    </row>
    <row r="1079" spans="2:11" x14ac:dyDescent="0.25">
      <c r="B1079" s="254"/>
      <c r="C1079" s="129" t="s">
        <v>1416</v>
      </c>
      <c r="D1079" s="144">
        <v>1</v>
      </c>
      <c r="E1079" s="112">
        <v>1000</v>
      </c>
      <c r="F1079" s="87">
        <f t="shared" si="50"/>
        <v>1000</v>
      </c>
      <c r="G1079" s="146" t="s">
        <v>703</v>
      </c>
      <c r="H1079" s="130" t="s">
        <v>352</v>
      </c>
      <c r="I1079" s="118" t="str">
        <f>VLOOKUP(H1079,Presupuesto!$B$11:$C$565,2,0)</f>
        <v>SERVICIOS CEREMONIAL Y PROTOCOLO</v>
      </c>
      <c r="J1079" s="88" t="str">
        <f t="shared" si="51"/>
        <v>Lo Esencial de la Reforma Universitaria</v>
      </c>
      <c r="K1079" s="88" t="s">
        <v>727</v>
      </c>
    </row>
    <row r="1080" spans="2:11" hidden="1" x14ac:dyDescent="0.25">
      <c r="B1080" s="254"/>
      <c r="C1080" s="129"/>
      <c r="D1080" s="144"/>
      <c r="E1080" s="112"/>
      <c r="F1080" s="87">
        <f t="shared" si="50"/>
        <v>0</v>
      </c>
      <c r="G1080" s="146"/>
      <c r="H1080" s="130"/>
      <c r="I1080" s="118" t="e">
        <f>VLOOKUP(H1080,Presupuesto!$B$11:$C$565,2,0)</f>
        <v>#N/A</v>
      </c>
      <c r="J1080" s="88" t="str">
        <f t="shared" si="51"/>
        <v>Lo Esencial de la Reforma Universitaria</v>
      </c>
      <c r="K1080" s="88" t="s">
        <v>720</v>
      </c>
    </row>
    <row r="1081" spans="2:11" hidden="1" x14ac:dyDescent="0.25">
      <c r="B1081" s="254"/>
      <c r="C1081" s="129"/>
      <c r="D1081" s="144"/>
      <c r="E1081" s="112"/>
      <c r="F1081" s="87">
        <f t="shared" si="50"/>
        <v>0</v>
      </c>
      <c r="G1081" s="146"/>
      <c r="H1081" s="130"/>
      <c r="I1081" s="118" t="e">
        <f>VLOOKUP(H1081,Presupuesto!$B$11:$C$565,2,0)</f>
        <v>#N/A</v>
      </c>
      <c r="J1081" s="88" t="str">
        <f t="shared" si="51"/>
        <v>Lo Esencial de la Reforma Universitaria</v>
      </c>
      <c r="K1081" s="88" t="s">
        <v>720</v>
      </c>
    </row>
    <row r="1082" spans="2:11" hidden="1" x14ac:dyDescent="0.25">
      <c r="B1082" s="254"/>
      <c r="C1082" s="129"/>
      <c r="D1082" s="144"/>
      <c r="E1082" s="112"/>
      <c r="F1082" s="87">
        <f t="shared" si="50"/>
        <v>0</v>
      </c>
      <c r="G1082" s="146"/>
      <c r="H1082" s="130"/>
      <c r="I1082" s="118" t="e">
        <f>VLOOKUP(H1082,Presupuesto!$B$11:$C$565,2,0)</f>
        <v>#N/A</v>
      </c>
      <c r="J1082" s="88" t="str">
        <f t="shared" si="51"/>
        <v>Lo Esencial de la Reforma Universitaria</v>
      </c>
      <c r="K1082" s="88" t="s">
        <v>720</v>
      </c>
    </row>
    <row r="1083" spans="2:11" hidden="1" x14ac:dyDescent="0.25">
      <c r="B1083" s="254"/>
      <c r="C1083" s="129"/>
      <c r="D1083" s="144"/>
      <c r="E1083" s="112"/>
      <c r="F1083" s="87">
        <f t="shared" si="50"/>
        <v>0</v>
      </c>
      <c r="G1083" s="146"/>
      <c r="H1083" s="130"/>
      <c r="I1083" s="118" t="e">
        <f>VLOOKUP(H1083,Presupuesto!$B$11:$C$565,2,0)</f>
        <v>#N/A</v>
      </c>
      <c r="J1083" s="88" t="str">
        <f t="shared" si="51"/>
        <v>Lo Esencial de la Reforma Universitaria</v>
      </c>
      <c r="K1083" s="88" t="s">
        <v>720</v>
      </c>
    </row>
    <row r="1084" spans="2:11" hidden="1" x14ac:dyDescent="0.25">
      <c r="B1084" s="254"/>
      <c r="C1084" s="129"/>
      <c r="D1084" s="144"/>
      <c r="E1084" s="112"/>
      <c r="F1084" s="87">
        <f t="shared" si="50"/>
        <v>0</v>
      </c>
      <c r="G1084" s="146"/>
      <c r="H1084" s="130"/>
      <c r="I1084" s="118" t="e">
        <f>VLOOKUP(H1084,Presupuesto!$B$11:$C$565,2,0)</f>
        <v>#N/A</v>
      </c>
      <c r="J1084" s="88" t="str">
        <f t="shared" si="51"/>
        <v>Lo Esencial de la Reforma Universitaria</v>
      </c>
      <c r="K1084" s="88" t="s">
        <v>720</v>
      </c>
    </row>
    <row r="1085" spans="2:11" hidden="1" x14ac:dyDescent="0.25">
      <c r="B1085" s="254"/>
      <c r="C1085" s="129"/>
      <c r="D1085" s="144"/>
      <c r="E1085" s="112"/>
      <c r="F1085" s="87">
        <f t="shared" si="50"/>
        <v>0</v>
      </c>
      <c r="G1085" s="146"/>
      <c r="H1085" s="130"/>
      <c r="I1085" s="118" t="e">
        <f>VLOOKUP(H1085,Presupuesto!$B$11:$C$565,2,0)</f>
        <v>#N/A</v>
      </c>
      <c r="J1085" s="88" t="str">
        <f t="shared" si="51"/>
        <v>Lo Esencial de la Reforma Universitaria</v>
      </c>
      <c r="K1085" s="88" t="s">
        <v>720</v>
      </c>
    </row>
    <row r="1086" spans="2:11" hidden="1" x14ac:dyDescent="0.25">
      <c r="B1086" s="254"/>
      <c r="C1086" s="129"/>
      <c r="D1086" s="144"/>
      <c r="E1086" s="112"/>
      <c r="F1086" s="87">
        <f t="shared" si="50"/>
        <v>0</v>
      </c>
      <c r="G1086" s="146"/>
      <c r="H1086" s="130"/>
      <c r="I1086" s="118" t="e">
        <f>VLOOKUP(H1086,Presupuesto!$B$11:$C$565,2,0)</f>
        <v>#N/A</v>
      </c>
      <c r="J1086" s="88" t="str">
        <f t="shared" si="51"/>
        <v>Lo Esencial de la Reforma Universitaria</v>
      </c>
      <c r="K1086" s="88" t="s">
        <v>720</v>
      </c>
    </row>
    <row r="1087" spans="2:11" hidden="1" x14ac:dyDescent="0.25">
      <c r="B1087" s="254"/>
      <c r="C1087" s="129"/>
      <c r="D1087" s="144"/>
      <c r="E1087" s="112"/>
      <c r="F1087" s="87">
        <f t="shared" si="50"/>
        <v>0</v>
      </c>
      <c r="G1087" s="146"/>
      <c r="H1087" s="130"/>
      <c r="I1087" s="118" t="e">
        <f>VLOOKUP(H1087,Presupuesto!$B$11:$C$565,2,0)</f>
        <v>#N/A</v>
      </c>
      <c r="J1087" s="88" t="str">
        <f t="shared" si="51"/>
        <v>Lo Esencial de la Reforma Universitaria</v>
      </c>
      <c r="K1087" s="88" t="s">
        <v>720</v>
      </c>
    </row>
    <row r="1088" spans="2:11" hidden="1" x14ac:dyDescent="0.25">
      <c r="B1088" s="254"/>
      <c r="C1088" s="129"/>
      <c r="D1088" s="144"/>
      <c r="E1088" s="112"/>
      <c r="F1088" s="87">
        <f t="shared" si="50"/>
        <v>0</v>
      </c>
      <c r="G1088" s="146"/>
      <c r="H1088" s="130"/>
      <c r="I1088" s="118" t="e">
        <f>VLOOKUP(H1088,Presupuesto!$B$11:$C$565,2,0)</f>
        <v>#N/A</v>
      </c>
      <c r="J1088" s="88" t="str">
        <f t="shared" si="51"/>
        <v>Lo Esencial de la Reforma Universitaria</v>
      </c>
      <c r="K1088" s="88" t="s">
        <v>720</v>
      </c>
    </row>
    <row r="1089" spans="2:11" hidden="1" x14ac:dyDescent="0.25">
      <c r="B1089" s="254"/>
      <c r="C1089" s="129"/>
      <c r="D1089" s="144"/>
      <c r="E1089" s="112"/>
      <c r="F1089" s="87">
        <f t="shared" si="50"/>
        <v>0</v>
      </c>
      <c r="G1089" s="146"/>
      <c r="H1089" s="130"/>
      <c r="I1089" s="118" t="e">
        <f>VLOOKUP(H1089,Presupuesto!$B$11:$C$565,2,0)</f>
        <v>#N/A</v>
      </c>
      <c r="J1089" s="88" t="str">
        <f t="shared" si="51"/>
        <v>Lo Esencial de la Reforma Universitaria</v>
      </c>
      <c r="K1089" s="88" t="s">
        <v>720</v>
      </c>
    </row>
    <row r="1090" spans="2:11" hidden="1" x14ac:dyDescent="0.25">
      <c r="B1090" s="254"/>
      <c r="C1090" s="129"/>
      <c r="D1090" s="144"/>
      <c r="E1090" s="112"/>
      <c r="F1090" s="87">
        <f t="shared" si="50"/>
        <v>0</v>
      </c>
      <c r="G1090" s="146"/>
      <c r="H1090" s="130"/>
      <c r="I1090" s="118" t="e">
        <f>VLOOKUP(H1090,Presupuesto!$B$11:$C$565,2,0)</f>
        <v>#N/A</v>
      </c>
      <c r="J1090" s="88" t="str">
        <f t="shared" si="51"/>
        <v>Lo Esencial de la Reforma Universitaria</v>
      </c>
      <c r="K1090" s="88" t="s">
        <v>720</v>
      </c>
    </row>
    <row r="1091" spans="2:11" hidden="1" x14ac:dyDescent="0.25">
      <c r="B1091" s="254"/>
      <c r="C1091" s="129"/>
      <c r="D1091" s="144"/>
      <c r="E1091" s="112"/>
      <c r="F1091" s="87">
        <f t="shared" si="50"/>
        <v>0</v>
      </c>
      <c r="G1091" s="146"/>
      <c r="H1091" s="130"/>
      <c r="I1091" s="118" t="e">
        <f>VLOOKUP(H1091,Presupuesto!$B$11:$C$565,2,0)</f>
        <v>#N/A</v>
      </c>
      <c r="J1091" s="88" t="str">
        <f t="shared" si="51"/>
        <v>Lo Esencial de la Reforma Universitaria</v>
      </c>
      <c r="K1091" s="88" t="s">
        <v>720</v>
      </c>
    </row>
    <row r="1092" spans="2:11" hidden="1" x14ac:dyDescent="0.25">
      <c r="B1092" s="254"/>
      <c r="C1092" s="129"/>
      <c r="D1092" s="144"/>
      <c r="E1092" s="112"/>
      <c r="F1092" s="87">
        <f t="shared" si="50"/>
        <v>0</v>
      </c>
      <c r="G1092" s="146"/>
      <c r="H1092" s="130"/>
      <c r="I1092" s="118" t="e">
        <f>VLOOKUP(H1092,Presupuesto!$B$11:$C$565,2,0)</f>
        <v>#N/A</v>
      </c>
      <c r="J1092" s="88" t="str">
        <f t="shared" si="51"/>
        <v>Lo Esencial de la Reforma Universitaria</v>
      </c>
      <c r="K1092" s="88" t="s">
        <v>720</v>
      </c>
    </row>
    <row r="1093" spans="2:11" hidden="1" x14ac:dyDescent="0.25">
      <c r="B1093" s="254"/>
      <c r="C1093" s="129"/>
      <c r="D1093" s="144"/>
      <c r="E1093" s="112"/>
      <c r="F1093" s="87">
        <f t="shared" si="50"/>
        <v>0</v>
      </c>
      <c r="G1093" s="146"/>
      <c r="H1093" s="130"/>
      <c r="I1093" s="118" t="e">
        <f>VLOOKUP(H1093,Presupuesto!$B$11:$C$565,2,0)</f>
        <v>#N/A</v>
      </c>
      <c r="J1093" s="88" t="str">
        <f t="shared" si="51"/>
        <v>Lo Esencial de la Reforma Universitaria</v>
      </c>
      <c r="K1093" s="88" t="s">
        <v>720</v>
      </c>
    </row>
    <row r="1094" spans="2:11" hidden="1" x14ac:dyDescent="0.25">
      <c r="B1094" s="254"/>
      <c r="C1094" s="129"/>
      <c r="D1094" s="144"/>
      <c r="E1094" s="112"/>
      <c r="F1094" s="87">
        <f t="shared" si="50"/>
        <v>0</v>
      </c>
      <c r="G1094" s="146"/>
      <c r="H1094" s="130"/>
      <c r="I1094" s="118" t="e">
        <f>VLOOKUP(H1094,Presupuesto!$B$11:$C$565,2,0)</f>
        <v>#N/A</v>
      </c>
      <c r="J1094" s="88" t="str">
        <f t="shared" si="51"/>
        <v>Lo Esencial de la Reforma Universitaria</v>
      </c>
      <c r="K1094" s="88" t="s">
        <v>720</v>
      </c>
    </row>
    <row r="1095" spans="2:11" hidden="1" x14ac:dyDescent="0.25">
      <c r="B1095" s="254"/>
      <c r="C1095" s="129"/>
      <c r="D1095" s="144"/>
      <c r="E1095" s="112"/>
      <c r="F1095" s="87">
        <f t="shared" si="50"/>
        <v>0</v>
      </c>
      <c r="G1095" s="146"/>
      <c r="H1095" s="130"/>
      <c r="I1095" s="118" t="e">
        <f>VLOOKUP(H1095,Presupuesto!$B$11:$C$565,2,0)</f>
        <v>#N/A</v>
      </c>
      <c r="J1095" s="88" t="str">
        <f t="shared" si="51"/>
        <v>Lo Esencial de la Reforma Universitaria</v>
      </c>
      <c r="K1095" s="88" t="s">
        <v>720</v>
      </c>
    </row>
    <row r="1096" spans="2:11" hidden="1" x14ac:dyDescent="0.25">
      <c r="B1096" s="254"/>
      <c r="C1096" s="131"/>
      <c r="D1096" s="137"/>
      <c r="E1096" s="108"/>
      <c r="F1096" s="87">
        <f t="shared" si="50"/>
        <v>0</v>
      </c>
      <c r="G1096" s="146"/>
      <c r="H1096" s="132"/>
      <c r="I1096" s="118" t="e">
        <f>VLOOKUP(H1096,Presupuesto!$B$11:$C$565,2,0)</f>
        <v>#N/A</v>
      </c>
      <c r="J1096" s="88" t="str">
        <f t="shared" si="51"/>
        <v>Lo Esencial de la Reforma Universitaria</v>
      </c>
      <c r="K1096" s="88" t="s">
        <v>720</v>
      </c>
    </row>
    <row r="1097" spans="2:11" hidden="1" x14ac:dyDescent="0.25">
      <c r="B1097" s="254"/>
      <c r="C1097" s="131"/>
      <c r="D1097" s="137"/>
      <c r="E1097" s="108"/>
      <c r="F1097" s="87">
        <f t="shared" si="50"/>
        <v>0</v>
      </c>
      <c r="G1097" s="146"/>
      <c r="H1097" s="132"/>
      <c r="I1097" s="118" t="e">
        <f>VLOOKUP(H1097,Presupuesto!$B$11:$C$565,2,0)</f>
        <v>#N/A</v>
      </c>
      <c r="J1097" s="88" t="str">
        <f t="shared" si="51"/>
        <v>Lo Esencial de la Reforma Universitaria</v>
      </c>
      <c r="K1097" s="88" t="s">
        <v>720</v>
      </c>
    </row>
    <row r="1098" spans="2:11" hidden="1" x14ac:dyDescent="0.25">
      <c r="B1098" s="254"/>
      <c r="C1098" s="131"/>
      <c r="D1098" s="137"/>
      <c r="E1098" s="108"/>
      <c r="F1098" s="87">
        <f t="shared" si="50"/>
        <v>0</v>
      </c>
      <c r="G1098" s="146"/>
      <c r="H1098" s="132"/>
      <c r="I1098" s="118" t="e">
        <f>VLOOKUP(H1098,Presupuesto!$B$11:$C$565,2,0)</f>
        <v>#N/A</v>
      </c>
      <c r="J1098" s="88" t="str">
        <f t="shared" si="51"/>
        <v>Lo Esencial de la Reforma Universitaria</v>
      </c>
      <c r="K1098" s="88" t="s">
        <v>720</v>
      </c>
    </row>
    <row r="1099" spans="2:11" hidden="1" x14ac:dyDescent="0.25">
      <c r="B1099" s="254"/>
      <c r="C1099" s="131"/>
      <c r="D1099" s="137"/>
      <c r="E1099" s="108"/>
      <c r="F1099" s="87">
        <f t="shared" si="50"/>
        <v>0</v>
      </c>
      <c r="G1099" s="146"/>
      <c r="H1099" s="132"/>
      <c r="I1099" s="118" t="e">
        <f>VLOOKUP(H1099,Presupuesto!$B$11:$C$565,2,0)</f>
        <v>#N/A</v>
      </c>
      <c r="J1099" s="88" t="str">
        <f t="shared" si="51"/>
        <v>Lo Esencial de la Reforma Universitaria</v>
      </c>
      <c r="K1099" s="88" t="s">
        <v>720</v>
      </c>
    </row>
    <row r="1100" spans="2:11" hidden="1" x14ac:dyDescent="0.25">
      <c r="B1100" s="254"/>
      <c r="C1100" s="131"/>
      <c r="D1100" s="137"/>
      <c r="E1100" s="108"/>
      <c r="F1100" s="87">
        <f t="shared" si="50"/>
        <v>0</v>
      </c>
      <c r="G1100" s="146"/>
      <c r="H1100" s="132"/>
      <c r="I1100" s="118" t="e">
        <f>VLOOKUP(H1100,Presupuesto!$B$11:$C$565,2,0)</f>
        <v>#N/A</v>
      </c>
      <c r="J1100" s="88" t="str">
        <f t="shared" si="51"/>
        <v>Lo Esencial de la Reforma Universitaria</v>
      </c>
      <c r="K1100" s="88" t="s">
        <v>720</v>
      </c>
    </row>
    <row r="1101" spans="2:11" hidden="1" x14ac:dyDescent="0.25">
      <c r="B1101" s="254"/>
      <c r="C1101" s="131"/>
      <c r="D1101" s="137"/>
      <c r="E1101" s="108"/>
      <c r="F1101" s="87">
        <f t="shared" si="50"/>
        <v>0</v>
      </c>
      <c r="G1101" s="146"/>
      <c r="H1101" s="132"/>
      <c r="I1101" s="118" t="e">
        <f>VLOOKUP(H1101,Presupuesto!$B$11:$C$565,2,0)</f>
        <v>#N/A</v>
      </c>
      <c r="J1101" s="88" t="str">
        <f t="shared" si="51"/>
        <v>Lo Esencial de la Reforma Universitaria</v>
      </c>
      <c r="K1101" s="88" t="s">
        <v>720</v>
      </c>
    </row>
    <row r="1102" spans="2:11" hidden="1" x14ac:dyDescent="0.25">
      <c r="B1102" s="254"/>
      <c r="C1102" s="131"/>
      <c r="D1102" s="137"/>
      <c r="E1102" s="108"/>
      <c r="F1102" s="87">
        <f t="shared" si="50"/>
        <v>0</v>
      </c>
      <c r="G1102" s="146"/>
      <c r="H1102" s="132"/>
      <c r="I1102" s="118" t="e">
        <f>VLOOKUP(H1102,Presupuesto!$B$11:$C$565,2,0)</f>
        <v>#N/A</v>
      </c>
      <c r="J1102" s="88" t="str">
        <f t="shared" si="51"/>
        <v>Lo Esencial de la Reforma Universitaria</v>
      </c>
      <c r="K1102" s="88" t="s">
        <v>720</v>
      </c>
    </row>
    <row r="1103" spans="2:11" hidden="1" x14ac:dyDescent="0.25">
      <c r="B1103" s="254"/>
      <c r="C1103" s="131"/>
      <c r="D1103" s="137"/>
      <c r="E1103" s="108"/>
      <c r="F1103" s="87">
        <f t="shared" si="50"/>
        <v>0</v>
      </c>
      <c r="G1103" s="146"/>
      <c r="H1103" s="132"/>
      <c r="I1103" s="118" t="e">
        <f>VLOOKUP(H1103,Presupuesto!$B$11:$C$565,2,0)</f>
        <v>#N/A</v>
      </c>
      <c r="J1103" s="88" t="str">
        <f t="shared" si="51"/>
        <v>Lo Esencial de la Reforma Universitaria</v>
      </c>
      <c r="K1103" s="88" t="s">
        <v>720</v>
      </c>
    </row>
    <row r="1104" spans="2:11" hidden="1" x14ac:dyDescent="0.25">
      <c r="B1104" s="254"/>
      <c r="C1104" s="133"/>
      <c r="D1104" s="137"/>
      <c r="E1104" s="108"/>
      <c r="F1104" s="87">
        <f t="shared" si="50"/>
        <v>0</v>
      </c>
      <c r="G1104" s="146"/>
      <c r="H1104" s="134"/>
      <c r="I1104" s="118" t="e">
        <f>VLOOKUP(H1104,Presupuesto!$B$11:$C$565,2,0)</f>
        <v>#N/A</v>
      </c>
      <c r="J1104" s="88" t="str">
        <f t="shared" si="51"/>
        <v>Lo Esencial de la Reforma Universitaria</v>
      </c>
      <c r="K1104" s="88" t="s">
        <v>732</v>
      </c>
    </row>
    <row r="1105" spans="2:11" hidden="1" x14ac:dyDescent="0.25">
      <c r="B1105" s="254"/>
      <c r="C1105" s="133"/>
      <c r="D1105" s="137"/>
      <c r="E1105" s="108"/>
      <c r="F1105" s="87">
        <f t="shared" si="50"/>
        <v>0</v>
      </c>
      <c r="G1105" s="146"/>
      <c r="H1105" s="134"/>
      <c r="I1105" s="118" t="e">
        <f>VLOOKUP(H1105,Presupuesto!$B$11:$C$565,2,0)</f>
        <v>#N/A</v>
      </c>
      <c r="J1105" s="88" t="str">
        <f t="shared" si="51"/>
        <v>Lo Esencial de la Reforma Universitaria</v>
      </c>
      <c r="K1105" s="88" t="s">
        <v>720</v>
      </c>
    </row>
    <row r="1106" spans="2:11" hidden="1" x14ac:dyDescent="0.25">
      <c r="B1106" s="254"/>
      <c r="C1106" s="133"/>
      <c r="D1106" s="137"/>
      <c r="E1106" s="108"/>
      <c r="F1106" s="87">
        <f t="shared" si="50"/>
        <v>0</v>
      </c>
      <c r="G1106" s="146"/>
      <c r="H1106" s="134"/>
      <c r="I1106" s="118" t="e">
        <f>VLOOKUP(H1106,Presupuesto!$B$11:$C$565,2,0)</f>
        <v>#N/A</v>
      </c>
      <c r="J1106" s="88" t="str">
        <f t="shared" si="51"/>
        <v>Lo Esencial de la Reforma Universitaria</v>
      </c>
      <c r="K1106" s="88" t="s">
        <v>720</v>
      </c>
    </row>
    <row r="1107" spans="2:11" hidden="1" x14ac:dyDescent="0.25">
      <c r="B1107" s="254"/>
      <c r="C1107" s="133"/>
      <c r="D1107" s="137"/>
      <c r="E1107" s="108"/>
      <c r="F1107" s="87">
        <f t="shared" si="50"/>
        <v>0</v>
      </c>
      <c r="G1107" s="146"/>
      <c r="H1107" s="134"/>
      <c r="I1107" s="118" t="e">
        <f>VLOOKUP(H1107,Presupuesto!$B$11:$C$565,2,0)</f>
        <v>#N/A</v>
      </c>
      <c r="J1107" s="88" t="str">
        <f t="shared" si="51"/>
        <v>Lo Esencial de la Reforma Universitaria</v>
      </c>
      <c r="K1107" s="88" t="s">
        <v>720</v>
      </c>
    </row>
    <row r="1108" spans="2:11" ht="15.75" hidden="1" thickBot="1" x14ac:dyDescent="0.3">
      <c r="B1108" s="254"/>
      <c r="C1108" s="135"/>
      <c r="D1108" s="145"/>
      <c r="E1108" s="93"/>
      <c r="F1108" s="95">
        <f t="shared" si="50"/>
        <v>0</v>
      </c>
      <c r="G1108" s="147"/>
      <c r="H1108" s="136"/>
      <c r="I1108" s="120" t="e">
        <f>VLOOKUP(H1108,Presupuesto!$B$11:$C$565,2,0)</f>
        <v>#N/A</v>
      </c>
      <c r="J1108" s="96" t="str">
        <f t="shared" si="51"/>
        <v>Lo Esencial de la Reforma Universitaria</v>
      </c>
      <c r="K1108" s="113" t="s">
        <v>719</v>
      </c>
    </row>
    <row r="1110" spans="2:11" ht="15.75" thickBot="1" x14ac:dyDescent="0.3">
      <c r="B1110" s="254"/>
      <c r="C1110" s="254"/>
      <c r="D1110" s="254"/>
      <c r="E1110" s="254"/>
      <c r="F1110" s="254"/>
      <c r="G1110" s="243"/>
      <c r="H1110" s="254"/>
      <c r="I1110" s="254"/>
      <c r="J1110" s="254"/>
      <c r="K1110" s="254"/>
    </row>
    <row r="1111" spans="2:11" ht="15.75" thickBot="1" x14ac:dyDescent="0.3">
      <c r="B1111" s="254"/>
      <c r="C1111" s="143" t="s">
        <v>1385</v>
      </c>
      <c r="D1111" s="231">
        <f>SUM(F1118:F1152)</f>
        <v>98880</v>
      </c>
      <c r="E1111" s="254"/>
      <c r="F1111" s="68"/>
      <c r="G1111" s="72"/>
      <c r="H1111" s="68"/>
      <c r="I1111" s="68"/>
      <c r="J1111" s="254"/>
      <c r="K1111" s="254"/>
    </row>
    <row r="1112" spans="2:11" x14ac:dyDescent="0.25">
      <c r="B1112" s="254"/>
      <c r="C1112" s="68"/>
      <c r="D1112" s="31"/>
      <c r="E1112" s="84"/>
      <c r="F1112" s="84"/>
      <c r="G1112" s="84"/>
      <c r="H1112" s="69"/>
      <c r="I1112" s="69"/>
      <c r="J1112" s="69"/>
      <c r="K1112" s="102"/>
    </row>
    <row r="1113" spans="2:11" x14ac:dyDescent="0.25">
      <c r="B1113" s="254"/>
      <c r="C1113" s="68"/>
      <c r="D1113" s="31"/>
      <c r="E1113" s="84"/>
      <c r="F1113" s="84"/>
      <c r="G1113" s="84"/>
      <c r="H1113" s="69"/>
      <c r="I1113" s="69"/>
      <c r="J1113" s="69"/>
      <c r="K1113" s="102"/>
    </row>
    <row r="1114" spans="2:11" ht="15.75" x14ac:dyDescent="0.25">
      <c r="B1114" s="254"/>
      <c r="C1114" s="172" t="s">
        <v>1309</v>
      </c>
      <c r="D1114" s="230" t="s">
        <v>1433</v>
      </c>
      <c r="E1114" s="84"/>
      <c r="F1114" s="84"/>
      <c r="G1114" s="84"/>
      <c r="H1114" s="69"/>
      <c r="I1114" s="69"/>
      <c r="J1114" s="69"/>
      <c r="K1114" s="102"/>
    </row>
    <row r="1115" spans="2:11" ht="18.75" x14ac:dyDescent="0.25">
      <c r="B1115" s="254"/>
      <c r="C1115" s="173" t="str">
        <f>IFERROR(VLOOKUP(D1114,'1. Desarrollo e Innov. Curricu.'!$F:$G,2,FALSE),IFERROR(VLOOKUP(D1114,'2. Investigación Científica'!$F:$G,2,FALSE),IFERROR(VLOOKUP(D1114,'3. Vinculación Univ. Sociedad'!$F:$G,2,FALSE),IFERROR(VLOOKUP(D1114,'4. Docencia y Profesorado Univ.'!$F:$G,2,FALSE),IFERROR(VLOOKUP(D1114,'5. Estudiantes y Graduados'!$F:$G,2,FALSE),IFERROR(VLOOKUP(D1114,'11. Gestion Administrativa'!$F:$G,2,FALSE),IFERROR(VLOOKUP(D1114,'13. Gestión Académica'!$F:$G,2,FALSE),IFERROR(VLOOKUP(D1114,'9. Asegura. de la Calid. y M'!$F:$G,2,FALSE),IFERROR(VLOOKUP(D1114,'6. Gestión del Conocimiento'!$F:$G,2,FALSE),IFERROR(VLOOKUP(D1114,'15. Gobernabilidad y Proceso...'!$F:$G,2,FALSE),IFERROR(VLOOKUP(D1114,'12. Gestión del Talento Humano'!$F:$G,2,FALSE),IFERROR(VLOOKUP(D1114,'14. Internacional... de la E.S.'!$F:$G,2,FALSE),IFERROR(VLOOKUP(D1114,'10. Posgrado'!$F:$G,2,FALSE),IFERROR(VLOOKUP(D1114,'17. Gestión TIC'!$F:$G,2,FALSE),IFERROR(VLOOKUP(D1114,'16. Desa. del Sistema Educ.Sup.'!$F:$G,2,FALSE),IFERROR(VLOOKUP(D1114,'8. Cultura de Inno. Insti...'!$F:$G,2,FALSE),VLOOKUP(D1114,'7. Lo Esencial de la Reforma U.'!$F:$G,2,0)))))))))))))))))</f>
        <v>33. Desarrollar la semana de la carrera de Lenguas  Extranjeras ( mayo).</v>
      </c>
      <c r="D1115" s="31"/>
      <c r="E1115" s="84"/>
      <c r="F1115" s="84"/>
      <c r="G1115" s="84"/>
      <c r="H1115" s="69"/>
      <c r="I1115" s="69"/>
      <c r="J1115" s="69"/>
      <c r="K1115" s="102"/>
    </row>
    <row r="1116" spans="2:11" ht="15.75" thickBot="1" x14ac:dyDescent="0.3">
      <c r="B1116" s="254"/>
      <c r="C1116" s="254"/>
      <c r="D1116" s="254"/>
      <c r="E1116" s="254"/>
      <c r="F1116" s="84"/>
      <c r="G1116" s="69"/>
      <c r="H1116" s="69"/>
      <c r="I1116" s="69"/>
      <c r="J1116" s="254"/>
      <c r="K1116" s="254"/>
    </row>
    <row r="1117" spans="2:11" ht="30.75" thickBot="1" x14ac:dyDescent="0.3">
      <c r="B1117" s="254"/>
      <c r="C1117" s="117" t="s">
        <v>1311</v>
      </c>
      <c r="D1117" s="117" t="s">
        <v>99</v>
      </c>
      <c r="E1117" s="124" t="s">
        <v>1313</v>
      </c>
      <c r="F1117" s="123" t="s">
        <v>1314</v>
      </c>
      <c r="G1117" s="121" t="s">
        <v>1315</v>
      </c>
      <c r="H1117" s="124" t="s">
        <v>1316</v>
      </c>
      <c r="I1117" s="121" t="s">
        <v>711</v>
      </c>
      <c r="J1117" s="121" t="s">
        <v>1317</v>
      </c>
      <c r="K1117" s="121" t="s">
        <v>1318</v>
      </c>
    </row>
    <row r="1118" spans="2:11" hidden="1" x14ac:dyDescent="0.25">
      <c r="B1118" s="254"/>
      <c r="C1118" s="183" t="s">
        <v>1284</v>
      </c>
      <c r="D1118" s="184"/>
      <c r="E1118" s="182">
        <f>HLOOKUP(C1118,$AH$2:$BU$3,2,0)</f>
        <v>620</v>
      </c>
      <c r="F1118" s="87">
        <f t="shared" ref="F1118:F1152" si="52">D1118*E1118</f>
        <v>0</v>
      </c>
      <c r="G1118" s="146"/>
      <c r="H1118" s="130"/>
      <c r="I1118" s="118" t="e">
        <f>VLOOKUP(H1118,Presupuesto!$B$11:$C$565,2,0)</f>
        <v>#N/A</v>
      </c>
      <c r="J1118" s="181" t="s">
        <v>81</v>
      </c>
      <c r="K1118" s="88" t="s">
        <v>719</v>
      </c>
    </row>
    <row r="1119" spans="2:11" x14ac:dyDescent="0.25">
      <c r="B1119" s="254"/>
      <c r="C1119" s="129" t="s">
        <v>1393</v>
      </c>
      <c r="D1119" s="144">
        <v>200</v>
      </c>
      <c r="E1119" s="112">
        <v>150</v>
      </c>
      <c r="F1119" s="87">
        <f t="shared" si="52"/>
        <v>30000</v>
      </c>
      <c r="G1119" s="146" t="s">
        <v>703</v>
      </c>
      <c r="H1119" s="130" t="s">
        <v>361</v>
      </c>
      <c r="I1119" s="118" t="str">
        <f>VLOOKUP(H1119,Presupuesto!$B$11:$C$565,2,0)</f>
        <v>ALIMENTOS B EBIDAS PARA PERSONAS</v>
      </c>
      <c r="J1119" s="88" t="str">
        <f>$J$854</f>
        <v>Lo Esencial de la Reforma Universitaria</v>
      </c>
      <c r="K1119" s="88" t="s">
        <v>724</v>
      </c>
    </row>
    <row r="1120" spans="2:11" x14ac:dyDescent="0.25">
      <c r="B1120" s="254"/>
      <c r="C1120" s="129" t="s">
        <v>1421</v>
      </c>
      <c r="D1120" s="144">
        <v>150</v>
      </c>
      <c r="E1120" s="112">
        <v>35</v>
      </c>
      <c r="F1120" s="87">
        <f t="shared" si="52"/>
        <v>5250</v>
      </c>
      <c r="G1120" s="146" t="s">
        <v>703</v>
      </c>
      <c r="H1120" s="130" t="s">
        <v>308</v>
      </c>
      <c r="I1120" s="118" t="str">
        <f>VLOOKUP(H1120,Presupuesto!$B$11:$C$565,2,0)</f>
        <v>IMPRENTA Y PUBLICIDAD Y REPRODUC.</v>
      </c>
      <c r="J1120" s="88" t="str">
        <f t="shared" ref="J1120:J1123" si="53">$J$854</f>
        <v>Lo Esencial de la Reforma Universitaria</v>
      </c>
      <c r="K1120" s="88" t="s">
        <v>724</v>
      </c>
    </row>
    <row r="1121" spans="2:11" x14ac:dyDescent="0.25">
      <c r="B1121" s="254"/>
      <c r="C1121" s="129" t="s">
        <v>1387</v>
      </c>
      <c r="D1121" s="144">
        <v>2</v>
      </c>
      <c r="E1121" s="112">
        <v>15000</v>
      </c>
      <c r="F1121" s="87">
        <f t="shared" si="52"/>
        <v>30000</v>
      </c>
      <c r="G1121" s="146" t="s">
        <v>703</v>
      </c>
      <c r="H1121" s="130" t="s">
        <v>332</v>
      </c>
      <c r="I1121" s="118" t="str">
        <f>VLOOKUP(H1121,Presupuesto!$B$11:$C$565,2,0)</f>
        <v>PASAJES AL EXTERIOR</v>
      </c>
      <c r="J1121" s="88" t="str">
        <f t="shared" si="53"/>
        <v>Lo Esencial de la Reforma Universitaria</v>
      </c>
      <c r="K1121" s="88" t="s">
        <v>724</v>
      </c>
    </row>
    <row r="1122" spans="2:11" x14ac:dyDescent="0.25">
      <c r="B1122" s="254"/>
      <c r="C1122" s="129" t="s">
        <v>1423</v>
      </c>
      <c r="D1122" s="144">
        <v>6</v>
      </c>
      <c r="E1122" s="112">
        <v>3105</v>
      </c>
      <c r="F1122" s="87">
        <f t="shared" si="52"/>
        <v>18630</v>
      </c>
      <c r="G1122" s="146" t="s">
        <v>703</v>
      </c>
      <c r="H1122" s="130" t="s">
        <v>323</v>
      </c>
      <c r="I1122" s="118" t="str">
        <f>VLOOKUP(H1122,Presupuesto!$B$11:$C$565,2,0)</f>
        <v>OTROS SERVICIOS COMERCIALES Y FINANCIEROS</v>
      </c>
      <c r="J1122" s="88" t="str">
        <f t="shared" si="53"/>
        <v>Lo Esencial de la Reforma Universitaria</v>
      </c>
      <c r="K1122" s="88" t="s">
        <v>724</v>
      </c>
    </row>
    <row r="1123" spans="2:11" x14ac:dyDescent="0.25">
      <c r="B1123" s="254"/>
      <c r="C1123" s="129" t="s">
        <v>1416</v>
      </c>
      <c r="D1123" s="144">
        <v>1</v>
      </c>
      <c r="E1123" s="112">
        <v>5000</v>
      </c>
      <c r="F1123" s="87">
        <f t="shared" si="52"/>
        <v>5000</v>
      </c>
      <c r="G1123" s="146" t="s">
        <v>703</v>
      </c>
      <c r="H1123" s="130" t="s">
        <v>352</v>
      </c>
      <c r="I1123" s="118" t="str">
        <f>VLOOKUP(H1123,Presupuesto!$B$11:$C$565,2,0)</f>
        <v>SERVICIOS CEREMONIAL Y PROTOCOLO</v>
      </c>
      <c r="J1123" s="88" t="str">
        <f t="shared" si="53"/>
        <v>Lo Esencial de la Reforma Universitaria</v>
      </c>
      <c r="K1123" s="88" t="s">
        <v>724</v>
      </c>
    </row>
    <row r="1124" spans="2:11" x14ac:dyDescent="0.25">
      <c r="B1124" s="254"/>
      <c r="C1124" s="129" t="s">
        <v>1427</v>
      </c>
      <c r="D1124" s="144">
        <v>10</v>
      </c>
      <c r="E1124" s="112">
        <v>1000</v>
      </c>
      <c r="F1124" s="87">
        <f t="shared" si="52"/>
        <v>10000</v>
      </c>
      <c r="G1124" s="146" t="s">
        <v>703</v>
      </c>
      <c r="H1124" s="130" t="s">
        <v>268</v>
      </c>
      <c r="I1124" s="118" t="str">
        <f>VLOOKUP(H1124,Presupuesto!$B$11:$C$565,2,0)</f>
        <v>OTROS ALQUILERES</v>
      </c>
      <c r="J1124" s="88" t="str">
        <f t="shared" ref="J1124:J1152" si="54">$J$678</f>
        <v>Lo Esencial de la Reforma Universitaria</v>
      </c>
      <c r="K1124" s="88" t="s">
        <v>724</v>
      </c>
    </row>
    <row r="1125" spans="2:11" hidden="1" x14ac:dyDescent="0.25">
      <c r="B1125" s="254"/>
      <c r="C1125" s="129"/>
      <c r="D1125" s="144"/>
      <c r="E1125" s="112"/>
      <c r="F1125" s="87">
        <f t="shared" si="52"/>
        <v>0</v>
      </c>
      <c r="G1125" s="146"/>
      <c r="H1125" s="130"/>
      <c r="I1125" s="118" t="e">
        <f>VLOOKUP(H1125,Presupuesto!$B$11:$C$565,2,0)</f>
        <v>#N/A</v>
      </c>
      <c r="J1125" s="88" t="str">
        <f t="shared" si="54"/>
        <v>Lo Esencial de la Reforma Universitaria</v>
      </c>
      <c r="K1125" s="88" t="s">
        <v>720</v>
      </c>
    </row>
    <row r="1126" spans="2:11" hidden="1" x14ac:dyDescent="0.25">
      <c r="B1126" s="254"/>
      <c r="C1126" s="129"/>
      <c r="D1126" s="144"/>
      <c r="E1126" s="112"/>
      <c r="F1126" s="87">
        <f t="shared" si="52"/>
        <v>0</v>
      </c>
      <c r="G1126" s="146"/>
      <c r="H1126" s="130"/>
      <c r="I1126" s="118" t="e">
        <f>VLOOKUP(H1126,Presupuesto!$B$11:$C$565,2,0)</f>
        <v>#N/A</v>
      </c>
      <c r="J1126" s="88" t="str">
        <f t="shared" si="54"/>
        <v>Lo Esencial de la Reforma Universitaria</v>
      </c>
      <c r="K1126" s="88" t="s">
        <v>720</v>
      </c>
    </row>
    <row r="1127" spans="2:11" hidden="1" x14ac:dyDescent="0.25">
      <c r="B1127" s="254"/>
      <c r="C1127" s="129"/>
      <c r="D1127" s="144"/>
      <c r="E1127" s="112"/>
      <c r="F1127" s="87">
        <f t="shared" si="52"/>
        <v>0</v>
      </c>
      <c r="G1127" s="146"/>
      <c r="H1127" s="130"/>
      <c r="I1127" s="118" t="e">
        <f>VLOOKUP(H1127,Presupuesto!$B$11:$C$565,2,0)</f>
        <v>#N/A</v>
      </c>
      <c r="J1127" s="88" t="str">
        <f t="shared" si="54"/>
        <v>Lo Esencial de la Reforma Universitaria</v>
      </c>
      <c r="K1127" s="88" t="s">
        <v>720</v>
      </c>
    </row>
    <row r="1128" spans="2:11" hidden="1" x14ac:dyDescent="0.25">
      <c r="B1128" s="254"/>
      <c r="C1128" s="129"/>
      <c r="D1128" s="144"/>
      <c r="E1128" s="112"/>
      <c r="F1128" s="87">
        <f t="shared" si="52"/>
        <v>0</v>
      </c>
      <c r="G1128" s="146"/>
      <c r="H1128" s="130"/>
      <c r="I1128" s="118" t="e">
        <f>VLOOKUP(H1128,Presupuesto!$B$11:$C$565,2,0)</f>
        <v>#N/A</v>
      </c>
      <c r="J1128" s="88" t="str">
        <f t="shared" si="54"/>
        <v>Lo Esencial de la Reforma Universitaria</v>
      </c>
      <c r="K1128" s="88" t="s">
        <v>720</v>
      </c>
    </row>
    <row r="1129" spans="2:11" hidden="1" x14ac:dyDescent="0.25">
      <c r="B1129" s="254"/>
      <c r="C1129" s="129"/>
      <c r="D1129" s="144"/>
      <c r="E1129" s="112"/>
      <c r="F1129" s="87">
        <f t="shared" si="52"/>
        <v>0</v>
      </c>
      <c r="G1129" s="146"/>
      <c r="H1129" s="130"/>
      <c r="I1129" s="118" t="e">
        <f>VLOOKUP(H1129,Presupuesto!$B$11:$C$565,2,0)</f>
        <v>#N/A</v>
      </c>
      <c r="J1129" s="88" t="str">
        <f t="shared" si="54"/>
        <v>Lo Esencial de la Reforma Universitaria</v>
      </c>
      <c r="K1129" s="88" t="s">
        <v>720</v>
      </c>
    </row>
    <row r="1130" spans="2:11" hidden="1" x14ac:dyDescent="0.25">
      <c r="B1130" s="254"/>
      <c r="C1130" s="129"/>
      <c r="D1130" s="144"/>
      <c r="E1130" s="112"/>
      <c r="F1130" s="87">
        <f t="shared" si="52"/>
        <v>0</v>
      </c>
      <c r="G1130" s="146"/>
      <c r="H1130" s="130"/>
      <c r="I1130" s="118" t="e">
        <f>VLOOKUP(H1130,Presupuesto!$B$11:$C$565,2,0)</f>
        <v>#N/A</v>
      </c>
      <c r="J1130" s="88" t="str">
        <f t="shared" si="54"/>
        <v>Lo Esencial de la Reforma Universitaria</v>
      </c>
      <c r="K1130" s="88" t="s">
        <v>720</v>
      </c>
    </row>
    <row r="1131" spans="2:11" hidden="1" x14ac:dyDescent="0.25">
      <c r="B1131" s="254"/>
      <c r="C1131" s="129"/>
      <c r="D1131" s="144"/>
      <c r="E1131" s="112"/>
      <c r="F1131" s="87">
        <f t="shared" si="52"/>
        <v>0</v>
      </c>
      <c r="G1131" s="146"/>
      <c r="H1131" s="130"/>
      <c r="I1131" s="118" t="e">
        <f>VLOOKUP(H1131,Presupuesto!$B$11:$C$565,2,0)</f>
        <v>#N/A</v>
      </c>
      <c r="J1131" s="88" t="str">
        <f t="shared" si="54"/>
        <v>Lo Esencial de la Reforma Universitaria</v>
      </c>
      <c r="K1131" s="88" t="s">
        <v>720</v>
      </c>
    </row>
    <row r="1132" spans="2:11" hidden="1" x14ac:dyDescent="0.25">
      <c r="B1132" s="254"/>
      <c r="C1132" s="129"/>
      <c r="D1132" s="144"/>
      <c r="E1132" s="112"/>
      <c r="F1132" s="87">
        <f t="shared" si="52"/>
        <v>0</v>
      </c>
      <c r="G1132" s="146"/>
      <c r="H1132" s="130"/>
      <c r="I1132" s="118" t="e">
        <f>VLOOKUP(H1132,Presupuesto!$B$11:$C$565,2,0)</f>
        <v>#N/A</v>
      </c>
      <c r="J1132" s="88" t="str">
        <f t="shared" si="54"/>
        <v>Lo Esencial de la Reforma Universitaria</v>
      </c>
      <c r="K1132" s="88" t="s">
        <v>720</v>
      </c>
    </row>
    <row r="1133" spans="2:11" hidden="1" x14ac:dyDescent="0.25">
      <c r="B1133" s="254"/>
      <c r="C1133" s="129"/>
      <c r="D1133" s="144"/>
      <c r="E1133" s="112"/>
      <c r="F1133" s="87">
        <f t="shared" si="52"/>
        <v>0</v>
      </c>
      <c r="G1133" s="146"/>
      <c r="H1133" s="130"/>
      <c r="I1133" s="118" t="e">
        <f>VLOOKUP(H1133,Presupuesto!$B$11:$C$565,2,0)</f>
        <v>#N/A</v>
      </c>
      <c r="J1133" s="88" t="str">
        <f t="shared" si="54"/>
        <v>Lo Esencial de la Reforma Universitaria</v>
      </c>
      <c r="K1133" s="88" t="s">
        <v>720</v>
      </c>
    </row>
    <row r="1134" spans="2:11" hidden="1" x14ac:dyDescent="0.25">
      <c r="B1134" s="254"/>
      <c r="C1134" s="129"/>
      <c r="D1134" s="144"/>
      <c r="E1134" s="112"/>
      <c r="F1134" s="87">
        <f t="shared" si="52"/>
        <v>0</v>
      </c>
      <c r="G1134" s="146"/>
      <c r="H1134" s="130"/>
      <c r="I1134" s="118" t="e">
        <f>VLOOKUP(H1134,Presupuesto!$B$11:$C$565,2,0)</f>
        <v>#N/A</v>
      </c>
      <c r="J1134" s="88" t="str">
        <f t="shared" si="54"/>
        <v>Lo Esencial de la Reforma Universitaria</v>
      </c>
      <c r="K1134" s="88" t="s">
        <v>720</v>
      </c>
    </row>
    <row r="1135" spans="2:11" hidden="1" x14ac:dyDescent="0.25">
      <c r="B1135" s="254"/>
      <c r="C1135" s="129"/>
      <c r="D1135" s="144"/>
      <c r="E1135" s="112"/>
      <c r="F1135" s="87">
        <f t="shared" si="52"/>
        <v>0</v>
      </c>
      <c r="G1135" s="146"/>
      <c r="H1135" s="130"/>
      <c r="I1135" s="118" t="e">
        <f>VLOOKUP(H1135,Presupuesto!$B$11:$C$565,2,0)</f>
        <v>#N/A</v>
      </c>
      <c r="J1135" s="88" t="str">
        <f t="shared" si="54"/>
        <v>Lo Esencial de la Reforma Universitaria</v>
      </c>
      <c r="K1135" s="88" t="s">
        <v>720</v>
      </c>
    </row>
    <row r="1136" spans="2:11" hidden="1" x14ac:dyDescent="0.25">
      <c r="B1136" s="254"/>
      <c r="C1136" s="129"/>
      <c r="D1136" s="144"/>
      <c r="E1136" s="112"/>
      <c r="F1136" s="87">
        <f t="shared" si="52"/>
        <v>0</v>
      </c>
      <c r="G1136" s="146"/>
      <c r="H1136" s="130"/>
      <c r="I1136" s="118" t="e">
        <f>VLOOKUP(H1136,Presupuesto!$B$11:$C$565,2,0)</f>
        <v>#N/A</v>
      </c>
      <c r="J1136" s="88" t="str">
        <f t="shared" si="54"/>
        <v>Lo Esencial de la Reforma Universitaria</v>
      </c>
      <c r="K1136" s="88" t="s">
        <v>720</v>
      </c>
    </row>
    <row r="1137" spans="2:11" hidden="1" x14ac:dyDescent="0.25">
      <c r="B1137" s="254"/>
      <c r="C1137" s="129"/>
      <c r="D1137" s="144"/>
      <c r="E1137" s="112"/>
      <c r="F1137" s="87">
        <f t="shared" si="52"/>
        <v>0</v>
      </c>
      <c r="G1137" s="146"/>
      <c r="H1137" s="130"/>
      <c r="I1137" s="118" t="e">
        <f>VLOOKUP(H1137,Presupuesto!$B$11:$C$565,2,0)</f>
        <v>#N/A</v>
      </c>
      <c r="J1137" s="88" t="str">
        <f t="shared" si="54"/>
        <v>Lo Esencial de la Reforma Universitaria</v>
      </c>
      <c r="K1137" s="88" t="s">
        <v>720</v>
      </c>
    </row>
    <row r="1138" spans="2:11" hidden="1" x14ac:dyDescent="0.25">
      <c r="B1138" s="254"/>
      <c r="C1138" s="129"/>
      <c r="D1138" s="144"/>
      <c r="E1138" s="112"/>
      <c r="F1138" s="87">
        <f t="shared" si="52"/>
        <v>0</v>
      </c>
      <c r="G1138" s="146"/>
      <c r="H1138" s="130"/>
      <c r="I1138" s="118" t="e">
        <f>VLOOKUP(H1138,Presupuesto!$B$11:$C$565,2,0)</f>
        <v>#N/A</v>
      </c>
      <c r="J1138" s="88" t="str">
        <f t="shared" si="54"/>
        <v>Lo Esencial de la Reforma Universitaria</v>
      </c>
      <c r="K1138" s="88" t="s">
        <v>720</v>
      </c>
    </row>
    <row r="1139" spans="2:11" hidden="1" x14ac:dyDescent="0.25">
      <c r="B1139" s="254"/>
      <c r="C1139" s="129"/>
      <c r="D1139" s="144"/>
      <c r="E1139" s="112"/>
      <c r="F1139" s="87">
        <f t="shared" si="52"/>
        <v>0</v>
      </c>
      <c r="G1139" s="146"/>
      <c r="H1139" s="130"/>
      <c r="I1139" s="118" t="e">
        <f>VLOOKUP(H1139,Presupuesto!$B$11:$C$565,2,0)</f>
        <v>#N/A</v>
      </c>
      <c r="J1139" s="88" t="str">
        <f t="shared" si="54"/>
        <v>Lo Esencial de la Reforma Universitaria</v>
      </c>
      <c r="K1139" s="88" t="s">
        <v>720</v>
      </c>
    </row>
    <row r="1140" spans="2:11" hidden="1" x14ac:dyDescent="0.25">
      <c r="B1140" s="254"/>
      <c r="C1140" s="131"/>
      <c r="D1140" s="137"/>
      <c r="E1140" s="108"/>
      <c r="F1140" s="87">
        <f t="shared" si="52"/>
        <v>0</v>
      </c>
      <c r="G1140" s="146"/>
      <c r="H1140" s="132"/>
      <c r="I1140" s="118" t="e">
        <f>VLOOKUP(H1140,Presupuesto!$B$11:$C$565,2,0)</f>
        <v>#N/A</v>
      </c>
      <c r="J1140" s="88" t="str">
        <f t="shared" si="54"/>
        <v>Lo Esencial de la Reforma Universitaria</v>
      </c>
      <c r="K1140" s="88" t="s">
        <v>720</v>
      </c>
    </row>
    <row r="1141" spans="2:11" hidden="1" x14ac:dyDescent="0.25">
      <c r="B1141" s="254"/>
      <c r="C1141" s="131"/>
      <c r="D1141" s="137"/>
      <c r="E1141" s="108"/>
      <c r="F1141" s="87">
        <f t="shared" si="52"/>
        <v>0</v>
      </c>
      <c r="G1141" s="146"/>
      <c r="H1141" s="132"/>
      <c r="I1141" s="118" t="e">
        <f>VLOOKUP(H1141,Presupuesto!$B$11:$C$565,2,0)</f>
        <v>#N/A</v>
      </c>
      <c r="J1141" s="88" t="str">
        <f t="shared" si="54"/>
        <v>Lo Esencial de la Reforma Universitaria</v>
      </c>
      <c r="K1141" s="88" t="s">
        <v>720</v>
      </c>
    </row>
    <row r="1142" spans="2:11" hidden="1" x14ac:dyDescent="0.25">
      <c r="B1142" s="254"/>
      <c r="C1142" s="131"/>
      <c r="D1142" s="137"/>
      <c r="E1142" s="108"/>
      <c r="F1142" s="87">
        <f t="shared" si="52"/>
        <v>0</v>
      </c>
      <c r="G1142" s="146"/>
      <c r="H1142" s="132"/>
      <c r="I1142" s="118" t="e">
        <f>VLOOKUP(H1142,Presupuesto!$B$11:$C$565,2,0)</f>
        <v>#N/A</v>
      </c>
      <c r="J1142" s="88" t="str">
        <f t="shared" si="54"/>
        <v>Lo Esencial de la Reforma Universitaria</v>
      </c>
      <c r="K1142" s="88" t="s">
        <v>720</v>
      </c>
    </row>
    <row r="1143" spans="2:11" hidden="1" x14ac:dyDescent="0.25">
      <c r="B1143" s="254"/>
      <c r="C1143" s="131"/>
      <c r="D1143" s="137"/>
      <c r="E1143" s="108"/>
      <c r="F1143" s="87">
        <f t="shared" si="52"/>
        <v>0</v>
      </c>
      <c r="G1143" s="146"/>
      <c r="H1143" s="132"/>
      <c r="I1143" s="118" t="e">
        <f>VLOOKUP(H1143,Presupuesto!$B$11:$C$565,2,0)</f>
        <v>#N/A</v>
      </c>
      <c r="J1143" s="88" t="str">
        <f t="shared" si="54"/>
        <v>Lo Esencial de la Reforma Universitaria</v>
      </c>
      <c r="K1143" s="88" t="s">
        <v>720</v>
      </c>
    </row>
    <row r="1144" spans="2:11" hidden="1" x14ac:dyDescent="0.25">
      <c r="B1144" s="254"/>
      <c r="C1144" s="131"/>
      <c r="D1144" s="137"/>
      <c r="E1144" s="108"/>
      <c r="F1144" s="87">
        <f t="shared" si="52"/>
        <v>0</v>
      </c>
      <c r="G1144" s="146"/>
      <c r="H1144" s="132"/>
      <c r="I1144" s="118" t="e">
        <f>VLOOKUP(H1144,Presupuesto!$B$11:$C$565,2,0)</f>
        <v>#N/A</v>
      </c>
      <c r="J1144" s="88" t="str">
        <f t="shared" si="54"/>
        <v>Lo Esencial de la Reforma Universitaria</v>
      </c>
      <c r="K1144" s="88" t="s">
        <v>720</v>
      </c>
    </row>
    <row r="1145" spans="2:11" hidden="1" x14ac:dyDescent="0.25">
      <c r="B1145" s="254"/>
      <c r="C1145" s="131"/>
      <c r="D1145" s="137"/>
      <c r="E1145" s="108"/>
      <c r="F1145" s="87">
        <f t="shared" si="52"/>
        <v>0</v>
      </c>
      <c r="G1145" s="146"/>
      <c r="H1145" s="132"/>
      <c r="I1145" s="118" t="e">
        <f>VLOOKUP(H1145,Presupuesto!$B$11:$C$565,2,0)</f>
        <v>#N/A</v>
      </c>
      <c r="J1145" s="88" t="str">
        <f t="shared" si="54"/>
        <v>Lo Esencial de la Reforma Universitaria</v>
      </c>
      <c r="K1145" s="88" t="s">
        <v>720</v>
      </c>
    </row>
    <row r="1146" spans="2:11" hidden="1" x14ac:dyDescent="0.25">
      <c r="B1146" s="254"/>
      <c r="C1146" s="131"/>
      <c r="D1146" s="137"/>
      <c r="E1146" s="108"/>
      <c r="F1146" s="87">
        <f t="shared" si="52"/>
        <v>0</v>
      </c>
      <c r="G1146" s="146"/>
      <c r="H1146" s="132"/>
      <c r="I1146" s="118" t="e">
        <f>VLOOKUP(H1146,Presupuesto!$B$11:$C$565,2,0)</f>
        <v>#N/A</v>
      </c>
      <c r="J1146" s="88" t="str">
        <f t="shared" si="54"/>
        <v>Lo Esencial de la Reforma Universitaria</v>
      </c>
      <c r="K1146" s="88" t="s">
        <v>720</v>
      </c>
    </row>
    <row r="1147" spans="2:11" hidden="1" x14ac:dyDescent="0.25">
      <c r="B1147" s="254"/>
      <c r="C1147" s="131"/>
      <c r="D1147" s="137"/>
      <c r="E1147" s="108"/>
      <c r="F1147" s="87">
        <f t="shared" si="52"/>
        <v>0</v>
      </c>
      <c r="G1147" s="146"/>
      <c r="H1147" s="132"/>
      <c r="I1147" s="118" t="e">
        <f>VLOOKUP(H1147,Presupuesto!$B$11:$C$565,2,0)</f>
        <v>#N/A</v>
      </c>
      <c r="J1147" s="88" t="str">
        <f t="shared" si="54"/>
        <v>Lo Esencial de la Reforma Universitaria</v>
      </c>
      <c r="K1147" s="88" t="s">
        <v>720</v>
      </c>
    </row>
    <row r="1148" spans="2:11" hidden="1" x14ac:dyDescent="0.25">
      <c r="B1148" s="254"/>
      <c r="C1148" s="133"/>
      <c r="D1148" s="137"/>
      <c r="E1148" s="108"/>
      <c r="F1148" s="87">
        <f t="shared" si="52"/>
        <v>0</v>
      </c>
      <c r="G1148" s="146"/>
      <c r="H1148" s="134"/>
      <c r="I1148" s="118" t="e">
        <f>VLOOKUP(H1148,Presupuesto!$B$11:$C$565,2,0)</f>
        <v>#N/A</v>
      </c>
      <c r="J1148" s="88" t="str">
        <f t="shared" si="54"/>
        <v>Lo Esencial de la Reforma Universitaria</v>
      </c>
      <c r="K1148" s="88" t="s">
        <v>732</v>
      </c>
    </row>
    <row r="1149" spans="2:11" hidden="1" x14ac:dyDescent="0.25">
      <c r="B1149" s="254"/>
      <c r="C1149" s="133"/>
      <c r="D1149" s="137"/>
      <c r="E1149" s="108"/>
      <c r="F1149" s="87">
        <f t="shared" si="52"/>
        <v>0</v>
      </c>
      <c r="G1149" s="146"/>
      <c r="H1149" s="134"/>
      <c r="I1149" s="118" t="e">
        <f>VLOOKUP(H1149,Presupuesto!$B$11:$C$565,2,0)</f>
        <v>#N/A</v>
      </c>
      <c r="J1149" s="88" t="str">
        <f t="shared" si="54"/>
        <v>Lo Esencial de la Reforma Universitaria</v>
      </c>
      <c r="K1149" s="88" t="s">
        <v>720</v>
      </c>
    </row>
    <row r="1150" spans="2:11" hidden="1" x14ac:dyDescent="0.25">
      <c r="B1150" s="254"/>
      <c r="C1150" s="133"/>
      <c r="D1150" s="137"/>
      <c r="E1150" s="108"/>
      <c r="F1150" s="87">
        <f t="shared" si="52"/>
        <v>0</v>
      </c>
      <c r="G1150" s="146"/>
      <c r="H1150" s="134"/>
      <c r="I1150" s="118" t="e">
        <f>VLOOKUP(H1150,Presupuesto!$B$11:$C$565,2,0)</f>
        <v>#N/A</v>
      </c>
      <c r="J1150" s="88" t="str">
        <f t="shared" si="54"/>
        <v>Lo Esencial de la Reforma Universitaria</v>
      </c>
      <c r="K1150" s="88" t="s">
        <v>720</v>
      </c>
    </row>
    <row r="1151" spans="2:11" hidden="1" x14ac:dyDescent="0.25">
      <c r="B1151" s="254"/>
      <c r="C1151" s="133"/>
      <c r="D1151" s="137"/>
      <c r="E1151" s="108"/>
      <c r="F1151" s="87">
        <f t="shared" si="52"/>
        <v>0</v>
      </c>
      <c r="G1151" s="146"/>
      <c r="H1151" s="134"/>
      <c r="I1151" s="118" t="e">
        <f>VLOOKUP(H1151,Presupuesto!$B$11:$C$565,2,0)</f>
        <v>#N/A</v>
      </c>
      <c r="J1151" s="88" t="str">
        <f t="shared" si="54"/>
        <v>Lo Esencial de la Reforma Universitaria</v>
      </c>
      <c r="K1151" s="88" t="s">
        <v>720</v>
      </c>
    </row>
    <row r="1152" spans="2:11" ht="15.75" hidden="1" thickBot="1" x14ac:dyDescent="0.3">
      <c r="B1152" s="254"/>
      <c r="C1152" s="135"/>
      <c r="D1152" s="145"/>
      <c r="E1152" s="93"/>
      <c r="F1152" s="95">
        <f t="shared" si="52"/>
        <v>0</v>
      </c>
      <c r="G1152" s="147"/>
      <c r="H1152" s="136"/>
      <c r="I1152" s="120" t="e">
        <f>VLOOKUP(H1152,Presupuesto!$B$11:$C$565,2,0)</f>
        <v>#N/A</v>
      </c>
      <c r="J1152" s="96" t="str">
        <f t="shared" si="54"/>
        <v>Lo Esencial de la Reforma Universitaria</v>
      </c>
      <c r="K1152" s="113" t="s">
        <v>719</v>
      </c>
    </row>
    <row r="1153" spans="2:11" x14ac:dyDescent="0.25">
      <c r="B1153" s="254"/>
      <c r="C1153" s="254"/>
      <c r="D1153" s="254"/>
      <c r="E1153" s="254"/>
      <c r="F1153" s="254"/>
      <c r="G1153" s="243"/>
      <c r="H1153" s="254"/>
      <c r="I1153" s="254"/>
      <c r="J1153" s="254"/>
      <c r="K1153" s="254"/>
    </row>
    <row r="1154" spans="2:11" ht="15.75" thickBot="1" x14ac:dyDescent="0.3">
      <c r="B1154" s="254"/>
      <c r="C1154" s="254"/>
      <c r="D1154" s="254"/>
      <c r="E1154" s="254"/>
      <c r="F1154" s="254"/>
      <c r="G1154" s="243"/>
      <c r="H1154" s="254"/>
      <c r="I1154" s="254"/>
      <c r="J1154" s="254"/>
      <c r="K1154" s="254"/>
    </row>
    <row r="1155" spans="2:11" ht="15.75" thickBot="1" x14ac:dyDescent="0.3">
      <c r="B1155" s="254"/>
      <c r="C1155" s="143" t="s">
        <v>1385</v>
      </c>
      <c r="D1155" s="231">
        <f>SUM(F1162:F1196)</f>
        <v>36190</v>
      </c>
      <c r="E1155" s="254"/>
      <c r="F1155" s="68"/>
      <c r="G1155" s="72"/>
      <c r="H1155" s="68"/>
      <c r="I1155" s="68"/>
      <c r="J1155" s="254"/>
      <c r="K1155" s="254"/>
    </row>
    <row r="1156" spans="2:11" x14ac:dyDescent="0.25">
      <c r="B1156" s="254"/>
      <c r="C1156" s="68"/>
      <c r="D1156" s="31"/>
      <c r="E1156" s="84"/>
      <c r="F1156" s="84"/>
      <c r="G1156" s="84"/>
      <c r="H1156" s="69"/>
      <c r="I1156" s="69"/>
      <c r="J1156" s="69"/>
      <c r="K1156" s="102"/>
    </row>
    <row r="1157" spans="2:11" x14ac:dyDescent="0.25">
      <c r="B1157" s="254"/>
      <c r="C1157" s="68"/>
      <c r="D1157" s="31"/>
      <c r="E1157" s="84"/>
      <c r="F1157" s="84"/>
      <c r="G1157" s="84"/>
      <c r="H1157" s="69"/>
      <c r="I1157" s="69"/>
      <c r="J1157" s="69"/>
      <c r="K1157" s="102"/>
    </row>
    <row r="1158" spans="2:11" ht="15.75" x14ac:dyDescent="0.25">
      <c r="B1158" s="254"/>
      <c r="C1158" s="172" t="s">
        <v>1309</v>
      </c>
      <c r="D1158" s="230" t="s">
        <v>1434</v>
      </c>
      <c r="E1158" s="84"/>
      <c r="F1158" s="84"/>
      <c r="G1158" s="84"/>
      <c r="H1158" s="69"/>
      <c r="I1158" s="69"/>
      <c r="J1158" s="69"/>
      <c r="K1158" s="102"/>
    </row>
    <row r="1159" spans="2:11" ht="18.75" x14ac:dyDescent="0.25">
      <c r="B1159" s="254"/>
      <c r="C1159" s="173" t="str">
        <f>IFERROR(VLOOKUP(D1158,'1. Desarrollo e Innov. Curricu.'!$F:$G,2,FALSE),IFERROR(VLOOKUP(D1158,'2. Investigación Científica'!$F:$G,2,FALSE),IFERROR(VLOOKUP(D1158,'3. Vinculación Univ. Sociedad'!$F:$G,2,FALSE),IFERROR(VLOOKUP(D1158,'4. Docencia y Profesorado Univ.'!$F:$G,2,FALSE),IFERROR(VLOOKUP(D1158,'5. Estudiantes y Graduados'!$F:$G,2,FALSE),IFERROR(VLOOKUP(D1158,'11. Gestion Administrativa'!$F:$G,2,FALSE),IFERROR(VLOOKUP(D1158,'13. Gestión Académica'!$F:$G,2,FALSE),IFERROR(VLOOKUP(D1158,'9. Asegura. de la Calid. y M'!$F:$G,2,FALSE),IFERROR(VLOOKUP(D1158,'6. Gestión del Conocimiento'!$F:$G,2,FALSE),IFERROR(VLOOKUP(D1158,'15. Gobernabilidad y Proceso...'!$F:$G,2,FALSE),IFERROR(VLOOKUP(D1158,'12. Gestión del Talento Humano'!$F:$G,2,FALSE),IFERROR(VLOOKUP(D1158,'14. Internacional... de la E.S.'!$F:$G,2,FALSE),IFERROR(VLOOKUP(D1158,'10. Posgrado'!$F:$G,2,FALSE),IFERROR(VLOOKUP(D1158,'17. Gestión TIC'!$F:$G,2,FALSE),IFERROR(VLOOKUP(D1158,'16. Desa. del Sistema Educ.Sup.'!$F:$G,2,FALSE),IFERROR(VLOOKUP(D1158,'8. Cultura de Inno. Insti...'!$F:$G,2,FALSE),VLOOKUP(D1158,'7. Lo Esencial de la Reforma U.'!$F:$G,2,0)))))))))))))))))</f>
        <v xml:space="preserve">34. Desarrollar la Semana de la Filosofía (noviembre). </v>
      </c>
      <c r="D1159" s="31"/>
      <c r="E1159" s="84"/>
      <c r="F1159" s="84"/>
      <c r="G1159" s="84"/>
      <c r="H1159" s="69"/>
      <c r="I1159" s="69"/>
      <c r="J1159" s="69"/>
      <c r="K1159" s="102"/>
    </row>
    <row r="1160" spans="2:11" ht="15.75" thickBot="1" x14ac:dyDescent="0.3">
      <c r="B1160" s="254"/>
      <c r="C1160" s="254"/>
      <c r="D1160" s="254"/>
      <c r="E1160" s="254"/>
      <c r="F1160" s="84"/>
      <c r="G1160" s="69"/>
      <c r="H1160" s="69"/>
      <c r="I1160" s="69"/>
      <c r="J1160" s="254"/>
      <c r="K1160" s="254"/>
    </row>
    <row r="1161" spans="2:11" ht="30.75" thickBot="1" x14ac:dyDescent="0.3">
      <c r="B1161" s="254"/>
      <c r="C1161" s="117" t="s">
        <v>1311</v>
      </c>
      <c r="D1161" s="117" t="s">
        <v>99</v>
      </c>
      <c r="E1161" s="124" t="s">
        <v>1313</v>
      </c>
      <c r="F1161" s="123" t="s">
        <v>1314</v>
      </c>
      <c r="G1161" s="121" t="s">
        <v>1315</v>
      </c>
      <c r="H1161" s="124" t="s">
        <v>1316</v>
      </c>
      <c r="I1161" s="121" t="s">
        <v>711</v>
      </c>
      <c r="J1161" s="121" t="s">
        <v>1317</v>
      </c>
      <c r="K1161" s="121" t="s">
        <v>1318</v>
      </c>
    </row>
    <row r="1162" spans="2:11" hidden="1" x14ac:dyDescent="0.25">
      <c r="B1162" s="254"/>
      <c r="C1162" s="183" t="s">
        <v>1284</v>
      </c>
      <c r="D1162" s="184"/>
      <c r="E1162" s="182">
        <f>HLOOKUP(C1162,$AH$2:$BU$3,2,0)</f>
        <v>620</v>
      </c>
      <c r="F1162" s="87">
        <f t="shared" ref="F1162:F1196" si="55">D1162*E1162</f>
        <v>0</v>
      </c>
      <c r="G1162" s="146"/>
      <c r="H1162" s="130"/>
      <c r="I1162" s="118" t="e">
        <f>VLOOKUP(H1162,Presupuesto!$B$11:$C$565,2,0)</f>
        <v>#N/A</v>
      </c>
      <c r="J1162" s="181" t="s">
        <v>81</v>
      </c>
      <c r="K1162" s="88" t="s">
        <v>732</v>
      </c>
    </row>
    <row r="1163" spans="2:11" x14ac:dyDescent="0.25">
      <c r="B1163" s="254"/>
      <c r="C1163" s="129" t="s">
        <v>1393</v>
      </c>
      <c r="D1163" s="144">
        <v>100</v>
      </c>
      <c r="E1163" s="112">
        <v>60</v>
      </c>
      <c r="F1163" s="87">
        <f t="shared" si="55"/>
        <v>6000</v>
      </c>
      <c r="G1163" s="146" t="s">
        <v>703</v>
      </c>
      <c r="H1163" s="130" t="s">
        <v>361</v>
      </c>
      <c r="I1163" s="118" t="str">
        <f>VLOOKUP(H1163,Presupuesto!$B$11:$C$565,2,0)</f>
        <v>ALIMENTOS B EBIDAS PARA PERSONAS</v>
      </c>
      <c r="J1163" s="88" t="str">
        <f>$J$854</f>
        <v>Lo Esencial de la Reforma Universitaria</v>
      </c>
      <c r="K1163" s="88" t="s">
        <v>732</v>
      </c>
    </row>
    <row r="1164" spans="2:11" x14ac:dyDescent="0.25">
      <c r="B1164" s="254"/>
      <c r="C1164" s="129" t="s">
        <v>1421</v>
      </c>
      <c r="D1164" s="144">
        <v>25</v>
      </c>
      <c r="E1164" s="112">
        <v>35</v>
      </c>
      <c r="F1164" s="87">
        <f t="shared" si="55"/>
        <v>875</v>
      </c>
      <c r="G1164" s="146" t="s">
        <v>703</v>
      </c>
      <c r="H1164" s="130" t="s">
        <v>308</v>
      </c>
      <c r="I1164" s="118" t="str">
        <f>VLOOKUP(H1164,Presupuesto!$B$11:$C$565,2,0)</f>
        <v>IMPRENTA Y PUBLICIDAD Y REPRODUC.</v>
      </c>
      <c r="J1164" s="88" t="str">
        <f t="shared" ref="J1164:J1167" si="56">$J$854</f>
        <v>Lo Esencial de la Reforma Universitaria</v>
      </c>
      <c r="K1164" s="88" t="s">
        <v>732</v>
      </c>
    </row>
    <row r="1165" spans="2:11" x14ac:dyDescent="0.25">
      <c r="B1165" s="254"/>
      <c r="C1165" s="129" t="s">
        <v>1387</v>
      </c>
      <c r="D1165" s="144">
        <v>1</v>
      </c>
      <c r="E1165" s="112">
        <v>15000</v>
      </c>
      <c r="F1165" s="87">
        <f t="shared" si="55"/>
        <v>15000</v>
      </c>
      <c r="G1165" s="146" t="s">
        <v>703</v>
      </c>
      <c r="H1165" s="130" t="s">
        <v>332</v>
      </c>
      <c r="I1165" s="118" t="str">
        <f>VLOOKUP(H1165,Presupuesto!$B$11:$C$565,2,0)</f>
        <v>PASAJES AL EXTERIOR</v>
      </c>
      <c r="J1165" s="88" t="str">
        <f t="shared" si="56"/>
        <v>Lo Esencial de la Reforma Universitaria</v>
      </c>
      <c r="K1165" s="88" t="s">
        <v>732</v>
      </c>
    </row>
    <row r="1166" spans="2:11" x14ac:dyDescent="0.25">
      <c r="B1166" s="254"/>
      <c r="C1166" s="129" t="s">
        <v>1423</v>
      </c>
      <c r="D1166" s="144">
        <v>3</v>
      </c>
      <c r="E1166" s="112">
        <v>3105</v>
      </c>
      <c r="F1166" s="87">
        <f t="shared" si="55"/>
        <v>9315</v>
      </c>
      <c r="G1166" s="146" t="s">
        <v>703</v>
      </c>
      <c r="H1166" s="130" t="s">
        <v>323</v>
      </c>
      <c r="I1166" s="118" t="str">
        <f>VLOOKUP(H1166,Presupuesto!$B$11:$C$565,2,0)</f>
        <v>OTROS SERVICIOS COMERCIALES Y FINANCIEROS</v>
      </c>
      <c r="J1166" s="88" t="str">
        <f t="shared" si="56"/>
        <v>Lo Esencial de la Reforma Universitaria</v>
      </c>
      <c r="K1166" s="88" t="s">
        <v>732</v>
      </c>
    </row>
    <row r="1167" spans="2:11" x14ac:dyDescent="0.25">
      <c r="B1167" s="254"/>
      <c r="C1167" s="129" t="s">
        <v>1416</v>
      </c>
      <c r="D1167" s="144">
        <v>1</v>
      </c>
      <c r="E1167" s="112">
        <v>5000</v>
      </c>
      <c r="F1167" s="87">
        <f t="shared" si="55"/>
        <v>5000</v>
      </c>
      <c r="G1167" s="146" t="s">
        <v>703</v>
      </c>
      <c r="H1167" s="130" t="s">
        <v>352</v>
      </c>
      <c r="I1167" s="118" t="str">
        <f>VLOOKUP(H1167,Presupuesto!$B$11:$C$565,2,0)</f>
        <v>SERVICIOS CEREMONIAL Y PROTOCOLO</v>
      </c>
      <c r="J1167" s="88" t="str">
        <f t="shared" si="56"/>
        <v>Lo Esencial de la Reforma Universitaria</v>
      </c>
      <c r="K1167" s="88" t="s">
        <v>732</v>
      </c>
    </row>
    <row r="1168" spans="2:11" hidden="1" x14ac:dyDescent="0.25">
      <c r="B1168" s="254"/>
      <c r="C1168" s="129"/>
      <c r="D1168" s="144"/>
      <c r="E1168" s="112"/>
      <c r="F1168" s="87">
        <f t="shared" si="55"/>
        <v>0</v>
      </c>
      <c r="G1168" s="146"/>
      <c r="H1168" s="130"/>
      <c r="I1168" s="118" t="e">
        <f>VLOOKUP(H1168,Presupuesto!$B$11:$C$565,2,0)</f>
        <v>#N/A</v>
      </c>
      <c r="J1168" s="88" t="str">
        <f t="shared" ref="J1168" si="57">$J$678</f>
        <v>Lo Esencial de la Reforma Universitaria</v>
      </c>
      <c r="K1168" s="88" t="s">
        <v>720</v>
      </c>
    </row>
    <row r="1169" spans="2:11" hidden="1" x14ac:dyDescent="0.25">
      <c r="B1169" s="254"/>
      <c r="C1169" s="129"/>
      <c r="D1169" s="144"/>
      <c r="E1169" s="112"/>
      <c r="F1169" s="87">
        <f t="shared" si="55"/>
        <v>0</v>
      </c>
      <c r="G1169" s="146"/>
      <c r="H1169" s="130"/>
      <c r="I1169" s="118" t="e">
        <f>VLOOKUP(H1169,Presupuesto!$B$11:$C$565,2,0)</f>
        <v>#N/A</v>
      </c>
      <c r="J1169" s="88" t="str">
        <f t="shared" ref="J1169:J1196" si="58">$J$722</f>
        <v>Lo Esencial de la Reforma Universitaria</v>
      </c>
      <c r="K1169" s="88" t="s">
        <v>720</v>
      </c>
    </row>
    <row r="1170" spans="2:11" hidden="1" x14ac:dyDescent="0.25">
      <c r="B1170" s="254"/>
      <c r="C1170" s="129"/>
      <c r="D1170" s="144"/>
      <c r="E1170" s="112"/>
      <c r="F1170" s="87">
        <f t="shared" si="55"/>
        <v>0</v>
      </c>
      <c r="G1170" s="146"/>
      <c r="H1170" s="130"/>
      <c r="I1170" s="118" t="e">
        <f>VLOOKUP(H1170,Presupuesto!$B$11:$C$565,2,0)</f>
        <v>#N/A</v>
      </c>
      <c r="J1170" s="88" t="str">
        <f t="shared" si="58"/>
        <v>Lo Esencial de la Reforma Universitaria</v>
      </c>
      <c r="K1170" s="88" t="s">
        <v>720</v>
      </c>
    </row>
    <row r="1171" spans="2:11" hidden="1" x14ac:dyDescent="0.25">
      <c r="B1171" s="254"/>
      <c r="C1171" s="129"/>
      <c r="D1171" s="144"/>
      <c r="E1171" s="112"/>
      <c r="F1171" s="87">
        <f t="shared" si="55"/>
        <v>0</v>
      </c>
      <c r="G1171" s="146"/>
      <c r="H1171" s="130"/>
      <c r="I1171" s="118" t="e">
        <f>VLOOKUP(H1171,Presupuesto!$B$11:$C$565,2,0)</f>
        <v>#N/A</v>
      </c>
      <c r="J1171" s="88" t="str">
        <f t="shared" si="58"/>
        <v>Lo Esencial de la Reforma Universitaria</v>
      </c>
      <c r="K1171" s="88" t="s">
        <v>720</v>
      </c>
    </row>
    <row r="1172" spans="2:11" hidden="1" x14ac:dyDescent="0.25">
      <c r="B1172" s="254"/>
      <c r="C1172" s="129"/>
      <c r="D1172" s="144"/>
      <c r="E1172" s="112"/>
      <c r="F1172" s="87">
        <f t="shared" si="55"/>
        <v>0</v>
      </c>
      <c r="G1172" s="146"/>
      <c r="H1172" s="130"/>
      <c r="I1172" s="118" t="e">
        <f>VLOOKUP(H1172,Presupuesto!$B$11:$C$565,2,0)</f>
        <v>#N/A</v>
      </c>
      <c r="J1172" s="88" t="str">
        <f t="shared" si="58"/>
        <v>Lo Esencial de la Reforma Universitaria</v>
      </c>
      <c r="K1172" s="88" t="s">
        <v>720</v>
      </c>
    </row>
    <row r="1173" spans="2:11" hidden="1" x14ac:dyDescent="0.25">
      <c r="B1173" s="254"/>
      <c r="C1173" s="129"/>
      <c r="D1173" s="144"/>
      <c r="E1173" s="112"/>
      <c r="F1173" s="87">
        <f t="shared" si="55"/>
        <v>0</v>
      </c>
      <c r="G1173" s="146"/>
      <c r="H1173" s="130"/>
      <c r="I1173" s="118" t="e">
        <f>VLOOKUP(H1173,Presupuesto!$B$11:$C$565,2,0)</f>
        <v>#N/A</v>
      </c>
      <c r="J1173" s="88" t="str">
        <f t="shared" si="58"/>
        <v>Lo Esencial de la Reforma Universitaria</v>
      </c>
      <c r="K1173" s="88" t="s">
        <v>720</v>
      </c>
    </row>
    <row r="1174" spans="2:11" hidden="1" x14ac:dyDescent="0.25">
      <c r="B1174" s="254"/>
      <c r="C1174" s="129"/>
      <c r="D1174" s="144"/>
      <c r="E1174" s="112"/>
      <c r="F1174" s="87">
        <f t="shared" si="55"/>
        <v>0</v>
      </c>
      <c r="G1174" s="146"/>
      <c r="H1174" s="130"/>
      <c r="I1174" s="118" t="e">
        <f>VLOOKUP(H1174,Presupuesto!$B$11:$C$565,2,0)</f>
        <v>#N/A</v>
      </c>
      <c r="J1174" s="88" t="str">
        <f t="shared" si="58"/>
        <v>Lo Esencial de la Reforma Universitaria</v>
      </c>
      <c r="K1174" s="88" t="s">
        <v>720</v>
      </c>
    </row>
    <row r="1175" spans="2:11" hidden="1" x14ac:dyDescent="0.25">
      <c r="B1175" s="254"/>
      <c r="C1175" s="129"/>
      <c r="D1175" s="144"/>
      <c r="E1175" s="112"/>
      <c r="F1175" s="87">
        <f t="shared" si="55"/>
        <v>0</v>
      </c>
      <c r="G1175" s="146"/>
      <c r="H1175" s="130"/>
      <c r="I1175" s="118" t="e">
        <f>VLOOKUP(H1175,Presupuesto!$B$11:$C$565,2,0)</f>
        <v>#N/A</v>
      </c>
      <c r="J1175" s="88" t="str">
        <f t="shared" si="58"/>
        <v>Lo Esencial de la Reforma Universitaria</v>
      </c>
      <c r="K1175" s="88" t="s">
        <v>720</v>
      </c>
    </row>
    <row r="1176" spans="2:11" hidden="1" x14ac:dyDescent="0.25">
      <c r="B1176" s="254"/>
      <c r="C1176" s="129"/>
      <c r="D1176" s="144"/>
      <c r="E1176" s="112"/>
      <c r="F1176" s="87">
        <f t="shared" si="55"/>
        <v>0</v>
      </c>
      <c r="G1176" s="146"/>
      <c r="H1176" s="130"/>
      <c r="I1176" s="118" t="e">
        <f>VLOOKUP(H1176,Presupuesto!$B$11:$C$565,2,0)</f>
        <v>#N/A</v>
      </c>
      <c r="J1176" s="88" t="str">
        <f t="shared" si="58"/>
        <v>Lo Esencial de la Reforma Universitaria</v>
      </c>
      <c r="K1176" s="88" t="s">
        <v>720</v>
      </c>
    </row>
    <row r="1177" spans="2:11" hidden="1" x14ac:dyDescent="0.25">
      <c r="B1177" s="254"/>
      <c r="C1177" s="129"/>
      <c r="D1177" s="144"/>
      <c r="E1177" s="112"/>
      <c r="F1177" s="87">
        <f t="shared" si="55"/>
        <v>0</v>
      </c>
      <c r="G1177" s="146"/>
      <c r="H1177" s="130"/>
      <c r="I1177" s="118" t="e">
        <f>VLOOKUP(H1177,Presupuesto!$B$11:$C$565,2,0)</f>
        <v>#N/A</v>
      </c>
      <c r="J1177" s="88" t="str">
        <f t="shared" si="58"/>
        <v>Lo Esencial de la Reforma Universitaria</v>
      </c>
      <c r="K1177" s="88" t="s">
        <v>720</v>
      </c>
    </row>
    <row r="1178" spans="2:11" hidden="1" x14ac:dyDescent="0.25">
      <c r="B1178" s="254"/>
      <c r="C1178" s="129"/>
      <c r="D1178" s="144"/>
      <c r="E1178" s="112"/>
      <c r="F1178" s="87">
        <f t="shared" si="55"/>
        <v>0</v>
      </c>
      <c r="G1178" s="146"/>
      <c r="H1178" s="130"/>
      <c r="I1178" s="118" t="e">
        <f>VLOOKUP(H1178,Presupuesto!$B$11:$C$565,2,0)</f>
        <v>#N/A</v>
      </c>
      <c r="J1178" s="88" t="str">
        <f t="shared" si="58"/>
        <v>Lo Esencial de la Reforma Universitaria</v>
      </c>
      <c r="K1178" s="88" t="s">
        <v>720</v>
      </c>
    </row>
    <row r="1179" spans="2:11" hidden="1" x14ac:dyDescent="0.25">
      <c r="B1179" s="254"/>
      <c r="C1179" s="129"/>
      <c r="D1179" s="144"/>
      <c r="E1179" s="112"/>
      <c r="F1179" s="87">
        <f t="shared" si="55"/>
        <v>0</v>
      </c>
      <c r="G1179" s="146"/>
      <c r="H1179" s="130"/>
      <c r="I1179" s="118" t="e">
        <f>VLOOKUP(H1179,Presupuesto!$B$11:$C$565,2,0)</f>
        <v>#N/A</v>
      </c>
      <c r="J1179" s="88" t="str">
        <f t="shared" si="58"/>
        <v>Lo Esencial de la Reforma Universitaria</v>
      </c>
      <c r="K1179" s="88" t="s">
        <v>720</v>
      </c>
    </row>
    <row r="1180" spans="2:11" hidden="1" x14ac:dyDescent="0.25">
      <c r="B1180" s="254"/>
      <c r="C1180" s="129"/>
      <c r="D1180" s="144"/>
      <c r="E1180" s="112"/>
      <c r="F1180" s="87">
        <f t="shared" si="55"/>
        <v>0</v>
      </c>
      <c r="G1180" s="146"/>
      <c r="H1180" s="130"/>
      <c r="I1180" s="118" t="e">
        <f>VLOOKUP(H1180,Presupuesto!$B$11:$C$565,2,0)</f>
        <v>#N/A</v>
      </c>
      <c r="J1180" s="88" t="str">
        <f t="shared" si="58"/>
        <v>Lo Esencial de la Reforma Universitaria</v>
      </c>
      <c r="K1180" s="88" t="s">
        <v>720</v>
      </c>
    </row>
    <row r="1181" spans="2:11" hidden="1" x14ac:dyDescent="0.25">
      <c r="B1181" s="254"/>
      <c r="C1181" s="129"/>
      <c r="D1181" s="144"/>
      <c r="E1181" s="112"/>
      <c r="F1181" s="87">
        <f t="shared" si="55"/>
        <v>0</v>
      </c>
      <c r="G1181" s="146"/>
      <c r="H1181" s="130"/>
      <c r="I1181" s="118" t="e">
        <f>VLOOKUP(H1181,Presupuesto!$B$11:$C$565,2,0)</f>
        <v>#N/A</v>
      </c>
      <c r="J1181" s="88" t="str">
        <f t="shared" si="58"/>
        <v>Lo Esencial de la Reforma Universitaria</v>
      </c>
      <c r="K1181" s="88" t="s">
        <v>720</v>
      </c>
    </row>
    <row r="1182" spans="2:11" hidden="1" x14ac:dyDescent="0.25">
      <c r="B1182" s="254"/>
      <c r="C1182" s="129"/>
      <c r="D1182" s="144"/>
      <c r="E1182" s="112"/>
      <c r="F1182" s="87">
        <f t="shared" si="55"/>
        <v>0</v>
      </c>
      <c r="G1182" s="146"/>
      <c r="H1182" s="130"/>
      <c r="I1182" s="118" t="e">
        <f>VLOOKUP(H1182,Presupuesto!$B$11:$C$565,2,0)</f>
        <v>#N/A</v>
      </c>
      <c r="J1182" s="88" t="str">
        <f t="shared" si="58"/>
        <v>Lo Esencial de la Reforma Universitaria</v>
      </c>
      <c r="K1182" s="88" t="s">
        <v>720</v>
      </c>
    </row>
    <row r="1183" spans="2:11" hidden="1" x14ac:dyDescent="0.25">
      <c r="B1183" s="254"/>
      <c r="C1183" s="129"/>
      <c r="D1183" s="144"/>
      <c r="E1183" s="112"/>
      <c r="F1183" s="87">
        <f t="shared" si="55"/>
        <v>0</v>
      </c>
      <c r="G1183" s="146"/>
      <c r="H1183" s="130"/>
      <c r="I1183" s="118" t="e">
        <f>VLOOKUP(H1183,Presupuesto!$B$11:$C$565,2,0)</f>
        <v>#N/A</v>
      </c>
      <c r="J1183" s="88" t="str">
        <f t="shared" si="58"/>
        <v>Lo Esencial de la Reforma Universitaria</v>
      </c>
      <c r="K1183" s="88" t="s">
        <v>720</v>
      </c>
    </row>
    <row r="1184" spans="2:11" hidden="1" x14ac:dyDescent="0.25">
      <c r="B1184" s="254"/>
      <c r="C1184" s="131"/>
      <c r="D1184" s="137"/>
      <c r="E1184" s="108"/>
      <c r="F1184" s="87">
        <f t="shared" si="55"/>
        <v>0</v>
      </c>
      <c r="G1184" s="146"/>
      <c r="H1184" s="132"/>
      <c r="I1184" s="118" t="e">
        <f>VLOOKUP(H1184,Presupuesto!$B$11:$C$565,2,0)</f>
        <v>#N/A</v>
      </c>
      <c r="J1184" s="88" t="str">
        <f t="shared" si="58"/>
        <v>Lo Esencial de la Reforma Universitaria</v>
      </c>
      <c r="K1184" s="88" t="s">
        <v>720</v>
      </c>
    </row>
    <row r="1185" spans="2:11" hidden="1" x14ac:dyDescent="0.25">
      <c r="B1185" s="254"/>
      <c r="C1185" s="131"/>
      <c r="D1185" s="137"/>
      <c r="E1185" s="108"/>
      <c r="F1185" s="87">
        <f t="shared" si="55"/>
        <v>0</v>
      </c>
      <c r="G1185" s="146"/>
      <c r="H1185" s="132"/>
      <c r="I1185" s="118" t="e">
        <f>VLOOKUP(H1185,Presupuesto!$B$11:$C$565,2,0)</f>
        <v>#N/A</v>
      </c>
      <c r="J1185" s="88" t="str">
        <f t="shared" si="58"/>
        <v>Lo Esencial de la Reforma Universitaria</v>
      </c>
      <c r="K1185" s="88" t="s">
        <v>720</v>
      </c>
    </row>
    <row r="1186" spans="2:11" hidden="1" x14ac:dyDescent="0.25">
      <c r="B1186" s="254"/>
      <c r="C1186" s="131"/>
      <c r="D1186" s="137"/>
      <c r="E1186" s="108"/>
      <c r="F1186" s="87">
        <f t="shared" si="55"/>
        <v>0</v>
      </c>
      <c r="G1186" s="146"/>
      <c r="H1186" s="132"/>
      <c r="I1186" s="118" t="e">
        <f>VLOOKUP(H1186,Presupuesto!$B$11:$C$565,2,0)</f>
        <v>#N/A</v>
      </c>
      <c r="J1186" s="88" t="str">
        <f t="shared" si="58"/>
        <v>Lo Esencial de la Reforma Universitaria</v>
      </c>
      <c r="K1186" s="88" t="s">
        <v>720</v>
      </c>
    </row>
    <row r="1187" spans="2:11" hidden="1" x14ac:dyDescent="0.25">
      <c r="B1187" s="254"/>
      <c r="C1187" s="131"/>
      <c r="D1187" s="137"/>
      <c r="E1187" s="108"/>
      <c r="F1187" s="87">
        <f t="shared" si="55"/>
        <v>0</v>
      </c>
      <c r="G1187" s="146"/>
      <c r="H1187" s="132"/>
      <c r="I1187" s="118" t="e">
        <f>VLOOKUP(H1187,Presupuesto!$B$11:$C$565,2,0)</f>
        <v>#N/A</v>
      </c>
      <c r="J1187" s="88" t="str">
        <f t="shared" si="58"/>
        <v>Lo Esencial de la Reforma Universitaria</v>
      </c>
      <c r="K1187" s="88" t="s">
        <v>720</v>
      </c>
    </row>
    <row r="1188" spans="2:11" hidden="1" x14ac:dyDescent="0.25">
      <c r="B1188" s="254"/>
      <c r="C1188" s="131"/>
      <c r="D1188" s="137"/>
      <c r="E1188" s="108"/>
      <c r="F1188" s="87">
        <f t="shared" si="55"/>
        <v>0</v>
      </c>
      <c r="G1188" s="146"/>
      <c r="H1188" s="132"/>
      <c r="I1188" s="118" t="e">
        <f>VLOOKUP(H1188,Presupuesto!$B$11:$C$565,2,0)</f>
        <v>#N/A</v>
      </c>
      <c r="J1188" s="88" t="str">
        <f t="shared" si="58"/>
        <v>Lo Esencial de la Reforma Universitaria</v>
      </c>
      <c r="K1188" s="88" t="s">
        <v>720</v>
      </c>
    </row>
    <row r="1189" spans="2:11" hidden="1" x14ac:dyDescent="0.25">
      <c r="B1189" s="254"/>
      <c r="C1189" s="131"/>
      <c r="D1189" s="137"/>
      <c r="E1189" s="108"/>
      <c r="F1189" s="87">
        <f t="shared" si="55"/>
        <v>0</v>
      </c>
      <c r="G1189" s="146"/>
      <c r="H1189" s="132"/>
      <c r="I1189" s="118" t="e">
        <f>VLOOKUP(H1189,Presupuesto!$B$11:$C$565,2,0)</f>
        <v>#N/A</v>
      </c>
      <c r="J1189" s="88" t="str">
        <f t="shared" si="58"/>
        <v>Lo Esencial de la Reforma Universitaria</v>
      </c>
      <c r="K1189" s="88" t="s">
        <v>720</v>
      </c>
    </row>
    <row r="1190" spans="2:11" hidden="1" x14ac:dyDescent="0.25">
      <c r="B1190" s="254"/>
      <c r="C1190" s="131"/>
      <c r="D1190" s="137"/>
      <c r="E1190" s="108"/>
      <c r="F1190" s="87">
        <f t="shared" si="55"/>
        <v>0</v>
      </c>
      <c r="G1190" s="146"/>
      <c r="H1190" s="132"/>
      <c r="I1190" s="118" t="e">
        <f>VLOOKUP(H1190,Presupuesto!$B$11:$C$565,2,0)</f>
        <v>#N/A</v>
      </c>
      <c r="J1190" s="88" t="str">
        <f t="shared" si="58"/>
        <v>Lo Esencial de la Reforma Universitaria</v>
      </c>
      <c r="K1190" s="88" t="s">
        <v>720</v>
      </c>
    </row>
    <row r="1191" spans="2:11" hidden="1" x14ac:dyDescent="0.25">
      <c r="B1191" s="254"/>
      <c r="C1191" s="131"/>
      <c r="D1191" s="137"/>
      <c r="E1191" s="108"/>
      <c r="F1191" s="87">
        <f t="shared" si="55"/>
        <v>0</v>
      </c>
      <c r="G1191" s="146"/>
      <c r="H1191" s="132"/>
      <c r="I1191" s="118" t="e">
        <f>VLOOKUP(H1191,Presupuesto!$B$11:$C$565,2,0)</f>
        <v>#N/A</v>
      </c>
      <c r="J1191" s="88" t="str">
        <f t="shared" si="58"/>
        <v>Lo Esencial de la Reforma Universitaria</v>
      </c>
      <c r="K1191" s="88" t="s">
        <v>720</v>
      </c>
    </row>
    <row r="1192" spans="2:11" hidden="1" x14ac:dyDescent="0.25">
      <c r="B1192" s="254"/>
      <c r="C1192" s="133"/>
      <c r="D1192" s="137"/>
      <c r="E1192" s="108"/>
      <c r="F1192" s="87">
        <f t="shared" si="55"/>
        <v>0</v>
      </c>
      <c r="G1192" s="146"/>
      <c r="H1192" s="134"/>
      <c r="I1192" s="118" t="e">
        <f>VLOOKUP(H1192,Presupuesto!$B$11:$C$565,2,0)</f>
        <v>#N/A</v>
      </c>
      <c r="J1192" s="88" t="str">
        <f t="shared" si="58"/>
        <v>Lo Esencial de la Reforma Universitaria</v>
      </c>
      <c r="K1192" s="88" t="s">
        <v>732</v>
      </c>
    </row>
    <row r="1193" spans="2:11" hidden="1" x14ac:dyDescent="0.25">
      <c r="B1193" s="254"/>
      <c r="C1193" s="133"/>
      <c r="D1193" s="137"/>
      <c r="E1193" s="108"/>
      <c r="F1193" s="87">
        <f t="shared" si="55"/>
        <v>0</v>
      </c>
      <c r="G1193" s="146"/>
      <c r="H1193" s="134"/>
      <c r="I1193" s="118" t="e">
        <f>VLOOKUP(H1193,Presupuesto!$B$11:$C$565,2,0)</f>
        <v>#N/A</v>
      </c>
      <c r="J1193" s="88" t="str">
        <f t="shared" si="58"/>
        <v>Lo Esencial de la Reforma Universitaria</v>
      </c>
      <c r="K1193" s="88" t="s">
        <v>720</v>
      </c>
    </row>
    <row r="1194" spans="2:11" hidden="1" x14ac:dyDescent="0.25">
      <c r="B1194" s="254"/>
      <c r="C1194" s="133"/>
      <c r="D1194" s="137"/>
      <c r="E1194" s="108"/>
      <c r="F1194" s="87">
        <f t="shared" si="55"/>
        <v>0</v>
      </c>
      <c r="G1194" s="146"/>
      <c r="H1194" s="134"/>
      <c r="I1194" s="118" t="e">
        <f>VLOOKUP(H1194,Presupuesto!$B$11:$C$565,2,0)</f>
        <v>#N/A</v>
      </c>
      <c r="J1194" s="88" t="str">
        <f t="shared" si="58"/>
        <v>Lo Esencial de la Reforma Universitaria</v>
      </c>
      <c r="K1194" s="88" t="s">
        <v>720</v>
      </c>
    </row>
    <row r="1195" spans="2:11" hidden="1" x14ac:dyDescent="0.25">
      <c r="B1195" s="254"/>
      <c r="C1195" s="133"/>
      <c r="D1195" s="137"/>
      <c r="E1195" s="108"/>
      <c r="F1195" s="87">
        <f t="shared" si="55"/>
        <v>0</v>
      </c>
      <c r="G1195" s="146"/>
      <c r="H1195" s="134"/>
      <c r="I1195" s="118" t="e">
        <f>VLOOKUP(H1195,Presupuesto!$B$11:$C$565,2,0)</f>
        <v>#N/A</v>
      </c>
      <c r="J1195" s="88" t="str">
        <f t="shared" si="58"/>
        <v>Lo Esencial de la Reforma Universitaria</v>
      </c>
      <c r="K1195" s="88" t="s">
        <v>720</v>
      </c>
    </row>
    <row r="1196" spans="2:11" ht="15.75" hidden="1" thickBot="1" x14ac:dyDescent="0.3">
      <c r="B1196" s="254"/>
      <c r="C1196" s="135"/>
      <c r="D1196" s="145"/>
      <c r="E1196" s="93"/>
      <c r="F1196" s="95">
        <f t="shared" si="55"/>
        <v>0</v>
      </c>
      <c r="G1196" s="147"/>
      <c r="H1196" s="136"/>
      <c r="I1196" s="120" t="e">
        <f>VLOOKUP(H1196,Presupuesto!$B$11:$C$565,2,0)</f>
        <v>#N/A</v>
      </c>
      <c r="J1196" s="96" t="str">
        <f t="shared" si="58"/>
        <v>Lo Esencial de la Reforma Universitaria</v>
      </c>
      <c r="K1196" s="113" t="s">
        <v>719</v>
      </c>
    </row>
    <row r="1197" spans="2:11" x14ac:dyDescent="0.25">
      <c r="B1197" s="254"/>
      <c r="C1197" s="254"/>
      <c r="D1197" s="254"/>
      <c r="E1197" s="254"/>
      <c r="F1197" s="254"/>
      <c r="G1197" s="243"/>
      <c r="H1197" s="254"/>
      <c r="I1197" s="254"/>
      <c r="J1197" s="254"/>
      <c r="K1197" s="254"/>
    </row>
    <row r="1198" spans="2:11" ht="15.75" thickBot="1" x14ac:dyDescent="0.3">
      <c r="B1198" s="254"/>
      <c r="C1198" s="254"/>
      <c r="D1198" s="254"/>
      <c r="E1198" s="254"/>
      <c r="F1198" s="82"/>
      <c r="G1198" s="81"/>
      <c r="H1198" s="82"/>
      <c r="I1198" s="82"/>
      <c r="J1198" s="254"/>
      <c r="K1198" s="254"/>
    </row>
    <row r="1199" spans="2:11" ht="15.75" thickBot="1" x14ac:dyDescent="0.3">
      <c r="B1199" s="254"/>
      <c r="C1199" s="143" t="s">
        <v>1385</v>
      </c>
      <c r="D1199" s="231">
        <f>SUM(F1206:F1240)</f>
        <v>6375</v>
      </c>
      <c r="E1199" s="254"/>
      <c r="F1199" s="68"/>
      <c r="G1199" s="72"/>
      <c r="H1199" s="68"/>
      <c r="I1199" s="68"/>
      <c r="J1199" s="254"/>
      <c r="K1199" s="254"/>
    </row>
    <row r="1200" spans="2:11" x14ac:dyDescent="0.25">
      <c r="B1200" s="254"/>
      <c r="C1200" s="68"/>
      <c r="D1200" s="31"/>
      <c r="E1200" s="84"/>
      <c r="F1200" s="84"/>
      <c r="G1200" s="84"/>
      <c r="H1200" s="69"/>
      <c r="I1200" s="69"/>
      <c r="J1200" s="69"/>
      <c r="K1200" s="102"/>
    </row>
    <row r="1201" spans="2:11" x14ac:dyDescent="0.25">
      <c r="B1201" s="254"/>
      <c r="C1201" s="68"/>
      <c r="D1201" s="31"/>
      <c r="E1201" s="84"/>
      <c r="F1201" s="84"/>
      <c r="G1201" s="84"/>
      <c r="H1201" s="69"/>
      <c r="I1201" s="69"/>
      <c r="J1201" s="69"/>
      <c r="K1201" s="102"/>
    </row>
    <row r="1202" spans="2:11" ht="15.75" x14ac:dyDescent="0.25">
      <c r="B1202" s="254"/>
      <c r="C1202" s="172" t="s">
        <v>1309</v>
      </c>
      <c r="D1202" s="230" t="s">
        <v>1435</v>
      </c>
      <c r="E1202" s="84"/>
      <c r="F1202" s="84"/>
      <c r="G1202" s="84"/>
      <c r="H1202" s="69"/>
      <c r="I1202" s="69"/>
      <c r="J1202" s="69"/>
      <c r="K1202" s="102"/>
    </row>
    <row r="1203" spans="2:11" ht="18.75" x14ac:dyDescent="0.25">
      <c r="B1203" s="254"/>
      <c r="C1203" s="173" t="str">
        <f>IFERROR(VLOOKUP(D1202,'1. Desarrollo e Innov. Curricu.'!$F:$G,2,FALSE),IFERROR(VLOOKUP(D1202,'2. Investigación Científica'!$F:$G,2,FALSE),IFERROR(VLOOKUP(D1202,'3. Vinculación Univ. Sociedad'!$F:$G,2,FALSE),IFERROR(VLOOKUP(D1202,'4. Docencia y Profesorado Univ.'!$F:$G,2,FALSE),IFERROR(VLOOKUP(D1202,'5. Estudiantes y Graduados'!$F:$G,2,FALSE),IFERROR(VLOOKUP(D1202,'11. Gestion Administrativa'!$F:$G,2,FALSE),IFERROR(VLOOKUP(D1202,'13. Gestión Académica'!$F:$G,2,FALSE),IFERROR(VLOOKUP(D1202,'9. Asegura. de la Calid. y M'!$F:$G,2,FALSE),IFERROR(VLOOKUP(D1202,'6. Gestión del Conocimiento'!$F:$G,2,FALSE),IFERROR(VLOOKUP(D1202,'15. Gobernabilidad y Proceso...'!$F:$G,2,FALSE),IFERROR(VLOOKUP(D1202,'12. Gestión del Talento Humano'!$F:$G,2,FALSE),IFERROR(VLOOKUP(D1202,'14. Internacional... de la E.S.'!$F:$G,2,FALSE),IFERROR(VLOOKUP(D1202,'10. Posgrado'!$F:$G,2,FALSE),IFERROR(VLOOKUP(D1202,'17. Gestión TIC'!$F:$G,2,FALSE),IFERROR(VLOOKUP(D1202,'16. Desa. del Sistema Educ.Sup.'!$F:$G,2,FALSE),IFERROR(VLOOKUP(D1202,'8. Cultura de Inno. Insti...'!$F:$G,2,FALSE),VLOOKUP(D1202,'7. Lo Esencial de la Reforma U.'!$F:$G,2,0)))))))))))))))))</f>
        <v xml:space="preserve">35. Desarrollo de la Semana de la Fracofonía (marzo). </v>
      </c>
      <c r="D1203" s="31"/>
      <c r="E1203" s="84"/>
      <c r="F1203" s="84"/>
      <c r="G1203" s="84"/>
      <c r="H1203" s="69"/>
      <c r="I1203" s="69"/>
      <c r="J1203" s="69"/>
      <c r="K1203" s="102"/>
    </row>
    <row r="1204" spans="2:11" ht="15.75" thickBot="1" x14ac:dyDescent="0.3">
      <c r="B1204" s="254"/>
      <c r="C1204" s="254"/>
      <c r="D1204" s="254"/>
      <c r="E1204" s="254"/>
      <c r="F1204" s="84"/>
      <c r="G1204" s="69"/>
      <c r="H1204" s="69"/>
      <c r="I1204" s="69"/>
      <c r="J1204" s="254"/>
      <c r="K1204" s="254"/>
    </row>
    <row r="1205" spans="2:11" ht="30.75" thickBot="1" x14ac:dyDescent="0.3">
      <c r="B1205" s="254"/>
      <c r="C1205" s="117" t="s">
        <v>1311</v>
      </c>
      <c r="D1205" s="117" t="s">
        <v>99</v>
      </c>
      <c r="E1205" s="124" t="s">
        <v>1313</v>
      </c>
      <c r="F1205" s="123" t="s">
        <v>1314</v>
      </c>
      <c r="G1205" s="121" t="s">
        <v>1315</v>
      </c>
      <c r="H1205" s="124" t="s">
        <v>1316</v>
      </c>
      <c r="I1205" s="121" t="s">
        <v>711</v>
      </c>
      <c r="J1205" s="121" t="s">
        <v>1317</v>
      </c>
      <c r="K1205" s="121" t="s">
        <v>1318</v>
      </c>
    </row>
    <row r="1206" spans="2:11" hidden="1" x14ac:dyDescent="0.25">
      <c r="B1206" s="254"/>
      <c r="C1206" s="183" t="s">
        <v>1284</v>
      </c>
      <c r="D1206" s="184"/>
      <c r="E1206" s="182">
        <f>HLOOKUP(C1206,$AH$2:$BU$3,2,0)</f>
        <v>620</v>
      </c>
      <c r="F1206" s="87">
        <f t="shared" ref="F1206:F1240" si="59">D1206*E1206</f>
        <v>0</v>
      </c>
      <c r="G1206" s="146"/>
      <c r="H1206" s="130"/>
      <c r="I1206" s="118" t="e">
        <f>VLOOKUP(H1206,Presupuesto!$B$11:$C$565,2,0)</f>
        <v>#N/A</v>
      </c>
      <c r="J1206" s="181" t="s">
        <v>81</v>
      </c>
      <c r="K1206" s="88" t="s">
        <v>719</v>
      </c>
    </row>
    <row r="1207" spans="2:11" x14ac:dyDescent="0.25">
      <c r="B1207" s="254"/>
      <c r="C1207" s="129" t="s">
        <v>1427</v>
      </c>
      <c r="D1207" s="144">
        <v>10</v>
      </c>
      <c r="E1207" s="112">
        <v>50</v>
      </c>
      <c r="F1207" s="87">
        <f t="shared" si="59"/>
        <v>500</v>
      </c>
      <c r="G1207" s="146" t="s">
        <v>703</v>
      </c>
      <c r="H1207" s="130" t="s">
        <v>268</v>
      </c>
      <c r="I1207" s="118" t="str">
        <f>VLOOKUP(H1207,Presupuesto!$B$11:$C$565,2,0)</f>
        <v>OTROS ALQUILERES</v>
      </c>
      <c r="J1207" s="88" t="str">
        <f>$J$766</f>
        <v>Lo Esencial de la Reforma Universitaria</v>
      </c>
      <c r="K1207" s="88" t="s">
        <v>721</v>
      </c>
    </row>
    <row r="1208" spans="2:11" x14ac:dyDescent="0.25">
      <c r="B1208" s="254"/>
      <c r="C1208" s="129" t="s">
        <v>1393</v>
      </c>
      <c r="D1208" s="144">
        <v>50</v>
      </c>
      <c r="E1208" s="112">
        <v>100</v>
      </c>
      <c r="F1208" s="87">
        <f t="shared" si="59"/>
        <v>5000</v>
      </c>
      <c r="G1208" s="146" t="s">
        <v>703</v>
      </c>
      <c r="H1208" s="130" t="s">
        <v>361</v>
      </c>
      <c r="I1208" s="118" t="str">
        <f>VLOOKUP(H1208,Presupuesto!$B$11:$C$565,2,0)</f>
        <v>ALIMENTOS B EBIDAS PARA PERSONAS</v>
      </c>
      <c r="J1208" s="88" t="str">
        <f t="shared" ref="J1208:J1240" si="60">$J$766</f>
        <v>Lo Esencial de la Reforma Universitaria</v>
      </c>
      <c r="K1208" s="88" t="s">
        <v>721</v>
      </c>
    </row>
    <row r="1209" spans="2:11" x14ac:dyDescent="0.25">
      <c r="B1209" s="254"/>
      <c r="C1209" s="129" t="s">
        <v>1421</v>
      </c>
      <c r="D1209" s="144">
        <v>25</v>
      </c>
      <c r="E1209" s="112">
        <v>35</v>
      </c>
      <c r="F1209" s="87">
        <f t="shared" si="59"/>
        <v>875</v>
      </c>
      <c r="G1209" s="146" t="s">
        <v>703</v>
      </c>
      <c r="H1209" s="130" t="s">
        <v>308</v>
      </c>
      <c r="I1209" s="118" t="str">
        <f>VLOOKUP(H1209,Presupuesto!$B$11:$C$565,2,0)</f>
        <v>IMPRENTA Y PUBLICIDAD Y REPRODUC.</v>
      </c>
      <c r="J1209" s="88" t="str">
        <f t="shared" si="60"/>
        <v>Lo Esencial de la Reforma Universitaria</v>
      </c>
      <c r="K1209" s="88" t="s">
        <v>721</v>
      </c>
    </row>
    <row r="1210" spans="2:11" hidden="1" x14ac:dyDescent="0.25">
      <c r="B1210" s="254"/>
      <c r="C1210" s="129"/>
      <c r="D1210" s="144"/>
      <c r="E1210" s="112"/>
      <c r="F1210" s="87">
        <f t="shared" si="59"/>
        <v>0</v>
      </c>
      <c r="G1210" s="146"/>
      <c r="H1210" s="130"/>
      <c r="I1210" s="118" t="e">
        <f>VLOOKUP(H1210,Presupuesto!$B$11:$C$565,2,0)</f>
        <v>#N/A</v>
      </c>
      <c r="J1210" s="88" t="str">
        <f t="shared" si="60"/>
        <v>Lo Esencial de la Reforma Universitaria</v>
      </c>
      <c r="K1210" s="88" t="s">
        <v>720</v>
      </c>
    </row>
    <row r="1211" spans="2:11" hidden="1" x14ac:dyDescent="0.25">
      <c r="B1211" s="254"/>
      <c r="C1211" s="129"/>
      <c r="D1211" s="144"/>
      <c r="E1211" s="112"/>
      <c r="F1211" s="87">
        <f t="shared" si="59"/>
        <v>0</v>
      </c>
      <c r="G1211" s="146"/>
      <c r="H1211" s="130"/>
      <c r="I1211" s="118" t="e">
        <f>VLOOKUP(H1211,Presupuesto!$B$11:$C$565,2,0)</f>
        <v>#N/A</v>
      </c>
      <c r="J1211" s="88" t="str">
        <f t="shared" si="60"/>
        <v>Lo Esencial de la Reforma Universitaria</v>
      </c>
      <c r="K1211" s="88" t="s">
        <v>729</v>
      </c>
    </row>
    <row r="1212" spans="2:11" hidden="1" x14ac:dyDescent="0.25">
      <c r="B1212" s="254"/>
      <c r="C1212" s="129"/>
      <c r="D1212" s="144"/>
      <c r="E1212" s="112"/>
      <c r="F1212" s="87">
        <f t="shared" si="59"/>
        <v>0</v>
      </c>
      <c r="G1212" s="146"/>
      <c r="H1212" s="130"/>
      <c r="I1212" s="118" t="e">
        <f>VLOOKUP(H1212,Presupuesto!$B$11:$C$565,2,0)</f>
        <v>#N/A</v>
      </c>
      <c r="J1212" s="88" t="str">
        <f t="shared" si="60"/>
        <v>Lo Esencial de la Reforma Universitaria</v>
      </c>
      <c r="K1212" s="88" t="s">
        <v>720</v>
      </c>
    </row>
    <row r="1213" spans="2:11" hidden="1" x14ac:dyDescent="0.25">
      <c r="B1213" s="254"/>
      <c r="C1213" s="129"/>
      <c r="D1213" s="144"/>
      <c r="E1213" s="112"/>
      <c r="F1213" s="87">
        <f t="shared" si="59"/>
        <v>0</v>
      </c>
      <c r="G1213" s="146"/>
      <c r="H1213" s="130"/>
      <c r="I1213" s="118" t="e">
        <f>VLOOKUP(H1213,Presupuesto!$B$11:$C$565,2,0)</f>
        <v>#N/A</v>
      </c>
      <c r="J1213" s="88" t="str">
        <f t="shared" si="60"/>
        <v>Lo Esencial de la Reforma Universitaria</v>
      </c>
      <c r="K1213" s="88" t="s">
        <v>720</v>
      </c>
    </row>
    <row r="1214" spans="2:11" hidden="1" x14ac:dyDescent="0.25">
      <c r="B1214" s="254"/>
      <c r="C1214" s="129"/>
      <c r="D1214" s="144"/>
      <c r="E1214" s="112"/>
      <c r="F1214" s="87">
        <f t="shared" si="59"/>
        <v>0</v>
      </c>
      <c r="G1214" s="146"/>
      <c r="H1214" s="130"/>
      <c r="I1214" s="118" t="e">
        <f>VLOOKUP(H1214,Presupuesto!$B$11:$C$565,2,0)</f>
        <v>#N/A</v>
      </c>
      <c r="J1214" s="88" t="str">
        <f t="shared" si="60"/>
        <v>Lo Esencial de la Reforma Universitaria</v>
      </c>
      <c r="K1214" s="88" t="s">
        <v>720</v>
      </c>
    </row>
    <row r="1215" spans="2:11" hidden="1" x14ac:dyDescent="0.25">
      <c r="B1215" s="254"/>
      <c r="C1215" s="129"/>
      <c r="D1215" s="144"/>
      <c r="E1215" s="112"/>
      <c r="F1215" s="87">
        <f t="shared" si="59"/>
        <v>0</v>
      </c>
      <c r="G1215" s="146"/>
      <c r="H1215" s="130"/>
      <c r="I1215" s="118" t="e">
        <f>VLOOKUP(H1215,Presupuesto!$B$11:$C$565,2,0)</f>
        <v>#N/A</v>
      </c>
      <c r="J1215" s="88" t="str">
        <f t="shared" si="60"/>
        <v>Lo Esencial de la Reforma Universitaria</v>
      </c>
      <c r="K1215" s="88" t="s">
        <v>720</v>
      </c>
    </row>
    <row r="1216" spans="2:11" hidden="1" x14ac:dyDescent="0.25">
      <c r="B1216" s="254"/>
      <c r="C1216" s="129"/>
      <c r="D1216" s="144"/>
      <c r="E1216" s="112"/>
      <c r="F1216" s="87">
        <f t="shared" si="59"/>
        <v>0</v>
      </c>
      <c r="G1216" s="146"/>
      <c r="H1216" s="130"/>
      <c r="I1216" s="118" t="e">
        <f>VLOOKUP(H1216,Presupuesto!$B$11:$C$565,2,0)</f>
        <v>#N/A</v>
      </c>
      <c r="J1216" s="88" t="str">
        <f t="shared" si="60"/>
        <v>Lo Esencial de la Reforma Universitaria</v>
      </c>
      <c r="K1216" s="88" t="s">
        <v>720</v>
      </c>
    </row>
    <row r="1217" spans="2:11" hidden="1" x14ac:dyDescent="0.25">
      <c r="B1217" s="254"/>
      <c r="C1217" s="129"/>
      <c r="D1217" s="144"/>
      <c r="E1217" s="112"/>
      <c r="F1217" s="87">
        <f t="shared" si="59"/>
        <v>0</v>
      </c>
      <c r="G1217" s="146"/>
      <c r="H1217" s="130"/>
      <c r="I1217" s="118" t="e">
        <f>VLOOKUP(H1217,Presupuesto!$B$11:$C$565,2,0)</f>
        <v>#N/A</v>
      </c>
      <c r="J1217" s="88" t="str">
        <f t="shared" si="60"/>
        <v>Lo Esencial de la Reforma Universitaria</v>
      </c>
      <c r="K1217" s="88" t="s">
        <v>720</v>
      </c>
    </row>
    <row r="1218" spans="2:11" hidden="1" x14ac:dyDescent="0.25">
      <c r="B1218" s="254"/>
      <c r="C1218" s="129"/>
      <c r="D1218" s="144"/>
      <c r="E1218" s="112"/>
      <c r="F1218" s="87">
        <f t="shared" si="59"/>
        <v>0</v>
      </c>
      <c r="G1218" s="146"/>
      <c r="H1218" s="130"/>
      <c r="I1218" s="118" t="e">
        <f>VLOOKUP(H1218,Presupuesto!$B$11:$C$565,2,0)</f>
        <v>#N/A</v>
      </c>
      <c r="J1218" s="88" t="str">
        <f t="shared" si="60"/>
        <v>Lo Esencial de la Reforma Universitaria</v>
      </c>
      <c r="K1218" s="88" t="s">
        <v>720</v>
      </c>
    </row>
    <row r="1219" spans="2:11" hidden="1" x14ac:dyDescent="0.25">
      <c r="B1219" s="254"/>
      <c r="C1219" s="129"/>
      <c r="D1219" s="144"/>
      <c r="E1219" s="112"/>
      <c r="F1219" s="87">
        <f t="shared" si="59"/>
        <v>0</v>
      </c>
      <c r="G1219" s="146"/>
      <c r="H1219" s="130"/>
      <c r="I1219" s="118" t="e">
        <f>VLOOKUP(H1219,Presupuesto!$B$11:$C$565,2,0)</f>
        <v>#N/A</v>
      </c>
      <c r="J1219" s="88" t="str">
        <f t="shared" si="60"/>
        <v>Lo Esencial de la Reforma Universitaria</v>
      </c>
      <c r="K1219" s="88" t="s">
        <v>720</v>
      </c>
    </row>
    <row r="1220" spans="2:11" hidden="1" x14ac:dyDescent="0.25">
      <c r="B1220" s="254"/>
      <c r="C1220" s="129"/>
      <c r="D1220" s="144"/>
      <c r="E1220" s="112"/>
      <c r="F1220" s="87">
        <f t="shared" si="59"/>
        <v>0</v>
      </c>
      <c r="G1220" s="146"/>
      <c r="H1220" s="130"/>
      <c r="I1220" s="118" t="e">
        <f>VLOOKUP(H1220,Presupuesto!$B$11:$C$565,2,0)</f>
        <v>#N/A</v>
      </c>
      <c r="J1220" s="88" t="str">
        <f t="shared" si="60"/>
        <v>Lo Esencial de la Reforma Universitaria</v>
      </c>
      <c r="K1220" s="88" t="s">
        <v>720</v>
      </c>
    </row>
    <row r="1221" spans="2:11" hidden="1" x14ac:dyDescent="0.25">
      <c r="B1221" s="254"/>
      <c r="C1221" s="129"/>
      <c r="D1221" s="144"/>
      <c r="E1221" s="112"/>
      <c r="F1221" s="87">
        <f t="shared" si="59"/>
        <v>0</v>
      </c>
      <c r="G1221" s="146"/>
      <c r="H1221" s="130"/>
      <c r="I1221" s="118" t="e">
        <f>VLOOKUP(H1221,Presupuesto!$B$11:$C$565,2,0)</f>
        <v>#N/A</v>
      </c>
      <c r="J1221" s="88" t="str">
        <f t="shared" si="60"/>
        <v>Lo Esencial de la Reforma Universitaria</v>
      </c>
      <c r="K1221" s="88" t="s">
        <v>720</v>
      </c>
    </row>
    <row r="1222" spans="2:11" hidden="1" x14ac:dyDescent="0.25">
      <c r="B1222" s="254"/>
      <c r="C1222" s="129"/>
      <c r="D1222" s="144"/>
      <c r="E1222" s="112"/>
      <c r="F1222" s="87">
        <f t="shared" si="59"/>
        <v>0</v>
      </c>
      <c r="G1222" s="146"/>
      <c r="H1222" s="130"/>
      <c r="I1222" s="118" t="e">
        <f>VLOOKUP(H1222,Presupuesto!$B$11:$C$565,2,0)</f>
        <v>#N/A</v>
      </c>
      <c r="J1222" s="88" t="str">
        <f t="shared" si="60"/>
        <v>Lo Esencial de la Reforma Universitaria</v>
      </c>
      <c r="K1222" s="88" t="s">
        <v>720</v>
      </c>
    </row>
    <row r="1223" spans="2:11" hidden="1" x14ac:dyDescent="0.25">
      <c r="B1223" s="254"/>
      <c r="C1223" s="129"/>
      <c r="D1223" s="144"/>
      <c r="E1223" s="112"/>
      <c r="F1223" s="87">
        <f t="shared" si="59"/>
        <v>0</v>
      </c>
      <c r="G1223" s="146"/>
      <c r="H1223" s="130"/>
      <c r="I1223" s="118" t="e">
        <f>VLOOKUP(H1223,Presupuesto!$B$11:$C$565,2,0)</f>
        <v>#N/A</v>
      </c>
      <c r="J1223" s="88" t="str">
        <f t="shared" si="60"/>
        <v>Lo Esencial de la Reforma Universitaria</v>
      </c>
      <c r="K1223" s="88" t="s">
        <v>720</v>
      </c>
    </row>
    <row r="1224" spans="2:11" hidden="1" x14ac:dyDescent="0.25">
      <c r="B1224" s="254"/>
      <c r="C1224" s="129"/>
      <c r="D1224" s="144"/>
      <c r="E1224" s="112"/>
      <c r="F1224" s="87">
        <f t="shared" si="59"/>
        <v>0</v>
      </c>
      <c r="G1224" s="146"/>
      <c r="H1224" s="130"/>
      <c r="I1224" s="118" t="e">
        <f>VLOOKUP(H1224,Presupuesto!$B$11:$C$565,2,0)</f>
        <v>#N/A</v>
      </c>
      <c r="J1224" s="88" t="str">
        <f t="shared" si="60"/>
        <v>Lo Esencial de la Reforma Universitaria</v>
      </c>
      <c r="K1224" s="88" t="s">
        <v>720</v>
      </c>
    </row>
    <row r="1225" spans="2:11" hidden="1" x14ac:dyDescent="0.25">
      <c r="B1225" s="254"/>
      <c r="C1225" s="129"/>
      <c r="D1225" s="144"/>
      <c r="E1225" s="112"/>
      <c r="F1225" s="87">
        <f t="shared" si="59"/>
        <v>0</v>
      </c>
      <c r="G1225" s="146"/>
      <c r="H1225" s="130"/>
      <c r="I1225" s="118" t="e">
        <f>VLOOKUP(H1225,Presupuesto!$B$11:$C$565,2,0)</f>
        <v>#N/A</v>
      </c>
      <c r="J1225" s="88" t="str">
        <f t="shared" si="60"/>
        <v>Lo Esencial de la Reforma Universitaria</v>
      </c>
      <c r="K1225" s="88" t="s">
        <v>720</v>
      </c>
    </row>
    <row r="1226" spans="2:11" hidden="1" x14ac:dyDescent="0.25">
      <c r="B1226" s="254"/>
      <c r="C1226" s="129"/>
      <c r="D1226" s="144"/>
      <c r="E1226" s="112"/>
      <c r="F1226" s="87">
        <f t="shared" si="59"/>
        <v>0</v>
      </c>
      <c r="G1226" s="146"/>
      <c r="H1226" s="130"/>
      <c r="I1226" s="118" t="e">
        <f>VLOOKUP(H1226,Presupuesto!$B$11:$C$565,2,0)</f>
        <v>#N/A</v>
      </c>
      <c r="J1226" s="88" t="str">
        <f t="shared" si="60"/>
        <v>Lo Esencial de la Reforma Universitaria</v>
      </c>
      <c r="K1226" s="88" t="s">
        <v>720</v>
      </c>
    </row>
    <row r="1227" spans="2:11" hidden="1" x14ac:dyDescent="0.25">
      <c r="B1227" s="254"/>
      <c r="C1227" s="129"/>
      <c r="D1227" s="144"/>
      <c r="E1227" s="112"/>
      <c r="F1227" s="87">
        <f t="shared" si="59"/>
        <v>0</v>
      </c>
      <c r="G1227" s="146"/>
      <c r="H1227" s="130"/>
      <c r="I1227" s="118" t="e">
        <f>VLOOKUP(H1227,Presupuesto!$B$11:$C$565,2,0)</f>
        <v>#N/A</v>
      </c>
      <c r="J1227" s="88" t="str">
        <f t="shared" si="60"/>
        <v>Lo Esencial de la Reforma Universitaria</v>
      </c>
      <c r="K1227" s="88" t="s">
        <v>720</v>
      </c>
    </row>
    <row r="1228" spans="2:11" hidden="1" x14ac:dyDescent="0.25">
      <c r="B1228" s="254"/>
      <c r="C1228" s="131"/>
      <c r="D1228" s="137"/>
      <c r="E1228" s="108"/>
      <c r="F1228" s="87">
        <f t="shared" si="59"/>
        <v>0</v>
      </c>
      <c r="G1228" s="146"/>
      <c r="H1228" s="132"/>
      <c r="I1228" s="118" t="e">
        <f>VLOOKUP(H1228,Presupuesto!$B$11:$C$565,2,0)</f>
        <v>#N/A</v>
      </c>
      <c r="J1228" s="88" t="str">
        <f t="shared" si="60"/>
        <v>Lo Esencial de la Reforma Universitaria</v>
      </c>
      <c r="K1228" s="88" t="s">
        <v>720</v>
      </c>
    </row>
    <row r="1229" spans="2:11" hidden="1" x14ac:dyDescent="0.25">
      <c r="B1229" s="254"/>
      <c r="C1229" s="131"/>
      <c r="D1229" s="137"/>
      <c r="E1229" s="108"/>
      <c r="F1229" s="87">
        <f t="shared" si="59"/>
        <v>0</v>
      </c>
      <c r="G1229" s="146"/>
      <c r="H1229" s="132"/>
      <c r="I1229" s="118" t="e">
        <f>VLOOKUP(H1229,Presupuesto!$B$11:$C$565,2,0)</f>
        <v>#N/A</v>
      </c>
      <c r="J1229" s="88" t="str">
        <f t="shared" si="60"/>
        <v>Lo Esencial de la Reforma Universitaria</v>
      </c>
      <c r="K1229" s="88" t="s">
        <v>720</v>
      </c>
    </row>
    <row r="1230" spans="2:11" hidden="1" x14ac:dyDescent="0.25">
      <c r="B1230" s="254"/>
      <c r="C1230" s="131"/>
      <c r="D1230" s="137"/>
      <c r="E1230" s="108"/>
      <c r="F1230" s="87">
        <f t="shared" si="59"/>
        <v>0</v>
      </c>
      <c r="G1230" s="146"/>
      <c r="H1230" s="132"/>
      <c r="I1230" s="118" t="e">
        <f>VLOOKUP(H1230,Presupuesto!$B$11:$C$565,2,0)</f>
        <v>#N/A</v>
      </c>
      <c r="J1230" s="88" t="str">
        <f t="shared" si="60"/>
        <v>Lo Esencial de la Reforma Universitaria</v>
      </c>
      <c r="K1230" s="88" t="s">
        <v>720</v>
      </c>
    </row>
    <row r="1231" spans="2:11" hidden="1" x14ac:dyDescent="0.25">
      <c r="B1231" s="254"/>
      <c r="C1231" s="131"/>
      <c r="D1231" s="137"/>
      <c r="E1231" s="108"/>
      <c r="F1231" s="87">
        <f t="shared" si="59"/>
        <v>0</v>
      </c>
      <c r="G1231" s="146"/>
      <c r="H1231" s="132"/>
      <c r="I1231" s="118" t="e">
        <f>VLOOKUP(H1231,Presupuesto!$B$11:$C$565,2,0)</f>
        <v>#N/A</v>
      </c>
      <c r="J1231" s="88" t="str">
        <f t="shared" si="60"/>
        <v>Lo Esencial de la Reforma Universitaria</v>
      </c>
      <c r="K1231" s="88" t="s">
        <v>720</v>
      </c>
    </row>
    <row r="1232" spans="2:11" hidden="1" x14ac:dyDescent="0.25">
      <c r="B1232" s="254"/>
      <c r="C1232" s="131"/>
      <c r="D1232" s="137"/>
      <c r="E1232" s="108"/>
      <c r="F1232" s="87">
        <f t="shared" si="59"/>
        <v>0</v>
      </c>
      <c r="G1232" s="146"/>
      <c r="H1232" s="132"/>
      <c r="I1232" s="118" t="e">
        <f>VLOOKUP(H1232,Presupuesto!$B$11:$C$565,2,0)</f>
        <v>#N/A</v>
      </c>
      <c r="J1232" s="88" t="str">
        <f t="shared" si="60"/>
        <v>Lo Esencial de la Reforma Universitaria</v>
      </c>
      <c r="K1232" s="88" t="s">
        <v>720</v>
      </c>
    </row>
    <row r="1233" spans="2:11" hidden="1" x14ac:dyDescent="0.25">
      <c r="B1233" s="254"/>
      <c r="C1233" s="131"/>
      <c r="D1233" s="137"/>
      <c r="E1233" s="108"/>
      <c r="F1233" s="87">
        <f t="shared" si="59"/>
        <v>0</v>
      </c>
      <c r="G1233" s="146"/>
      <c r="H1233" s="132"/>
      <c r="I1233" s="118" t="e">
        <f>VLOOKUP(H1233,Presupuesto!$B$11:$C$565,2,0)</f>
        <v>#N/A</v>
      </c>
      <c r="J1233" s="88" t="str">
        <f t="shared" si="60"/>
        <v>Lo Esencial de la Reforma Universitaria</v>
      </c>
      <c r="K1233" s="88" t="s">
        <v>720</v>
      </c>
    </row>
    <row r="1234" spans="2:11" hidden="1" x14ac:dyDescent="0.25">
      <c r="B1234" s="254"/>
      <c r="C1234" s="131"/>
      <c r="D1234" s="137"/>
      <c r="E1234" s="108"/>
      <c r="F1234" s="87">
        <f t="shared" si="59"/>
        <v>0</v>
      </c>
      <c r="G1234" s="146"/>
      <c r="H1234" s="132"/>
      <c r="I1234" s="118" t="e">
        <f>VLOOKUP(H1234,Presupuesto!$B$11:$C$565,2,0)</f>
        <v>#N/A</v>
      </c>
      <c r="J1234" s="88" t="str">
        <f t="shared" si="60"/>
        <v>Lo Esencial de la Reforma Universitaria</v>
      </c>
      <c r="K1234" s="88" t="s">
        <v>720</v>
      </c>
    </row>
    <row r="1235" spans="2:11" hidden="1" x14ac:dyDescent="0.25">
      <c r="B1235" s="254"/>
      <c r="C1235" s="131"/>
      <c r="D1235" s="137"/>
      <c r="E1235" s="108"/>
      <c r="F1235" s="87">
        <f t="shared" si="59"/>
        <v>0</v>
      </c>
      <c r="G1235" s="146"/>
      <c r="H1235" s="132"/>
      <c r="I1235" s="118" t="e">
        <f>VLOOKUP(H1235,Presupuesto!$B$11:$C$565,2,0)</f>
        <v>#N/A</v>
      </c>
      <c r="J1235" s="88" t="str">
        <f t="shared" si="60"/>
        <v>Lo Esencial de la Reforma Universitaria</v>
      </c>
      <c r="K1235" s="88" t="s">
        <v>720</v>
      </c>
    </row>
    <row r="1236" spans="2:11" hidden="1" x14ac:dyDescent="0.25">
      <c r="B1236" s="254"/>
      <c r="C1236" s="133"/>
      <c r="D1236" s="137"/>
      <c r="E1236" s="108"/>
      <c r="F1236" s="87">
        <f t="shared" si="59"/>
        <v>0</v>
      </c>
      <c r="G1236" s="146"/>
      <c r="H1236" s="134"/>
      <c r="I1236" s="118" t="e">
        <f>VLOOKUP(H1236,Presupuesto!$B$11:$C$565,2,0)</f>
        <v>#N/A</v>
      </c>
      <c r="J1236" s="88" t="str">
        <f t="shared" si="60"/>
        <v>Lo Esencial de la Reforma Universitaria</v>
      </c>
      <c r="K1236" s="88" t="s">
        <v>732</v>
      </c>
    </row>
    <row r="1237" spans="2:11" hidden="1" x14ac:dyDescent="0.25">
      <c r="B1237" s="254"/>
      <c r="C1237" s="133"/>
      <c r="D1237" s="137"/>
      <c r="E1237" s="108"/>
      <c r="F1237" s="87">
        <f t="shared" si="59"/>
        <v>0</v>
      </c>
      <c r="G1237" s="146"/>
      <c r="H1237" s="134"/>
      <c r="I1237" s="118" t="e">
        <f>VLOOKUP(H1237,Presupuesto!$B$11:$C$565,2,0)</f>
        <v>#N/A</v>
      </c>
      <c r="J1237" s="88" t="str">
        <f t="shared" si="60"/>
        <v>Lo Esencial de la Reforma Universitaria</v>
      </c>
      <c r="K1237" s="88" t="s">
        <v>720</v>
      </c>
    </row>
    <row r="1238" spans="2:11" hidden="1" x14ac:dyDescent="0.25">
      <c r="B1238" s="254"/>
      <c r="C1238" s="133"/>
      <c r="D1238" s="137"/>
      <c r="E1238" s="108"/>
      <c r="F1238" s="87">
        <f t="shared" si="59"/>
        <v>0</v>
      </c>
      <c r="G1238" s="146"/>
      <c r="H1238" s="134"/>
      <c r="I1238" s="118" t="e">
        <f>VLOOKUP(H1238,Presupuesto!$B$11:$C$565,2,0)</f>
        <v>#N/A</v>
      </c>
      <c r="J1238" s="88" t="str">
        <f t="shared" si="60"/>
        <v>Lo Esencial de la Reforma Universitaria</v>
      </c>
      <c r="K1238" s="88" t="s">
        <v>720</v>
      </c>
    </row>
    <row r="1239" spans="2:11" hidden="1" x14ac:dyDescent="0.25">
      <c r="B1239" s="254"/>
      <c r="C1239" s="133"/>
      <c r="D1239" s="137"/>
      <c r="E1239" s="108"/>
      <c r="F1239" s="87">
        <f t="shared" si="59"/>
        <v>0</v>
      </c>
      <c r="G1239" s="146"/>
      <c r="H1239" s="134"/>
      <c r="I1239" s="118" t="e">
        <f>VLOOKUP(H1239,Presupuesto!$B$11:$C$565,2,0)</f>
        <v>#N/A</v>
      </c>
      <c r="J1239" s="88" t="str">
        <f t="shared" si="60"/>
        <v>Lo Esencial de la Reforma Universitaria</v>
      </c>
      <c r="K1239" s="88" t="s">
        <v>720</v>
      </c>
    </row>
    <row r="1240" spans="2:11" ht="15.75" hidden="1" thickBot="1" x14ac:dyDescent="0.3">
      <c r="B1240" s="254"/>
      <c r="C1240" s="135"/>
      <c r="D1240" s="145"/>
      <c r="E1240" s="93"/>
      <c r="F1240" s="95">
        <f t="shared" si="59"/>
        <v>0</v>
      </c>
      <c r="G1240" s="147"/>
      <c r="H1240" s="136"/>
      <c r="I1240" s="120" t="e">
        <f>VLOOKUP(H1240,Presupuesto!$B$11:$C$565,2,0)</f>
        <v>#N/A</v>
      </c>
      <c r="J1240" s="96" t="str">
        <f t="shared" si="60"/>
        <v>Lo Esencial de la Reforma Universitaria</v>
      </c>
      <c r="K1240" s="113" t="s">
        <v>719</v>
      </c>
    </row>
    <row r="1241" spans="2:11" x14ac:dyDescent="0.25">
      <c r="B1241" s="254"/>
      <c r="C1241" s="254"/>
      <c r="D1241" s="254"/>
      <c r="E1241" s="254"/>
      <c r="F1241" s="254"/>
      <c r="G1241" s="243"/>
      <c r="H1241" s="254"/>
      <c r="I1241" s="254"/>
      <c r="J1241" s="254"/>
      <c r="K1241" s="254"/>
    </row>
    <row r="1242" spans="2:11" ht="15.75" thickBot="1" x14ac:dyDescent="0.3">
      <c r="B1242" s="254"/>
      <c r="C1242" s="254"/>
      <c r="D1242" s="254"/>
      <c r="E1242" s="254"/>
      <c r="F1242" s="254"/>
      <c r="G1242" s="243"/>
      <c r="H1242" s="254"/>
      <c r="I1242" s="254"/>
      <c r="J1242" s="254"/>
      <c r="K1242" s="254"/>
    </row>
    <row r="1243" spans="2:11" ht="15.75" thickBot="1" x14ac:dyDescent="0.3">
      <c r="B1243" s="254"/>
      <c r="C1243" s="143" t="s">
        <v>1385</v>
      </c>
      <c r="D1243" s="231">
        <f>SUM(F1250:F1284)</f>
        <v>6375</v>
      </c>
      <c r="E1243" s="254"/>
      <c r="F1243" s="68"/>
      <c r="G1243" s="72"/>
      <c r="H1243" s="68"/>
      <c r="I1243" s="68"/>
      <c r="J1243" s="254"/>
      <c r="K1243" s="254"/>
    </row>
    <row r="1244" spans="2:11" x14ac:dyDescent="0.25">
      <c r="B1244" s="254"/>
      <c r="C1244" s="68"/>
      <c r="D1244" s="31"/>
      <c r="E1244" s="84"/>
      <c r="F1244" s="84"/>
      <c r="G1244" s="84"/>
      <c r="H1244" s="69"/>
      <c r="I1244" s="69"/>
      <c r="J1244" s="69"/>
      <c r="K1244" s="102"/>
    </row>
    <row r="1245" spans="2:11" x14ac:dyDescent="0.25">
      <c r="B1245" s="254"/>
      <c r="C1245" s="68"/>
      <c r="D1245" s="31"/>
      <c r="E1245" s="84"/>
      <c r="F1245" s="84"/>
      <c r="G1245" s="84"/>
      <c r="H1245" s="69"/>
      <c r="I1245" s="69"/>
      <c r="J1245" s="69"/>
      <c r="K1245" s="102"/>
    </row>
    <row r="1246" spans="2:11" ht="15.75" x14ac:dyDescent="0.25">
      <c r="B1246" s="254"/>
      <c r="C1246" s="172" t="s">
        <v>1309</v>
      </c>
      <c r="D1246" s="230" t="s">
        <v>1436</v>
      </c>
      <c r="E1246" s="84"/>
      <c r="F1246" s="84"/>
      <c r="G1246" s="84"/>
      <c r="H1246" s="69"/>
      <c r="I1246" s="69"/>
      <c r="J1246" s="69"/>
      <c r="K1246" s="102"/>
    </row>
    <row r="1247" spans="2:11" ht="18.75" x14ac:dyDescent="0.25">
      <c r="B1247" s="254"/>
      <c r="C1247" s="173" t="str">
        <f>IFERROR(VLOOKUP(D1246,'1. Desarrollo e Innov. Curricu.'!$F:$G,2,FALSE),IFERROR(VLOOKUP(D1246,'2. Investigación Científica'!$F:$G,2,FALSE),IFERROR(VLOOKUP(D1246,'3. Vinculación Univ. Sociedad'!$F:$G,2,FALSE),IFERROR(VLOOKUP(D1246,'4. Docencia y Profesorado Univ.'!$F:$G,2,FALSE),IFERROR(VLOOKUP(D1246,'5. Estudiantes y Graduados'!$F:$G,2,FALSE),IFERROR(VLOOKUP(D1246,'11. Gestion Administrativa'!$F:$G,2,FALSE),IFERROR(VLOOKUP(D1246,'13. Gestión Académica'!$F:$G,2,FALSE),IFERROR(VLOOKUP(D1246,'9. Asegura. de la Calid. y M'!$F:$G,2,FALSE),IFERROR(VLOOKUP(D1246,'6. Gestión del Conocimiento'!$F:$G,2,FALSE),IFERROR(VLOOKUP(D1246,'15. Gobernabilidad y Proceso...'!$F:$G,2,FALSE),IFERROR(VLOOKUP(D1246,'12. Gestión del Talento Humano'!$F:$G,2,FALSE),IFERROR(VLOOKUP(D1246,'14. Internacional... de la E.S.'!$F:$G,2,FALSE),IFERROR(VLOOKUP(D1246,'10. Posgrado'!$F:$G,2,FALSE),IFERROR(VLOOKUP(D1246,'17. Gestión TIC'!$F:$G,2,FALSE),IFERROR(VLOOKUP(D1246,'16. Desa. del Sistema Educ.Sup.'!$F:$G,2,FALSE),IFERROR(VLOOKUP(D1246,'8. Cultura de Inno. Insti...'!$F:$G,2,FALSE),VLOOKUP(D1246,'7. Lo Esencial de la Reforma U.'!$F:$G,2,0)))))))))))))))))</f>
        <v>36. Semana de la Lengua italiana (octubre).</v>
      </c>
      <c r="D1247" s="31"/>
      <c r="E1247" s="84"/>
      <c r="F1247" s="84"/>
      <c r="G1247" s="84"/>
      <c r="H1247" s="69"/>
      <c r="I1247" s="69"/>
      <c r="J1247" s="69"/>
      <c r="K1247" s="102"/>
    </row>
    <row r="1248" spans="2:11" ht="15.75" thickBot="1" x14ac:dyDescent="0.3">
      <c r="B1248" s="254"/>
      <c r="C1248" s="254"/>
      <c r="D1248" s="254"/>
      <c r="E1248" s="254"/>
      <c r="F1248" s="84"/>
      <c r="G1248" s="69"/>
      <c r="H1248" s="69"/>
      <c r="I1248" s="69"/>
      <c r="J1248" s="254"/>
      <c r="K1248" s="254"/>
    </row>
    <row r="1249" spans="2:11" ht="30.75" thickBot="1" x14ac:dyDescent="0.3">
      <c r="B1249" s="254"/>
      <c r="C1249" s="117" t="s">
        <v>1311</v>
      </c>
      <c r="D1249" s="117" t="s">
        <v>99</v>
      </c>
      <c r="E1249" s="124" t="s">
        <v>1313</v>
      </c>
      <c r="F1249" s="123" t="s">
        <v>1314</v>
      </c>
      <c r="G1249" s="121" t="s">
        <v>1315</v>
      </c>
      <c r="H1249" s="124" t="s">
        <v>1316</v>
      </c>
      <c r="I1249" s="121" t="s">
        <v>711</v>
      </c>
      <c r="J1249" s="121" t="s">
        <v>1317</v>
      </c>
      <c r="K1249" s="121" t="s">
        <v>1318</v>
      </c>
    </row>
    <row r="1250" spans="2:11" hidden="1" x14ac:dyDescent="0.25">
      <c r="B1250" s="254"/>
      <c r="C1250" s="183" t="s">
        <v>1284</v>
      </c>
      <c r="D1250" s="184"/>
      <c r="E1250" s="182">
        <f>HLOOKUP(C1250,$AH$2:$BU$3,2,0)</f>
        <v>620</v>
      </c>
      <c r="F1250" s="87">
        <f t="shared" ref="F1250:F1284" si="61">D1250*E1250</f>
        <v>0</v>
      </c>
      <c r="G1250" s="146"/>
      <c r="H1250" s="130"/>
      <c r="I1250" s="118" t="e">
        <f>VLOOKUP(H1250,Presupuesto!$B$11:$C$565,2,0)</f>
        <v>#N/A</v>
      </c>
      <c r="J1250" s="181" t="s">
        <v>81</v>
      </c>
      <c r="K1250" s="88" t="s">
        <v>719</v>
      </c>
    </row>
    <row r="1251" spans="2:11" x14ac:dyDescent="0.25">
      <c r="B1251" s="254"/>
      <c r="C1251" s="129" t="s">
        <v>1427</v>
      </c>
      <c r="D1251" s="144">
        <v>10</v>
      </c>
      <c r="E1251" s="112">
        <v>50</v>
      </c>
      <c r="F1251" s="87">
        <f t="shared" si="61"/>
        <v>500</v>
      </c>
      <c r="G1251" s="146" t="s">
        <v>703</v>
      </c>
      <c r="H1251" s="130" t="s">
        <v>268</v>
      </c>
      <c r="I1251" s="118" t="str">
        <f>VLOOKUP(H1251,Presupuesto!$B$11:$C$565,2,0)</f>
        <v>OTROS ALQUILERES</v>
      </c>
      <c r="J1251" s="88" t="str">
        <f>$J$810</f>
        <v>Lo Esencial de la Reforma Universitaria</v>
      </c>
      <c r="K1251" s="88" t="s">
        <v>731</v>
      </c>
    </row>
    <row r="1252" spans="2:11" x14ac:dyDescent="0.25">
      <c r="B1252" s="254"/>
      <c r="C1252" s="129" t="s">
        <v>1393</v>
      </c>
      <c r="D1252" s="144">
        <v>50</v>
      </c>
      <c r="E1252" s="112">
        <v>100</v>
      </c>
      <c r="F1252" s="87">
        <f t="shared" si="61"/>
        <v>5000</v>
      </c>
      <c r="G1252" s="146" t="s">
        <v>703</v>
      </c>
      <c r="H1252" s="130" t="s">
        <v>361</v>
      </c>
      <c r="I1252" s="118" t="str">
        <f>VLOOKUP(H1252,Presupuesto!$B$11:$C$565,2,0)</f>
        <v>ALIMENTOS B EBIDAS PARA PERSONAS</v>
      </c>
      <c r="J1252" s="88" t="str">
        <f t="shared" ref="J1252:J1284" si="62">$J$810</f>
        <v>Lo Esencial de la Reforma Universitaria</v>
      </c>
      <c r="K1252" s="88" t="s">
        <v>731</v>
      </c>
    </row>
    <row r="1253" spans="2:11" x14ac:dyDescent="0.25">
      <c r="B1253" s="254"/>
      <c r="C1253" s="129" t="s">
        <v>1421</v>
      </c>
      <c r="D1253" s="144">
        <v>25</v>
      </c>
      <c r="E1253" s="112">
        <v>35</v>
      </c>
      <c r="F1253" s="87">
        <f t="shared" si="61"/>
        <v>875</v>
      </c>
      <c r="G1253" s="146" t="s">
        <v>703</v>
      </c>
      <c r="H1253" s="130" t="s">
        <v>308</v>
      </c>
      <c r="I1253" s="118" t="str">
        <f>VLOOKUP(H1253,Presupuesto!$B$11:$C$565,2,0)</f>
        <v>IMPRENTA Y PUBLICIDAD Y REPRODUC.</v>
      </c>
      <c r="J1253" s="88" t="str">
        <f t="shared" si="62"/>
        <v>Lo Esencial de la Reforma Universitaria</v>
      </c>
      <c r="K1253" s="88" t="s">
        <v>731</v>
      </c>
    </row>
    <row r="1254" spans="2:11" hidden="1" x14ac:dyDescent="0.25">
      <c r="B1254" s="254"/>
      <c r="C1254" s="129"/>
      <c r="D1254" s="144"/>
      <c r="E1254" s="112"/>
      <c r="F1254" s="87">
        <f t="shared" si="61"/>
        <v>0</v>
      </c>
      <c r="G1254" s="146"/>
      <c r="H1254" s="130"/>
      <c r="I1254" s="118" t="e">
        <f>VLOOKUP(H1254,Presupuesto!$B$11:$C$565,2,0)</f>
        <v>#N/A</v>
      </c>
      <c r="J1254" s="88" t="str">
        <f t="shared" si="62"/>
        <v>Lo Esencial de la Reforma Universitaria</v>
      </c>
      <c r="K1254" s="88" t="s">
        <v>720</v>
      </c>
    </row>
    <row r="1255" spans="2:11" hidden="1" x14ac:dyDescent="0.25">
      <c r="B1255" s="254"/>
      <c r="C1255" s="129"/>
      <c r="D1255" s="144"/>
      <c r="E1255" s="112"/>
      <c r="F1255" s="87">
        <f t="shared" si="61"/>
        <v>0</v>
      </c>
      <c r="G1255" s="146"/>
      <c r="H1255" s="130"/>
      <c r="I1255" s="118" t="e">
        <f>VLOOKUP(H1255,Presupuesto!$B$11:$C$565,2,0)</f>
        <v>#N/A</v>
      </c>
      <c r="J1255" s="88" t="str">
        <f t="shared" si="62"/>
        <v>Lo Esencial de la Reforma Universitaria</v>
      </c>
      <c r="K1255" s="88" t="s">
        <v>729</v>
      </c>
    </row>
    <row r="1256" spans="2:11" hidden="1" x14ac:dyDescent="0.25">
      <c r="B1256" s="254"/>
      <c r="C1256" s="129"/>
      <c r="D1256" s="144"/>
      <c r="E1256" s="112"/>
      <c r="F1256" s="87">
        <f t="shared" si="61"/>
        <v>0</v>
      </c>
      <c r="G1256" s="146"/>
      <c r="H1256" s="130"/>
      <c r="I1256" s="118" t="e">
        <f>VLOOKUP(H1256,Presupuesto!$B$11:$C$565,2,0)</f>
        <v>#N/A</v>
      </c>
      <c r="J1256" s="88" t="str">
        <f t="shared" si="62"/>
        <v>Lo Esencial de la Reforma Universitaria</v>
      </c>
      <c r="K1256" s="88" t="s">
        <v>720</v>
      </c>
    </row>
    <row r="1257" spans="2:11" hidden="1" x14ac:dyDescent="0.25">
      <c r="B1257" s="254"/>
      <c r="C1257" s="129"/>
      <c r="D1257" s="144"/>
      <c r="E1257" s="112"/>
      <c r="F1257" s="87">
        <f t="shared" si="61"/>
        <v>0</v>
      </c>
      <c r="G1257" s="146"/>
      <c r="H1257" s="130"/>
      <c r="I1257" s="118" t="e">
        <f>VLOOKUP(H1257,Presupuesto!$B$11:$C$565,2,0)</f>
        <v>#N/A</v>
      </c>
      <c r="J1257" s="88" t="str">
        <f t="shared" si="62"/>
        <v>Lo Esencial de la Reforma Universitaria</v>
      </c>
      <c r="K1257" s="88" t="s">
        <v>720</v>
      </c>
    </row>
    <row r="1258" spans="2:11" hidden="1" x14ac:dyDescent="0.25">
      <c r="B1258" s="254"/>
      <c r="C1258" s="129"/>
      <c r="D1258" s="144"/>
      <c r="E1258" s="112"/>
      <c r="F1258" s="87">
        <f t="shared" si="61"/>
        <v>0</v>
      </c>
      <c r="G1258" s="146"/>
      <c r="H1258" s="130"/>
      <c r="I1258" s="118" t="e">
        <f>VLOOKUP(H1258,Presupuesto!$B$11:$C$565,2,0)</f>
        <v>#N/A</v>
      </c>
      <c r="J1258" s="88" t="str">
        <f t="shared" si="62"/>
        <v>Lo Esencial de la Reforma Universitaria</v>
      </c>
      <c r="K1258" s="88" t="s">
        <v>720</v>
      </c>
    </row>
    <row r="1259" spans="2:11" hidden="1" x14ac:dyDescent="0.25">
      <c r="B1259" s="254"/>
      <c r="C1259" s="129"/>
      <c r="D1259" s="144"/>
      <c r="E1259" s="112"/>
      <c r="F1259" s="87">
        <f t="shared" si="61"/>
        <v>0</v>
      </c>
      <c r="G1259" s="146"/>
      <c r="H1259" s="130"/>
      <c r="I1259" s="118" t="e">
        <f>VLOOKUP(H1259,Presupuesto!$B$11:$C$565,2,0)</f>
        <v>#N/A</v>
      </c>
      <c r="J1259" s="88" t="str">
        <f t="shared" si="62"/>
        <v>Lo Esencial de la Reforma Universitaria</v>
      </c>
      <c r="K1259" s="88" t="s">
        <v>720</v>
      </c>
    </row>
    <row r="1260" spans="2:11" hidden="1" x14ac:dyDescent="0.25">
      <c r="B1260" s="254"/>
      <c r="C1260" s="129"/>
      <c r="D1260" s="144"/>
      <c r="E1260" s="112"/>
      <c r="F1260" s="87">
        <f t="shared" si="61"/>
        <v>0</v>
      </c>
      <c r="G1260" s="146"/>
      <c r="H1260" s="130"/>
      <c r="I1260" s="118" t="e">
        <f>VLOOKUP(H1260,Presupuesto!$B$11:$C$565,2,0)</f>
        <v>#N/A</v>
      </c>
      <c r="J1260" s="88" t="str">
        <f t="shared" si="62"/>
        <v>Lo Esencial de la Reforma Universitaria</v>
      </c>
      <c r="K1260" s="88" t="s">
        <v>720</v>
      </c>
    </row>
    <row r="1261" spans="2:11" hidden="1" x14ac:dyDescent="0.25">
      <c r="B1261" s="254"/>
      <c r="C1261" s="129"/>
      <c r="D1261" s="144"/>
      <c r="E1261" s="112"/>
      <c r="F1261" s="87">
        <f t="shared" si="61"/>
        <v>0</v>
      </c>
      <c r="G1261" s="146"/>
      <c r="H1261" s="130"/>
      <c r="I1261" s="118" t="e">
        <f>VLOOKUP(H1261,Presupuesto!$B$11:$C$565,2,0)</f>
        <v>#N/A</v>
      </c>
      <c r="J1261" s="88" t="str">
        <f t="shared" si="62"/>
        <v>Lo Esencial de la Reforma Universitaria</v>
      </c>
      <c r="K1261" s="88" t="s">
        <v>720</v>
      </c>
    </row>
    <row r="1262" spans="2:11" hidden="1" x14ac:dyDescent="0.25">
      <c r="B1262" s="254"/>
      <c r="C1262" s="129"/>
      <c r="D1262" s="144"/>
      <c r="E1262" s="112"/>
      <c r="F1262" s="87">
        <f t="shared" si="61"/>
        <v>0</v>
      </c>
      <c r="G1262" s="146"/>
      <c r="H1262" s="130"/>
      <c r="I1262" s="118" t="e">
        <f>VLOOKUP(H1262,Presupuesto!$B$11:$C$565,2,0)</f>
        <v>#N/A</v>
      </c>
      <c r="J1262" s="88" t="str">
        <f t="shared" si="62"/>
        <v>Lo Esencial de la Reforma Universitaria</v>
      </c>
      <c r="K1262" s="88" t="s">
        <v>720</v>
      </c>
    </row>
    <row r="1263" spans="2:11" hidden="1" x14ac:dyDescent="0.25">
      <c r="B1263" s="254"/>
      <c r="C1263" s="129"/>
      <c r="D1263" s="144"/>
      <c r="E1263" s="112"/>
      <c r="F1263" s="87">
        <f t="shared" si="61"/>
        <v>0</v>
      </c>
      <c r="G1263" s="146"/>
      <c r="H1263" s="130"/>
      <c r="I1263" s="118" t="e">
        <f>VLOOKUP(H1263,Presupuesto!$B$11:$C$565,2,0)</f>
        <v>#N/A</v>
      </c>
      <c r="J1263" s="88" t="str">
        <f t="shared" si="62"/>
        <v>Lo Esencial de la Reforma Universitaria</v>
      </c>
      <c r="K1263" s="88" t="s">
        <v>720</v>
      </c>
    </row>
    <row r="1264" spans="2:11" hidden="1" x14ac:dyDescent="0.25">
      <c r="B1264" s="254"/>
      <c r="C1264" s="129"/>
      <c r="D1264" s="144"/>
      <c r="E1264" s="112"/>
      <c r="F1264" s="87">
        <f t="shared" si="61"/>
        <v>0</v>
      </c>
      <c r="G1264" s="146"/>
      <c r="H1264" s="130"/>
      <c r="I1264" s="118" t="e">
        <f>VLOOKUP(H1264,Presupuesto!$B$11:$C$565,2,0)</f>
        <v>#N/A</v>
      </c>
      <c r="J1264" s="88" t="str">
        <f t="shared" si="62"/>
        <v>Lo Esencial de la Reforma Universitaria</v>
      </c>
      <c r="K1264" s="88" t="s">
        <v>720</v>
      </c>
    </row>
    <row r="1265" spans="2:11" hidden="1" x14ac:dyDescent="0.25">
      <c r="B1265" s="254"/>
      <c r="C1265" s="129"/>
      <c r="D1265" s="144"/>
      <c r="E1265" s="112"/>
      <c r="F1265" s="87">
        <f t="shared" si="61"/>
        <v>0</v>
      </c>
      <c r="G1265" s="146"/>
      <c r="H1265" s="130"/>
      <c r="I1265" s="118" t="e">
        <f>VLOOKUP(H1265,Presupuesto!$B$11:$C$565,2,0)</f>
        <v>#N/A</v>
      </c>
      <c r="J1265" s="88" t="str">
        <f t="shared" si="62"/>
        <v>Lo Esencial de la Reforma Universitaria</v>
      </c>
      <c r="K1265" s="88" t="s">
        <v>720</v>
      </c>
    </row>
    <row r="1266" spans="2:11" hidden="1" x14ac:dyDescent="0.25">
      <c r="B1266" s="254"/>
      <c r="C1266" s="129"/>
      <c r="D1266" s="144"/>
      <c r="E1266" s="112"/>
      <c r="F1266" s="87">
        <f t="shared" si="61"/>
        <v>0</v>
      </c>
      <c r="G1266" s="146"/>
      <c r="H1266" s="130"/>
      <c r="I1266" s="118" t="e">
        <f>VLOOKUP(H1266,Presupuesto!$B$11:$C$565,2,0)</f>
        <v>#N/A</v>
      </c>
      <c r="J1266" s="88" t="str">
        <f t="shared" si="62"/>
        <v>Lo Esencial de la Reforma Universitaria</v>
      </c>
      <c r="K1266" s="88" t="s">
        <v>720</v>
      </c>
    </row>
    <row r="1267" spans="2:11" hidden="1" x14ac:dyDescent="0.25">
      <c r="B1267" s="254"/>
      <c r="C1267" s="129"/>
      <c r="D1267" s="144"/>
      <c r="E1267" s="112"/>
      <c r="F1267" s="87">
        <f t="shared" si="61"/>
        <v>0</v>
      </c>
      <c r="G1267" s="146"/>
      <c r="H1267" s="130"/>
      <c r="I1267" s="118" t="e">
        <f>VLOOKUP(H1267,Presupuesto!$B$11:$C$565,2,0)</f>
        <v>#N/A</v>
      </c>
      <c r="J1267" s="88" t="str">
        <f t="shared" si="62"/>
        <v>Lo Esencial de la Reforma Universitaria</v>
      </c>
      <c r="K1267" s="88" t="s">
        <v>720</v>
      </c>
    </row>
    <row r="1268" spans="2:11" hidden="1" x14ac:dyDescent="0.25">
      <c r="B1268" s="254"/>
      <c r="C1268" s="129"/>
      <c r="D1268" s="144"/>
      <c r="E1268" s="112"/>
      <c r="F1268" s="87">
        <f t="shared" si="61"/>
        <v>0</v>
      </c>
      <c r="G1268" s="146"/>
      <c r="H1268" s="130"/>
      <c r="I1268" s="118" t="e">
        <f>VLOOKUP(H1268,Presupuesto!$B$11:$C$565,2,0)</f>
        <v>#N/A</v>
      </c>
      <c r="J1268" s="88" t="str">
        <f t="shared" si="62"/>
        <v>Lo Esencial de la Reforma Universitaria</v>
      </c>
      <c r="K1268" s="88" t="s">
        <v>720</v>
      </c>
    </row>
    <row r="1269" spans="2:11" hidden="1" x14ac:dyDescent="0.25">
      <c r="B1269" s="254"/>
      <c r="C1269" s="129"/>
      <c r="D1269" s="144"/>
      <c r="E1269" s="112"/>
      <c r="F1269" s="87">
        <f t="shared" si="61"/>
        <v>0</v>
      </c>
      <c r="G1269" s="146"/>
      <c r="H1269" s="130"/>
      <c r="I1269" s="118" t="e">
        <f>VLOOKUP(H1269,Presupuesto!$B$11:$C$565,2,0)</f>
        <v>#N/A</v>
      </c>
      <c r="J1269" s="88" t="str">
        <f t="shared" si="62"/>
        <v>Lo Esencial de la Reforma Universitaria</v>
      </c>
      <c r="K1269" s="88" t="s">
        <v>720</v>
      </c>
    </row>
    <row r="1270" spans="2:11" hidden="1" x14ac:dyDescent="0.25">
      <c r="B1270" s="254"/>
      <c r="C1270" s="129"/>
      <c r="D1270" s="144"/>
      <c r="E1270" s="112"/>
      <c r="F1270" s="87">
        <f t="shared" si="61"/>
        <v>0</v>
      </c>
      <c r="G1270" s="146"/>
      <c r="H1270" s="130"/>
      <c r="I1270" s="118" t="e">
        <f>VLOOKUP(H1270,Presupuesto!$B$11:$C$565,2,0)</f>
        <v>#N/A</v>
      </c>
      <c r="J1270" s="88" t="str">
        <f t="shared" si="62"/>
        <v>Lo Esencial de la Reforma Universitaria</v>
      </c>
      <c r="K1270" s="88" t="s">
        <v>720</v>
      </c>
    </row>
    <row r="1271" spans="2:11" hidden="1" x14ac:dyDescent="0.25">
      <c r="B1271" s="254"/>
      <c r="C1271" s="129"/>
      <c r="D1271" s="144"/>
      <c r="E1271" s="112"/>
      <c r="F1271" s="87">
        <f t="shared" si="61"/>
        <v>0</v>
      </c>
      <c r="G1271" s="146"/>
      <c r="H1271" s="130"/>
      <c r="I1271" s="118" t="e">
        <f>VLOOKUP(H1271,Presupuesto!$B$11:$C$565,2,0)</f>
        <v>#N/A</v>
      </c>
      <c r="J1271" s="88" t="str">
        <f t="shared" si="62"/>
        <v>Lo Esencial de la Reforma Universitaria</v>
      </c>
      <c r="K1271" s="88" t="s">
        <v>720</v>
      </c>
    </row>
    <row r="1272" spans="2:11" hidden="1" x14ac:dyDescent="0.25">
      <c r="B1272" s="254"/>
      <c r="C1272" s="131"/>
      <c r="D1272" s="137"/>
      <c r="E1272" s="108"/>
      <c r="F1272" s="87">
        <f t="shared" si="61"/>
        <v>0</v>
      </c>
      <c r="G1272" s="146"/>
      <c r="H1272" s="132"/>
      <c r="I1272" s="118" t="e">
        <f>VLOOKUP(H1272,Presupuesto!$B$11:$C$565,2,0)</f>
        <v>#N/A</v>
      </c>
      <c r="J1272" s="88" t="str">
        <f t="shared" si="62"/>
        <v>Lo Esencial de la Reforma Universitaria</v>
      </c>
      <c r="K1272" s="88" t="s">
        <v>720</v>
      </c>
    </row>
    <row r="1273" spans="2:11" hidden="1" x14ac:dyDescent="0.25">
      <c r="B1273" s="254"/>
      <c r="C1273" s="131"/>
      <c r="D1273" s="137"/>
      <c r="E1273" s="108"/>
      <c r="F1273" s="87">
        <f t="shared" si="61"/>
        <v>0</v>
      </c>
      <c r="G1273" s="146"/>
      <c r="H1273" s="132"/>
      <c r="I1273" s="118" t="e">
        <f>VLOOKUP(H1273,Presupuesto!$B$11:$C$565,2,0)</f>
        <v>#N/A</v>
      </c>
      <c r="J1273" s="88" t="str">
        <f t="shared" si="62"/>
        <v>Lo Esencial de la Reforma Universitaria</v>
      </c>
      <c r="K1273" s="88" t="s">
        <v>720</v>
      </c>
    </row>
    <row r="1274" spans="2:11" hidden="1" x14ac:dyDescent="0.25">
      <c r="B1274" s="254"/>
      <c r="C1274" s="131"/>
      <c r="D1274" s="137"/>
      <c r="E1274" s="108"/>
      <c r="F1274" s="87">
        <f t="shared" si="61"/>
        <v>0</v>
      </c>
      <c r="G1274" s="146"/>
      <c r="H1274" s="132"/>
      <c r="I1274" s="118" t="e">
        <f>VLOOKUP(H1274,Presupuesto!$B$11:$C$565,2,0)</f>
        <v>#N/A</v>
      </c>
      <c r="J1274" s="88" t="str">
        <f t="shared" si="62"/>
        <v>Lo Esencial de la Reforma Universitaria</v>
      </c>
      <c r="K1274" s="88" t="s">
        <v>720</v>
      </c>
    </row>
    <row r="1275" spans="2:11" hidden="1" x14ac:dyDescent="0.25">
      <c r="B1275" s="254"/>
      <c r="C1275" s="131"/>
      <c r="D1275" s="137"/>
      <c r="E1275" s="108"/>
      <c r="F1275" s="87">
        <f t="shared" si="61"/>
        <v>0</v>
      </c>
      <c r="G1275" s="146"/>
      <c r="H1275" s="132"/>
      <c r="I1275" s="118" t="e">
        <f>VLOOKUP(H1275,Presupuesto!$B$11:$C$565,2,0)</f>
        <v>#N/A</v>
      </c>
      <c r="J1275" s="88" t="str">
        <f t="shared" si="62"/>
        <v>Lo Esencial de la Reforma Universitaria</v>
      </c>
      <c r="K1275" s="88" t="s">
        <v>720</v>
      </c>
    </row>
    <row r="1276" spans="2:11" hidden="1" x14ac:dyDescent="0.25">
      <c r="B1276" s="254"/>
      <c r="C1276" s="131"/>
      <c r="D1276" s="137"/>
      <c r="E1276" s="108"/>
      <c r="F1276" s="87">
        <f t="shared" si="61"/>
        <v>0</v>
      </c>
      <c r="G1276" s="146"/>
      <c r="H1276" s="132"/>
      <c r="I1276" s="118" t="e">
        <f>VLOOKUP(H1276,Presupuesto!$B$11:$C$565,2,0)</f>
        <v>#N/A</v>
      </c>
      <c r="J1276" s="88" t="str">
        <f t="shared" si="62"/>
        <v>Lo Esencial de la Reforma Universitaria</v>
      </c>
      <c r="K1276" s="88" t="s">
        <v>720</v>
      </c>
    </row>
    <row r="1277" spans="2:11" hidden="1" x14ac:dyDescent="0.25">
      <c r="B1277" s="254"/>
      <c r="C1277" s="131"/>
      <c r="D1277" s="137"/>
      <c r="E1277" s="108"/>
      <c r="F1277" s="87">
        <f t="shared" si="61"/>
        <v>0</v>
      </c>
      <c r="G1277" s="146"/>
      <c r="H1277" s="132"/>
      <c r="I1277" s="118" t="e">
        <f>VLOOKUP(H1277,Presupuesto!$B$11:$C$565,2,0)</f>
        <v>#N/A</v>
      </c>
      <c r="J1277" s="88" t="str">
        <f t="shared" si="62"/>
        <v>Lo Esencial de la Reforma Universitaria</v>
      </c>
      <c r="K1277" s="88" t="s">
        <v>720</v>
      </c>
    </row>
    <row r="1278" spans="2:11" hidden="1" x14ac:dyDescent="0.25">
      <c r="B1278" s="254"/>
      <c r="C1278" s="131"/>
      <c r="D1278" s="137"/>
      <c r="E1278" s="108"/>
      <c r="F1278" s="87">
        <f t="shared" si="61"/>
        <v>0</v>
      </c>
      <c r="G1278" s="146"/>
      <c r="H1278" s="132"/>
      <c r="I1278" s="118" t="e">
        <f>VLOOKUP(H1278,Presupuesto!$B$11:$C$565,2,0)</f>
        <v>#N/A</v>
      </c>
      <c r="J1278" s="88" t="str">
        <f t="shared" si="62"/>
        <v>Lo Esencial de la Reforma Universitaria</v>
      </c>
      <c r="K1278" s="88" t="s">
        <v>720</v>
      </c>
    </row>
    <row r="1279" spans="2:11" hidden="1" x14ac:dyDescent="0.25">
      <c r="B1279" s="254"/>
      <c r="C1279" s="131"/>
      <c r="D1279" s="137"/>
      <c r="E1279" s="108"/>
      <c r="F1279" s="87">
        <f t="shared" si="61"/>
        <v>0</v>
      </c>
      <c r="G1279" s="146"/>
      <c r="H1279" s="132"/>
      <c r="I1279" s="118" t="e">
        <f>VLOOKUP(H1279,Presupuesto!$B$11:$C$565,2,0)</f>
        <v>#N/A</v>
      </c>
      <c r="J1279" s="88" t="str">
        <f t="shared" si="62"/>
        <v>Lo Esencial de la Reforma Universitaria</v>
      </c>
      <c r="K1279" s="88" t="s">
        <v>720</v>
      </c>
    </row>
    <row r="1280" spans="2:11" hidden="1" x14ac:dyDescent="0.25">
      <c r="B1280" s="254"/>
      <c r="C1280" s="133"/>
      <c r="D1280" s="137"/>
      <c r="E1280" s="108"/>
      <c r="F1280" s="87">
        <f t="shared" si="61"/>
        <v>0</v>
      </c>
      <c r="G1280" s="146"/>
      <c r="H1280" s="134"/>
      <c r="I1280" s="118" t="e">
        <f>VLOOKUP(H1280,Presupuesto!$B$11:$C$565,2,0)</f>
        <v>#N/A</v>
      </c>
      <c r="J1280" s="88" t="str">
        <f t="shared" si="62"/>
        <v>Lo Esencial de la Reforma Universitaria</v>
      </c>
      <c r="K1280" s="88" t="s">
        <v>732</v>
      </c>
    </row>
    <row r="1281" spans="2:11" hidden="1" x14ac:dyDescent="0.25">
      <c r="B1281" s="254"/>
      <c r="C1281" s="133"/>
      <c r="D1281" s="137"/>
      <c r="E1281" s="108"/>
      <c r="F1281" s="87">
        <f t="shared" si="61"/>
        <v>0</v>
      </c>
      <c r="G1281" s="146"/>
      <c r="H1281" s="134"/>
      <c r="I1281" s="118" t="e">
        <f>VLOOKUP(H1281,Presupuesto!$B$11:$C$565,2,0)</f>
        <v>#N/A</v>
      </c>
      <c r="J1281" s="88" t="str">
        <f t="shared" si="62"/>
        <v>Lo Esencial de la Reforma Universitaria</v>
      </c>
      <c r="K1281" s="88" t="s">
        <v>720</v>
      </c>
    </row>
    <row r="1282" spans="2:11" hidden="1" x14ac:dyDescent="0.25">
      <c r="B1282" s="254"/>
      <c r="C1282" s="133"/>
      <c r="D1282" s="137"/>
      <c r="E1282" s="108"/>
      <c r="F1282" s="87">
        <f t="shared" si="61"/>
        <v>0</v>
      </c>
      <c r="G1282" s="146"/>
      <c r="H1282" s="134"/>
      <c r="I1282" s="118" t="e">
        <f>VLOOKUP(H1282,Presupuesto!$B$11:$C$565,2,0)</f>
        <v>#N/A</v>
      </c>
      <c r="J1282" s="88" t="str">
        <f t="shared" si="62"/>
        <v>Lo Esencial de la Reforma Universitaria</v>
      </c>
      <c r="K1282" s="88" t="s">
        <v>720</v>
      </c>
    </row>
    <row r="1283" spans="2:11" hidden="1" x14ac:dyDescent="0.25">
      <c r="B1283" s="254"/>
      <c r="C1283" s="133"/>
      <c r="D1283" s="137"/>
      <c r="E1283" s="108"/>
      <c r="F1283" s="87">
        <f t="shared" si="61"/>
        <v>0</v>
      </c>
      <c r="G1283" s="146"/>
      <c r="H1283" s="134"/>
      <c r="I1283" s="118" t="e">
        <f>VLOOKUP(H1283,Presupuesto!$B$11:$C$565,2,0)</f>
        <v>#N/A</v>
      </c>
      <c r="J1283" s="88" t="str">
        <f t="shared" si="62"/>
        <v>Lo Esencial de la Reforma Universitaria</v>
      </c>
      <c r="K1283" s="88" t="s">
        <v>720</v>
      </c>
    </row>
    <row r="1284" spans="2:11" ht="15.75" hidden="1" thickBot="1" x14ac:dyDescent="0.3">
      <c r="B1284" s="254"/>
      <c r="C1284" s="135"/>
      <c r="D1284" s="145"/>
      <c r="E1284" s="93"/>
      <c r="F1284" s="95">
        <f t="shared" si="61"/>
        <v>0</v>
      </c>
      <c r="G1284" s="147"/>
      <c r="H1284" s="136"/>
      <c r="I1284" s="120" t="e">
        <f>VLOOKUP(H1284,Presupuesto!$B$11:$C$565,2,0)</f>
        <v>#N/A</v>
      </c>
      <c r="J1284" s="96" t="str">
        <f t="shared" si="62"/>
        <v>Lo Esencial de la Reforma Universitaria</v>
      </c>
      <c r="K1284" s="113" t="s">
        <v>719</v>
      </c>
    </row>
    <row r="1285" spans="2:11" x14ac:dyDescent="0.25">
      <c r="B1285" s="254"/>
      <c r="C1285" s="254"/>
      <c r="D1285" s="254"/>
      <c r="E1285" s="254"/>
      <c r="F1285" s="254"/>
      <c r="G1285" s="243"/>
      <c r="H1285" s="254"/>
      <c r="I1285" s="254"/>
      <c r="J1285" s="254"/>
      <c r="K1285" s="254"/>
    </row>
    <row r="1286" spans="2:11" ht="15.75" thickBot="1" x14ac:dyDescent="0.3">
      <c r="B1286" s="254"/>
      <c r="C1286" s="254"/>
      <c r="D1286" s="254"/>
      <c r="E1286" s="254"/>
      <c r="F1286" s="82"/>
      <c r="G1286" s="81"/>
      <c r="H1286" s="82"/>
      <c r="I1286" s="82"/>
      <c r="J1286" s="254"/>
      <c r="K1286" s="254"/>
    </row>
    <row r="1287" spans="2:11" ht="15.75" thickBot="1" x14ac:dyDescent="0.3">
      <c r="B1287" s="254"/>
      <c r="C1287" s="143" t="s">
        <v>1385</v>
      </c>
      <c r="D1287" s="231">
        <f>SUM(F1294:F1328)</f>
        <v>6375</v>
      </c>
      <c r="E1287" s="254"/>
      <c r="F1287" s="68"/>
      <c r="G1287" s="72"/>
      <c r="H1287" s="68"/>
      <c r="I1287" s="68"/>
      <c r="J1287" s="254"/>
      <c r="K1287" s="254"/>
    </row>
    <row r="1288" spans="2:11" x14ac:dyDescent="0.25">
      <c r="B1288" s="254"/>
      <c r="C1288" s="68"/>
      <c r="D1288" s="31"/>
      <c r="E1288" s="84"/>
      <c r="F1288" s="84"/>
      <c r="G1288" s="84"/>
      <c r="H1288" s="69"/>
      <c r="I1288" s="69"/>
      <c r="J1288" s="69"/>
      <c r="K1288" s="102"/>
    </row>
    <row r="1289" spans="2:11" x14ac:dyDescent="0.25">
      <c r="B1289" s="254"/>
      <c r="C1289" s="68"/>
      <c r="D1289" s="31"/>
      <c r="E1289" s="84"/>
      <c r="F1289" s="84"/>
      <c r="G1289" s="84"/>
      <c r="H1289" s="69"/>
      <c r="I1289" s="69"/>
      <c r="J1289" s="69"/>
      <c r="K1289" s="102"/>
    </row>
    <row r="1290" spans="2:11" ht="15.75" x14ac:dyDescent="0.25">
      <c r="B1290" s="254"/>
      <c r="C1290" s="172" t="s">
        <v>1309</v>
      </c>
      <c r="D1290" s="230" t="s">
        <v>1437</v>
      </c>
      <c r="E1290" s="84"/>
      <c r="F1290" s="84"/>
      <c r="G1290" s="84"/>
      <c r="H1290" s="69"/>
      <c r="I1290" s="69"/>
      <c r="J1290" s="69"/>
      <c r="K1290" s="102"/>
    </row>
    <row r="1291" spans="2:11" ht="18.75" x14ac:dyDescent="0.25">
      <c r="B1291" s="254"/>
      <c r="C1291" s="173" t="str">
        <f>IFERROR(VLOOKUP(D1290,'1. Desarrollo e Innov. Curricu.'!$F:$G,2,FALSE),IFERROR(VLOOKUP(D1290,'2. Investigación Científica'!$F:$G,2,FALSE),IFERROR(VLOOKUP(D1290,'3. Vinculación Univ. Sociedad'!$F:$G,2,FALSE),IFERROR(VLOOKUP(D1290,'4. Docencia y Profesorado Univ.'!$F:$G,2,FALSE),IFERROR(VLOOKUP(D1290,'5. Estudiantes y Graduados'!$F:$G,2,FALSE),IFERROR(VLOOKUP(D1290,'11. Gestion Administrativa'!$F:$G,2,FALSE),IFERROR(VLOOKUP(D1290,'13. Gestión Académica'!$F:$G,2,FALSE),IFERROR(VLOOKUP(D1290,'9. Asegura. de la Calid. y M'!$F:$G,2,FALSE),IFERROR(VLOOKUP(D1290,'6. Gestión del Conocimiento'!$F:$G,2,FALSE),IFERROR(VLOOKUP(D1290,'15. Gobernabilidad y Proceso...'!$F:$G,2,FALSE),IFERROR(VLOOKUP(D1290,'12. Gestión del Talento Humano'!$F:$G,2,FALSE),IFERROR(VLOOKUP(D1290,'14. Internacional... de la E.S.'!$F:$G,2,FALSE),IFERROR(VLOOKUP(D1290,'10. Posgrado'!$F:$G,2,FALSE),IFERROR(VLOOKUP(D1290,'17. Gestión TIC'!$F:$G,2,FALSE),IFERROR(VLOOKUP(D1290,'16. Desa. del Sistema Educ.Sup.'!$F:$G,2,FALSE),IFERROR(VLOOKUP(D1290,'8. Cultura de Inno. Insti...'!$F:$G,2,FALSE),VLOOKUP(D1290,'7. Lo Esencial de la Reforma U.'!$F:$G,2,0)))))))))))))))))</f>
        <v>37. Semana de la Lengua inglesa (julio).</v>
      </c>
      <c r="D1291" s="31"/>
      <c r="E1291" s="84"/>
      <c r="F1291" s="84"/>
      <c r="G1291" s="84"/>
      <c r="H1291" s="69"/>
      <c r="I1291" s="69"/>
      <c r="J1291" s="69"/>
      <c r="K1291" s="102"/>
    </row>
    <row r="1292" spans="2:11" ht="15.75" thickBot="1" x14ac:dyDescent="0.3">
      <c r="B1292" s="254"/>
      <c r="C1292" s="254"/>
      <c r="D1292" s="254"/>
      <c r="E1292" s="254"/>
      <c r="F1292" s="84"/>
      <c r="G1292" s="69"/>
      <c r="H1292" s="69"/>
      <c r="I1292" s="69"/>
      <c r="J1292" s="254"/>
      <c r="K1292" s="254"/>
    </row>
    <row r="1293" spans="2:11" ht="30.75" thickBot="1" x14ac:dyDescent="0.3">
      <c r="B1293" s="254"/>
      <c r="C1293" s="117" t="s">
        <v>1311</v>
      </c>
      <c r="D1293" s="117" t="s">
        <v>99</v>
      </c>
      <c r="E1293" s="124" t="s">
        <v>1313</v>
      </c>
      <c r="F1293" s="123" t="s">
        <v>1314</v>
      </c>
      <c r="G1293" s="121" t="s">
        <v>1315</v>
      </c>
      <c r="H1293" s="124" t="s">
        <v>1316</v>
      </c>
      <c r="I1293" s="121" t="s">
        <v>711</v>
      </c>
      <c r="J1293" s="121" t="s">
        <v>1317</v>
      </c>
      <c r="K1293" s="121" t="s">
        <v>1318</v>
      </c>
    </row>
    <row r="1294" spans="2:11" hidden="1" x14ac:dyDescent="0.25">
      <c r="B1294" s="254"/>
      <c r="C1294" s="183" t="s">
        <v>1284</v>
      </c>
      <c r="D1294" s="184"/>
      <c r="E1294" s="182">
        <f>HLOOKUP(C1294,$AH$2:$BU$3,2,0)</f>
        <v>620</v>
      </c>
      <c r="F1294" s="87">
        <f t="shared" ref="F1294:F1328" si="63">D1294*E1294</f>
        <v>0</v>
      </c>
      <c r="G1294" s="146"/>
      <c r="H1294" s="130"/>
      <c r="I1294" s="118" t="e">
        <f>VLOOKUP(H1294,Presupuesto!$B$11:$C$565,2,0)</f>
        <v>#N/A</v>
      </c>
      <c r="J1294" s="181" t="s">
        <v>81</v>
      </c>
      <c r="K1294" s="88" t="s">
        <v>719</v>
      </c>
    </row>
    <row r="1295" spans="2:11" x14ac:dyDescent="0.25">
      <c r="B1295" s="254"/>
      <c r="C1295" s="129" t="s">
        <v>1427</v>
      </c>
      <c r="D1295" s="144">
        <v>10</v>
      </c>
      <c r="E1295" s="112">
        <v>50</v>
      </c>
      <c r="F1295" s="87">
        <f t="shared" si="63"/>
        <v>500</v>
      </c>
      <c r="G1295" s="146" t="s">
        <v>703</v>
      </c>
      <c r="H1295" s="130" t="s">
        <v>268</v>
      </c>
      <c r="I1295" s="118" t="str">
        <f>VLOOKUP(H1295,Presupuesto!$B$11:$C$565,2,0)</f>
        <v>OTROS ALQUILERES</v>
      </c>
      <c r="J1295" s="88" t="str">
        <f>$J$854</f>
        <v>Lo Esencial de la Reforma Universitaria</v>
      </c>
      <c r="K1295" s="88" t="s">
        <v>727</v>
      </c>
    </row>
    <row r="1296" spans="2:11" x14ac:dyDescent="0.25">
      <c r="B1296" s="254"/>
      <c r="C1296" s="129" t="s">
        <v>1393</v>
      </c>
      <c r="D1296" s="144">
        <v>50</v>
      </c>
      <c r="E1296" s="112">
        <v>100</v>
      </c>
      <c r="F1296" s="87">
        <f t="shared" si="63"/>
        <v>5000</v>
      </c>
      <c r="G1296" s="146" t="s">
        <v>703</v>
      </c>
      <c r="H1296" s="130" t="s">
        <v>361</v>
      </c>
      <c r="I1296" s="118" t="str">
        <f>VLOOKUP(H1296,Presupuesto!$B$11:$C$565,2,0)</f>
        <v>ALIMENTOS B EBIDAS PARA PERSONAS</v>
      </c>
      <c r="J1296" s="88" t="str">
        <f t="shared" ref="J1296:J1328" si="64">$J$854</f>
        <v>Lo Esencial de la Reforma Universitaria</v>
      </c>
      <c r="K1296" s="88" t="s">
        <v>727</v>
      </c>
    </row>
    <row r="1297" spans="2:11" x14ac:dyDescent="0.25">
      <c r="B1297" s="254"/>
      <c r="C1297" s="129" t="s">
        <v>1421</v>
      </c>
      <c r="D1297" s="144">
        <v>25</v>
      </c>
      <c r="E1297" s="112">
        <v>35</v>
      </c>
      <c r="F1297" s="87">
        <f t="shared" si="63"/>
        <v>875</v>
      </c>
      <c r="G1297" s="146" t="s">
        <v>703</v>
      </c>
      <c r="H1297" s="130" t="s">
        <v>308</v>
      </c>
      <c r="I1297" s="118" t="str">
        <f>VLOOKUP(H1297,Presupuesto!$B$11:$C$565,2,0)</f>
        <v>IMPRENTA Y PUBLICIDAD Y REPRODUC.</v>
      </c>
      <c r="J1297" s="88" t="str">
        <f t="shared" si="64"/>
        <v>Lo Esencial de la Reforma Universitaria</v>
      </c>
      <c r="K1297" s="88" t="s">
        <v>727</v>
      </c>
    </row>
    <row r="1298" spans="2:11" hidden="1" x14ac:dyDescent="0.25">
      <c r="B1298" s="254"/>
      <c r="C1298" s="129"/>
      <c r="D1298" s="144"/>
      <c r="E1298" s="112"/>
      <c r="F1298" s="87">
        <f t="shared" si="63"/>
        <v>0</v>
      </c>
      <c r="G1298" s="146"/>
      <c r="H1298" s="130"/>
      <c r="I1298" s="118" t="e">
        <f>VLOOKUP(H1298,Presupuesto!$B$11:$C$565,2,0)</f>
        <v>#N/A</v>
      </c>
      <c r="J1298" s="88" t="str">
        <f t="shared" si="64"/>
        <v>Lo Esencial de la Reforma Universitaria</v>
      </c>
      <c r="K1298" s="88" t="s">
        <v>720</v>
      </c>
    </row>
    <row r="1299" spans="2:11" hidden="1" x14ac:dyDescent="0.25">
      <c r="B1299" s="254"/>
      <c r="C1299" s="129"/>
      <c r="D1299" s="144"/>
      <c r="E1299" s="112"/>
      <c r="F1299" s="87">
        <f t="shared" si="63"/>
        <v>0</v>
      </c>
      <c r="G1299" s="146"/>
      <c r="H1299" s="130"/>
      <c r="I1299" s="118" t="e">
        <f>VLOOKUP(H1299,Presupuesto!$B$11:$C$565,2,0)</f>
        <v>#N/A</v>
      </c>
      <c r="J1299" s="88" t="str">
        <f t="shared" si="64"/>
        <v>Lo Esencial de la Reforma Universitaria</v>
      </c>
      <c r="K1299" s="88" t="s">
        <v>729</v>
      </c>
    </row>
    <row r="1300" spans="2:11" hidden="1" x14ac:dyDescent="0.25">
      <c r="B1300" s="254"/>
      <c r="C1300" s="129"/>
      <c r="D1300" s="144"/>
      <c r="E1300" s="112"/>
      <c r="F1300" s="87">
        <f t="shared" si="63"/>
        <v>0</v>
      </c>
      <c r="G1300" s="146"/>
      <c r="H1300" s="130"/>
      <c r="I1300" s="118" t="e">
        <f>VLOOKUP(H1300,Presupuesto!$B$11:$C$565,2,0)</f>
        <v>#N/A</v>
      </c>
      <c r="J1300" s="88" t="str">
        <f t="shared" si="64"/>
        <v>Lo Esencial de la Reforma Universitaria</v>
      </c>
      <c r="K1300" s="88" t="s">
        <v>720</v>
      </c>
    </row>
    <row r="1301" spans="2:11" hidden="1" x14ac:dyDescent="0.25">
      <c r="B1301" s="254"/>
      <c r="C1301" s="129"/>
      <c r="D1301" s="144"/>
      <c r="E1301" s="112"/>
      <c r="F1301" s="87">
        <f t="shared" si="63"/>
        <v>0</v>
      </c>
      <c r="G1301" s="146"/>
      <c r="H1301" s="130"/>
      <c r="I1301" s="118" t="e">
        <f>VLOOKUP(H1301,Presupuesto!$B$11:$C$565,2,0)</f>
        <v>#N/A</v>
      </c>
      <c r="J1301" s="88" t="str">
        <f t="shared" si="64"/>
        <v>Lo Esencial de la Reforma Universitaria</v>
      </c>
      <c r="K1301" s="88" t="s">
        <v>720</v>
      </c>
    </row>
    <row r="1302" spans="2:11" hidden="1" x14ac:dyDescent="0.25">
      <c r="B1302" s="254"/>
      <c r="C1302" s="129"/>
      <c r="D1302" s="144"/>
      <c r="E1302" s="112"/>
      <c r="F1302" s="87">
        <f t="shared" si="63"/>
        <v>0</v>
      </c>
      <c r="G1302" s="146"/>
      <c r="H1302" s="130"/>
      <c r="I1302" s="118" t="e">
        <f>VLOOKUP(H1302,Presupuesto!$B$11:$C$565,2,0)</f>
        <v>#N/A</v>
      </c>
      <c r="J1302" s="88" t="str">
        <f t="shared" si="64"/>
        <v>Lo Esencial de la Reforma Universitaria</v>
      </c>
      <c r="K1302" s="88" t="s">
        <v>720</v>
      </c>
    </row>
    <row r="1303" spans="2:11" hidden="1" x14ac:dyDescent="0.25">
      <c r="B1303" s="254"/>
      <c r="C1303" s="129"/>
      <c r="D1303" s="144"/>
      <c r="E1303" s="112"/>
      <c r="F1303" s="87">
        <f t="shared" si="63"/>
        <v>0</v>
      </c>
      <c r="G1303" s="146"/>
      <c r="H1303" s="130"/>
      <c r="I1303" s="118" t="e">
        <f>VLOOKUP(H1303,Presupuesto!$B$11:$C$565,2,0)</f>
        <v>#N/A</v>
      </c>
      <c r="J1303" s="88" t="str">
        <f t="shared" si="64"/>
        <v>Lo Esencial de la Reforma Universitaria</v>
      </c>
      <c r="K1303" s="88" t="s">
        <v>720</v>
      </c>
    </row>
    <row r="1304" spans="2:11" hidden="1" x14ac:dyDescent="0.25">
      <c r="B1304" s="254"/>
      <c r="C1304" s="129"/>
      <c r="D1304" s="144"/>
      <c r="E1304" s="112"/>
      <c r="F1304" s="87">
        <f t="shared" si="63"/>
        <v>0</v>
      </c>
      <c r="G1304" s="146"/>
      <c r="H1304" s="130"/>
      <c r="I1304" s="118" t="e">
        <f>VLOOKUP(H1304,Presupuesto!$B$11:$C$565,2,0)</f>
        <v>#N/A</v>
      </c>
      <c r="J1304" s="88" t="str">
        <f t="shared" si="64"/>
        <v>Lo Esencial de la Reforma Universitaria</v>
      </c>
      <c r="K1304" s="88" t="s">
        <v>720</v>
      </c>
    </row>
    <row r="1305" spans="2:11" hidden="1" x14ac:dyDescent="0.25">
      <c r="B1305" s="254"/>
      <c r="C1305" s="129"/>
      <c r="D1305" s="144"/>
      <c r="E1305" s="112"/>
      <c r="F1305" s="87">
        <f t="shared" si="63"/>
        <v>0</v>
      </c>
      <c r="G1305" s="146"/>
      <c r="H1305" s="130"/>
      <c r="I1305" s="118" t="e">
        <f>VLOOKUP(H1305,Presupuesto!$B$11:$C$565,2,0)</f>
        <v>#N/A</v>
      </c>
      <c r="J1305" s="88" t="str">
        <f t="shared" si="64"/>
        <v>Lo Esencial de la Reforma Universitaria</v>
      </c>
      <c r="K1305" s="88" t="s">
        <v>720</v>
      </c>
    </row>
    <row r="1306" spans="2:11" hidden="1" x14ac:dyDescent="0.25">
      <c r="B1306" s="254"/>
      <c r="C1306" s="129"/>
      <c r="D1306" s="144"/>
      <c r="E1306" s="112"/>
      <c r="F1306" s="87">
        <f t="shared" si="63"/>
        <v>0</v>
      </c>
      <c r="G1306" s="146"/>
      <c r="H1306" s="130"/>
      <c r="I1306" s="118" t="e">
        <f>VLOOKUP(H1306,Presupuesto!$B$11:$C$565,2,0)</f>
        <v>#N/A</v>
      </c>
      <c r="J1306" s="88" t="str">
        <f t="shared" si="64"/>
        <v>Lo Esencial de la Reforma Universitaria</v>
      </c>
      <c r="K1306" s="88" t="s">
        <v>720</v>
      </c>
    </row>
    <row r="1307" spans="2:11" hidden="1" x14ac:dyDescent="0.25">
      <c r="B1307" s="254"/>
      <c r="C1307" s="129"/>
      <c r="D1307" s="144"/>
      <c r="E1307" s="112"/>
      <c r="F1307" s="87">
        <f t="shared" si="63"/>
        <v>0</v>
      </c>
      <c r="G1307" s="146"/>
      <c r="H1307" s="130"/>
      <c r="I1307" s="118" t="e">
        <f>VLOOKUP(H1307,Presupuesto!$B$11:$C$565,2,0)</f>
        <v>#N/A</v>
      </c>
      <c r="J1307" s="88" t="str">
        <f t="shared" si="64"/>
        <v>Lo Esencial de la Reforma Universitaria</v>
      </c>
      <c r="K1307" s="88" t="s">
        <v>720</v>
      </c>
    </row>
    <row r="1308" spans="2:11" hidden="1" x14ac:dyDescent="0.25">
      <c r="B1308" s="254"/>
      <c r="C1308" s="129"/>
      <c r="D1308" s="144"/>
      <c r="E1308" s="112"/>
      <c r="F1308" s="87">
        <f t="shared" si="63"/>
        <v>0</v>
      </c>
      <c r="G1308" s="146"/>
      <c r="H1308" s="130"/>
      <c r="I1308" s="118" t="e">
        <f>VLOOKUP(H1308,Presupuesto!$B$11:$C$565,2,0)</f>
        <v>#N/A</v>
      </c>
      <c r="J1308" s="88" t="str">
        <f t="shared" si="64"/>
        <v>Lo Esencial de la Reforma Universitaria</v>
      </c>
      <c r="K1308" s="88" t="s">
        <v>720</v>
      </c>
    </row>
    <row r="1309" spans="2:11" hidden="1" x14ac:dyDescent="0.25">
      <c r="B1309" s="254"/>
      <c r="C1309" s="129"/>
      <c r="D1309" s="144"/>
      <c r="E1309" s="112"/>
      <c r="F1309" s="87">
        <f t="shared" si="63"/>
        <v>0</v>
      </c>
      <c r="G1309" s="146"/>
      <c r="H1309" s="130"/>
      <c r="I1309" s="118" t="e">
        <f>VLOOKUP(H1309,Presupuesto!$B$11:$C$565,2,0)</f>
        <v>#N/A</v>
      </c>
      <c r="J1309" s="88" t="str">
        <f t="shared" si="64"/>
        <v>Lo Esencial de la Reforma Universitaria</v>
      </c>
      <c r="K1309" s="88" t="s">
        <v>720</v>
      </c>
    </row>
    <row r="1310" spans="2:11" hidden="1" x14ac:dyDescent="0.25">
      <c r="B1310" s="254"/>
      <c r="C1310" s="129"/>
      <c r="D1310" s="144"/>
      <c r="E1310" s="112"/>
      <c r="F1310" s="87">
        <f t="shared" si="63"/>
        <v>0</v>
      </c>
      <c r="G1310" s="146"/>
      <c r="H1310" s="130"/>
      <c r="I1310" s="118" t="e">
        <f>VLOOKUP(H1310,Presupuesto!$B$11:$C$565,2,0)</f>
        <v>#N/A</v>
      </c>
      <c r="J1310" s="88" t="str">
        <f t="shared" si="64"/>
        <v>Lo Esencial de la Reforma Universitaria</v>
      </c>
      <c r="K1310" s="88" t="s">
        <v>720</v>
      </c>
    </row>
    <row r="1311" spans="2:11" hidden="1" x14ac:dyDescent="0.25">
      <c r="B1311" s="254"/>
      <c r="C1311" s="129"/>
      <c r="D1311" s="144"/>
      <c r="E1311" s="112"/>
      <c r="F1311" s="87">
        <f t="shared" si="63"/>
        <v>0</v>
      </c>
      <c r="G1311" s="146"/>
      <c r="H1311" s="130"/>
      <c r="I1311" s="118" t="e">
        <f>VLOOKUP(H1311,Presupuesto!$B$11:$C$565,2,0)</f>
        <v>#N/A</v>
      </c>
      <c r="J1311" s="88" t="str">
        <f t="shared" si="64"/>
        <v>Lo Esencial de la Reforma Universitaria</v>
      </c>
      <c r="K1311" s="88" t="s">
        <v>720</v>
      </c>
    </row>
    <row r="1312" spans="2:11" hidden="1" x14ac:dyDescent="0.25">
      <c r="B1312" s="254"/>
      <c r="C1312" s="129"/>
      <c r="D1312" s="144"/>
      <c r="E1312" s="112"/>
      <c r="F1312" s="87">
        <f t="shared" si="63"/>
        <v>0</v>
      </c>
      <c r="G1312" s="146"/>
      <c r="H1312" s="130"/>
      <c r="I1312" s="118" t="e">
        <f>VLOOKUP(H1312,Presupuesto!$B$11:$C$565,2,0)</f>
        <v>#N/A</v>
      </c>
      <c r="J1312" s="88" t="str">
        <f t="shared" si="64"/>
        <v>Lo Esencial de la Reforma Universitaria</v>
      </c>
      <c r="K1312" s="88" t="s">
        <v>720</v>
      </c>
    </row>
    <row r="1313" spans="2:11" hidden="1" x14ac:dyDescent="0.25">
      <c r="B1313" s="254"/>
      <c r="C1313" s="129"/>
      <c r="D1313" s="144"/>
      <c r="E1313" s="112"/>
      <c r="F1313" s="87">
        <f t="shared" si="63"/>
        <v>0</v>
      </c>
      <c r="G1313" s="146"/>
      <c r="H1313" s="130"/>
      <c r="I1313" s="118" t="e">
        <f>VLOOKUP(H1313,Presupuesto!$B$11:$C$565,2,0)</f>
        <v>#N/A</v>
      </c>
      <c r="J1313" s="88" t="str">
        <f t="shared" si="64"/>
        <v>Lo Esencial de la Reforma Universitaria</v>
      </c>
      <c r="K1313" s="88" t="s">
        <v>720</v>
      </c>
    </row>
    <row r="1314" spans="2:11" hidden="1" x14ac:dyDescent="0.25">
      <c r="B1314" s="254"/>
      <c r="C1314" s="129"/>
      <c r="D1314" s="144"/>
      <c r="E1314" s="112"/>
      <c r="F1314" s="87">
        <f t="shared" si="63"/>
        <v>0</v>
      </c>
      <c r="G1314" s="146"/>
      <c r="H1314" s="130"/>
      <c r="I1314" s="118" t="e">
        <f>VLOOKUP(H1314,Presupuesto!$B$11:$C$565,2,0)</f>
        <v>#N/A</v>
      </c>
      <c r="J1314" s="88" t="str">
        <f t="shared" si="64"/>
        <v>Lo Esencial de la Reforma Universitaria</v>
      </c>
      <c r="K1314" s="88" t="s">
        <v>720</v>
      </c>
    </row>
    <row r="1315" spans="2:11" hidden="1" x14ac:dyDescent="0.25">
      <c r="B1315" s="254"/>
      <c r="C1315" s="129"/>
      <c r="D1315" s="144"/>
      <c r="E1315" s="112"/>
      <c r="F1315" s="87">
        <f t="shared" si="63"/>
        <v>0</v>
      </c>
      <c r="G1315" s="146"/>
      <c r="H1315" s="130"/>
      <c r="I1315" s="118" t="e">
        <f>VLOOKUP(H1315,Presupuesto!$B$11:$C$565,2,0)</f>
        <v>#N/A</v>
      </c>
      <c r="J1315" s="88" t="str">
        <f t="shared" si="64"/>
        <v>Lo Esencial de la Reforma Universitaria</v>
      </c>
      <c r="K1315" s="88" t="s">
        <v>720</v>
      </c>
    </row>
    <row r="1316" spans="2:11" hidden="1" x14ac:dyDescent="0.25">
      <c r="B1316" s="254"/>
      <c r="C1316" s="131"/>
      <c r="D1316" s="137"/>
      <c r="E1316" s="108"/>
      <c r="F1316" s="87">
        <f t="shared" si="63"/>
        <v>0</v>
      </c>
      <c r="G1316" s="146"/>
      <c r="H1316" s="132"/>
      <c r="I1316" s="118" t="e">
        <f>VLOOKUP(H1316,Presupuesto!$B$11:$C$565,2,0)</f>
        <v>#N/A</v>
      </c>
      <c r="J1316" s="88" t="str">
        <f t="shared" si="64"/>
        <v>Lo Esencial de la Reforma Universitaria</v>
      </c>
      <c r="K1316" s="88" t="s">
        <v>720</v>
      </c>
    </row>
    <row r="1317" spans="2:11" hidden="1" x14ac:dyDescent="0.25">
      <c r="B1317" s="254"/>
      <c r="C1317" s="131"/>
      <c r="D1317" s="137"/>
      <c r="E1317" s="108"/>
      <c r="F1317" s="87">
        <f t="shared" si="63"/>
        <v>0</v>
      </c>
      <c r="G1317" s="146"/>
      <c r="H1317" s="132"/>
      <c r="I1317" s="118" t="e">
        <f>VLOOKUP(H1317,Presupuesto!$B$11:$C$565,2,0)</f>
        <v>#N/A</v>
      </c>
      <c r="J1317" s="88" t="str">
        <f t="shared" si="64"/>
        <v>Lo Esencial de la Reforma Universitaria</v>
      </c>
      <c r="K1317" s="88" t="s">
        <v>720</v>
      </c>
    </row>
    <row r="1318" spans="2:11" hidden="1" x14ac:dyDescent="0.25">
      <c r="B1318" s="254"/>
      <c r="C1318" s="131"/>
      <c r="D1318" s="137"/>
      <c r="E1318" s="108"/>
      <c r="F1318" s="87">
        <f t="shared" si="63"/>
        <v>0</v>
      </c>
      <c r="G1318" s="146"/>
      <c r="H1318" s="132"/>
      <c r="I1318" s="118" t="e">
        <f>VLOOKUP(H1318,Presupuesto!$B$11:$C$565,2,0)</f>
        <v>#N/A</v>
      </c>
      <c r="J1318" s="88" t="str">
        <f t="shared" si="64"/>
        <v>Lo Esencial de la Reforma Universitaria</v>
      </c>
      <c r="K1318" s="88" t="s">
        <v>720</v>
      </c>
    </row>
    <row r="1319" spans="2:11" hidden="1" x14ac:dyDescent="0.25">
      <c r="B1319" s="254"/>
      <c r="C1319" s="131"/>
      <c r="D1319" s="137"/>
      <c r="E1319" s="108"/>
      <c r="F1319" s="87">
        <f t="shared" si="63"/>
        <v>0</v>
      </c>
      <c r="G1319" s="146"/>
      <c r="H1319" s="132"/>
      <c r="I1319" s="118" t="e">
        <f>VLOOKUP(H1319,Presupuesto!$B$11:$C$565,2,0)</f>
        <v>#N/A</v>
      </c>
      <c r="J1319" s="88" t="str">
        <f t="shared" si="64"/>
        <v>Lo Esencial de la Reforma Universitaria</v>
      </c>
      <c r="K1319" s="88" t="s">
        <v>720</v>
      </c>
    </row>
    <row r="1320" spans="2:11" hidden="1" x14ac:dyDescent="0.25">
      <c r="B1320" s="254"/>
      <c r="C1320" s="131"/>
      <c r="D1320" s="137"/>
      <c r="E1320" s="108"/>
      <c r="F1320" s="87">
        <f t="shared" si="63"/>
        <v>0</v>
      </c>
      <c r="G1320" s="146"/>
      <c r="H1320" s="132"/>
      <c r="I1320" s="118" t="e">
        <f>VLOOKUP(H1320,Presupuesto!$B$11:$C$565,2,0)</f>
        <v>#N/A</v>
      </c>
      <c r="J1320" s="88" t="str">
        <f t="shared" si="64"/>
        <v>Lo Esencial de la Reforma Universitaria</v>
      </c>
      <c r="K1320" s="88" t="s">
        <v>720</v>
      </c>
    </row>
    <row r="1321" spans="2:11" hidden="1" x14ac:dyDescent="0.25">
      <c r="B1321" s="254"/>
      <c r="C1321" s="131"/>
      <c r="D1321" s="137"/>
      <c r="E1321" s="108"/>
      <c r="F1321" s="87">
        <f t="shared" si="63"/>
        <v>0</v>
      </c>
      <c r="G1321" s="146"/>
      <c r="H1321" s="132"/>
      <c r="I1321" s="118" t="e">
        <f>VLOOKUP(H1321,Presupuesto!$B$11:$C$565,2,0)</f>
        <v>#N/A</v>
      </c>
      <c r="J1321" s="88" t="str">
        <f t="shared" si="64"/>
        <v>Lo Esencial de la Reforma Universitaria</v>
      </c>
      <c r="K1321" s="88" t="s">
        <v>720</v>
      </c>
    </row>
    <row r="1322" spans="2:11" hidden="1" x14ac:dyDescent="0.25">
      <c r="B1322" s="254"/>
      <c r="C1322" s="131"/>
      <c r="D1322" s="137"/>
      <c r="E1322" s="108"/>
      <c r="F1322" s="87">
        <f t="shared" si="63"/>
        <v>0</v>
      </c>
      <c r="G1322" s="146"/>
      <c r="H1322" s="132"/>
      <c r="I1322" s="118" t="e">
        <f>VLOOKUP(H1322,Presupuesto!$B$11:$C$565,2,0)</f>
        <v>#N/A</v>
      </c>
      <c r="J1322" s="88" t="str">
        <f t="shared" si="64"/>
        <v>Lo Esencial de la Reforma Universitaria</v>
      </c>
      <c r="K1322" s="88" t="s">
        <v>720</v>
      </c>
    </row>
    <row r="1323" spans="2:11" hidden="1" x14ac:dyDescent="0.25">
      <c r="B1323" s="254"/>
      <c r="C1323" s="131"/>
      <c r="D1323" s="137"/>
      <c r="E1323" s="108"/>
      <c r="F1323" s="87">
        <f t="shared" si="63"/>
        <v>0</v>
      </c>
      <c r="G1323" s="146"/>
      <c r="H1323" s="132"/>
      <c r="I1323" s="118" t="e">
        <f>VLOOKUP(H1323,Presupuesto!$B$11:$C$565,2,0)</f>
        <v>#N/A</v>
      </c>
      <c r="J1323" s="88" t="str">
        <f t="shared" si="64"/>
        <v>Lo Esencial de la Reforma Universitaria</v>
      </c>
      <c r="K1323" s="88" t="s">
        <v>720</v>
      </c>
    </row>
    <row r="1324" spans="2:11" hidden="1" x14ac:dyDescent="0.25">
      <c r="B1324" s="254"/>
      <c r="C1324" s="133"/>
      <c r="D1324" s="137"/>
      <c r="E1324" s="108"/>
      <c r="F1324" s="87">
        <f t="shared" si="63"/>
        <v>0</v>
      </c>
      <c r="G1324" s="146"/>
      <c r="H1324" s="134"/>
      <c r="I1324" s="118" t="e">
        <f>VLOOKUP(H1324,Presupuesto!$B$11:$C$565,2,0)</f>
        <v>#N/A</v>
      </c>
      <c r="J1324" s="88" t="str">
        <f t="shared" si="64"/>
        <v>Lo Esencial de la Reforma Universitaria</v>
      </c>
      <c r="K1324" s="88" t="s">
        <v>732</v>
      </c>
    </row>
    <row r="1325" spans="2:11" hidden="1" x14ac:dyDescent="0.25">
      <c r="B1325" s="254"/>
      <c r="C1325" s="133"/>
      <c r="D1325" s="137"/>
      <c r="E1325" s="108"/>
      <c r="F1325" s="87">
        <f t="shared" si="63"/>
        <v>0</v>
      </c>
      <c r="G1325" s="146"/>
      <c r="H1325" s="134"/>
      <c r="I1325" s="118" t="e">
        <f>VLOOKUP(H1325,Presupuesto!$B$11:$C$565,2,0)</f>
        <v>#N/A</v>
      </c>
      <c r="J1325" s="88" t="str">
        <f t="shared" si="64"/>
        <v>Lo Esencial de la Reforma Universitaria</v>
      </c>
      <c r="K1325" s="88" t="s">
        <v>720</v>
      </c>
    </row>
    <row r="1326" spans="2:11" hidden="1" x14ac:dyDescent="0.25">
      <c r="B1326" s="254"/>
      <c r="C1326" s="133"/>
      <c r="D1326" s="137"/>
      <c r="E1326" s="108"/>
      <c r="F1326" s="87">
        <f t="shared" si="63"/>
        <v>0</v>
      </c>
      <c r="G1326" s="146"/>
      <c r="H1326" s="134"/>
      <c r="I1326" s="118" t="e">
        <f>VLOOKUP(H1326,Presupuesto!$B$11:$C$565,2,0)</f>
        <v>#N/A</v>
      </c>
      <c r="J1326" s="88" t="str">
        <f t="shared" si="64"/>
        <v>Lo Esencial de la Reforma Universitaria</v>
      </c>
      <c r="K1326" s="88" t="s">
        <v>720</v>
      </c>
    </row>
    <row r="1327" spans="2:11" hidden="1" x14ac:dyDescent="0.25">
      <c r="B1327" s="254"/>
      <c r="C1327" s="133"/>
      <c r="D1327" s="137"/>
      <c r="E1327" s="108"/>
      <c r="F1327" s="87">
        <f t="shared" si="63"/>
        <v>0</v>
      </c>
      <c r="G1327" s="146"/>
      <c r="H1327" s="134"/>
      <c r="I1327" s="118" t="e">
        <f>VLOOKUP(H1327,Presupuesto!$B$11:$C$565,2,0)</f>
        <v>#N/A</v>
      </c>
      <c r="J1327" s="88" t="str">
        <f t="shared" si="64"/>
        <v>Lo Esencial de la Reforma Universitaria</v>
      </c>
      <c r="K1327" s="88" t="s">
        <v>720</v>
      </c>
    </row>
    <row r="1328" spans="2:11" ht="15.75" hidden="1" thickBot="1" x14ac:dyDescent="0.3">
      <c r="B1328" s="254"/>
      <c r="C1328" s="135"/>
      <c r="D1328" s="145"/>
      <c r="E1328" s="93"/>
      <c r="F1328" s="95">
        <f t="shared" si="63"/>
        <v>0</v>
      </c>
      <c r="G1328" s="147"/>
      <c r="H1328" s="136"/>
      <c r="I1328" s="120" t="e">
        <f>VLOOKUP(H1328,Presupuesto!$B$11:$C$565,2,0)</f>
        <v>#N/A</v>
      </c>
      <c r="J1328" s="96" t="str">
        <f t="shared" si="64"/>
        <v>Lo Esencial de la Reforma Universitaria</v>
      </c>
      <c r="K1328" s="113" t="s">
        <v>719</v>
      </c>
    </row>
    <row r="1330" spans="2:11" ht="15.75" thickBot="1" x14ac:dyDescent="0.3">
      <c r="B1330" s="254"/>
      <c r="C1330" s="254"/>
      <c r="D1330" s="254"/>
      <c r="E1330" s="254"/>
      <c r="F1330" s="254"/>
      <c r="G1330" s="243"/>
      <c r="H1330" s="254"/>
      <c r="I1330" s="254"/>
      <c r="J1330" s="254"/>
      <c r="K1330" s="254"/>
    </row>
    <row r="1331" spans="2:11" ht="15.75" thickBot="1" x14ac:dyDescent="0.3">
      <c r="B1331" s="254"/>
      <c r="C1331" s="143" t="s">
        <v>1385</v>
      </c>
      <c r="D1331" s="231">
        <f>SUM(F1338:F1372)</f>
        <v>63875</v>
      </c>
      <c r="E1331" s="254"/>
      <c r="F1331" s="68"/>
      <c r="G1331" s="72"/>
      <c r="H1331" s="68"/>
      <c r="I1331" s="68"/>
      <c r="J1331" s="254"/>
      <c r="K1331" s="254"/>
    </row>
    <row r="1332" spans="2:11" x14ac:dyDescent="0.25">
      <c r="B1332" s="254"/>
      <c r="C1332" s="68"/>
      <c r="D1332" s="31"/>
      <c r="E1332" s="84"/>
      <c r="F1332" s="84"/>
      <c r="G1332" s="84"/>
      <c r="H1332" s="69"/>
      <c r="I1332" s="69"/>
      <c r="J1332" s="69"/>
      <c r="K1332" s="102"/>
    </row>
    <row r="1333" spans="2:11" x14ac:dyDescent="0.25">
      <c r="B1333" s="254"/>
      <c r="C1333" s="68"/>
      <c r="D1333" s="31"/>
      <c r="E1333" s="84"/>
      <c r="F1333" s="84"/>
      <c r="G1333" s="84"/>
      <c r="H1333" s="69"/>
      <c r="I1333" s="69"/>
      <c r="J1333" s="69"/>
      <c r="K1333" s="102"/>
    </row>
    <row r="1334" spans="2:11" ht="15.75" x14ac:dyDescent="0.25">
      <c r="B1334" s="254"/>
      <c r="C1334" s="172" t="s">
        <v>1309</v>
      </c>
      <c r="D1334" s="230" t="s">
        <v>1438</v>
      </c>
      <c r="E1334" s="84"/>
      <c r="F1334" s="84"/>
      <c r="G1334" s="84"/>
      <c r="H1334" s="69"/>
      <c r="I1334" s="69"/>
      <c r="J1334" s="69"/>
      <c r="K1334" s="102"/>
    </row>
    <row r="1335" spans="2:11" ht="18.75" x14ac:dyDescent="0.25">
      <c r="B1335" s="254"/>
      <c r="C1335" s="173" t="str">
        <f>IFERROR(VLOOKUP(D1334,'1. Desarrollo e Innov. Curricu.'!$F:$G,2,FALSE),IFERROR(VLOOKUP(D1334,'2. Investigación Científica'!$F:$G,2,FALSE),IFERROR(VLOOKUP(D1334,'3. Vinculación Univ. Sociedad'!$F:$G,2,FALSE),IFERROR(VLOOKUP(D1334,'4. Docencia y Profesorado Univ.'!$F:$G,2,FALSE),IFERROR(VLOOKUP(D1334,'5. Estudiantes y Graduados'!$F:$G,2,FALSE),IFERROR(VLOOKUP(D1334,'11. Gestion Administrativa'!$F:$G,2,FALSE),IFERROR(VLOOKUP(D1334,'13. Gestión Académica'!$F:$G,2,FALSE),IFERROR(VLOOKUP(D1334,'9. Asegura. de la Calid. y M'!$F:$G,2,FALSE),IFERROR(VLOOKUP(D1334,'6. Gestión del Conocimiento'!$F:$G,2,FALSE),IFERROR(VLOOKUP(D1334,'15. Gobernabilidad y Proceso...'!$F:$G,2,FALSE),IFERROR(VLOOKUP(D1334,'12. Gestión del Talento Humano'!$F:$G,2,FALSE),IFERROR(VLOOKUP(D1334,'14. Internacional... de la E.S.'!$F:$G,2,FALSE),IFERROR(VLOOKUP(D1334,'10. Posgrado'!$F:$G,2,FALSE),IFERROR(VLOOKUP(D1334,'17. Gestión TIC'!$F:$G,2,FALSE),IFERROR(VLOOKUP(D1334,'16. Desa. del Sistema Educ.Sup.'!$F:$G,2,FALSE),IFERROR(VLOOKUP(D1334,'8. Cultura de Inno. Insti...'!$F:$G,2,FALSE),VLOOKUP(D1334,'7. Lo Esencial de la Reforma U.'!$F:$G,2,0)))))))))))))))))</f>
        <v>38. Desarrollar el día del Deportista hondureño. (14 de marzo). 144 medallas,  4 banner, 25 afiches, refrigerio para 300 y 300 camisetas.</v>
      </c>
      <c r="D1335" s="31"/>
      <c r="E1335" s="84"/>
      <c r="F1335" s="84"/>
      <c r="G1335" s="84"/>
      <c r="H1335" s="69"/>
      <c r="I1335" s="69"/>
      <c r="J1335" s="69"/>
      <c r="K1335" s="102"/>
    </row>
    <row r="1336" spans="2:11" ht="15.75" thickBot="1" x14ac:dyDescent="0.3">
      <c r="B1336" s="254"/>
      <c r="C1336" s="254"/>
      <c r="D1336" s="254"/>
      <c r="E1336" s="254"/>
      <c r="F1336" s="84"/>
      <c r="G1336" s="69"/>
      <c r="H1336" s="69"/>
      <c r="I1336" s="69"/>
      <c r="J1336" s="254"/>
      <c r="K1336" s="254"/>
    </row>
    <row r="1337" spans="2:11" ht="30.75" thickBot="1" x14ac:dyDescent="0.3">
      <c r="B1337" s="254"/>
      <c r="C1337" s="117" t="s">
        <v>1311</v>
      </c>
      <c r="D1337" s="117" t="s">
        <v>99</v>
      </c>
      <c r="E1337" s="124" t="s">
        <v>1313</v>
      </c>
      <c r="F1337" s="123" t="s">
        <v>1314</v>
      </c>
      <c r="G1337" s="121" t="s">
        <v>1315</v>
      </c>
      <c r="H1337" s="124" t="s">
        <v>1316</v>
      </c>
      <c r="I1337" s="121" t="s">
        <v>711</v>
      </c>
      <c r="J1337" s="121" t="s">
        <v>1317</v>
      </c>
      <c r="K1337" s="121" t="s">
        <v>1318</v>
      </c>
    </row>
    <row r="1338" spans="2:11" hidden="1" x14ac:dyDescent="0.25">
      <c r="B1338" s="254"/>
      <c r="C1338" s="183" t="s">
        <v>1284</v>
      </c>
      <c r="D1338" s="184"/>
      <c r="E1338" s="182">
        <f>HLOOKUP(C1338,$AH$2:$BU$3,2,0)</f>
        <v>620</v>
      </c>
      <c r="F1338" s="87">
        <f t="shared" ref="F1338:F1372" si="65">D1338*E1338</f>
        <v>0</v>
      </c>
      <c r="G1338" s="146"/>
      <c r="H1338" s="130"/>
      <c r="I1338" s="118" t="e">
        <f>VLOOKUP(H1338,Presupuesto!$B$11:$C$565,2,0)</f>
        <v>#N/A</v>
      </c>
      <c r="J1338" s="181" t="s">
        <v>81</v>
      </c>
      <c r="K1338" s="88" t="s">
        <v>719</v>
      </c>
    </row>
    <row r="1339" spans="2:11" x14ac:dyDescent="0.25">
      <c r="B1339" s="254"/>
      <c r="C1339" s="129" t="s">
        <v>1439</v>
      </c>
      <c r="D1339" s="144">
        <v>144</v>
      </c>
      <c r="E1339" s="112">
        <v>50</v>
      </c>
      <c r="F1339" s="87">
        <f t="shared" si="65"/>
        <v>7200</v>
      </c>
      <c r="G1339" s="146" t="s">
        <v>703</v>
      </c>
      <c r="H1339" s="130" t="s">
        <v>352</v>
      </c>
      <c r="I1339" s="118" t="str">
        <f>VLOOKUP(H1339,Presupuesto!$B$11:$C$565,2,0)</f>
        <v>SERVICIOS CEREMONIAL Y PROTOCOLO</v>
      </c>
      <c r="J1339" s="88" t="str">
        <f>$J$678</f>
        <v>Lo Esencial de la Reforma Universitaria</v>
      </c>
      <c r="K1339" s="88" t="s">
        <v>721</v>
      </c>
    </row>
    <row r="1340" spans="2:11" x14ac:dyDescent="0.25">
      <c r="B1340" s="254"/>
      <c r="C1340" s="129" t="s">
        <v>1440</v>
      </c>
      <c r="D1340" s="144">
        <v>4</v>
      </c>
      <c r="E1340" s="112">
        <v>1200</v>
      </c>
      <c r="F1340" s="87">
        <f t="shared" si="65"/>
        <v>4800</v>
      </c>
      <c r="G1340" s="146" t="s">
        <v>703</v>
      </c>
      <c r="H1340" s="130" t="s">
        <v>308</v>
      </c>
      <c r="I1340" s="118" t="str">
        <f>VLOOKUP(H1340,Presupuesto!$B$11:$C$565,2,0)</f>
        <v>IMPRENTA Y PUBLICIDAD Y REPRODUC.</v>
      </c>
      <c r="J1340" s="88" t="str">
        <f t="shared" ref="J1340:J1372" si="66">$J$678</f>
        <v>Lo Esencial de la Reforma Universitaria</v>
      </c>
      <c r="K1340" s="88" t="s">
        <v>721</v>
      </c>
    </row>
    <row r="1341" spans="2:11" x14ac:dyDescent="0.25">
      <c r="B1341" s="254"/>
      <c r="C1341" s="129" t="s">
        <v>1441</v>
      </c>
      <c r="D1341" s="144">
        <v>25</v>
      </c>
      <c r="E1341" s="112">
        <v>35</v>
      </c>
      <c r="F1341" s="87">
        <f t="shared" si="65"/>
        <v>875</v>
      </c>
      <c r="G1341" s="146" t="s">
        <v>703</v>
      </c>
      <c r="H1341" s="130" t="s">
        <v>308</v>
      </c>
      <c r="I1341" s="118" t="str">
        <f>VLOOKUP(H1341,Presupuesto!$B$11:$C$565,2,0)</f>
        <v>IMPRENTA Y PUBLICIDAD Y REPRODUC.</v>
      </c>
      <c r="J1341" s="88" t="str">
        <f t="shared" si="66"/>
        <v>Lo Esencial de la Reforma Universitaria</v>
      </c>
      <c r="K1341" s="88" t="s">
        <v>721</v>
      </c>
    </row>
    <row r="1342" spans="2:11" x14ac:dyDescent="0.25">
      <c r="B1342" s="254"/>
      <c r="C1342" s="129" t="s">
        <v>1442</v>
      </c>
      <c r="D1342" s="144">
        <v>300</v>
      </c>
      <c r="E1342" s="112">
        <v>70</v>
      </c>
      <c r="F1342" s="87">
        <f t="shared" si="65"/>
        <v>21000</v>
      </c>
      <c r="G1342" s="146" t="s">
        <v>703</v>
      </c>
      <c r="H1342" s="130" t="s">
        <v>361</v>
      </c>
      <c r="I1342" s="118" t="str">
        <f>VLOOKUP(H1342,Presupuesto!$B$11:$C$565,2,0)</f>
        <v>ALIMENTOS B EBIDAS PARA PERSONAS</v>
      </c>
      <c r="J1342" s="88" t="str">
        <f t="shared" si="66"/>
        <v>Lo Esencial de la Reforma Universitaria</v>
      </c>
      <c r="K1342" s="88" t="s">
        <v>721</v>
      </c>
    </row>
    <row r="1343" spans="2:11" x14ac:dyDescent="0.25">
      <c r="B1343" s="254"/>
      <c r="C1343" s="129" t="s">
        <v>1428</v>
      </c>
      <c r="D1343" s="144">
        <v>300</v>
      </c>
      <c r="E1343" s="112">
        <v>100</v>
      </c>
      <c r="F1343" s="87">
        <f t="shared" si="65"/>
        <v>30000</v>
      </c>
      <c r="G1343" s="146" t="s">
        <v>703</v>
      </c>
      <c r="H1343" s="130" t="s">
        <v>375</v>
      </c>
      <c r="I1343" s="118" t="str">
        <f>VLOOKUP(H1343,Presupuesto!$B$11:$C$565,2,0)</f>
        <v>PRENDA DE VESTIR</v>
      </c>
      <c r="J1343" s="88" t="str">
        <f t="shared" si="66"/>
        <v>Lo Esencial de la Reforma Universitaria</v>
      </c>
      <c r="K1343" s="88" t="s">
        <v>721</v>
      </c>
    </row>
    <row r="1344" spans="2:11" hidden="1" x14ac:dyDescent="0.25">
      <c r="B1344" s="254"/>
      <c r="C1344" s="129"/>
      <c r="D1344" s="144"/>
      <c r="E1344" s="112"/>
      <c r="F1344" s="87">
        <f t="shared" si="65"/>
        <v>0</v>
      </c>
      <c r="G1344" s="146"/>
      <c r="H1344" s="130"/>
      <c r="I1344" s="118" t="e">
        <f>VLOOKUP(H1344,Presupuesto!$B$11:$C$565,2,0)</f>
        <v>#N/A</v>
      </c>
      <c r="J1344" s="88" t="str">
        <f t="shared" si="66"/>
        <v>Lo Esencial de la Reforma Universitaria</v>
      </c>
      <c r="K1344" s="88" t="s">
        <v>720</v>
      </c>
    </row>
    <row r="1345" spans="2:11" hidden="1" x14ac:dyDescent="0.25">
      <c r="B1345" s="254"/>
      <c r="C1345" s="129"/>
      <c r="D1345" s="144"/>
      <c r="E1345" s="112"/>
      <c r="F1345" s="87">
        <f t="shared" si="65"/>
        <v>0</v>
      </c>
      <c r="G1345" s="146"/>
      <c r="H1345" s="130"/>
      <c r="I1345" s="118" t="e">
        <f>VLOOKUP(H1345,Presupuesto!$B$11:$C$565,2,0)</f>
        <v>#N/A</v>
      </c>
      <c r="J1345" s="88" t="str">
        <f t="shared" si="66"/>
        <v>Lo Esencial de la Reforma Universitaria</v>
      </c>
      <c r="K1345" s="88" t="s">
        <v>720</v>
      </c>
    </row>
    <row r="1346" spans="2:11" hidden="1" x14ac:dyDescent="0.25">
      <c r="B1346" s="254"/>
      <c r="C1346" s="129"/>
      <c r="D1346" s="144"/>
      <c r="E1346" s="112"/>
      <c r="F1346" s="87">
        <f t="shared" si="65"/>
        <v>0</v>
      </c>
      <c r="G1346" s="146"/>
      <c r="H1346" s="130"/>
      <c r="I1346" s="118" t="e">
        <f>VLOOKUP(H1346,Presupuesto!$B$11:$C$565,2,0)</f>
        <v>#N/A</v>
      </c>
      <c r="J1346" s="88" t="str">
        <f t="shared" si="66"/>
        <v>Lo Esencial de la Reforma Universitaria</v>
      </c>
      <c r="K1346" s="88" t="s">
        <v>720</v>
      </c>
    </row>
    <row r="1347" spans="2:11" hidden="1" x14ac:dyDescent="0.25">
      <c r="B1347" s="254"/>
      <c r="C1347" s="129"/>
      <c r="D1347" s="144"/>
      <c r="E1347" s="112"/>
      <c r="F1347" s="87">
        <f t="shared" si="65"/>
        <v>0</v>
      </c>
      <c r="G1347" s="146"/>
      <c r="H1347" s="130"/>
      <c r="I1347" s="118" t="e">
        <f>VLOOKUP(H1347,Presupuesto!$B$11:$C$565,2,0)</f>
        <v>#N/A</v>
      </c>
      <c r="J1347" s="88" t="str">
        <f t="shared" si="66"/>
        <v>Lo Esencial de la Reforma Universitaria</v>
      </c>
      <c r="K1347" s="88" t="s">
        <v>720</v>
      </c>
    </row>
    <row r="1348" spans="2:11" hidden="1" x14ac:dyDescent="0.25">
      <c r="B1348" s="254"/>
      <c r="C1348" s="129"/>
      <c r="D1348" s="144"/>
      <c r="E1348" s="112"/>
      <c r="F1348" s="87">
        <f t="shared" si="65"/>
        <v>0</v>
      </c>
      <c r="G1348" s="146"/>
      <c r="H1348" s="130"/>
      <c r="I1348" s="118" t="e">
        <f>VLOOKUP(H1348,Presupuesto!$B$11:$C$565,2,0)</f>
        <v>#N/A</v>
      </c>
      <c r="J1348" s="88" t="str">
        <f t="shared" si="66"/>
        <v>Lo Esencial de la Reforma Universitaria</v>
      </c>
      <c r="K1348" s="88" t="s">
        <v>720</v>
      </c>
    </row>
    <row r="1349" spans="2:11" hidden="1" x14ac:dyDescent="0.25">
      <c r="B1349" s="254"/>
      <c r="C1349" s="129"/>
      <c r="D1349" s="144"/>
      <c r="E1349" s="112"/>
      <c r="F1349" s="87">
        <f t="shared" si="65"/>
        <v>0</v>
      </c>
      <c r="G1349" s="146"/>
      <c r="H1349" s="130"/>
      <c r="I1349" s="118" t="e">
        <f>VLOOKUP(H1349,Presupuesto!$B$11:$C$565,2,0)</f>
        <v>#N/A</v>
      </c>
      <c r="J1349" s="88" t="str">
        <f t="shared" si="66"/>
        <v>Lo Esencial de la Reforma Universitaria</v>
      </c>
      <c r="K1349" s="88" t="s">
        <v>720</v>
      </c>
    </row>
    <row r="1350" spans="2:11" hidden="1" x14ac:dyDescent="0.25">
      <c r="B1350" s="254"/>
      <c r="C1350" s="129"/>
      <c r="D1350" s="144"/>
      <c r="E1350" s="112"/>
      <c r="F1350" s="87">
        <f t="shared" si="65"/>
        <v>0</v>
      </c>
      <c r="G1350" s="146"/>
      <c r="H1350" s="130"/>
      <c r="I1350" s="118" t="e">
        <f>VLOOKUP(H1350,Presupuesto!$B$11:$C$565,2,0)</f>
        <v>#N/A</v>
      </c>
      <c r="J1350" s="88" t="str">
        <f t="shared" si="66"/>
        <v>Lo Esencial de la Reforma Universitaria</v>
      </c>
      <c r="K1350" s="88" t="s">
        <v>720</v>
      </c>
    </row>
    <row r="1351" spans="2:11" hidden="1" x14ac:dyDescent="0.25">
      <c r="B1351" s="254"/>
      <c r="C1351" s="129"/>
      <c r="D1351" s="144"/>
      <c r="E1351" s="112"/>
      <c r="F1351" s="87">
        <f t="shared" si="65"/>
        <v>0</v>
      </c>
      <c r="G1351" s="146"/>
      <c r="H1351" s="130"/>
      <c r="I1351" s="118" t="e">
        <f>VLOOKUP(H1351,Presupuesto!$B$11:$C$565,2,0)</f>
        <v>#N/A</v>
      </c>
      <c r="J1351" s="88" t="str">
        <f t="shared" si="66"/>
        <v>Lo Esencial de la Reforma Universitaria</v>
      </c>
      <c r="K1351" s="88" t="s">
        <v>720</v>
      </c>
    </row>
    <row r="1352" spans="2:11" hidden="1" x14ac:dyDescent="0.25">
      <c r="B1352" s="254"/>
      <c r="C1352" s="129"/>
      <c r="D1352" s="144"/>
      <c r="E1352" s="112"/>
      <c r="F1352" s="87">
        <f t="shared" si="65"/>
        <v>0</v>
      </c>
      <c r="G1352" s="146"/>
      <c r="H1352" s="130"/>
      <c r="I1352" s="118" t="e">
        <f>VLOOKUP(H1352,Presupuesto!$B$11:$C$565,2,0)</f>
        <v>#N/A</v>
      </c>
      <c r="J1352" s="88" t="str">
        <f t="shared" si="66"/>
        <v>Lo Esencial de la Reforma Universitaria</v>
      </c>
      <c r="K1352" s="88" t="s">
        <v>720</v>
      </c>
    </row>
    <row r="1353" spans="2:11" hidden="1" x14ac:dyDescent="0.25">
      <c r="B1353" s="254"/>
      <c r="C1353" s="129"/>
      <c r="D1353" s="144"/>
      <c r="E1353" s="112"/>
      <c r="F1353" s="87">
        <f t="shared" si="65"/>
        <v>0</v>
      </c>
      <c r="G1353" s="146"/>
      <c r="H1353" s="130"/>
      <c r="I1353" s="118" t="e">
        <f>VLOOKUP(H1353,Presupuesto!$B$11:$C$565,2,0)</f>
        <v>#N/A</v>
      </c>
      <c r="J1353" s="88" t="str">
        <f t="shared" si="66"/>
        <v>Lo Esencial de la Reforma Universitaria</v>
      </c>
      <c r="K1353" s="88" t="s">
        <v>720</v>
      </c>
    </row>
    <row r="1354" spans="2:11" hidden="1" x14ac:dyDescent="0.25">
      <c r="B1354" s="254"/>
      <c r="C1354" s="129"/>
      <c r="D1354" s="144"/>
      <c r="E1354" s="112"/>
      <c r="F1354" s="87">
        <f t="shared" si="65"/>
        <v>0</v>
      </c>
      <c r="G1354" s="146"/>
      <c r="H1354" s="130"/>
      <c r="I1354" s="118" t="e">
        <f>VLOOKUP(H1354,Presupuesto!$B$11:$C$565,2,0)</f>
        <v>#N/A</v>
      </c>
      <c r="J1354" s="88" t="str">
        <f t="shared" si="66"/>
        <v>Lo Esencial de la Reforma Universitaria</v>
      </c>
      <c r="K1354" s="88" t="s">
        <v>720</v>
      </c>
    </row>
    <row r="1355" spans="2:11" hidden="1" x14ac:dyDescent="0.25">
      <c r="B1355" s="254"/>
      <c r="C1355" s="129"/>
      <c r="D1355" s="144"/>
      <c r="E1355" s="112"/>
      <c r="F1355" s="87">
        <f t="shared" si="65"/>
        <v>0</v>
      </c>
      <c r="G1355" s="146"/>
      <c r="H1355" s="130"/>
      <c r="I1355" s="118" t="e">
        <f>VLOOKUP(H1355,Presupuesto!$B$11:$C$565,2,0)</f>
        <v>#N/A</v>
      </c>
      <c r="J1355" s="88" t="str">
        <f t="shared" si="66"/>
        <v>Lo Esencial de la Reforma Universitaria</v>
      </c>
      <c r="K1355" s="88" t="s">
        <v>720</v>
      </c>
    </row>
    <row r="1356" spans="2:11" hidden="1" x14ac:dyDescent="0.25">
      <c r="B1356" s="254"/>
      <c r="C1356" s="129"/>
      <c r="D1356" s="144"/>
      <c r="E1356" s="112"/>
      <c r="F1356" s="87">
        <f t="shared" si="65"/>
        <v>0</v>
      </c>
      <c r="G1356" s="146"/>
      <c r="H1356" s="130"/>
      <c r="I1356" s="118" t="e">
        <f>VLOOKUP(H1356,Presupuesto!$B$11:$C$565,2,0)</f>
        <v>#N/A</v>
      </c>
      <c r="J1356" s="88" t="str">
        <f t="shared" si="66"/>
        <v>Lo Esencial de la Reforma Universitaria</v>
      </c>
      <c r="K1356" s="88" t="s">
        <v>720</v>
      </c>
    </row>
    <row r="1357" spans="2:11" hidden="1" x14ac:dyDescent="0.25">
      <c r="B1357" s="254"/>
      <c r="C1357" s="129"/>
      <c r="D1357" s="144"/>
      <c r="E1357" s="112"/>
      <c r="F1357" s="87">
        <f t="shared" si="65"/>
        <v>0</v>
      </c>
      <c r="G1357" s="146"/>
      <c r="H1357" s="130"/>
      <c r="I1357" s="118" t="e">
        <f>VLOOKUP(H1357,Presupuesto!$B$11:$C$565,2,0)</f>
        <v>#N/A</v>
      </c>
      <c r="J1357" s="88" t="str">
        <f t="shared" si="66"/>
        <v>Lo Esencial de la Reforma Universitaria</v>
      </c>
      <c r="K1357" s="88" t="s">
        <v>720</v>
      </c>
    </row>
    <row r="1358" spans="2:11" hidden="1" x14ac:dyDescent="0.25">
      <c r="B1358" s="254"/>
      <c r="C1358" s="129"/>
      <c r="D1358" s="144"/>
      <c r="E1358" s="112"/>
      <c r="F1358" s="87">
        <f t="shared" si="65"/>
        <v>0</v>
      </c>
      <c r="G1358" s="146"/>
      <c r="H1358" s="130"/>
      <c r="I1358" s="118" t="e">
        <f>VLOOKUP(H1358,Presupuesto!$B$11:$C$565,2,0)</f>
        <v>#N/A</v>
      </c>
      <c r="J1358" s="88" t="str">
        <f t="shared" si="66"/>
        <v>Lo Esencial de la Reforma Universitaria</v>
      </c>
      <c r="K1358" s="88" t="s">
        <v>720</v>
      </c>
    </row>
    <row r="1359" spans="2:11" hidden="1" x14ac:dyDescent="0.25">
      <c r="B1359" s="254"/>
      <c r="C1359" s="129"/>
      <c r="D1359" s="144"/>
      <c r="E1359" s="112"/>
      <c r="F1359" s="87">
        <f t="shared" si="65"/>
        <v>0</v>
      </c>
      <c r="G1359" s="146"/>
      <c r="H1359" s="130"/>
      <c r="I1359" s="118" t="e">
        <f>VLOOKUP(H1359,Presupuesto!$B$11:$C$565,2,0)</f>
        <v>#N/A</v>
      </c>
      <c r="J1359" s="88" t="str">
        <f t="shared" si="66"/>
        <v>Lo Esencial de la Reforma Universitaria</v>
      </c>
      <c r="K1359" s="88" t="s">
        <v>720</v>
      </c>
    </row>
    <row r="1360" spans="2:11" hidden="1" x14ac:dyDescent="0.25">
      <c r="B1360" s="254"/>
      <c r="C1360" s="131"/>
      <c r="D1360" s="137"/>
      <c r="E1360" s="108"/>
      <c r="F1360" s="87">
        <f t="shared" si="65"/>
        <v>0</v>
      </c>
      <c r="G1360" s="146"/>
      <c r="H1360" s="132"/>
      <c r="I1360" s="118" t="e">
        <f>VLOOKUP(H1360,Presupuesto!$B$11:$C$565,2,0)</f>
        <v>#N/A</v>
      </c>
      <c r="J1360" s="88" t="str">
        <f t="shared" si="66"/>
        <v>Lo Esencial de la Reforma Universitaria</v>
      </c>
      <c r="K1360" s="88" t="s">
        <v>720</v>
      </c>
    </row>
    <row r="1361" spans="2:11" hidden="1" x14ac:dyDescent="0.25">
      <c r="B1361" s="254"/>
      <c r="C1361" s="131"/>
      <c r="D1361" s="137"/>
      <c r="E1361" s="108"/>
      <c r="F1361" s="87">
        <f t="shared" si="65"/>
        <v>0</v>
      </c>
      <c r="G1361" s="146"/>
      <c r="H1361" s="132"/>
      <c r="I1361" s="118" t="e">
        <f>VLOOKUP(H1361,Presupuesto!$B$11:$C$565,2,0)</f>
        <v>#N/A</v>
      </c>
      <c r="J1361" s="88" t="str">
        <f t="shared" si="66"/>
        <v>Lo Esencial de la Reforma Universitaria</v>
      </c>
      <c r="K1361" s="88" t="s">
        <v>720</v>
      </c>
    </row>
    <row r="1362" spans="2:11" hidden="1" x14ac:dyDescent="0.25">
      <c r="B1362" s="254"/>
      <c r="C1362" s="131"/>
      <c r="D1362" s="137"/>
      <c r="E1362" s="108"/>
      <c r="F1362" s="87">
        <f t="shared" si="65"/>
        <v>0</v>
      </c>
      <c r="G1362" s="146"/>
      <c r="H1362" s="132"/>
      <c r="I1362" s="118" t="e">
        <f>VLOOKUP(H1362,Presupuesto!$B$11:$C$565,2,0)</f>
        <v>#N/A</v>
      </c>
      <c r="J1362" s="88" t="str">
        <f t="shared" si="66"/>
        <v>Lo Esencial de la Reforma Universitaria</v>
      </c>
      <c r="K1362" s="88" t="s">
        <v>720</v>
      </c>
    </row>
    <row r="1363" spans="2:11" hidden="1" x14ac:dyDescent="0.25">
      <c r="B1363" s="254"/>
      <c r="C1363" s="131"/>
      <c r="D1363" s="137"/>
      <c r="E1363" s="108"/>
      <c r="F1363" s="87">
        <f t="shared" si="65"/>
        <v>0</v>
      </c>
      <c r="G1363" s="146"/>
      <c r="H1363" s="132"/>
      <c r="I1363" s="118" t="e">
        <f>VLOOKUP(H1363,Presupuesto!$B$11:$C$565,2,0)</f>
        <v>#N/A</v>
      </c>
      <c r="J1363" s="88" t="str">
        <f t="shared" si="66"/>
        <v>Lo Esencial de la Reforma Universitaria</v>
      </c>
      <c r="K1363" s="88" t="s">
        <v>720</v>
      </c>
    </row>
    <row r="1364" spans="2:11" hidden="1" x14ac:dyDescent="0.25">
      <c r="B1364" s="254"/>
      <c r="C1364" s="131"/>
      <c r="D1364" s="137"/>
      <c r="E1364" s="108"/>
      <c r="F1364" s="87">
        <f t="shared" si="65"/>
        <v>0</v>
      </c>
      <c r="G1364" s="146"/>
      <c r="H1364" s="132"/>
      <c r="I1364" s="118" t="e">
        <f>VLOOKUP(H1364,Presupuesto!$B$11:$C$565,2,0)</f>
        <v>#N/A</v>
      </c>
      <c r="J1364" s="88" t="str">
        <f t="shared" si="66"/>
        <v>Lo Esencial de la Reforma Universitaria</v>
      </c>
      <c r="K1364" s="88" t="s">
        <v>720</v>
      </c>
    </row>
    <row r="1365" spans="2:11" hidden="1" x14ac:dyDescent="0.25">
      <c r="B1365" s="254"/>
      <c r="C1365" s="131"/>
      <c r="D1365" s="137"/>
      <c r="E1365" s="108"/>
      <c r="F1365" s="87">
        <f t="shared" si="65"/>
        <v>0</v>
      </c>
      <c r="G1365" s="146"/>
      <c r="H1365" s="132"/>
      <c r="I1365" s="118" t="e">
        <f>VLOOKUP(H1365,Presupuesto!$B$11:$C$565,2,0)</f>
        <v>#N/A</v>
      </c>
      <c r="J1365" s="88" t="str">
        <f t="shared" si="66"/>
        <v>Lo Esencial de la Reforma Universitaria</v>
      </c>
      <c r="K1365" s="88" t="s">
        <v>720</v>
      </c>
    </row>
    <row r="1366" spans="2:11" hidden="1" x14ac:dyDescent="0.25">
      <c r="B1366" s="254"/>
      <c r="C1366" s="131"/>
      <c r="D1366" s="137"/>
      <c r="E1366" s="108"/>
      <c r="F1366" s="87">
        <f t="shared" si="65"/>
        <v>0</v>
      </c>
      <c r="G1366" s="146"/>
      <c r="H1366" s="132"/>
      <c r="I1366" s="118" t="e">
        <f>VLOOKUP(H1366,Presupuesto!$B$11:$C$565,2,0)</f>
        <v>#N/A</v>
      </c>
      <c r="J1366" s="88" t="str">
        <f t="shared" si="66"/>
        <v>Lo Esencial de la Reforma Universitaria</v>
      </c>
      <c r="K1366" s="88" t="s">
        <v>720</v>
      </c>
    </row>
    <row r="1367" spans="2:11" hidden="1" x14ac:dyDescent="0.25">
      <c r="B1367" s="254"/>
      <c r="C1367" s="131"/>
      <c r="D1367" s="137"/>
      <c r="E1367" s="108"/>
      <c r="F1367" s="87">
        <f t="shared" si="65"/>
        <v>0</v>
      </c>
      <c r="G1367" s="146"/>
      <c r="H1367" s="132"/>
      <c r="I1367" s="118" t="e">
        <f>VLOOKUP(H1367,Presupuesto!$B$11:$C$565,2,0)</f>
        <v>#N/A</v>
      </c>
      <c r="J1367" s="88" t="str">
        <f t="shared" si="66"/>
        <v>Lo Esencial de la Reforma Universitaria</v>
      </c>
      <c r="K1367" s="88" t="s">
        <v>720</v>
      </c>
    </row>
    <row r="1368" spans="2:11" hidden="1" x14ac:dyDescent="0.25">
      <c r="B1368" s="254"/>
      <c r="C1368" s="133"/>
      <c r="D1368" s="137"/>
      <c r="E1368" s="108"/>
      <c r="F1368" s="87">
        <f t="shared" si="65"/>
        <v>0</v>
      </c>
      <c r="G1368" s="146"/>
      <c r="H1368" s="134"/>
      <c r="I1368" s="118" t="e">
        <f>VLOOKUP(H1368,Presupuesto!$B$11:$C$565,2,0)</f>
        <v>#N/A</v>
      </c>
      <c r="J1368" s="88" t="str">
        <f t="shared" si="66"/>
        <v>Lo Esencial de la Reforma Universitaria</v>
      </c>
      <c r="K1368" s="88" t="s">
        <v>732</v>
      </c>
    </row>
    <row r="1369" spans="2:11" hidden="1" x14ac:dyDescent="0.25">
      <c r="B1369" s="254"/>
      <c r="C1369" s="133"/>
      <c r="D1369" s="137"/>
      <c r="E1369" s="108"/>
      <c r="F1369" s="87">
        <f t="shared" si="65"/>
        <v>0</v>
      </c>
      <c r="G1369" s="146"/>
      <c r="H1369" s="134"/>
      <c r="I1369" s="118" t="e">
        <f>VLOOKUP(H1369,Presupuesto!$B$11:$C$565,2,0)</f>
        <v>#N/A</v>
      </c>
      <c r="J1369" s="88" t="str">
        <f t="shared" si="66"/>
        <v>Lo Esencial de la Reforma Universitaria</v>
      </c>
      <c r="K1369" s="88" t="s">
        <v>720</v>
      </c>
    </row>
    <row r="1370" spans="2:11" hidden="1" x14ac:dyDescent="0.25">
      <c r="B1370" s="254"/>
      <c r="C1370" s="133"/>
      <c r="D1370" s="137"/>
      <c r="E1370" s="108"/>
      <c r="F1370" s="87">
        <f t="shared" si="65"/>
        <v>0</v>
      </c>
      <c r="G1370" s="146"/>
      <c r="H1370" s="134"/>
      <c r="I1370" s="118" t="e">
        <f>VLOOKUP(H1370,Presupuesto!$B$11:$C$565,2,0)</f>
        <v>#N/A</v>
      </c>
      <c r="J1370" s="88" t="str">
        <f t="shared" si="66"/>
        <v>Lo Esencial de la Reforma Universitaria</v>
      </c>
      <c r="K1370" s="88" t="s">
        <v>720</v>
      </c>
    </row>
    <row r="1371" spans="2:11" hidden="1" x14ac:dyDescent="0.25">
      <c r="B1371" s="254"/>
      <c r="C1371" s="133"/>
      <c r="D1371" s="137"/>
      <c r="E1371" s="108"/>
      <c r="F1371" s="87">
        <f t="shared" si="65"/>
        <v>0</v>
      </c>
      <c r="G1371" s="146"/>
      <c r="H1371" s="134"/>
      <c r="I1371" s="118" t="e">
        <f>VLOOKUP(H1371,Presupuesto!$B$11:$C$565,2,0)</f>
        <v>#N/A</v>
      </c>
      <c r="J1371" s="88" t="str">
        <f t="shared" si="66"/>
        <v>Lo Esencial de la Reforma Universitaria</v>
      </c>
      <c r="K1371" s="88" t="s">
        <v>720</v>
      </c>
    </row>
    <row r="1372" spans="2:11" ht="15.75" hidden="1" thickBot="1" x14ac:dyDescent="0.3">
      <c r="B1372" s="254"/>
      <c r="C1372" s="135"/>
      <c r="D1372" s="145"/>
      <c r="E1372" s="93"/>
      <c r="F1372" s="95">
        <f t="shared" si="65"/>
        <v>0</v>
      </c>
      <c r="G1372" s="147"/>
      <c r="H1372" s="136"/>
      <c r="I1372" s="120" t="e">
        <f>VLOOKUP(H1372,Presupuesto!$B$11:$C$565,2,0)</f>
        <v>#N/A</v>
      </c>
      <c r="J1372" s="96" t="str">
        <f t="shared" si="66"/>
        <v>Lo Esencial de la Reforma Universitaria</v>
      </c>
      <c r="K1372" s="113" t="s">
        <v>719</v>
      </c>
    </row>
    <row r="1373" spans="2:11" x14ac:dyDescent="0.25">
      <c r="B1373" s="254"/>
      <c r="C1373" s="254"/>
      <c r="D1373" s="254"/>
      <c r="E1373" s="254"/>
      <c r="F1373" s="254"/>
      <c r="G1373" s="243"/>
      <c r="H1373" s="254"/>
      <c r="I1373" s="254"/>
      <c r="J1373" s="254"/>
      <c r="K1373" s="254"/>
    </row>
    <row r="1374" spans="2:11" ht="15.75" thickBot="1" x14ac:dyDescent="0.3">
      <c r="B1374" s="254"/>
      <c r="C1374" s="254"/>
      <c r="D1374" s="254"/>
      <c r="E1374" s="254"/>
      <c r="F1374" s="254"/>
      <c r="G1374" s="243"/>
      <c r="H1374" s="254"/>
      <c r="I1374" s="254"/>
      <c r="J1374" s="254"/>
      <c r="K1374" s="254"/>
    </row>
    <row r="1375" spans="2:11" ht="15.75" thickBot="1" x14ac:dyDescent="0.3">
      <c r="B1375" s="254"/>
      <c r="C1375" s="143" t="s">
        <v>1385</v>
      </c>
      <c r="D1375" s="231">
        <f>SUM(F1382:F1416)</f>
        <v>190999.8</v>
      </c>
      <c r="E1375" s="254"/>
      <c r="F1375" s="68"/>
      <c r="G1375" s="72"/>
      <c r="H1375" s="68"/>
      <c r="I1375" s="68"/>
      <c r="J1375" s="254"/>
      <c r="K1375" s="254"/>
    </row>
    <row r="1376" spans="2:11" x14ac:dyDescent="0.25">
      <c r="B1376" s="254"/>
      <c r="C1376" s="68"/>
      <c r="D1376" s="31"/>
      <c r="E1376" s="84"/>
      <c r="F1376" s="84"/>
      <c r="G1376" s="84"/>
      <c r="H1376" s="69"/>
      <c r="I1376" s="69"/>
      <c r="J1376" s="69"/>
      <c r="K1376" s="102"/>
    </row>
    <row r="1377" spans="2:11" x14ac:dyDescent="0.25">
      <c r="B1377" s="254"/>
      <c r="C1377" s="68"/>
      <c r="D1377" s="31"/>
      <c r="E1377" s="84"/>
      <c r="F1377" s="84"/>
      <c r="G1377" s="84"/>
      <c r="H1377" s="69"/>
      <c r="I1377" s="69"/>
      <c r="J1377" s="69"/>
      <c r="K1377" s="102"/>
    </row>
    <row r="1378" spans="2:11" ht="15.75" x14ac:dyDescent="0.25">
      <c r="B1378" s="254"/>
      <c r="C1378" s="172" t="s">
        <v>1309</v>
      </c>
      <c r="D1378" s="230" t="s">
        <v>1443</v>
      </c>
      <c r="E1378" s="84"/>
      <c r="F1378" s="84"/>
      <c r="G1378" s="84"/>
      <c r="H1378" s="69"/>
      <c r="I1378" s="69"/>
      <c r="J1378" s="69"/>
      <c r="K1378" s="102"/>
    </row>
    <row r="1379" spans="2:11" ht="18.75" x14ac:dyDescent="0.25">
      <c r="B1379" s="254"/>
      <c r="C1379" s="173" t="str">
        <f>IFERROR(VLOOKUP(D1378,'1. Desarrollo e Innov. Curricu.'!$F:$G,2,FALSE),IFERROR(VLOOKUP(D1378,'2. Investigación Científica'!$F:$G,2,FALSE),IFERROR(VLOOKUP(D1378,'3. Vinculación Univ. Sociedad'!$F:$G,2,FALSE),IFERROR(VLOOKUP(D1378,'4. Docencia y Profesorado Univ.'!$F:$G,2,FALSE),IFERROR(VLOOKUP(D1378,'5. Estudiantes y Graduados'!$F:$G,2,FALSE),IFERROR(VLOOKUP(D1378,'11. Gestion Administrativa'!$F:$G,2,FALSE),IFERROR(VLOOKUP(D1378,'13. Gestión Académica'!$F:$G,2,FALSE),IFERROR(VLOOKUP(D1378,'9. Asegura. de la Calid. y M'!$F:$G,2,FALSE),IFERROR(VLOOKUP(D1378,'6. Gestión del Conocimiento'!$F:$G,2,FALSE),IFERROR(VLOOKUP(D1378,'15. Gobernabilidad y Proceso...'!$F:$G,2,FALSE),IFERROR(VLOOKUP(D1378,'12. Gestión del Talento Humano'!$F:$G,2,FALSE),IFERROR(VLOOKUP(D1378,'14. Internacional... de la E.S.'!$F:$G,2,FALSE),IFERROR(VLOOKUP(D1378,'10. Posgrado'!$F:$G,2,FALSE),IFERROR(VLOOKUP(D1378,'17. Gestión TIC'!$F:$G,2,FALSE),IFERROR(VLOOKUP(D1378,'16. Desa. del Sistema Educ.Sup.'!$F:$G,2,FALSE),IFERROR(VLOOKUP(D1378,'8. Cultura de Inno. Insti...'!$F:$G,2,FALSE),VLOOKUP(D1378,'7. Lo Esencial de la Reforma U.'!$F:$G,2,0)))))))))))))))))</f>
        <v>3. Certificar a 60 docentes del Dpto. de Lenguas y Culturas Extranjeras en dominio de las lenguas inglés y francés  ( Aprox. 191,000.00 lempiras)</v>
      </c>
      <c r="D1379" s="31"/>
      <c r="E1379" s="84"/>
      <c r="F1379" s="84"/>
      <c r="G1379" s="84"/>
      <c r="H1379" s="69"/>
      <c r="I1379" s="69"/>
      <c r="J1379" s="69"/>
      <c r="K1379" s="102"/>
    </row>
    <row r="1380" spans="2:11" ht="15.75" thickBot="1" x14ac:dyDescent="0.3">
      <c r="B1380" s="254"/>
      <c r="C1380" s="254"/>
      <c r="D1380" s="254"/>
      <c r="E1380" s="254"/>
      <c r="F1380" s="84"/>
      <c r="G1380" s="69"/>
      <c r="H1380" s="69"/>
      <c r="I1380" s="69"/>
      <c r="J1380" s="254"/>
      <c r="K1380" s="254"/>
    </row>
    <row r="1381" spans="2:11" ht="30.75" thickBot="1" x14ac:dyDescent="0.3">
      <c r="B1381" s="254"/>
      <c r="C1381" s="117" t="s">
        <v>1311</v>
      </c>
      <c r="D1381" s="117" t="s">
        <v>99</v>
      </c>
      <c r="E1381" s="124" t="s">
        <v>1313</v>
      </c>
      <c r="F1381" s="123" t="s">
        <v>1314</v>
      </c>
      <c r="G1381" s="121" t="s">
        <v>1315</v>
      </c>
      <c r="H1381" s="124" t="s">
        <v>1316</v>
      </c>
      <c r="I1381" s="121" t="s">
        <v>711</v>
      </c>
      <c r="J1381" s="121" t="s">
        <v>1317</v>
      </c>
      <c r="K1381" s="121" t="s">
        <v>1318</v>
      </c>
    </row>
    <row r="1382" spans="2:11" hidden="1" x14ac:dyDescent="0.25">
      <c r="B1382" s="254"/>
      <c r="C1382" s="183" t="s">
        <v>1284</v>
      </c>
      <c r="D1382" s="184"/>
      <c r="E1382" s="182">
        <f>HLOOKUP(C1382,$AH$2:$BU$3,2,0)</f>
        <v>620</v>
      </c>
      <c r="F1382" s="87">
        <f t="shared" ref="F1382:F1416" si="67">D1382*E1382</f>
        <v>0</v>
      </c>
      <c r="G1382" s="146"/>
      <c r="H1382" s="130"/>
      <c r="I1382" s="118" t="e">
        <f>VLOOKUP(H1382,Presupuesto!$B$11:$C$565,2,0)</f>
        <v>#N/A</v>
      </c>
      <c r="J1382" s="181" t="s">
        <v>81</v>
      </c>
      <c r="K1382" s="88" t="s">
        <v>719</v>
      </c>
    </row>
    <row r="1383" spans="2:11" x14ac:dyDescent="0.25">
      <c r="B1383" s="254"/>
      <c r="C1383" s="129" t="s">
        <v>1444</v>
      </c>
      <c r="D1383" s="144">
        <v>60</v>
      </c>
      <c r="E1383" s="112">
        <v>3183.33</v>
      </c>
      <c r="F1383" s="87">
        <f t="shared" si="67"/>
        <v>190999.8</v>
      </c>
      <c r="G1383" s="146" t="s">
        <v>703</v>
      </c>
      <c r="H1383" s="130" t="s">
        <v>323</v>
      </c>
      <c r="I1383" s="118" t="str">
        <f>VLOOKUP(H1383,Presupuesto!$B$11:$C$565,2,0)</f>
        <v>OTROS SERVICIOS COMERCIALES Y FINANCIEROS</v>
      </c>
      <c r="J1383" s="88" t="str">
        <f>$J$722</f>
        <v>Lo Esencial de la Reforma Universitaria</v>
      </c>
      <c r="K1383" s="88" t="s">
        <v>723</v>
      </c>
    </row>
    <row r="1384" spans="2:11" hidden="1" x14ac:dyDescent="0.25">
      <c r="B1384" s="254"/>
      <c r="C1384" s="129"/>
      <c r="D1384" s="144"/>
      <c r="E1384" s="112"/>
      <c r="F1384" s="87">
        <f t="shared" si="67"/>
        <v>0</v>
      </c>
      <c r="G1384" s="146"/>
      <c r="H1384" s="130"/>
      <c r="I1384" s="118" t="e">
        <f>VLOOKUP(H1384,Presupuesto!$B$11:$C$565,2,0)</f>
        <v>#N/A</v>
      </c>
      <c r="J1384" s="88" t="str">
        <f t="shared" ref="J1384:J1416" si="68">$J$722</f>
        <v>Lo Esencial de la Reforma Universitaria</v>
      </c>
      <c r="K1384" s="88" t="s">
        <v>720</v>
      </c>
    </row>
    <row r="1385" spans="2:11" hidden="1" x14ac:dyDescent="0.25">
      <c r="B1385" s="254"/>
      <c r="C1385" s="129"/>
      <c r="D1385" s="144"/>
      <c r="E1385" s="112"/>
      <c r="F1385" s="87">
        <f t="shared" si="67"/>
        <v>0</v>
      </c>
      <c r="G1385" s="146"/>
      <c r="H1385" s="130"/>
      <c r="I1385" s="118" t="e">
        <f>VLOOKUP(H1385,Presupuesto!$B$11:$C$565,2,0)</f>
        <v>#N/A</v>
      </c>
      <c r="J1385" s="88" t="str">
        <f t="shared" si="68"/>
        <v>Lo Esencial de la Reforma Universitaria</v>
      </c>
      <c r="K1385" s="88" t="s">
        <v>720</v>
      </c>
    </row>
    <row r="1386" spans="2:11" hidden="1" x14ac:dyDescent="0.25">
      <c r="B1386" s="254"/>
      <c r="C1386" s="129"/>
      <c r="D1386" s="144"/>
      <c r="E1386" s="112"/>
      <c r="F1386" s="87">
        <f t="shared" si="67"/>
        <v>0</v>
      </c>
      <c r="G1386" s="146"/>
      <c r="H1386" s="130"/>
      <c r="I1386" s="118" t="e">
        <f>VLOOKUP(H1386,Presupuesto!$B$11:$C$565,2,0)</f>
        <v>#N/A</v>
      </c>
      <c r="J1386" s="88" t="str">
        <f t="shared" si="68"/>
        <v>Lo Esencial de la Reforma Universitaria</v>
      </c>
      <c r="K1386" s="88" t="s">
        <v>720</v>
      </c>
    </row>
    <row r="1387" spans="2:11" hidden="1" x14ac:dyDescent="0.25">
      <c r="B1387" s="254"/>
      <c r="C1387" s="129"/>
      <c r="D1387" s="144"/>
      <c r="E1387" s="112"/>
      <c r="F1387" s="87">
        <f t="shared" si="67"/>
        <v>0</v>
      </c>
      <c r="G1387" s="146"/>
      <c r="H1387" s="130"/>
      <c r="I1387" s="118" t="e">
        <f>VLOOKUP(H1387,Presupuesto!$B$11:$C$565,2,0)</f>
        <v>#N/A</v>
      </c>
      <c r="J1387" s="88" t="str">
        <f t="shared" si="68"/>
        <v>Lo Esencial de la Reforma Universitaria</v>
      </c>
      <c r="K1387" s="88" t="s">
        <v>729</v>
      </c>
    </row>
    <row r="1388" spans="2:11" hidden="1" x14ac:dyDescent="0.25">
      <c r="B1388" s="254"/>
      <c r="C1388" s="129"/>
      <c r="D1388" s="144"/>
      <c r="E1388" s="112"/>
      <c r="F1388" s="87">
        <f t="shared" si="67"/>
        <v>0</v>
      </c>
      <c r="G1388" s="146"/>
      <c r="H1388" s="130"/>
      <c r="I1388" s="118" t="e">
        <f>VLOOKUP(H1388,Presupuesto!$B$11:$C$565,2,0)</f>
        <v>#N/A</v>
      </c>
      <c r="J1388" s="88" t="str">
        <f t="shared" si="68"/>
        <v>Lo Esencial de la Reforma Universitaria</v>
      </c>
      <c r="K1388" s="88" t="s">
        <v>720</v>
      </c>
    </row>
    <row r="1389" spans="2:11" hidden="1" x14ac:dyDescent="0.25">
      <c r="B1389" s="254"/>
      <c r="C1389" s="129"/>
      <c r="D1389" s="144"/>
      <c r="E1389" s="112"/>
      <c r="F1389" s="87">
        <f t="shared" si="67"/>
        <v>0</v>
      </c>
      <c r="G1389" s="146"/>
      <c r="H1389" s="130"/>
      <c r="I1389" s="118" t="e">
        <f>VLOOKUP(H1389,Presupuesto!$B$11:$C$565,2,0)</f>
        <v>#N/A</v>
      </c>
      <c r="J1389" s="88" t="str">
        <f t="shared" si="68"/>
        <v>Lo Esencial de la Reforma Universitaria</v>
      </c>
      <c r="K1389" s="88" t="s">
        <v>720</v>
      </c>
    </row>
    <row r="1390" spans="2:11" hidden="1" x14ac:dyDescent="0.25">
      <c r="B1390" s="254"/>
      <c r="C1390" s="129"/>
      <c r="D1390" s="144"/>
      <c r="E1390" s="112"/>
      <c r="F1390" s="87">
        <f t="shared" si="67"/>
        <v>0</v>
      </c>
      <c r="G1390" s="146"/>
      <c r="H1390" s="130"/>
      <c r="I1390" s="118" t="e">
        <f>VLOOKUP(H1390,Presupuesto!$B$11:$C$565,2,0)</f>
        <v>#N/A</v>
      </c>
      <c r="J1390" s="88" t="str">
        <f t="shared" si="68"/>
        <v>Lo Esencial de la Reforma Universitaria</v>
      </c>
      <c r="K1390" s="88" t="s">
        <v>720</v>
      </c>
    </row>
    <row r="1391" spans="2:11" hidden="1" x14ac:dyDescent="0.25">
      <c r="B1391" s="254"/>
      <c r="C1391" s="129"/>
      <c r="D1391" s="144"/>
      <c r="E1391" s="112"/>
      <c r="F1391" s="87">
        <f t="shared" si="67"/>
        <v>0</v>
      </c>
      <c r="G1391" s="146"/>
      <c r="H1391" s="130"/>
      <c r="I1391" s="118" t="e">
        <f>VLOOKUP(H1391,Presupuesto!$B$11:$C$565,2,0)</f>
        <v>#N/A</v>
      </c>
      <c r="J1391" s="88" t="str">
        <f t="shared" si="68"/>
        <v>Lo Esencial de la Reforma Universitaria</v>
      </c>
      <c r="K1391" s="88" t="s">
        <v>720</v>
      </c>
    </row>
    <row r="1392" spans="2:11" hidden="1" x14ac:dyDescent="0.25">
      <c r="B1392" s="254"/>
      <c r="C1392" s="129"/>
      <c r="D1392" s="144"/>
      <c r="E1392" s="112"/>
      <c r="F1392" s="87">
        <f t="shared" si="67"/>
        <v>0</v>
      </c>
      <c r="G1392" s="146"/>
      <c r="H1392" s="130"/>
      <c r="I1392" s="118" t="e">
        <f>VLOOKUP(H1392,Presupuesto!$B$11:$C$565,2,0)</f>
        <v>#N/A</v>
      </c>
      <c r="J1392" s="88" t="str">
        <f t="shared" si="68"/>
        <v>Lo Esencial de la Reforma Universitaria</v>
      </c>
      <c r="K1392" s="88" t="s">
        <v>720</v>
      </c>
    </row>
    <row r="1393" spans="2:11" hidden="1" x14ac:dyDescent="0.25">
      <c r="B1393" s="254"/>
      <c r="C1393" s="129"/>
      <c r="D1393" s="144"/>
      <c r="E1393" s="112"/>
      <c r="F1393" s="87">
        <f t="shared" si="67"/>
        <v>0</v>
      </c>
      <c r="G1393" s="146"/>
      <c r="H1393" s="130"/>
      <c r="I1393" s="118" t="e">
        <f>VLOOKUP(H1393,Presupuesto!$B$11:$C$565,2,0)</f>
        <v>#N/A</v>
      </c>
      <c r="J1393" s="88" t="str">
        <f t="shared" si="68"/>
        <v>Lo Esencial de la Reforma Universitaria</v>
      </c>
      <c r="K1393" s="88" t="s">
        <v>720</v>
      </c>
    </row>
    <row r="1394" spans="2:11" hidden="1" x14ac:dyDescent="0.25">
      <c r="B1394" s="254"/>
      <c r="C1394" s="129"/>
      <c r="D1394" s="144"/>
      <c r="E1394" s="112"/>
      <c r="F1394" s="87">
        <f t="shared" si="67"/>
        <v>0</v>
      </c>
      <c r="G1394" s="146"/>
      <c r="H1394" s="130"/>
      <c r="I1394" s="118" t="e">
        <f>VLOOKUP(H1394,Presupuesto!$B$11:$C$565,2,0)</f>
        <v>#N/A</v>
      </c>
      <c r="J1394" s="88" t="str">
        <f t="shared" si="68"/>
        <v>Lo Esencial de la Reforma Universitaria</v>
      </c>
      <c r="K1394" s="88" t="s">
        <v>720</v>
      </c>
    </row>
    <row r="1395" spans="2:11" hidden="1" x14ac:dyDescent="0.25">
      <c r="B1395" s="254"/>
      <c r="C1395" s="129"/>
      <c r="D1395" s="144"/>
      <c r="E1395" s="112"/>
      <c r="F1395" s="87">
        <f t="shared" si="67"/>
        <v>0</v>
      </c>
      <c r="G1395" s="146"/>
      <c r="H1395" s="130"/>
      <c r="I1395" s="118" t="e">
        <f>VLOOKUP(H1395,Presupuesto!$B$11:$C$565,2,0)</f>
        <v>#N/A</v>
      </c>
      <c r="J1395" s="88" t="str">
        <f t="shared" si="68"/>
        <v>Lo Esencial de la Reforma Universitaria</v>
      </c>
      <c r="K1395" s="88" t="s">
        <v>720</v>
      </c>
    </row>
    <row r="1396" spans="2:11" hidden="1" x14ac:dyDescent="0.25">
      <c r="B1396" s="254"/>
      <c r="C1396" s="129"/>
      <c r="D1396" s="144"/>
      <c r="E1396" s="112"/>
      <c r="F1396" s="87">
        <f t="shared" si="67"/>
        <v>0</v>
      </c>
      <c r="G1396" s="146"/>
      <c r="H1396" s="130"/>
      <c r="I1396" s="118" t="e">
        <f>VLOOKUP(H1396,Presupuesto!$B$11:$C$565,2,0)</f>
        <v>#N/A</v>
      </c>
      <c r="J1396" s="88" t="str">
        <f t="shared" si="68"/>
        <v>Lo Esencial de la Reforma Universitaria</v>
      </c>
      <c r="K1396" s="88" t="s">
        <v>720</v>
      </c>
    </row>
    <row r="1397" spans="2:11" hidden="1" x14ac:dyDescent="0.25">
      <c r="B1397" s="254"/>
      <c r="C1397" s="129"/>
      <c r="D1397" s="144"/>
      <c r="E1397" s="112"/>
      <c r="F1397" s="87">
        <f t="shared" si="67"/>
        <v>0</v>
      </c>
      <c r="G1397" s="146"/>
      <c r="H1397" s="130"/>
      <c r="I1397" s="118" t="e">
        <f>VLOOKUP(H1397,Presupuesto!$B$11:$C$565,2,0)</f>
        <v>#N/A</v>
      </c>
      <c r="J1397" s="88" t="str">
        <f t="shared" si="68"/>
        <v>Lo Esencial de la Reforma Universitaria</v>
      </c>
      <c r="K1397" s="88" t="s">
        <v>720</v>
      </c>
    </row>
    <row r="1398" spans="2:11" hidden="1" x14ac:dyDescent="0.25">
      <c r="B1398" s="254"/>
      <c r="C1398" s="129"/>
      <c r="D1398" s="144"/>
      <c r="E1398" s="112"/>
      <c r="F1398" s="87">
        <f t="shared" si="67"/>
        <v>0</v>
      </c>
      <c r="G1398" s="146"/>
      <c r="H1398" s="130"/>
      <c r="I1398" s="118" t="e">
        <f>VLOOKUP(H1398,Presupuesto!$B$11:$C$565,2,0)</f>
        <v>#N/A</v>
      </c>
      <c r="J1398" s="88" t="str">
        <f t="shared" si="68"/>
        <v>Lo Esencial de la Reforma Universitaria</v>
      </c>
      <c r="K1398" s="88" t="s">
        <v>720</v>
      </c>
    </row>
    <row r="1399" spans="2:11" hidden="1" x14ac:dyDescent="0.25">
      <c r="B1399" s="254"/>
      <c r="C1399" s="129"/>
      <c r="D1399" s="144"/>
      <c r="E1399" s="112"/>
      <c r="F1399" s="87">
        <f t="shared" si="67"/>
        <v>0</v>
      </c>
      <c r="G1399" s="146"/>
      <c r="H1399" s="130"/>
      <c r="I1399" s="118" t="e">
        <f>VLOOKUP(H1399,Presupuesto!$B$11:$C$565,2,0)</f>
        <v>#N/A</v>
      </c>
      <c r="J1399" s="88" t="str">
        <f t="shared" si="68"/>
        <v>Lo Esencial de la Reforma Universitaria</v>
      </c>
      <c r="K1399" s="88" t="s">
        <v>720</v>
      </c>
    </row>
    <row r="1400" spans="2:11" hidden="1" x14ac:dyDescent="0.25">
      <c r="B1400" s="254"/>
      <c r="C1400" s="129"/>
      <c r="D1400" s="144"/>
      <c r="E1400" s="112"/>
      <c r="F1400" s="87">
        <f t="shared" si="67"/>
        <v>0</v>
      </c>
      <c r="G1400" s="146"/>
      <c r="H1400" s="130"/>
      <c r="I1400" s="118" t="e">
        <f>VLOOKUP(H1400,Presupuesto!$B$11:$C$565,2,0)</f>
        <v>#N/A</v>
      </c>
      <c r="J1400" s="88" t="str">
        <f t="shared" si="68"/>
        <v>Lo Esencial de la Reforma Universitaria</v>
      </c>
      <c r="K1400" s="88" t="s">
        <v>720</v>
      </c>
    </row>
    <row r="1401" spans="2:11" hidden="1" x14ac:dyDescent="0.25">
      <c r="B1401" s="254"/>
      <c r="C1401" s="129"/>
      <c r="D1401" s="144"/>
      <c r="E1401" s="112"/>
      <c r="F1401" s="87">
        <f t="shared" si="67"/>
        <v>0</v>
      </c>
      <c r="G1401" s="146"/>
      <c r="H1401" s="130"/>
      <c r="I1401" s="118" t="e">
        <f>VLOOKUP(H1401,Presupuesto!$B$11:$C$565,2,0)</f>
        <v>#N/A</v>
      </c>
      <c r="J1401" s="88" t="str">
        <f t="shared" si="68"/>
        <v>Lo Esencial de la Reforma Universitaria</v>
      </c>
      <c r="K1401" s="88" t="s">
        <v>720</v>
      </c>
    </row>
    <row r="1402" spans="2:11" hidden="1" x14ac:dyDescent="0.25">
      <c r="B1402" s="254"/>
      <c r="C1402" s="129"/>
      <c r="D1402" s="144"/>
      <c r="E1402" s="112"/>
      <c r="F1402" s="87">
        <f t="shared" si="67"/>
        <v>0</v>
      </c>
      <c r="G1402" s="146"/>
      <c r="H1402" s="130"/>
      <c r="I1402" s="118" t="e">
        <f>VLOOKUP(H1402,Presupuesto!$B$11:$C$565,2,0)</f>
        <v>#N/A</v>
      </c>
      <c r="J1402" s="88" t="str">
        <f t="shared" si="68"/>
        <v>Lo Esencial de la Reforma Universitaria</v>
      </c>
      <c r="K1402" s="88" t="s">
        <v>720</v>
      </c>
    </row>
    <row r="1403" spans="2:11" hidden="1" x14ac:dyDescent="0.25">
      <c r="B1403" s="254"/>
      <c r="C1403" s="129"/>
      <c r="D1403" s="144"/>
      <c r="E1403" s="112"/>
      <c r="F1403" s="87">
        <f t="shared" si="67"/>
        <v>0</v>
      </c>
      <c r="G1403" s="146"/>
      <c r="H1403" s="130"/>
      <c r="I1403" s="118" t="e">
        <f>VLOOKUP(H1403,Presupuesto!$B$11:$C$565,2,0)</f>
        <v>#N/A</v>
      </c>
      <c r="J1403" s="88" t="str">
        <f t="shared" si="68"/>
        <v>Lo Esencial de la Reforma Universitaria</v>
      </c>
      <c r="K1403" s="88" t="s">
        <v>720</v>
      </c>
    </row>
    <row r="1404" spans="2:11" hidden="1" x14ac:dyDescent="0.25">
      <c r="B1404" s="254"/>
      <c r="C1404" s="131"/>
      <c r="D1404" s="137"/>
      <c r="E1404" s="108"/>
      <c r="F1404" s="87">
        <f t="shared" si="67"/>
        <v>0</v>
      </c>
      <c r="G1404" s="146"/>
      <c r="H1404" s="132"/>
      <c r="I1404" s="118" t="e">
        <f>VLOOKUP(H1404,Presupuesto!$B$11:$C$565,2,0)</f>
        <v>#N/A</v>
      </c>
      <c r="J1404" s="88" t="str">
        <f t="shared" si="68"/>
        <v>Lo Esencial de la Reforma Universitaria</v>
      </c>
      <c r="K1404" s="88" t="s">
        <v>720</v>
      </c>
    </row>
    <row r="1405" spans="2:11" hidden="1" x14ac:dyDescent="0.25">
      <c r="B1405" s="254"/>
      <c r="C1405" s="131"/>
      <c r="D1405" s="137"/>
      <c r="E1405" s="108"/>
      <c r="F1405" s="87">
        <f t="shared" si="67"/>
        <v>0</v>
      </c>
      <c r="G1405" s="146"/>
      <c r="H1405" s="132"/>
      <c r="I1405" s="118" t="e">
        <f>VLOOKUP(H1405,Presupuesto!$B$11:$C$565,2,0)</f>
        <v>#N/A</v>
      </c>
      <c r="J1405" s="88" t="str">
        <f t="shared" si="68"/>
        <v>Lo Esencial de la Reforma Universitaria</v>
      </c>
      <c r="K1405" s="88" t="s">
        <v>720</v>
      </c>
    </row>
    <row r="1406" spans="2:11" hidden="1" x14ac:dyDescent="0.25">
      <c r="B1406" s="254"/>
      <c r="C1406" s="131"/>
      <c r="D1406" s="137"/>
      <c r="E1406" s="108"/>
      <c r="F1406" s="87">
        <f t="shared" si="67"/>
        <v>0</v>
      </c>
      <c r="G1406" s="146"/>
      <c r="H1406" s="132"/>
      <c r="I1406" s="118" t="e">
        <f>VLOOKUP(H1406,Presupuesto!$B$11:$C$565,2,0)</f>
        <v>#N/A</v>
      </c>
      <c r="J1406" s="88" t="str">
        <f t="shared" si="68"/>
        <v>Lo Esencial de la Reforma Universitaria</v>
      </c>
      <c r="K1406" s="88" t="s">
        <v>720</v>
      </c>
    </row>
    <row r="1407" spans="2:11" hidden="1" x14ac:dyDescent="0.25">
      <c r="B1407" s="254"/>
      <c r="C1407" s="131"/>
      <c r="D1407" s="137"/>
      <c r="E1407" s="108"/>
      <c r="F1407" s="87">
        <f t="shared" si="67"/>
        <v>0</v>
      </c>
      <c r="G1407" s="146"/>
      <c r="H1407" s="132"/>
      <c r="I1407" s="118" t="e">
        <f>VLOOKUP(H1407,Presupuesto!$B$11:$C$565,2,0)</f>
        <v>#N/A</v>
      </c>
      <c r="J1407" s="88" t="str">
        <f t="shared" si="68"/>
        <v>Lo Esencial de la Reforma Universitaria</v>
      </c>
      <c r="K1407" s="88" t="s">
        <v>720</v>
      </c>
    </row>
    <row r="1408" spans="2:11" hidden="1" x14ac:dyDescent="0.25">
      <c r="B1408" s="254"/>
      <c r="C1408" s="131"/>
      <c r="D1408" s="137"/>
      <c r="E1408" s="108"/>
      <c r="F1408" s="87">
        <f t="shared" si="67"/>
        <v>0</v>
      </c>
      <c r="G1408" s="146"/>
      <c r="H1408" s="132"/>
      <c r="I1408" s="118" t="e">
        <f>VLOOKUP(H1408,Presupuesto!$B$11:$C$565,2,0)</f>
        <v>#N/A</v>
      </c>
      <c r="J1408" s="88" t="str">
        <f t="shared" si="68"/>
        <v>Lo Esencial de la Reforma Universitaria</v>
      </c>
      <c r="K1408" s="88" t="s">
        <v>720</v>
      </c>
    </row>
    <row r="1409" spans="2:11" hidden="1" x14ac:dyDescent="0.25">
      <c r="B1409" s="254"/>
      <c r="C1409" s="131"/>
      <c r="D1409" s="137"/>
      <c r="E1409" s="108"/>
      <c r="F1409" s="87">
        <f t="shared" si="67"/>
        <v>0</v>
      </c>
      <c r="G1409" s="146"/>
      <c r="H1409" s="132"/>
      <c r="I1409" s="118" t="e">
        <f>VLOOKUP(H1409,Presupuesto!$B$11:$C$565,2,0)</f>
        <v>#N/A</v>
      </c>
      <c r="J1409" s="88" t="str">
        <f t="shared" si="68"/>
        <v>Lo Esencial de la Reforma Universitaria</v>
      </c>
      <c r="K1409" s="88" t="s">
        <v>720</v>
      </c>
    </row>
    <row r="1410" spans="2:11" hidden="1" x14ac:dyDescent="0.25">
      <c r="B1410" s="254"/>
      <c r="C1410" s="131"/>
      <c r="D1410" s="137"/>
      <c r="E1410" s="108"/>
      <c r="F1410" s="87">
        <f t="shared" si="67"/>
        <v>0</v>
      </c>
      <c r="G1410" s="146"/>
      <c r="H1410" s="132"/>
      <c r="I1410" s="118" t="e">
        <f>VLOOKUP(H1410,Presupuesto!$B$11:$C$565,2,0)</f>
        <v>#N/A</v>
      </c>
      <c r="J1410" s="88" t="str">
        <f t="shared" si="68"/>
        <v>Lo Esencial de la Reforma Universitaria</v>
      </c>
      <c r="K1410" s="88" t="s">
        <v>720</v>
      </c>
    </row>
    <row r="1411" spans="2:11" hidden="1" x14ac:dyDescent="0.25">
      <c r="B1411" s="254"/>
      <c r="C1411" s="131"/>
      <c r="D1411" s="137"/>
      <c r="E1411" s="108"/>
      <c r="F1411" s="87">
        <f t="shared" si="67"/>
        <v>0</v>
      </c>
      <c r="G1411" s="146"/>
      <c r="H1411" s="132"/>
      <c r="I1411" s="118" t="e">
        <f>VLOOKUP(H1411,Presupuesto!$B$11:$C$565,2,0)</f>
        <v>#N/A</v>
      </c>
      <c r="J1411" s="88" t="str">
        <f t="shared" si="68"/>
        <v>Lo Esencial de la Reforma Universitaria</v>
      </c>
      <c r="K1411" s="88" t="s">
        <v>720</v>
      </c>
    </row>
    <row r="1412" spans="2:11" hidden="1" x14ac:dyDescent="0.25">
      <c r="B1412" s="254"/>
      <c r="C1412" s="133"/>
      <c r="D1412" s="137"/>
      <c r="E1412" s="108"/>
      <c r="F1412" s="87">
        <f t="shared" si="67"/>
        <v>0</v>
      </c>
      <c r="G1412" s="146"/>
      <c r="H1412" s="134"/>
      <c r="I1412" s="118" t="e">
        <f>VLOOKUP(H1412,Presupuesto!$B$11:$C$565,2,0)</f>
        <v>#N/A</v>
      </c>
      <c r="J1412" s="88" t="str">
        <f t="shared" si="68"/>
        <v>Lo Esencial de la Reforma Universitaria</v>
      </c>
      <c r="K1412" s="88" t="s">
        <v>732</v>
      </c>
    </row>
    <row r="1413" spans="2:11" hidden="1" x14ac:dyDescent="0.25">
      <c r="B1413" s="254"/>
      <c r="C1413" s="133"/>
      <c r="D1413" s="137"/>
      <c r="E1413" s="108"/>
      <c r="F1413" s="87">
        <f t="shared" si="67"/>
        <v>0</v>
      </c>
      <c r="G1413" s="146"/>
      <c r="H1413" s="134"/>
      <c r="I1413" s="118" t="e">
        <f>VLOOKUP(H1413,Presupuesto!$B$11:$C$565,2,0)</f>
        <v>#N/A</v>
      </c>
      <c r="J1413" s="88" t="str">
        <f t="shared" si="68"/>
        <v>Lo Esencial de la Reforma Universitaria</v>
      </c>
      <c r="K1413" s="88" t="s">
        <v>720</v>
      </c>
    </row>
    <row r="1414" spans="2:11" hidden="1" x14ac:dyDescent="0.25">
      <c r="B1414" s="254"/>
      <c r="C1414" s="133"/>
      <c r="D1414" s="137"/>
      <c r="E1414" s="108"/>
      <c r="F1414" s="87">
        <f t="shared" si="67"/>
        <v>0</v>
      </c>
      <c r="G1414" s="146"/>
      <c r="H1414" s="134"/>
      <c r="I1414" s="118" t="e">
        <f>VLOOKUP(H1414,Presupuesto!$B$11:$C$565,2,0)</f>
        <v>#N/A</v>
      </c>
      <c r="J1414" s="88" t="str">
        <f t="shared" si="68"/>
        <v>Lo Esencial de la Reforma Universitaria</v>
      </c>
      <c r="K1414" s="88" t="s">
        <v>720</v>
      </c>
    </row>
    <row r="1415" spans="2:11" hidden="1" x14ac:dyDescent="0.25">
      <c r="B1415" s="254"/>
      <c r="C1415" s="133"/>
      <c r="D1415" s="137"/>
      <c r="E1415" s="108"/>
      <c r="F1415" s="87">
        <f t="shared" si="67"/>
        <v>0</v>
      </c>
      <c r="G1415" s="146"/>
      <c r="H1415" s="134"/>
      <c r="I1415" s="118" t="e">
        <f>VLOOKUP(H1415,Presupuesto!$B$11:$C$565,2,0)</f>
        <v>#N/A</v>
      </c>
      <c r="J1415" s="88" t="str">
        <f t="shared" si="68"/>
        <v>Lo Esencial de la Reforma Universitaria</v>
      </c>
      <c r="K1415" s="88" t="s">
        <v>720</v>
      </c>
    </row>
    <row r="1416" spans="2:11" ht="15.75" hidden="1" thickBot="1" x14ac:dyDescent="0.3">
      <c r="B1416" s="254"/>
      <c r="C1416" s="135"/>
      <c r="D1416" s="145"/>
      <c r="E1416" s="93"/>
      <c r="F1416" s="95">
        <f t="shared" si="67"/>
        <v>0</v>
      </c>
      <c r="G1416" s="147"/>
      <c r="H1416" s="136"/>
      <c r="I1416" s="120" t="e">
        <f>VLOOKUP(H1416,Presupuesto!$B$11:$C$565,2,0)</f>
        <v>#N/A</v>
      </c>
      <c r="J1416" s="96" t="str">
        <f t="shared" si="68"/>
        <v>Lo Esencial de la Reforma Universitaria</v>
      </c>
      <c r="K1416" s="113" t="s">
        <v>719</v>
      </c>
    </row>
    <row r="1417" spans="2:11" x14ac:dyDescent="0.25">
      <c r="B1417" s="254"/>
      <c r="C1417" s="254"/>
      <c r="D1417" s="254"/>
      <c r="E1417" s="254"/>
      <c r="F1417" s="254"/>
      <c r="G1417" s="243"/>
      <c r="H1417" s="254"/>
      <c r="I1417" s="254"/>
      <c r="J1417" s="254"/>
      <c r="K1417" s="254"/>
    </row>
    <row r="1418" spans="2:11" ht="15.75" thickBot="1" x14ac:dyDescent="0.3">
      <c r="B1418" s="254"/>
      <c r="C1418" s="254"/>
      <c r="D1418" s="254"/>
      <c r="E1418" s="254"/>
      <c r="F1418" s="82"/>
      <c r="G1418" s="81"/>
      <c r="H1418" s="82"/>
      <c r="I1418" s="82"/>
      <c r="J1418" s="254"/>
      <c r="K1418" s="254"/>
    </row>
    <row r="1419" spans="2:11" ht="15.75" thickBot="1" x14ac:dyDescent="0.3">
      <c r="B1419" s="254"/>
      <c r="C1419" s="143" t="s">
        <v>1385</v>
      </c>
      <c r="D1419" s="231">
        <f>SUM(F1426:F1460)</f>
        <v>131955</v>
      </c>
      <c r="E1419" s="254"/>
      <c r="F1419" s="68"/>
      <c r="G1419" s="72"/>
      <c r="H1419" s="68"/>
      <c r="I1419" s="68"/>
      <c r="J1419" s="254"/>
      <c r="K1419" s="254"/>
    </row>
    <row r="1420" spans="2:11" x14ac:dyDescent="0.25">
      <c r="B1420" s="254"/>
      <c r="C1420" s="68"/>
      <c r="D1420" s="31"/>
      <c r="E1420" s="84"/>
      <c r="F1420" s="84"/>
      <c r="G1420" s="84"/>
      <c r="H1420" s="69"/>
      <c r="I1420" s="69"/>
      <c r="J1420" s="69"/>
      <c r="K1420" s="102"/>
    </row>
    <row r="1421" spans="2:11" x14ac:dyDescent="0.25">
      <c r="B1421" s="254"/>
      <c r="C1421" s="68"/>
      <c r="D1421" s="31"/>
      <c r="E1421" s="84"/>
      <c r="F1421" s="84"/>
      <c r="G1421" s="84"/>
      <c r="H1421" s="69"/>
      <c r="I1421" s="69"/>
      <c r="J1421" s="69"/>
      <c r="K1421" s="102"/>
    </row>
    <row r="1422" spans="2:11" ht="15.75" x14ac:dyDescent="0.25">
      <c r="B1422" s="254"/>
      <c r="C1422" s="172" t="s">
        <v>1309</v>
      </c>
      <c r="D1422" s="230" t="s">
        <v>1445</v>
      </c>
      <c r="E1422" s="84"/>
      <c r="F1422" s="84"/>
      <c r="G1422" s="84"/>
      <c r="H1422" s="69"/>
      <c r="I1422" s="69"/>
      <c r="J1422" s="69"/>
      <c r="K1422" s="102"/>
    </row>
    <row r="1423" spans="2:11" ht="18.75" x14ac:dyDescent="0.25">
      <c r="B1423" s="254"/>
      <c r="C1423" s="173" t="str">
        <f>IFERROR(VLOOKUP(D1422,'1. Desarrollo e Innov. Curricu.'!$F:$G,2,FALSE),IFERROR(VLOOKUP(D1422,'2. Investigación Científica'!$F:$G,2,FALSE),IFERROR(VLOOKUP(D1422,'3. Vinculación Univ. Sociedad'!$F:$G,2,FALSE),IFERROR(VLOOKUP(D1422,'4. Docencia y Profesorado Univ.'!$F:$G,2,FALSE),IFERROR(VLOOKUP(D1422,'5. Estudiantes y Graduados'!$F:$G,2,FALSE),IFERROR(VLOOKUP(D1422,'11. Gestion Administrativa'!$F:$G,2,FALSE),IFERROR(VLOOKUP(D1422,'13. Gestión Académica'!$F:$G,2,FALSE),IFERROR(VLOOKUP(D1422,'9. Asegura. de la Calid. y M'!$F:$G,2,FALSE),IFERROR(VLOOKUP(D1422,'6. Gestión del Conocimiento'!$F:$G,2,FALSE),IFERROR(VLOOKUP(D1422,'15. Gobernabilidad y Proceso...'!$F:$G,2,FALSE),IFERROR(VLOOKUP(D1422,'12. Gestión del Talento Humano'!$F:$G,2,FALSE),IFERROR(VLOOKUP(D1422,'14. Internacional... de la E.S.'!$F:$G,2,FALSE),IFERROR(VLOOKUP(D1422,'10. Posgrado'!$F:$G,2,FALSE),IFERROR(VLOOKUP(D1422,'17. Gestión TIC'!$F:$G,2,FALSE),IFERROR(VLOOKUP(D1422,'16. Desa. del Sistema Educ.Sup.'!$F:$G,2,FALSE),IFERROR(VLOOKUP(D1422,'8. Cultura de Inno. Insti...'!$F:$G,2,FALSE),VLOOKUP(D1422,'7. Lo Esencial de la Reforma U.'!$F:$G,2,0)))))))))))))))))</f>
        <v>3. Gestionar la movilidad de alrededor de 3 especialistas extranjeros para la formación docente, investigativa y asesoría de tesis para los diferentes posgrados de la Facultad. Aprox. 44,000.00 por especialista.</v>
      </c>
      <c r="D1423" s="31"/>
      <c r="E1423" s="84"/>
      <c r="F1423" s="84"/>
      <c r="G1423" s="84"/>
      <c r="H1423" s="69"/>
      <c r="I1423" s="69"/>
      <c r="J1423" s="69"/>
      <c r="K1423" s="102"/>
    </row>
    <row r="1424" spans="2:11" ht="15.75" thickBot="1" x14ac:dyDescent="0.3">
      <c r="B1424" s="254"/>
      <c r="C1424" s="254"/>
      <c r="D1424" s="254"/>
      <c r="E1424" s="254"/>
      <c r="F1424" s="84"/>
      <c r="G1424" s="69"/>
      <c r="H1424" s="69"/>
      <c r="I1424" s="69"/>
      <c r="J1424" s="254"/>
      <c r="K1424" s="254"/>
    </row>
    <row r="1425" spans="2:11" ht="30.75" thickBot="1" x14ac:dyDescent="0.3">
      <c r="B1425" s="254"/>
      <c r="C1425" s="117" t="s">
        <v>1311</v>
      </c>
      <c r="D1425" s="117" t="s">
        <v>99</v>
      </c>
      <c r="E1425" s="124" t="s">
        <v>1313</v>
      </c>
      <c r="F1425" s="123" t="s">
        <v>1314</v>
      </c>
      <c r="G1425" s="121" t="s">
        <v>1315</v>
      </c>
      <c r="H1425" s="124" t="s">
        <v>1316</v>
      </c>
      <c r="I1425" s="121" t="s">
        <v>711</v>
      </c>
      <c r="J1425" s="121" t="s">
        <v>1317</v>
      </c>
      <c r="K1425" s="121" t="s">
        <v>1318</v>
      </c>
    </row>
    <row r="1426" spans="2:11" hidden="1" x14ac:dyDescent="0.25">
      <c r="B1426" s="254"/>
      <c r="C1426" s="183" t="s">
        <v>1284</v>
      </c>
      <c r="D1426" s="184"/>
      <c r="E1426" s="182">
        <f>HLOOKUP(C1426,$AH$2:$BU$3,2,0)</f>
        <v>620</v>
      </c>
      <c r="F1426" s="87">
        <f t="shared" ref="F1426:F1460" si="69">D1426*E1426</f>
        <v>0</v>
      </c>
      <c r="G1426" s="146"/>
      <c r="H1426" s="130"/>
      <c r="I1426" s="118" t="e">
        <f>VLOOKUP(H1426,Presupuesto!$B$11:$C$565,2,0)</f>
        <v>#N/A</v>
      </c>
      <c r="J1426" s="181" t="s">
        <v>72</v>
      </c>
      <c r="K1426" s="88" t="s">
        <v>719</v>
      </c>
    </row>
    <row r="1427" spans="2:11" x14ac:dyDescent="0.25">
      <c r="B1427" s="254"/>
      <c r="C1427" s="129" t="s">
        <v>1387</v>
      </c>
      <c r="D1427" s="144">
        <v>3</v>
      </c>
      <c r="E1427" s="112">
        <v>22250</v>
      </c>
      <c r="F1427" s="87">
        <f t="shared" si="69"/>
        <v>66750</v>
      </c>
      <c r="G1427" s="146" t="s">
        <v>712</v>
      </c>
      <c r="H1427" s="130" t="s">
        <v>332</v>
      </c>
      <c r="I1427" s="118" t="str">
        <f>VLOOKUP(H1427,Presupuesto!$B$11:$C$565,2,0)</f>
        <v>PASAJES AL EXTERIOR</v>
      </c>
      <c r="J1427" s="88" t="s">
        <v>72</v>
      </c>
      <c r="K1427" s="88" t="s">
        <v>725</v>
      </c>
    </row>
    <row r="1428" spans="2:11" x14ac:dyDescent="0.25">
      <c r="B1428" s="254"/>
      <c r="C1428" s="129" t="s">
        <v>1423</v>
      </c>
      <c r="D1428" s="144">
        <v>21</v>
      </c>
      <c r="E1428" s="112">
        <v>3105</v>
      </c>
      <c r="F1428" s="87">
        <f t="shared" si="69"/>
        <v>65205</v>
      </c>
      <c r="G1428" s="146" t="s">
        <v>712</v>
      </c>
      <c r="H1428" s="130" t="s">
        <v>323</v>
      </c>
      <c r="I1428" s="118" t="str">
        <f>VLOOKUP(H1428,Presupuesto!$B$11:$C$565,2,0)</f>
        <v>OTROS SERVICIOS COMERCIALES Y FINANCIEROS</v>
      </c>
      <c r="J1428" s="88" t="str">
        <f t="shared" ref="J1428:J1460" si="70">$J$766</f>
        <v>Lo Esencial de la Reforma Universitaria</v>
      </c>
      <c r="K1428" s="88" t="s">
        <v>725</v>
      </c>
    </row>
    <row r="1429" spans="2:11" hidden="1" x14ac:dyDescent="0.25">
      <c r="B1429" s="254"/>
      <c r="C1429" s="129"/>
      <c r="D1429" s="144"/>
      <c r="E1429" s="112"/>
      <c r="F1429" s="87">
        <f t="shared" si="69"/>
        <v>0</v>
      </c>
      <c r="G1429" s="146"/>
      <c r="H1429" s="130"/>
      <c r="I1429" s="118" t="e">
        <f>VLOOKUP(H1429,Presupuesto!$B$11:$C$565,2,0)</f>
        <v>#N/A</v>
      </c>
      <c r="J1429" s="88" t="str">
        <f t="shared" si="70"/>
        <v>Lo Esencial de la Reforma Universitaria</v>
      </c>
      <c r="K1429" s="88" t="s">
        <v>720</v>
      </c>
    </row>
    <row r="1430" spans="2:11" hidden="1" x14ac:dyDescent="0.25">
      <c r="B1430" s="254"/>
      <c r="C1430" s="129"/>
      <c r="D1430" s="144"/>
      <c r="E1430" s="112"/>
      <c r="F1430" s="87">
        <f t="shared" si="69"/>
        <v>0</v>
      </c>
      <c r="G1430" s="146"/>
      <c r="H1430" s="130"/>
      <c r="I1430" s="118" t="e">
        <f>VLOOKUP(H1430,Presupuesto!$B$11:$C$565,2,0)</f>
        <v>#N/A</v>
      </c>
      <c r="J1430" s="88" t="str">
        <f t="shared" si="70"/>
        <v>Lo Esencial de la Reforma Universitaria</v>
      </c>
      <c r="K1430" s="88" t="s">
        <v>720</v>
      </c>
    </row>
    <row r="1431" spans="2:11" hidden="1" x14ac:dyDescent="0.25">
      <c r="B1431" s="254"/>
      <c r="C1431" s="129"/>
      <c r="D1431" s="144"/>
      <c r="E1431" s="112"/>
      <c r="F1431" s="87">
        <f t="shared" si="69"/>
        <v>0</v>
      </c>
      <c r="G1431" s="146"/>
      <c r="H1431" s="130"/>
      <c r="I1431" s="118" t="e">
        <f>VLOOKUP(H1431,Presupuesto!$B$11:$C$565,2,0)</f>
        <v>#N/A</v>
      </c>
      <c r="J1431" s="88" t="str">
        <f t="shared" si="70"/>
        <v>Lo Esencial de la Reforma Universitaria</v>
      </c>
      <c r="K1431" s="88" t="s">
        <v>729</v>
      </c>
    </row>
    <row r="1432" spans="2:11" hidden="1" x14ac:dyDescent="0.25">
      <c r="B1432" s="254"/>
      <c r="C1432" s="129"/>
      <c r="D1432" s="144"/>
      <c r="E1432" s="112"/>
      <c r="F1432" s="87">
        <f t="shared" si="69"/>
        <v>0</v>
      </c>
      <c r="G1432" s="146"/>
      <c r="H1432" s="130"/>
      <c r="I1432" s="118" t="e">
        <f>VLOOKUP(H1432,Presupuesto!$B$11:$C$565,2,0)</f>
        <v>#N/A</v>
      </c>
      <c r="J1432" s="88" t="str">
        <f t="shared" si="70"/>
        <v>Lo Esencial de la Reforma Universitaria</v>
      </c>
      <c r="K1432" s="88" t="s">
        <v>720</v>
      </c>
    </row>
    <row r="1433" spans="2:11" hidden="1" x14ac:dyDescent="0.25">
      <c r="B1433" s="254"/>
      <c r="C1433" s="129"/>
      <c r="D1433" s="144"/>
      <c r="E1433" s="112"/>
      <c r="F1433" s="87">
        <f t="shared" si="69"/>
        <v>0</v>
      </c>
      <c r="G1433" s="146"/>
      <c r="H1433" s="130"/>
      <c r="I1433" s="118" t="e">
        <f>VLOOKUP(H1433,Presupuesto!$B$11:$C$565,2,0)</f>
        <v>#N/A</v>
      </c>
      <c r="J1433" s="88" t="str">
        <f t="shared" si="70"/>
        <v>Lo Esencial de la Reforma Universitaria</v>
      </c>
      <c r="K1433" s="88" t="s">
        <v>720</v>
      </c>
    </row>
    <row r="1434" spans="2:11" hidden="1" x14ac:dyDescent="0.25">
      <c r="B1434" s="254"/>
      <c r="C1434" s="129"/>
      <c r="D1434" s="144"/>
      <c r="E1434" s="112"/>
      <c r="F1434" s="87">
        <f t="shared" si="69"/>
        <v>0</v>
      </c>
      <c r="G1434" s="146"/>
      <c r="H1434" s="130"/>
      <c r="I1434" s="118" t="e">
        <f>VLOOKUP(H1434,Presupuesto!$B$11:$C$565,2,0)</f>
        <v>#N/A</v>
      </c>
      <c r="J1434" s="88" t="str">
        <f t="shared" si="70"/>
        <v>Lo Esencial de la Reforma Universitaria</v>
      </c>
      <c r="K1434" s="88" t="s">
        <v>720</v>
      </c>
    </row>
    <row r="1435" spans="2:11" hidden="1" x14ac:dyDescent="0.25">
      <c r="B1435" s="254"/>
      <c r="C1435" s="129"/>
      <c r="D1435" s="144"/>
      <c r="E1435" s="112"/>
      <c r="F1435" s="87">
        <f t="shared" si="69"/>
        <v>0</v>
      </c>
      <c r="G1435" s="146"/>
      <c r="H1435" s="130"/>
      <c r="I1435" s="118" t="e">
        <f>VLOOKUP(H1435,Presupuesto!$B$11:$C$565,2,0)</f>
        <v>#N/A</v>
      </c>
      <c r="J1435" s="88" t="str">
        <f t="shared" si="70"/>
        <v>Lo Esencial de la Reforma Universitaria</v>
      </c>
      <c r="K1435" s="88" t="s">
        <v>720</v>
      </c>
    </row>
    <row r="1436" spans="2:11" hidden="1" x14ac:dyDescent="0.25">
      <c r="B1436" s="254"/>
      <c r="C1436" s="129"/>
      <c r="D1436" s="144"/>
      <c r="E1436" s="112"/>
      <c r="F1436" s="87">
        <f t="shared" si="69"/>
        <v>0</v>
      </c>
      <c r="G1436" s="146"/>
      <c r="H1436" s="130"/>
      <c r="I1436" s="118" t="e">
        <f>VLOOKUP(H1436,Presupuesto!$B$11:$C$565,2,0)</f>
        <v>#N/A</v>
      </c>
      <c r="J1436" s="88" t="str">
        <f t="shared" si="70"/>
        <v>Lo Esencial de la Reforma Universitaria</v>
      </c>
      <c r="K1436" s="88" t="s">
        <v>720</v>
      </c>
    </row>
    <row r="1437" spans="2:11" hidden="1" x14ac:dyDescent="0.25">
      <c r="B1437" s="254"/>
      <c r="C1437" s="129"/>
      <c r="D1437" s="144"/>
      <c r="E1437" s="112"/>
      <c r="F1437" s="87">
        <f t="shared" si="69"/>
        <v>0</v>
      </c>
      <c r="G1437" s="146"/>
      <c r="H1437" s="130"/>
      <c r="I1437" s="118" t="e">
        <f>VLOOKUP(H1437,Presupuesto!$B$11:$C$565,2,0)</f>
        <v>#N/A</v>
      </c>
      <c r="J1437" s="88" t="str">
        <f t="shared" si="70"/>
        <v>Lo Esencial de la Reforma Universitaria</v>
      </c>
      <c r="K1437" s="88" t="s">
        <v>720</v>
      </c>
    </row>
    <row r="1438" spans="2:11" hidden="1" x14ac:dyDescent="0.25">
      <c r="B1438" s="254"/>
      <c r="C1438" s="129"/>
      <c r="D1438" s="144"/>
      <c r="E1438" s="112"/>
      <c r="F1438" s="87">
        <f t="shared" si="69"/>
        <v>0</v>
      </c>
      <c r="G1438" s="146"/>
      <c r="H1438" s="130"/>
      <c r="I1438" s="118" t="e">
        <f>VLOOKUP(H1438,Presupuesto!$B$11:$C$565,2,0)</f>
        <v>#N/A</v>
      </c>
      <c r="J1438" s="88" t="str">
        <f t="shared" si="70"/>
        <v>Lo Esencial de la Reforma Universitaria</v>
      </c>
      <c r="K1438" s="88" t="s">
        <v>720</v>
      </c>
    </row>
    <row r="1439" spans="2:11" hidden="1" x14ac:dyDescent="0.25">
      <c r="B1439" s="254"/>
      <c r="C1439" s="129"/>
      <c r="D1439" s="144"/>
      <c r="E1439" s="112"/>
      <c r="F1439" s="87">
        <f t="shared" si="69"/>
        <v>0</v>
      </c>
      <c r="G1439" s="146"/>
      <c r="H1439" s="130"/>
      <c r="I1439" s="118" t="e">
        <f>VLOOKUP(H1439,Presupuesto!$B$11:$C$565,2,0)</f>
        <v>#N/A</v>
      </c>
      <c r="J1439" s="88" t="str">
        <f t="shared" si="70"/>
        <v>Lo Esencial de la Reforma Universitaria</v>
      </c>
      <c r="K1439" s="88" t="s">
        <v>720</v>
      </c>
    </row>
    <row r="1440" spans="2:11" hidden="1" x14ac:dyDescent="0.25">
      <c r="B1440" s="254"/>
      <c r="C1440" s="129"/>
      <c r="D1440" s="144"/>
      <c r="E1440" s="112"/>
      <c r="F1440" s="87">
        <f t="shared" si="69"/>
        <v>0</v>
      </c>
      <c r="G1440" s="146"/>
      <c r="H1440" s="130"/>
      <c r="I1440" s="118" t="e">
        <f>VLOOKUP(H1440,Presupuesto!$B$11:$C$565,2,0)</f>
        <v>#N/A</v>
      </c>
      <c r="J1440" s="88" t="str">
        <f t="shared" si="70"/>
        <v>Lo Esencial de la Reforma Universitaria</v>
      </c>
      <c r="K1440" s="88" t="s">
        <v>720</v>
      </c>
    </row>
    <row r="1441" spans="2:11" hidden="1" x14ac:dyDescent="0.25">
      <c r="B1441" s="254"/>
      <c r="C1441" s="129"/>
      <c r="D1441" s="144"/>
      <c r="E1441" s="112"/>
      <c r="F1441" s="87">
        <f t="shared" si="69"/>
        <v>0</v>
      </c>
      <c r="G1441" s="146"/>
      <c r="H1441" s="130"/>
      <c r="I1441" s="118" t="e">
        <f>VLOOKUP(H1441,Presupuesto!$B$11:$C$565,2,0)</f>
        <v>#N/A</v>
      </c>
      <c r="J1441" s="88" t="str">
        <f t="shared" si="70"/>
        <v>Lo Esencial de la Reforma Universitaria</v>
      </c>
      <c r="K1441" s="88" t="s">
        <v>720</v>
      </c>
    </row>
    <row r="1442" spans="2:11" hidden="1" x14ac:dyDescent="0.25">
      <c r="B1442" s="254"/>
      <c r="C1442" s="129"/>
      <c r="D1442" s="144"/>
      <c r="E1442" s="112"/>
      <c r="F1442" s="87">
        <f t="shared" si="69"/>
        <v>0</v>
      </c>
      <c r="G1442" s="146"/>
      <c r="H1442" s="130"/>
      <c r="I1442" s="118" t="e">
        <f>VLOOKUP(H1442,Presupuesto!$B$11:$C$565,2,0)</f>
        <v>#N/A</v>
      </c>
      <c r="J1442" s="88" t="str">
        <f t="shared" si="70"/>
        <v>Lo Esencial de la Reforma Universitaria</v>
      </c>
      <c r="K1442" s="88" t="s">
        <v>720</v>
      </c>
    </row>
    <row r="1443" spans="2:11" hidden="1" x14ac:dyDescent="0.25">
      <c r="B1443" s="254"/>
      <c r="C1443" s="129"/>
      <c r="D1443" s="144"/>
      <c r="E1443" s="112"/>
      <c r="F1443" s="87">
        <f t="shared" si="69"/>
        <v>0</v>
      </c>
      <c r="G1443" s="146"/>
      <c r="H1443" s="130"/>
      <c r="I1443" s="118" t="e">
        <f>VLOOKUP(H1443,Presupuesto!$B$11:$C$565,2,0)</f>
        <v>#N/A</v>
      </c>
      <c r="J1443" s="88" t="str">
        <f t="shared" si="70"/>
        <v>Lo Esencial de la Reforma Universitaria</v>
      </c>
      <c r="K1443" s="88" t="s">
        <v>720</v>
      </c>
    </row>
    <row r="1444" spans="2:11" hidden="1" x14ac:dyDescent="0.25">
      <c r="B1444" s="254"/>
      <c r="C1444" s="129"/>
      <c r="D1444" s="144"/>
      <c r="E1444" s="112"/>
      <c r="F1444" s="87">
        <f t="shared" si="69"/>
        <v>0</v>
      </c>
      <c r="G1444" s="146"/>
      <c r="H1444" s="130"/>
      <c r="I1444" s="118" t="e">
        <f>VLOOKUP(H1444,Presupuesto!$B$11:$C$565,2,0)</f>
        <v>#N/A</v>
      </c>
      <c r="J1444" s="88" t="str">
        <f t="shared" si="70"/>
        <v>Lo Esencial de la Reforma Universitaria</v>
      </c>
      <c r="K1444" s="88" t="s">
        <v>720</v>
      </c>
    </row>
    <row r="1445" spans="2:11" hidden="1" x14ac:dyDescent="0.25">
      <c r="B1445" s="254"/>
      <c r="C1445" s="129"/>
      <c r="D1445" s="144"/>
      <c r="E1445" s="112"/>
      <c r="F1445" s="87">
        <f t="shared" si="69"/>
        <v>0</v>
      </c>
      <c r="G1445" s="146"/>
      <c r="H1445" s="130"/>
      <c r="I1445" s="118" t="e">
        <f>VLOOKUP(H1445,Presupuesto!$B$11:$C$565,2,0)</f>
        <v>#N/A</v>
      </c>
      <c r="J1445" s="88" t="str">
        <f t="shared" si="70"/>
        <v>Lo Esencial de la Reforma Universitaria</v>
      </c>
      <c r="K1445" s="88" t="s">
        <v>720</v>
      </c>
    </row>
    <row r="1446" spans="2:11" hidden="1" x14ac:dyDescent="0.25">
      <c r="B1446" s="254"/>
      <c r="C1446" s="129"/>
      <c r="D1446" s="144"/>
      <c r="E1446" s="112"/>
      <c r="F1446" s="87">
        <f t="shared" si="69"/>
        <v>0</v>
      </c>
      <c r="G1446" s="146"/>
      <c r="H1446" s="130"/>
      <c r="I1446" s="118" t="e">
        <f>VLOOKUP(H1446,Presupuesto!$B$11:$C$565,2,0)</f>
        <v>#N/A</v>
      </c>
      <c r="J1446" s="88" t="str">
        <f t="shared" si="70"/>
        <v>Lo Esencial de la Reforma Universitaria</v>
      </c>
      <c r="K1446" s="88" t="s">
        <v>720</v>
      </c>
    </row>
    <row r="1447" spans="2:11" hidden="1" x14ac:dyDescent="0.25">
      <c r="B1447" s="254"/>
      <c r="C1447" s="129"/>
      <c r="D1447" s="144"/>
      <c r="E1447" s="112"/>
      <c r="F1447" s="87">
        <f t="shared" si="69"/>
        <v>0</v>
      </c>
      <c r="G1447" s="146"/>
      <c r="H1447" s="130"/>
      <c r="I1447" s="118" t="e">
        <f>VLOOKUP(H1447,Presupuesto!$B$11:$C$565,2,0)</f>
        <v>#N/A</v>
      </c>
      <c r="J1447" s="88" t="str">
        <f t="shared" si="70"/>
        <v>Lo Esencial de la Reforma Universitaria</v>
      </c>
      <c r="K1447" s="88" t="s">
        <v>720</v>
      </c>
    </row>
    <row r="1448" spans="2:11" hidden="1" x14ac:dyDescent="0.25">
      <c r="B1448" s="254"/>
      <c r="C1448" s="131"/>
      <c r="D1448" s="137"/>
      <c r="E1448" s="108"/>
      <c r="F1448" s="87">
        <f t="shared" si="69"/>
        <v>0</v>
      </c>
      <c r="G1448" s="146"/>
      <c r="H1448" s="132"/>
      <c r="I1448" s="118" t="e">
        <f>VLOOKUP(H1448,Presupuesto!$B$11:$C$565,2,0)</f>
        <v>#N/A</v>
      </c>
      <c r="J1448" s="88" t="str">
        <f t="shared" si="70"/>
        <v>Lo Esencial de la Reforma Universitaria</v>
      </c>
      <c r="K1448" s="88" t="s">
        <v>720</v>
      </c>
    </row>
    <row r="1449" spans="2:11" hidden="1" x14ac:dyDescent="0.25">
      <c r="B1449" s="254"/>
      <c r="C1449" s="131"/>
      <c r="D1449" s="137"/>
      <c r="E1449" s="108"/>
      <c r="F1449" s="87">
        <f t="shared" si="69"/>
        <v>0</v>
      </c>
      <c r="G1449" s="146"/>
      <c r="H1449" s="132"/>
      <c r="I1449" s="118" t="e">
        <f>VLOOKUP(H1449,Presupuesto!$B$11:$C$565,2,0)</f>
        <v>#N/A</v>
      </c>
      <c r="J1449" s="88" t="str">
        <f t="shared" si="70"/>
        <v>Lo Esencial de la Reforma Universitaria</v>
      </c>
      <c r="K1449" s="88" t="s">
        <v>720</v>
      </c>
    </row>
    <row r="1450" spans="2:11" hidden="1" x14ac:dyDescent="0.25">
      <c r="B1450" s="254"/>
      <c r="C1450" s="131"/>
      <c r="D1450" s="137"/>
      <c r="E1450" s="108"/>
      <c r="F1450" s="87">
        <f t="shared" si="69"/>
        <v>0</v>
      </c>
      <c r="G1450" s="146"/>
      <c r="H1450" s="132"/>
      <c r="I1450" s="118" t="e">
        <f>VLOOKUP(H1450,Presupuesto!$B$11:$C$565,2,0)</f>
        <v>#N/A</v>
      </c>
      <c r="J1450" s="88" t="str">
        <f t="shared" si="70"/>
        <v>Lo Esencial de la Reforma Universitaria</v>
      </c>
      <c r="K1450" s="88" t="s">
        <v>720</v>
      </c>
    </row>
    <row r="1451" spans="2:11" hidden="1" x14ac:dyDescent="0.25">
      <c r="B1451" s="254"/>
      <c r="C1451" s="131"/>
      <c r="D1451" s="137"/>
      <c r="E1451" s="108"/>
      <c r="F1451" s="87">
        <f t="shared" si="69"/>
        <v>0</v>
      </c>
      <c r="G1451" s="146"/>
      <c r="H1451" s="132"/>
      <c r="I1451" s="118" t="e">
        <f>VLOOKUP(H1451,Presupuesto!$B$11:$C$565,2,0)</f>
        <v>#N/A</v>
      </c>
      <c r="J1451" s="88" t="str">
        <f t="shared" si="70"/>
        <v>Lo Esencial de la Reforma Universitaria</v>
      </c>
      <c r="K1451" s="88" t="s">
        <v>720</v>
      </c>
    </row>
    <row r="1452" spans="2:11" hidden="1" x14ac:dyDescent="0.25">
      <c r="B1452" s="254"/>
      <c r="C1452" s="131"/>
      <c r="D1452" s="137"/>
      <c r="E1452" s="108"/>
      <c r="F1452" s="87">
        <f t="shared" si="69"/>
        <v>0</v>
      </c>
      <c r="G1452" s="146"/>
      <c r="H1452" s="132"/>
      <c r="I1452" s="118" t="e">
        <f>VLOOKUP(H1452,Presupuesto!$B$11:$C$565,2,0)</f>
        <v>#N/A</v>
      </c>
      <c r="J1452" s="88" t="str">
        <f t="shared" si="70"/>
        <v>Lo Esencial de la Reforma Universitaria</v>
      </c>
      <c r="K1452" s="88" t="s">
        <v>720</v>
      </c>
    </row>
    <row r="1453" spans="2:11" hidden="1" x14ac:dyDescent="0.25">
      <c r="B1453" s="254"/>
      <c r="C1453" s="131"/>
      <c r="D1453" s="137"/>
      <c r="E1453" s="108"/>
      <c r="F1453" s="87">
        <f t="shared" si="69"/>
        <v>0</v>
      </c>
      <c r="G1453" s="146"/>
      <c r="H1453" s="132"/>
      <c r="I1453" s="118" t="e">
        <f>VLOOKUP(H1453,Presupuesto!$B$11:$C$565,2,0)</f>
        <v>#N/A</v>
      </c>
      <c r="J1453" s="88" t="str">
        <f t="shared" si="70"/>
        <v>Lo Esencial de la Reforma Universitaria</v>
      </c>
      <c r="K1453" s="88" t="s">
        <v>720</v>
      </c>
    </row>
    <row r="1454" spans="2:11" hidden="1" x14ac:dyDescent="0.25">
      <c r="B1454" s="254"/>
      <c r="C1454" s="131"/>
      <c r="D1454" s="137"/>
      <c r="E1454" s="108"/>
      <c r="F1454" s="87">
        <f t="shared" si="69"/>
        <v>0</v>
      </c>
      <c r="G1454" s="146"/>
      <c r="H1454" s="132"/>
      <c r="I1454" s="118" t="e">
        <f>VLOOKUP(H1454,Presupuesto!$B$11:$C$565,2,0)</f>
        <v>#N/A</v>
      </c>
      <c r="J1454" s="88" t="str">
        <f t="shared" si="70"/>
        <v>Lo Esencial de la Reforma Universitaria</v>
      </c>
      <c r="K1454" s="88" t="s">
        <v>720</v>
      </c>
    </row>
    <row r="1455" spans="2:11" hidden="1" x14ac:dyDescent="0.25">
      <c r="B1455" s="254"/>
      <c r="C1455" s="131"/>
      <c r="D1455" s="137"/>
      <c r="E1455" s="108"/>
      <c r="F1455" s="87">
        <f t="shared" si="69"/>
        <v>0</v>
      </c>
      <c r="G1455" s="146"/>
      <c r="H1455" s="132"/>
      <c r="I1455" s="118" t="e">
        <f>VLOOKUP(H1455,Presupuesto!$B$11:$C$565,2,0)</f>
        <v>#N/A</v>
      </c>
      <c r="J1455" s="88" t="str">
        <f t="shared" si="70"/>
        <v>Lo Esencial de la Reforma Universitaria</v>
      </c>
      <c r="K1455" s="88" t="s">
        <v>720</v>
      </c>
    </row>
    <row r="1456" spans="2:11" hidden="1" x14ac:dyDescent="0.25">
      <c r="B1456" s="254"/>
      <c r="C1456" s="133"/>
      <c r="D1456" s="137"/>
      <c r="E1456" s="108"/>
      <c r="F1456" s="87">
        <f t="shared" si="69"/>
        <v>0</v>
      </c>
      <c r="G1456" s="146"/>
      <c r="H1456" s="134"/>
      <c r="I1456" s="118" t="e">
        <f>VLOOKUP(H1456,Presupuesto!$B$11:$C$565,2,0)</f>
        <v>#N/A</v>
      </c>
      <c r="J1456" s="88" t="str">
        <f t="shared" si="70"/>
        <v>Lo Esencial de la Reforma Universitaria</v>
      </c>
      <c r="K1456" s="88" t="s">
        <v>732</v>
      </c>
    </row>
    <row r="1457" spans="2:11" hidden="1" x14ac:dyDescent="0.25">
      <c r="B1457" s="254"/>
      <c r="C1457" s="133"/>
      <c r="D1457" s="137"/>
      <c r="E1457" s="108"/>
      <c r="F1457" s="87">
        <f t="shared" si="69"/>
        <v>0</v>
      </c>
      <c r="G1457" s="146"/>
      <c r="H1457" s="134"/>
      <c r="I1457" s="118" t="e">
        <f>VLOOKUP(H1457,Presupuesto!$B$11:$C$565,2,0)</f>
        <v>#N/A</v>
      </c>
      <c r="J1457" s="88" t="str">
        <f t="shared" si="70"/>
        <v>Lo Esencial de la Reforma Universitaria</v>
      </c>
      <c r="K1457" s="88" t="s">
        <v>720</v>
      </c>
    </row>
    <row r="1458" spans="2:11" hidden="1" x14ac:dyDescent="0.25">
      <c r="B1458" s="254"/>
      <c r="C1458" s="133"/>
      <c r="D1458" s="137"/>
      <c r="E1458" s="108"/>
      <c r="F1458" s="87">
        <f t="shared" si="69"/>
        <v>0</v>
      </c>
      <c r="G1458" s="146"/>
      <c r="H1458" s="134"/>
      <c r="I1458" s="118" t="e">
        <f>VLOOKUP(H1458,Presupuesto!$B$11:$C$565,2,0)</f>
        <v>#N/A</v>
      </c>
      <c r="J1458" s="88" t="str">
        <f t="shared" si="70"/>
        <v>Lo Esencial de la Reforma Universitaria</v>
      </c>
      <c r="K1458" s="88" t="s">
        <v>720</v>
      </c>
    </row>
    <row r="1459" spans="2:11" hidden="1" x14ac:dyDescent="0.25">
      <c r="B1459" s="254"/>
      <c r="C1459" s="133"/>
      <c r="D1459" s="137"/>
      <c r="E1459" s="108"/>
      <c r="F1459" s="87">
        <f t="shared" si="69"/>
        <v>0</v>
      </c>
      <c r="G1459" s="146"/>
      <c r="H1459" s="134"/>
      <c r="I1459" s="118" t="e">
        <f>VLOOKUP(H1459,Presupuesto!$B$11:$C$565,2,0)</f>
        <v>#N/A</v>
      </c>
      <c r="J1459" s="88" t="str">
        <f t="shared" si="70"/>
        <v>Lo Esencial de la Reforma Universitaria</v>
      </c>
      <c r="K1459" s="88" t="s">
        <v>720</v>
      </c>
    </row>
    <row r="1460" spans="2:11" ht="15.75" hidden="1" thickBot="1" x14ac:dyDescent="0.3">
      <c r="B1460" s="254"/>
      <c r="C1460" s="135"/>
      <c r="D1460" s="145"/>
      <c r="E1460" s="93"/>
      <c r="F1460" s="95">
        <f t="shared" si="69"/>
        <v>0</v>
      </c>
      <c r="G1460" s="147"/>
      <c r="H1460" s="136"/>
      <c r="I1460" s="120" t="e">
        <f>VLOOKUP(H1460,Presupuesto!$B$11:$C$565,2,0)</f>
        <v>#N/A</v>
      </c>
      <c r="J1460" s="96" t="str">
        <f t="shared" si="70"/>
        <v>Lo Esencial de la Reforma Universitaria</v>
      </c>
      <c r="K1460" s="113" t="s">
        <v>719</v>
      </c>
    </row>
    <row r="1461" spans="2:11" x14ac:dyDescent="0.25">
      <c r="B1461" s="254"/>
      <c r="C1461" s="254"/>
      <c r="D1461" s="254"/>
      <c r="E1461" s="254"/>
      <c r="F1461" s="254"/>
      <c r="G1461" s="243"/>
      <c r="H1461" s="254"/>
      <c r="I1461" s="254"/>
      <c r="J1461" s="254"/>
      <c r="K1461" s="254"/>
    </row>
    <row r="1462" spans="2:11" ht="15.75" thickBot="1" x14ac:dyDescent="0.3">
      <c r="B1462" s="254"/>
      <c r="C1462" s="254"/>
      <c r="D1462" s="254"/>
      <c r="E1462" s="254"/>
      <c r="F1462" s="254"/>
      <c r="G1462" s="243"/>
      <c r="H1462" s="254"/>
      <c r="I1462" s="254"/>
      <c r="J1462" s="254"/>
      <c r="K1462" s="254"/>
    </row>
    <row r="1463" spans="2:11" ht="15.75" thickBot="1" x14ac:dyDescent="0.3">
      <c r="B1463" s="254"/>
      <c r="C1463" s="143" t="s">
        <v>1385</v>
      </c>
      <c r="D1463" s="231">
        <f>SUM(F1470:F1504)</f>
        <v>152500</v>
      </c>
      <c r="E1463" s="254"/>
      <c r="F1463" s="68"/>
      <c r="G1463" s="72"/>
      <c r="H1463" s="68"/>
      <c r="I1463" s="68"/>
      <c r="J1463" s="254"/>
      <c r="K1463" s="254"/>
    </row>
    <row r="1464" spans="2:11" x14ac:dyDescent="0.25">
      <c r="B1464" s="254"/>
      <c r="C1464" s="68"/>
      <c r="D1464" s="31"/>
      <c r="E1464" s="84"/>
      <c r="F1464" s="84"/>
      <c r="G1464" s="84"/>
      <c r="H1464" s="69"/>
      <c r="I1464" s="69"/>
      <c r="J1464" s="69"/>
      <c r="K1464" s="102"/>
    </row>
    <row r="1465" spans="2:11" x14ac:dyDescent="0.25">
      <c r="B1465" s="254"/>
      <c r="C1465" s="68"/>
      <c r="D1465" s="31"/>
      <c r="E1465" s="84"/>
      <c r="F1465" s="84"/>
      <c r="G1465" s="84"/>
      <c r="H1465" s="69"/>
      <c r="I1465" s="69"/>
      <c r="J1465" s="69"/>
      <c r="K1465" s="102"/>
    </row>
    <row r="1466" spans="2:11" ht="15.75" x14ac:dyDescent="0.25">
      <c r="B1466" s="254"/>
      <c r="C1466" s="172" t="s">
        <v>1309</v>
      </c>
      <c r="D1466" s="230" t="s">
        <v>1446</v>
      </c>
      <c r="E1466" s="84"/>
      <c r="F1466" s="84"/>
      <c r="G1466" s="84"/>
      <c r="H1466" s="69"/>
      <c r="I1466" s="69"/>
      <c r="J1466" s="69"/>
      <c r="K1466" s="102"/>
    </row>
    <row r="1467" spans="2:11" ht="18.75" x14ac:dyDescent="0.25">
      <c r="B1467" s="254"/>
      <c r="C1467" s="173" t="str">
        <f>IFERROR(VLOOKUP(D1466,'1. Desarrollo e Innov. Curricu.'!$F:$G,2,FALSE),IFERROR(VLOOKUP(D1466,'2. Investigación Científica'!$F:$G,2,FALSE),IFERROR(VLOOKUP(D1466,'3. Vinculación Univ. Sociedad'!$F:$G,2,FALSE),IFERROR(VLOOKUP(D1466,'4. Docencia y Profesorado Univ.'!$F:$G,2,FALSE),IFERROR(VLOOKUP(D1466,'5. Estudiantes y Graduados'!$F:$G,2,FALSE),IFERROR(VLOOKUP(D1466,'11. Gestion Administrativa'!$F:$G,2,FALSE),IFERROR(VLOOKUP(D1466,'13. Gestión Académica'!$F:$G,2,FALSE),IFERROR(VLOOKUP(D1466,'9. Asegura. de la Calid. y M'!$F:$G,2,FALSE),IFERROR(VLOOKUP(D1466,'6. Gestión del Conocimiento'!$F:$G,2,FALSE),IFERROR(VLOOKUP(D1466,'15. Gobernabilidad y Proceso...'!$F:$G,2,FALSE),IFERROR(VLOOKUP(D1466,'12. Gestión del Talento Humano'!$F:$G,2,FALSE),IFERROR(VLOOKUP(D1466,'14. Internacional... de la E.S.'!$F:$G,2,FALSE),IFERROR(VLOOKUP(D1466,'10. Posgrado'!$F:$G,2,FALSE),IFERROR(VLOOKUP(D1466,'17. Gestión TIC'!$F:$G,2,FALSE),IFERROR(VLOOKUP(D1466,'16. Desa. del Sistema Educ.Sup.'!$F:$G,2,FALSE),IFERROR(VLOOKUP(D1466,'8. Cultura de Inno. Insti...'!$F:$G,2,FALSE),VLOOKUP(D1466,'7. Lo Esencial de la Reforma U.'!$F:$G,2,0)))))))))))))))))</f>
        <v xml:space="preserve">1. Gestionar con la debida antelación el equipo didáctico necesario de cada Departamento: En arquitectura, 250 bancos, 20 mesas, , 10 pizarras de formica blanca. </v>
      </c>
      <c r="D1467" s="31"/>
      <c r="E1467" s="84"/>
      <c r="F1467" s="84"/>
      <c r="G1467" s="84"/>
      <c r="H1467" s="69"/>
      <c r="I1467" s="69"/>
      <c r="J1467" s="69"/>
      <c r="K1467" s="102"/>
    </row>
    <row r="1468" spans="2:11" ht="15.75" thickBot="1" x14ac:dyDescent="0.3">
      <c r="B1468" s="254"/>
      <c r="C1468" s="254"/>
      <c r="D1468" s="254"/>
      <c r="E1468" s="254"/>
      <c r="F1468" s="84"/>
      <c r="G1468" s="69"/>
      <c r="H1468" s="69"/>
      <c r="I1468" s="69"/>
      <c r="J1468" s="254"/>
      <c r="K1468" s="254"/>
    </row>
    <row r="1469" spans="2:11" ht="30.75" thickBot="1" x14ac:dyDescent="0.3">
      <c r="B1469" s="254"/>
      <c r="C1469" s="117" t="s">
        <v>1311</v>
      </c>
      <c r="D1469" s="117" t="s">
        <v>99</v>
      </c>
      <c r="E1469" s="124" t="s">
        <v>1313</v>
      </c>
      <c r="F1469" s="123" t="s">
        <v>1314</v>
      </c>
      <c r="G1469" s="121" t="s">
        <v>1315</v>
      </c>
      <c r="H1469" s="124" t="s">
        <v>1316</v>
      </c>
      <c r="I1469" s="121" t="s">
        <v>711</v>
      </c>
      <c r="J1469" s="121" t="s">
        <v>1317</v>
      </c>
      <c r="K1469" s="121" t="s">
        <v>1318</v>
      </c>
    </row>
    <row r="1470" spans="2:11" hidden="1" x14ac:dyDescent="0.25">
      <c r="B1470" s="254"/>
      <c r="C1470" s="183" t="s">
        <v>1284</v>
      </c>
      <c r="D1470" s="184"/>
      <c r="E1470" s="182">
        <f>HLOOKUP(C1470,$AH$2:$BU$3,2,0)</f>
        <v>620</v>
      </c>
      <c r="F1470" s="87">
        <f t="shared" ref="F1470:F1504" si="71">D1470*E1470</f>
        <v>0</v>
      </c>
      <c r="G1470" s="146"/>
      <c r="H1470" s="130"/>
      <c r="I1470" s="118" t="e">
        <f>VLOOKUP(H1470,Presupuesto!$B$11:$C$565,2,0)</f>
        <v>#N/A</v>
      </c>
      <c r="J1470" s="181" t="s">
        <v>81</v>
      </c>
      <c r="K1470" s="88" t="s">
        <v>719</v>
      </c>
    </row>
    <row r="1471" spans="2:11" x14ac:dyDescent="0.25">
      <c r="B1471" s="254"/>
      <c r="C1471" s="129" t="s">
        <v>1447</v>
      </c>
      <c r="D1471" s="144">
        <v>250</v>
      </c>
      <c r="E1471" s="112">
        <v>350</v>
      </c>
      <c r="F1471" s="87">
        <f t="shared" si="71"/>
        <v>87500</v>
      </c>
      <c r="G1471" s="146" t="s">
        <v>712</v>
      </c>
      <c r="H1471" s="130" t="s">
        <v>469</v>
      </c>
      <c r="I1471" s="118" t="str">
        <f>VLOOKUP(H1471,Presupuesto!$B$11:$C$565,2,0)</f>
        <v>MUEBLES VARIOS DE OFICINA</v>
      </c>
      <c r="J1471" s="88" t="s">
        <v>74</v>
      </c>
      <c r="K1471" s="88" t="s">
        <v>720</v>
      </c>
    </row>
    <row r="1472" spans="2:11" x14ac:dyDescent="0.25">
      <c r="B1472" s="254"/>
      <c r="C1472" s="129" t="s">
        <v>1448</v>
      </c>
      <c r="D1472" s="144">
        <v>20</v>
      </c>
      <c r="E1472" s="112">
        <v>2000</v>
      </c>
      <c r="F1472" s="87">
        <f t="shared" si="71"/>
        <v>40000</v>
      </c>
      <c r="G1472" s="146" t="s">
        <v>712</v>
      </c>
      <c r="H1472" s="130" t="s">
        <v>469</v>
      </c>
      <c r="I1472" s="118" t="str">
        <f>VLOOKUP(H1472,Presupuesto!$B$11:$C$565,2,0)</f>
        <v>MUEBLES VARIOS DE OFICINA</v>
      </c>
      <c r="J1472" s="88" t="s">
        <v>74</v>
      </c>
      <c r="K1472" s="88" t="s">
        <v>720</v>
      </c>
    </row>
    <row r="1473" spans="2:11" x14ac:dyDescent="0.25">
      <c r="B1473" s="254"/>
      <c r="C1473" s="129" t="s">
        <v>1449</v>
      </c>
      <c r="D1473" s="144">
        <v>10</v>
      </c>
      <c r="E1473" s="112">
        <v>2500</v>
      </c>
      <c r="F1473" s="87">
        <f t="shared" si="71"/>
        <v>25000</v>
      </c>
      <c r="G1473" s="146" t="s">
        <v>712</v>
      </c>
      <c r="H1473" s="130" t="s">
        <v>469</v>
      </c>
      <c r="I1473" s="118" t="str">
        <f>VLOOKUP(H1473,Presupuesto!$B$11:$C$565,2,0)</f>
        <v>MUEBLES VARIOS DE OFICINA</v>
      </c>
      <c r="J1473" s="88" t="s">
        <v>74</v>
      </c>
      <c r="K1473" s="88" t="s">
        <v>720</v>
      </c>
    </row>
    <row r="1474" spans="2:11" hidden="1" x14ac:dyDescent="0.25">
      <c r="B1474" s="254"/>
      <c r="C1474" s="129"/>
      <c r="D1474" s="144"/>
      <c r="E1474" s="112"/>
      <c r="F1474" s="87">
        <f t="shared" si="71"/>
        <v>0</v>
      </c>
      <c r="G1474" s="146"/>
      <c r="H1474" s="130"/>
      <c r="I1474" s="118" t="e">
        <f>VLOOKUP(H1474,Presupuesto!$B$11:$C$565,2,0)</f>
        <v>#N/A</v>
      </c>
      <c r="J1474" s="88" t="str">
        <f t="shared" ref="J1474:J1504" si="72">$J$810</f>
        <v>Lo Esencial de la Reforma Universitaria</v>
      </c>
      <c r="K1474" s="88" t="s">
        <v>720</v>
      </c>
    </row>
    <row r="1475" spans="2:11" hidden="1" x14ac:dyDescent="0.25">
      <c r="B1475" s="254"/>
      <c r="C1475" s="129"/>
      <c r="D1475" s="144"/>
      <c r="E1475" s="112"/>
      <c r="F1475" s="87">
        <f t="shared" si="71"/>
        <v>0</v>
      </c>
      <c r="G1475" s="146"/>
      <c r="H1475" s="130"/>
      <c r="I1475" s="118" t="e">
        <f>VLOOKUP(H1475,Presupuesto!$B$11:$C$565,2,0)</f>
        <v>#N/A</v>
      </c>
      <c r="J1475" s="88" t="str">
        <f t="shared" si="72"/>
        <v>Lo Esencial de la Reforma Universitaria</v>
      </c>
      <c r="K1475" s="88" t="s">
        <v>729</v>
      </c>
    </row>
    <row r="1476" spans="2:11" hidden="1" x14ac:dyDescent="0.25">
      <c r="B1476" s="254"/>
      <c r="C1476" s="129"/>
      <c r="D1476" s="144"/>
      <c r="E1476" s="112"/>
      <c r="F1476" s="87">
        <f t="shared" si="71"/>
        <v>0</v>
      </c>
      <c r="G1476" s="146"/>
      <c r="H1476" s="130"/>
      <c r="I1476" s="118" t="e">
        <f>VLOOKUP(H1476,Presupuesto!$B$11:$C$565,2,0)</f>
        <v>#N/A</v>
      </c>
      <c r="J1476" s="88" t="str">
        <f t="shared" si="72"/>
        <v>Lo Esencial de la Reforma Universitaria</v>
      </c>
      <c r="K1476" s="88" t="s">
        <v>720</v>
      </c>
    </row>
    <row r="1477" spans="2:11" hidden="1" x14ac:dyDescent="0.25">
      <c r="B1477" s="254"/>
      <c r="C1477" s="129"/>
      <c r="D1477" s="144"/>
      <c r="E1477" s="112"/>
      <c r="F1477" s="87">
        <f t="shared" si="71"/>
        <v>0</v>
      </c>
      <c r="G1477" s="146"/>
      <c r="H1477" s="130"/>
      <c r="I1477" s="118" t="e">
        <f>VLOOKUP(H1477,Presupuesto!$B$11:$C$565,2,0)</f>
        <v>#N/A</v>
      </c>
      <c r="J1477" s="88" t="str">
        <f t="shared" si="72"/>
        <v>Lo Esencial de la Reforma Universitaria</v>
      </c>
      <c r="K1477" s="88" t="s">
        <v>720</v>
      </c>
    </row>
    <row r="1478" spans="2:11" hidden="1" x14ac:dyDescent="0.25">
      <c r="B1478" s="254"/>
      <c r="C1478" s="129"/>
      <c r="D1478" s="144"/>
      <c r="E1478" s="112"/>
      <c r="F1478" s="87">
        <f t="shared" si="71"/>
        <v>0</v>
      </c>
      <c r="G1478" s="146"/>
      <c r="H1478" s="130"/>
      <c r="I1478" s="118" t="e">
        <f>VLOOKUP(H1478,Presupuesto!$B$11:$C$565,2,0)</f>
        <v>#N/A</v>
      </c>
      <c r="J1478" s="88" t="str">
        <f t="shared" si="72"/>
        <v>Lo Esencial de la Reforma Universitaria</v>
      </c>
      <c r="K1478" s="88" t="s">
        <v>720</v>
      </c>
    </row>
    <row r="1479" spans="2:11" hidden="1" x14ac:dyDescent="0.25">
      <c r="B1479" s="254"/>
      <c r="C1479" s="129"/>
      <c r="D1479" s="144"/>
      <c r="E1479" s="112"/>
      <c r="F1479" s="87">
        <f t="shared" si="71"/>
        <v>0</v>
      </c>
      <c r="G1479" s="146"/>
      <c r="H1479" s="130"/>
      <c r="I1479" s="118" t="e">
        <f>VLOOKUP(H1479,Presupuesto!$B$11:$C$565,2,0)</f>
        <v>#N/A</v>
      </c>
      <c r="J1479" s="88" t="str">
        <f t="shared" si="72"/>
        <v>Lo Esencial de la Reforma Universitaria</v>
      </c>
      <c r="K1479" s="88" t="s">
        <v>720</v>
      </c>
    </row>
    <row r="1480" spans="2:11" hidden="1" x14ac:dyDescent="0.25">
      <c r="B1480" s="254"/>
      <c r="C1480" s="129"/>
      <c r="D1480" s="144"/>
      <c r="E1480" s="112"/>
      <c r="F1480" s="87">
        <f t="shared" si="71"/>
        <v>0</v>
      </c>
      <c r="G1480" s="146"/>
      <c r="H1480" s="130"/>
      <c r="I1480" s="118" t="e">
        <f>VLOOKUP(H1480,Presupuesto!$B$11:$C$565,2,0)</f>
        <v>#N/A</v>
      </c>
      <c r="J1480" s="88" t="str">
        <f t="shared" si="72"/>
        <v>Lo Esencial de la Reforma Universitaria</v>
      </c>
      <c r="K1480" s="88" t="s">
        <v>720</v>
      </c>
    </row>
    <row r="1481" spans="2:11" hidden="1" x14ac:dyDescent="0.25">
      <c r="B1481" s="254"/>
      <c r="C1481" s="129"/>
      <c r="D1481" s="144"/>
      <c r="E1481" s="112"/>
      <c r="F1481" s="87">
        <f t="shared" si="71"/>
        <v>0</v>
      </c>
      <c r="G1481" s="146"/>
      <c r="H1481" s="130"/>
      <c r="I1481" s="118" t="e">
        <f>VLOOKUP(H1481,Presupuesto!$B$11:$C$565,2,0)</f>
        <v>#N/A</v>
      </c>
      <c r="J1481" s="88" t="str">
        <f t="shared" si="72"/>
        <v>Lo Esencial de la Reforma Universitaria</v>
      </c>
      <c r="K1481" s="88" t="s">
        <v>720</v>
      </c>
    </row>
    <row r="1482" spans="2:11" hidden="1" x14ac:dyDescent="0.25">
      <c r="B1482" s="254"/>
      <c r="C1482" s="129"/>
      <c r="D1482" s="144"/>
      <c r="E1482" s="112"/>
      <c r="F1482" s="87">
        <f t="shared" si="71"/>
        <v>0</v>
      </c>
      <c r="G1482" s="146"/>
      <c r="H1482" s="130"/>
      <c r="I1482" s="118" t="e">
        <f>VLOOKUP(H1482,Presupuesto!$B$11:$C$565,2,0)</f>
        <v>#N/A</v>
      </c>
      <c r="J1482" s="88" t="str">
        <f t="shared" si="72"/>
        <v>Lo Esencial de la Reforma Universitaria</v>
      </c>
      <c r="K1482" s="88" t="s">
        <v>720</v>
      </c>
    </row>
    <row r="1483" spans="2:11" hidden="1" x14ac:dyDescent="0.25">
      <c r="B1483" s="254"/>
      <c r="C1483" s="129"/>
      <c r="D1483" s="144"/>
      <c r="E1483" s="112"/>
      <c r="F1483" s="87">
        <f t="shared" si="71"/>
        <v>0</v>
      </c>
      <c r="G1483" s="146"/>
      <c r="H1483" s="130"/>
      <c r="I1483" s="118" t="e">
        <f>VLOOKUP(H1483,Presupuesto!$B$11:$C$565,2,0)</f>
        <v>#N/A</v>
      </c>
      <c r="J1483" s="88" t="str">
        <f t="shared" si="72"/>
        <v>Lo Esencial de la Reforma Universitaria</v>
      </c>
      <c r="K1483" s="88" t="s">
        <v>720</v>
      </c>
    </row>
    <row r="1484" spans="2:11" hidden="1" x14ac:dyDescent="0.25">
      <c r="B1484" s="254"/>
      <c r="C1484" s="129"/>
      <c r="D1484" s="144"/>
      <c r="E1484" s="112"/>
      <c r="F1484" s="87">
        <f t="shared" si="71"/>
        <v>0</v>
      </c>
      <c r="G1484" s="146"/>
      <c r="H1484" s="130"/>
      <c r="I1484" s="118" t="e">
        <f>VLOOKUP(H1484,Presupuesto!$B$11:$C$565,2,0)</f>
        <v>#N/A</v>
      </c>
      <c r="J1484" s="88" t="str">
        <f t="shared" si="72"/>
        <v>Lo Esencial de la Reforma Universitaria</v>
      </c>
      <c r="K1484" s="88" t="s">
        <v>720</v>
      </c>
    </row>
    <row r="1485" spans="2:11" hidden="1" x14ac:dyDescent="0.25">
      <c r="B1485" s="254"/>
      <c r="C1485" s="129"/>
      <c r="D1485" s="144"/>
      <c r="E1485" s="112"/>
      <c r="F1485" s="87">
        <f t="shared" si="71"/>
        <v>0</v>
      </c>
      <c r="G1485" s="146"/>
      <c r="H1485" s="130"/>
      <c r="I1485" s="118" t="e">
        <f>VLOOKUP(H1485,Presupuesto!$B$11:$C$565,2,0)</f>
        <v>#N/A</v>
      </c>
      <c r="J1485" s="88" t="str">
        <f t="shared" si="72"/>
        <v>Lo Esencial de la Reforma Universitaria</v>
      </c>
      <c r="K1485" s="88" t="s">
        <v>720</v>
      </c>
    </row>
    <row r="1486" spans="2:11" hidden="1" x14ac:dyDescent="0.25">
      <c r="B1486" s="254"/>
      <c r="C1486" s="129"/>
      <c r="D1486" s="144"/>
      <c r="E1486" s="112"/>
      <c r="F1486" s="87">
        <f t="shared" si="71"/>
        <v>0</v>
      </c>
      <c r="G1486" s="146"/>
      <c r="H1486" s="130"/>
      <c r="I1486" s="118" t="e">
        <f>VLOOKUP(H1486,Presupuesto!$B$11:$C$565,2,0)</f>
        <v>#N/A</v>
      </c>
      <c r="J1486" s="88" t="str">
        <f t="shared" si="72"/>
        <v>Lo Esencial de la Reforma Universitaria</v>
      </c>
      <c r="K1486" s="88" t="s">
        <v>720</v>
      </c>
    </row>
    <row r="1487" spans="2:11" hidden="1" x14ac:dyDescent="0.25">
      <c r="B1487" s="254"/>
      <c r="C1487" s="129"/>
      <c r="D1487" s="144"/>
      <c r="E1487" s="112"/>
      <c r="F1487" s="87">
        <f t="shared" si="71"/>
        <v>0</v>
      </c>
      <c r="G1487" s="146"/>
      <c r="H1487" s="130"/>
      <c r="I1487" s="118" t="e">
        <f>VLOOKUP(H1487,Presupuesto!$B$11:$C$565,2,0)</f>
        <v>#N/A</v>
      </c>
      <c r="J1487" s="88" t="str">
        <f t="shared" si="72"/>
        <v>Lo Esencial de la Reforma Universitaria</v>
      </c>
      <c r="K1487" s="88" t="s">
        <v>720</v>
      </c>
    </row>
    <row r="1488" spans="2:11" hidden="1" x14ac:dyDescent="0.25">
      <c r="B1488" s="254"/>
      <c r="C1488" s="129"/>
      <c r="D1488" s="144"/>
      <c r="E1488" s="112"/>
      <c r="F1488" s="87">
        <f t="shared" si="71"/>
        <v>0</v>
      </c>
      <c r="G1488" s="146"/>
      <c r="H1488" s="130"/>
      <c r="I1488" s="118" t="e">
        <f>VLOOKUP(H1488,Presupuesto!$B$11:$C$565,2,0)</f>
        <v>#N/A</v>
      </c>
      <c r="J1488" s="88" t="str">
        <f t="shared" si="72"/>
        <v>Lo Esencial de la Reforma Universitaria</v>
      </c>
      <c r="K1488" s="88" t="s">
        <v>720</v>
      </c>
    </row>
    <row r="1489" spans="2:11" hidden="1" x14ac:dyDescent="0.25">
      <c r="B1489" s="254"/>
      <c r="C1489" s="129"/>
      <c r="D1489" s="144"/>
      <c r="E1489" s="112"/>
      <c r="F1489" s="87">
        <f t="shared" si="71"/>
        <v>0</v>
      </c>
      <c r="G1489" s="146"/>
      <c r="H1489" s="130"/>
      <c r="I1489" s="118" t="e">
        <f>VLOOKUP(H1489,Presupuesto!$B$11:$C$565,2,0)</f>
        <v>#N/A</v>
      </c>
      <c r="J1489" s="88" t="str">
        <f t="shared" si="72"/>
        <v>Lo Esencial de la Reforma Universitaria</v>
      </c>
      <c r="K1489" s="88" t="s">
        <v>720</v>
      </c>
    </row>
    <row r="1490" spans="2:11" hidden="1" x14ac:dyDescent="0.25">
      <c r="B1490" s="254"/>
      <c r="C1490" s="129"/>
      <c r="D1490" s="144"/>
      <c r="E1490" s="112"/>
      <c r="F1490" s="87">
        <f t="shared" si="71"/>
        <v>0</v>
      </c>
      <c r="G1490" s="146"/>
      <c r="H1490" s="130"/>
      <c r="I1490" s="118" t="e">
        <f>VLOOKUP(H1490,Presupuesto!$B$11:$C$565,2,0)</f>
        <v>#N/A</v>
      </c>
      <c r="J1490" s="88" t="str">
        <f t="shared" si="72"/>
        <v>Lo Esencial de la Reforma Universitaria</v>
      </c>
      <c r="K1490" s="88" t="s">
        <v>720</v>
      </c>
    </row>
    <row r="1491" spans="2:11" hidden="1" x14ac:dyDescent="0.25">
      <c r="B1491" s="254"/>
      <c r="C1491" s="129"/>
      <c r="D1491" s="144"/>
      <c r="E1491" s="112"/>
      <c r="F1491" s="87">
        <f t="shared" si="71"/>
        <v>0</v>
      </c>
      <c r="G1491" s="146"/>
      <c r="H1491" s="130"/>
      <c r="I1491" s="118" t="e">
        <f>VLOOKUP(H1491,Presupuesto!$B$11:$C$565,2,0)</f>
        <v>#N/A</v>
      </c>
      <c r="J1491" s="88" t="str">
        <f t="shared" si="72"/>
        <v>Lo Esencial de la Reforma Universitaria</v>
      </c>
      <c r="K1491" s="88" t="s">
        <v>720</v>
      </c>
    </row>
    <row r="1492" spans="2:11" hidden="1" x14ac:dyDescent="0.25">
      <c r="B1492" s="254"/>
      <c r="C1492" s="131"/>
      <c r="D1492" s="137"/>
      <c r="E1492" s="108"/>
      <c r="F1492" s="87">
        <f t="shared" si="71"/>
        <v>0</v>
      </c>
      <c r="G1492" s="146"/>
      <c r="H1492" s="132"/>
      <c r="I1492" s="118" t="e">
        <f>VLOOKUP(H1492,Presupuesto!$B$11:$C$565,2,0)</f>
        <v>#N/A</v>
      </c>
      <c r="J1492" s="88" t="str">
        <f t="shared" si="72"/>
        <v>Lo Esencial de la Reforma Universitaria</v>
      </c>
      <c r="K1492" s="88" t="s">
        <v>720</v>
      </c>
    </row>
    <row r="1493" spans="2:11" hidden="1" x14ac:dyDescent="0.25">
      <c r="B1493" s="254"/>
      <c r="C1493" s="131"/>
      <c r="D1493" s="137"/>
      <c r="E1493" s="108"/>
      <c r="F1493" s="87">
        <f t="shared" si="71"/>
        <v>0</v>
      </c>
      <c r="G1493" s="146"/>
      <c r="H1493" s="132"/>
      <c r="I1493" s="118" t="e">
        <f>VLOOKUP(H1493,Presupuesto!$B$11:$C$565,2,0)</f>
        <v>#N/A</v>
      </c>
      <c r="J1493" s="88" t="str">
        <f t="shared" si="72"/>
        <v>Lo Esencial de la Reforma Universitaria</v>
      </c>
      <c r="K1493" s="88" t="s">
        <v>720</v>
      </c>
    </row>
    <row r="1494" spans="2:11" hidden="1" x14ac:dyDescent="0.25">
      <c r="B1494" s="254"/>
      <c r="C1494" s="131"/>
      <c r="D1494" s="137"/>
      <c r="E1494" s="108"/>
      <c r="F1494" s="87">
        <f t="shared" si="71"/>
        <v>0</v>
      </c>
      <c r="G1494" s="146"/>
      <c r="H1494" s="132"/>
      <c r="I1494" s="118" t="e">
        <f>VLOOKUP(H1494,Presupuesto!$B$11:$C$565,2,0)</f>
        <v>#N/A</v>
      </c>
      <c r="J1494" s="88" t="str">
        <f t="shared" si="72"/>
        <v>Lo Esencial de la Reforma Universitaria</v>
      </c>
      <c r="K1494" s="88" t="s">
        <v>720</v>
      </c>
    </row>
    <row r="1495" spans="2:11" hidden="1" x14ac:dyDescent="0.25">
      <c r="B1495" s="254"/>
      <c r="C1495" s="131"/>
      <c r="D1495" s="137"/>
      <c r="E1495" s="108"/>
      <c r="F1495" s="87">
        <f t="shared" si="71"/>
        <v>0</v>
      </c>
      <c r="G1495" s="146"/>
      <c r="H1495" s="132"/>
      <c r="I1495" s="118" t="e">
        <f>VLOOKUP(H1495,Presupuesto!$B$11:$C$565,2,0)</f>
        <v>#N/A</v>
      </c>
      <c r="J1495" s="88" t="str">
        <f t="shared" si="72"/>
        <v>Lo Esencial de la Reforma Universitaria</v>
      </c>
      <c r="K1495" s="88" t="s">
        <v>720</v>
      </c>
    </row>
    <row r="1496" spans="2:11" hidden="1" x14ac:dyDescent="0.25">
      <c r="B1496" s="254"/>
      <c r="C1496" s="131"/>
      <c r="D1496" s="137"/>
      <c r="E1496" s="108"/>
      <c r="F1496" s="87">
        <f t="shared" si="71"/>
        <v>0</v>
      </c>
      <c r="G1496" s="146"/>
      <c r="H1496" s="132"/>
      <c r="I1496" s="118" t="e">
        <f>VLOOKUP(H1496,Presupuesto!$B$11:$C$565,2,0)</f>
        <v>#N/A</v>
      </c>
      <c r="J1496" s="88" t="str">
        <f t="shared" si="72"/>
        <v>Lo Esencial de la Reforma Universitaria</v>
      </c>
      <c r="K1496" s="88" t="s">
        <v>720</v>
      </c>
    </row>
    <row r="1497" spans="2:11" hidden="1" x14ac:dyDescent="0.25">
      <c r="B1497" s="254"/>
      <c r="C1497" s="131"/>
      <c r="D1497" s="137"/>
      <c r="E1497" s="108"/>
      <c r="F1497" s="87">
        <f t="shared" si="71"/>
        <v>0</v>
      </c>
      <c r="G1497" s="146"/>
      <c r="H1497" s="132"/>
      <c r="I1497" s="118" t="e">
        <f>VLOOKUP(H1497,Presupuesto!$B$11:$C$565,2,0)</f>
        <v>#N/A</v>
      </c>
      <c r="J1497" s="88" t="str">
        <f t="shared" si="72"/>
        <v>Lo Esencial de la Reforma Universitaria</v>
      </c>
      <c r="K1497" s="88" t="s">
        <v>720</v>
      </c>
    </row>
    <row r="1498" spans="2:11" hidden="1" x14ac:dyDescent="0.25">
      <c r="B1498" s="254"/>
      <c r="C1498" s="131"/>
      <c r="D1498" s="137"/>
      <c r="E1498" s="108"/>
      <c r="F1498" s="87">
        <f t="shared" si="71"/>
        <v>0</v>
      </c>
      <c r="G1498" s="146"/>
      <c r="H1498" s="132"/>
      <c r="I1498" s="118" t="e">
        <f>VLOOKUP(H1498,Presupuesto!$B$11:$C$565,2,0)</f>
        <v>#N/A</v>
      </c>
      <c r="J1498" s="88" t="str">
        <f t="shared" si="72"/>
        <v>Lo Esencial de la Reforma Universitaria</v>
      </c>
      <c r="K1498" s="88" t="s">
        <v>720</v>
      </c>
    </row>
    <row r="1499" spans="2:11" hidden="1" x14ac:dyDescent="0.25">
      <c r="B1499" s="254"/>
      <c r="C1499" s="131"/>
      <c r="D1499" s="137"/>
      <c r="E1499" s="108"/>
      <c r="F1499" s="87">
        <f t="shared" si="71"/>
        <v>0</v>
      </c>
      <c r="G1499" s="146"/>
      <c r="H1499" s="132"/>
      <c r="I1499" s="118" t="e">
        <f>VLOOKUP(H1499,Presupuesto!$B$11:$C$565,2,0)</f>
        <v>#N/A</v>
      </c>
      <c r="J1499" s="88" t="str">
        <f t="shared" si="72"/>
        <v>Lo Esencial de la Reforma Universitaria</v>
      </c>
      <c r="K1499" s="88" t="s">
        <v>720</v>
      </c>
    </row>
    <row r="1500" spans="2:11" hidden="1" x14ac:dyDescent="0.25">
      <c r="B1500" s="254"/>
      <c r="C1500" s="133"/>
      <c r="D1500" s="137"/>
      <c r="E1500" s="108"/>
      <c r="F1500" s="87">
        <f t="shared" si="71"/>
        <v>0</v>
      </c>
      <c r="G1500" s="146"/>
      <c r="H1500" s="134"/>
      <c r="I1500" s="118" t="e">
        <f>VLOOKUP(H1500,Presupuesto!$B$11:$C$565,2,0)</f>
        <v>#N/A</v>
      </c>
      <c r="J1500" s="88" t="str">
        <f t="shared" si="72"/>
        <v>Lo Esencial de la Reforma Universitaria</v>
      </c>
      <c r="K1500" s="88" t="s">
        <v>732</v>
      </c>
    </row>
    <row r="1501" spans="2:11" hidden="1" x14ac:dyDescent="0.25">
      <c r="B1501" s="254"/>
      <c r="C1501" s="133"/>
      <c r="D1501" s="137"/>
      <c r="E1501" s="108"/>
      <c r="F1501" s="87">
        <f t="shared" si="71"/>
        <v>0</v>
      </c>
      <c r="G1501" s="146"/>
      <c r="H1501" s="134"/>
      <c r="I1501" s="118" t="e">
        <f>VLOOKUP(H1501,Presupuesto!$B$11:$C$565,2,0)</f>
        <v>#N/A</v>
      </c>
      <c r="J1501" s="88" t="str">
        <f t="shared" si="72"/>
        <v>Lo Esencial de la Reforma Universitaria</v>
      </c>
      <c r="K1501" s="88" t="s">
        <v>720</v>
      </c>
    </row>
    <row r="1502" spans="2:11" hidden="1" x14ac:dyDescent="0.25">
      <c r="B1502" s="254"/>
      <c r="C1502" s="133"/>
      <c r="D1502" s="137"/>
      <c r="E1502" s="108"/>
      <c r="F1502" s="87">
        <f t="shared" si="71"/>
        <v>0</v>
      </c>
      <c r="G1502" s="146"/>
      <c r="H1502" s="134"/>
      <c r="I1502" s="118" t="e">
        <f>VLOOKUP(H1502,Presupuesto!$B$11:$C$565,2,0)</f>
        <v>#N/A</v>
      </c>
      <c r="J1502" s="88" t="str">
        <f t="shared" si="72"/>
        <v>Lo Esencial de la Reforma Universitaria</v>
      </c>
      <c r="K1502" s="88" t="s">
        <v>720</v>
      </c>
    </row>
    <row r="1503" spans="2:11" hidden="1" x14ac:dyDescent="0.25">
      <c r="B1503" s="254"/>
      <c r="C1503" s="133"/>
      <c r="D1503" s="137"/>
      <c r="E1503" s="108"/>
      <c r="F1503" s="87">
        <f t="shared" si="71"/>
        <v>0</v>
      </c>
      <c r="G1503" s="146"/>
      <c r="H1503" s="134"/>
      <c r="I1503" s="118" t="e">
        <f>VLOOKUP(H1503,Presupuesto!$B$11:$C$565,2,0)</f>
        <v>#N/A</v>
      </c>
      <c r="J1503" s="88" t="str">
        <f t="shared" si="72"/>
        <v>Lo Esencial de la Reforma Universitaria</v>
      </c>
      <c r="K1503" s="88" t="s">
        <v>720</v>
      </c>
    </row>
    <row r="1504" spans="2:11" ht="15.75" hidden="1" thickBot="1" x14ac:dyDescent="0.3">
      <c r="B1504" s="254"/>
      <c r="C1504" s="135"/>
      <c r="D1504" s="145"/>
      <c r="E1504" s="93"/>
      <c r="F1504" s="95">
        <f t="shared" si="71"/>
        <v>0</v>
      </c>
      <c r="G1504" s="147"/>
      <c r="H1504" s="136"/>
      <c r="I1504" s="120" t="e">
        <f>VLOOKUP(H1504,Presupuesto!$B$11:$C$565,2,0)</f>
        <v>#N/A</v>
      </c>
      <c r="J1504" s="96" t="str">
        <f t="shared" si="72"/>
        <v>Lo Esencial de la Reforma Universitaria</v>
      </c>
      <c r="K1504" s="113" t="s">
        <v>719</v>
      </c>
    </row>
    <row r="1505" spans="2:11" x14ac:dyDescent="0.25">
      <c r="B1505" s="254"/>
      <c r="C1505" s="254"/>
      <c r="D1505" s="254"/>
      <c r="E1505" s="254"/>
      <c r="F1505" s="254"/>
      <c r="G1505" s="243"/>
      <c r="H1505" s="254"/>
      <c r="I1505" s="254"/>
      <c r="J1505" s="254"/>
      <c r="K1505" s="254"/>
    </row>
    <row r="1506" spans="2:11" ht="15.75" thickBot="1" x14ac:dyDescent="0.3">
      <c r="B1506" s="254"/>
      <c r="C1506" s="254"/>
      <c r="D1506" s="254"/>
      <c r="E1506" s="254"/>
      <c r="F1506" s="82"/>
      <c r="G1506" s="81"/>
      <c r="H1506" s="82"/>
      <c r="I1506" s="82"/>
      <c r="J1506" s="254"/>
      <c r="K1506" s="254"/>
    </row>
    <row r="1507" spans="2:11" ht="15.75" thickBot="1" x14ac:dyDescent="0.3">
      <c r="B1507" s="254"/>
      <c r="C1507" s="143" t="s">
        <v>1385</v>
      </c>
      <c r="D1507" s="231">
        <f>SUM(F1514:F1548)</f>
        <v>1071500</v>
      </c>
      <c r="E1507" s="254"/>
      <c r="F1507" s="68"/>
      <c r="G1507" s="72"/>
      <c r="H1507" s="68"/>
      <c r="I1507" s="68"/>
      <c r="J1507" s="254"/>
      <c r="K1507" s="254"/>
    </row>
    <row r="1508" spans="2:11" x14ac:dyDescent="0.25">
      <c r="B1508" s="254"/>
      <c r="C1508" s="68"/>
      <c r="D1508" s="31"/>
      <c r="E1508" s="84"/>
      <c r="F1508" s="84"/>
      <c r="G1508" s="84"/>
      <c r="H1508" s="69"/>
      <c r="I1508" s="69"/>
      <c r="J1508" s="69"/>
      <c r="K1508" s="102"/>
    </row>
    <row r="1509" spans="2:11" x14ac:dyDescent="0.25">
      <c r="B1509" s="254"/>
      <c r="C1509" s="68"/>
      <c r="D1509" s="31"/>
      <c r="E1509" s="84"/>
      <c r="F1509" s="84"/>
      <c r="G1509" s="84"/>
      <c r="H1509" s="69"/>
      <c r="I1509" s="69"/>
      <c r="J1509" s="69"/>
      <c r="K1509" s="102"/>
    </row>
    <row r="1510" spans="2:11" ht="15.75" x14ac:dyDescent="0.25">
      <c r="B1510" s="254"/>
      <c r="C1510" s="172" t="s">
        <v>1309</v>
      </c>
      <c r="D1510" s="230" t="s">
        <v>1450</v>
      </c>
      <c r="E1510" s="84"/>
      <c r="F1510" s="84"/>
      <c r="G1510" s="84"/>
      <c r="H1510" s="69"/>
      <c r="I1510" s="69"/>
      <c r="J1510" s="69"/>
      <c r="K1510" s="102"/>
    </row>
    <row r="1511" spans="2:11" ht="18.75" x14ac:dyDescent="0.25">
      <c r="B1511" s="254"/>
      <c r="C1511" s="173" t="str">
        <f>IFERROR(VLOOKUP(D1510,'1. Desarrollo e Innov. Curricu.'!$F:$G,2,FALSE),IFERROR(VLOOKUP(D1510,'2. Investigación Científica'!$F:$G,2,FALSE),IFERROR(VLOOKUP(D1510,'3. Vinculación Univ. Sociedad'!$F:$G,2,FALSE),IFERROR(VLOOKUP(D1510,'4. Docencia y Profesorado Univ.'!$F:$G,2,FALSE),IFERROR(VLOOKUP(D1510,'5. Estudiantes y Graduados'!$F:$G,2,FALSE),IFERROR(VLOOKUP(D1510,'11. Gestion Administrativa'!$F:$G,2,FALSE),IFERROR(VLOOKUP(D1510,'13. Gestión Académica'!$F:$G,2,FALSE),IFERROR(VLOOKUP(D1510,'9. Asegura. de la Calid. y M'!$F:$G,2,FALSE),IFERROR(VLOOKUP(D1510,'6. Gestión del Conocimiento'!$F:$G,2,FALSE),IFERROR(VLOOKUP(D1510,'15. Gobernabilidad y Proceso...'!$F:$G,2,FALSE),IFERROR(VLOOKUP(D1510,'12. Gestión del Talento Humano'!$F:$G,2,FALSE),IFERROR(VLOOKUP(D1510,'14. Internacional... de la E.S.'!$F:$G,2,FALSE),IFERROR(VLOOKUP(D1510,'10. Posgrado'!$F:$G,2,FALSE),IFERROR(VLOOKUP(D1510,'17. Gestión TIC'!$F:$G,2,FALSE),IFERROR(VLOOKUP(D1510,'16. Desa. del Sistema Educ.Sup.'!$F:$G,2,FALSE),IFERROR(VLOOKUP(D1510,'8. Cultura de Inno. Insti...'!$F:$G,2,FALSE),VLOOKUP(D1510,'7. Lo Esencial de la Reforma U.'!$F:$G,2,0)))))))))))))))))</f>
        <v>2. Gestionar con la debida antelación el equipo didáctico necesario de cada Departamento:   En Arte,  20 guitarras. 2 pianos para concierto 11 clarinovas. 30 violines, 15 violas, 8 chelos, 4 contrabajo, 2 clarinetes, 2 oboes, 2 cornos franceses, 1 corno inglés, 3 trompetas, 1 tuba, 3 trombones, 2 fagots, 8  saxofones (1 barítono, 2 tenores, 3 altos y 2 sopranos), 4 flautas traversas, 2 timbales, 1 xilófono, 1 vibráfono, 1 campana tubular, 2 redoblantes, 1 bombo y 4 juegos de platillos, cajas chinas, claves, triángulos, panderetas, bongoes y un set de tumbas.</v>
      </c>
      <c r="D1511" s="31"/>
      <c r="E1511" s="84"/>
      <c r="F1511" s="84"/>
      <c r="G1511" s="84"/>
      <c r="H1511" s="69"/>
      <c r="I1511" s="69"/>
      <c r="J1511" s="69"/>
      <c r="K1511" s="102"/>
    </row>
    <row r="1512" spans="2:11" ht="15.75" thickBot="1" x14ac:dyDescent="0.3">
      <c r="B1512" s="254"/>
      <c r="C1512" s="254"/>
      <c r="D1512" s="254"/>
      <c r="E1512" s="254"/>
      <c r="F1512" s="84"/>
      <c r="G1512" s="69"/>
      <c r="H1512" s="69"/>
      <c r="I1512" s="69"/>
      <c r="J1512" s="254"/>
      <c r="K1512" s="254"/>
    </row>
    <row r="1513" spans="2:11" ht="30.75" thickBot="1" x14ac:dyDescent="0.3">
      <c r="B1513" s="254"/>
      <c r="C1513" s="117" t="s">
        <v>1311</v>
      </c>
      <c r="D1513" s="117" t="s">
        <v>99</v>
      </c>
      <c r="E1513" s="124" t="s">
        <v>1313</v>
      </c>
      <c r="F1513" s="123" t="s">
        <v>1314</v>
      </c>
      <c r="G1513" s="121" t="s">
        <v>1315</v>
      </c>
      <c r="H1513" s="124" t="s">
        <v>1316</v>
      </c>
      <c r="I1513" s="121" t="s">
        <v>711</v>
      </c>
      <c r="J1513" s="121" t="s">
        <v>1317</v>
      </c>
      <c r="K1513" s="121" t="s">
        <v>1318</v>
      </c>
    </row>
    <row r="1514" spans="2:11" hidden="1" x14ac:dyDescent="0.25">
      <c r="B1514" s="254"/>
      <c r="C1514" s="183" t="s">
        <v>1284</v>
      </c>
      <c r="D1514" s="184"/>
      <c r="E1514" s="182">
        <f>HLOOKUP(C1514,$AH$2:$BU$3,2,0)</f>
        <v>620</v>
      </c>
      <c r="F1514" s="87">
        <f t="shared" ref="F1514:F1548" si="73">D1514*E1514</f>
        <v>0</v>
      </c>
      <c r="G1514" s="146"/>
      <c r="H1514" s="130"/>
      <c r="I1514" s="118" t="e">
        <f>VLOOKUP(H1514,Presupuesto!$B$11:$C$565,2,0)</f>
        <v>#N/A</v>
      </c>
      <c r="J1514" s="181" t="s">
        <v>74</v>
      </c>
      <c r="K1514" s="88" t="s">
        <v>719</v>
      </c>
    </row>
    <row r="1515" spans="2:11" x14ac:dyDescent="0.25">
      <c r="B1515" s="254"/>
      <c r="C1515" s="129" t="s">
        <v>1451</v>
      </c>
      <c r="D1515" s="144">
        <v>1</v>
      </c>
      <c r="E1515" s="112">
        <v>1071500</v>
      </c>
      <c r="F1515" s="87">
        <f t="shared" si="73"/>
        <v>1071500</v>
      </c>
      <c r="G1515" s="146" t="s">
        <v>712</v>
      </c>
      <c r="H1515" s="130" t="s">
        <v>494</v>
      </c>
      <c r="I1515" s="118" t="str">
        <f>VLOOKUP(H1515,Presupuesto!$B$11:$C$565,2,0)</f>
        <v>EQUIPO EDUCACIONAL Y RECREATIVO</v>
      </c>
      <c r="J1515" s="88" t="s">
        <v>74</v>
      </c>
      <c r="K1515" s="88" t="s">
        <v>720</v>
      </c>
    </row>
    <row r="1516" spans="2:11" hidden="1" x14ac:dyDescent="0.25">
      <c r="B1516" s="254"/>
      <c r="C1516" s="129"/>
      <c r="D1516" s="144"/>
      <c r="E1516" s="112"/>
      <c r="F1516" s="87">
        <f t="shared" si="73"/>
        <v>0</v>
      </c>
      <c r="G1516" s="146"/>
      <c r="H1516" s="130"/>
      <c r="I1516" s="118" t="e">
        <f>VLOOKUP(H1516,Presupuesto!$B$11:$C$565,2,0)</f>
        <v>#N/A</v>
      </c>
      <c r="J1516" s="88" t="str">
        <f t="shared" ref="J1516:J1548" si="74">$J$854</f>
        <v>Lo Esencial de la Reforma Universitaria</v>
      </c>
      <c r="K1516" s="88" t="s">
        <v>720</v>
      </c>
    </row>
    <row r="1517" spans="2:11" hidden="1" x14ac:dyDescent="0.25">
      <c r="B1517" s="254"/>
      <c r="C1517" s="129"/>
      <c r="D1517" s="144"/>
      <c r="E1517" s="112"/>
      <c r="F1517" s="87">
        <f t="shared" si="73"/>
        <v>0</v>
      </c>
      <c r="G1517" s="146"/>
      <c r="H1517" s="130"/>
      <c r="I1517" s="118" t="e">
        <f>VLOOKUP(H1517,Presupuesto!$B$11:$C$565,2,0)</f>
        <v>#N/A</v>
      </c>
      <c r="J1517" s="88" t="str">
        <f t="shared" si="74"/>
        <v>Lo Esencial de la Reforma Universitaria</v>
      </c>
      <c r="K1517" s="88" t="s">
        <v>720</v>
      </c>
    </row>
    <row r="1518" spans="2:11" hidden="1" x14ac:dyDescent="0.25">
      <c r="B1518" s="254"/>
      <c r="C1518" s="129"/>
      <c r="D1518" s="144"/>
      <c r="E1518" s="112"/>
      <c r="F1518" s="87">
        <f t="shared" si="73"/>
        <v>0</v>
      </c>
      <c r="G1518" s="146"/>
      <c r="H1518" s="130"/>
      <c r="I1518" s="118" t="e">
        <f>VLOOKUP(H1518,Presupuesto!$B$11:$C$565,2,0)</f>
        <v>#N/A</v>
      </c>
      <c r="J1518" s="88" t="str">
        <f t="shared" si="74"/>
        <v>Lo Esencial de la Reforma Universitaria</v>
      </c>
      <c r="K1518" s="88" t="s">
        <v>720</v>
      </c>
    </row>
    <row r="1519" spans="2:11" hidden="1" x14ac:dyDescent="0.25">
      <c r="B1519" s="254"/>
      <c r="C1519" s="129"/>
      <c r="D1519" s="144"/>
      <c r="E1519" s="112"/>
      <c r="F1519" s="87">
        <f t="shared" si="73"/>
        <v>0</v>
      </c>
      <c r="G1519" s="146"/>
      <c r="H1519" s="130"/>
      <c r="I1519" s="118" t="e">
        <f>VLOOKUP(H1519,Presupuesto!$B$11:$C$565,2,0)</f>
        <v>#N/A</v>
      </c>
      <c r="J1519" s="88" t="str">
        <f t="shared" si="74"/>
        <v>Lo Esencial de la Reforma Universitaria</v>
      </c>
      <c r="K1519" s="88" t="s">
        <v>729</v>
      </c>
    </row>
    <row r="1520" spans="2:11" hidden="1" x14ac:dyDescent="0.25">
      <c r="B1520" s="254"/>
      <c r="C1520" s="129"/>
      <c r="D1520" s="144"/>
      <c r="E1520" s="112"/>
      <c r="F1520" s="87">
        <f t="shared" si="73"/>
        <v>0</v>
      </c>
      <c r="G1520" s="146"/>
      <c r="H1520" s="130"/>
      <c r="I1520" s="118" t="e">
        <f>VLOOKUP(H1520,Presupuesto!$B$11:$C$565,2,0)</f>
        <v>#N/A</v>
      </c>
      <c r="J1520" s="88" t="str">
        <f t="shared" si="74"/>
        <v>Lo Esencial de la Reforma Universitaria</v>
      </c>
      <c r="K1520" s="88" t="s">
        <v>720</v>
      </c>
    </row>
    <row r="1521" spans="2:11" hidden="1" x14ac:dyDescent="0.25">
      <c r="B1521" s="254"/>
      <c r="C1521" s="129"/>
      <c r="D1521" s="144"/>
      <c r="E1521" s="112"/>
      <c r="F1521" s="87">
        <f t="shared" si="73"/>
        <v>0</v>
      </c>
      <c r="G1521" s="146"/>
      <c r="H1521" s="130"/>
      <c r="I1521" s="118" t="e">
        <f>VLOOKUP(H1521,Presupuesto!$B$11:$C$565,2,0)</f>
        <v>#N/A</v>
      </c>
      <c r="J1521" s="88" t="str">
        <f t="shared" si="74"/>
        <v>Lo Esencial de la Reforma Universitaria</v>
      </c>
      <c r="K1521" s="88" t="s">
        <v>720</v>
      </c>
    </row>
    <row r="1522" spans="2:11" hidden="1" x14ac:dyDescent="0.25">
      <c r="B1522" s="254"/>
      <c r="C1522" s="129"/>
      <c r="D1522" s="144"/>
      <c r="E1522" s="112"/>
      <c r="F1522" s="87">
        <f t="shared" si="73"/>
        <v>0</v>
      </c>
      <c r="G1522" s="146"/>
      <c r="H1522" s="130"/>
      <c r="I1522" s="118" t="e">
        <f>VLOOKUP(H1522,Presupuesto!$B$11:$C$565,2,0)</f>
        <v>#N/A</v>
      </c>
      <c r="J1522" s="88" t="str">
        <f t="shared" si="74"/>
        <v>Lo Esencial de la Reforma Universitaria</v>
      </c>
      <c r="K1522" s="88" t="s">
        <v>720</v>
      </c>
    </row>
    <row r="1523" spans="2:11" hidden="1" x14ac:dyDescent="0.25">
      <c r="B1523" s="254"/>
      <c r="C1523" s="129"/>
      <c r="D1523" s="144"/>
      <c r="E1523" s="112"/>
      <c r="F1523" s="87">
        <f t="shared" si="73"/>
        <v>0</v>
      </c>
      <c r="G1523" s="146"/>
      <c r="H1523" s="130"/>
      <c r="I1523" s="118" t="e">
        <f>VLOOKUP(H1523,Presupuesto!$B$11:$C$565,2,0)</f>
        <v>#N/A</v>
      </c>
      <c r="J1523" s="88" t="str">
        <f t="shared" si="74"/>
        <v>Lo Esencial de la Reforma Universitaria</v>
      </c>
      <c r="K1523" s="88" t="s">
        <v>720</v>
      </c>
    </row>
    <row r="1524" spans="2:11" hidden="1" x14ac:dyDescent="0.25">
      <c r="B1524" s="254"/>
      <c r="C1524" s="129"/>
      <c r="D1524" s="144"/>
      <c r="E1524" s="112"/>
      <c r="F1524" s="87">
        <f t="shared" si="73"/>
        <v>0</v>
      </c>
      <c r="G1524" s="146"/>
      <c r="H1524" s="130"/>
      <c r="I1524" s="118" t="e">
        <f>VLOOKUP(H1524,Presupuesto!$B$11:$C$565,2,0)</f>
        <v>#N/A</v>
      </c>
      <c r="J1524" s="88" t="str">
        <f t="shared" si="74"/>
        <v>Lo Esencial de la Reforma Universitaria</v>
      </c>
      <c r="K1524" s="88" t="s">
        <v>720</v>
      </c>
    </row>
    <row r="1525" spans="2:11" hidden="1" x14ac:dyDescent="0.25">
      <c r="B1525" s="254"/>
      <c r="C1525" s="129"/>
      <c r="D1525" s="144"/>
      <c r="E1525" s="112"/>
      <c r="F1525" s="87">
        <f t="shared" si="73"/>
        <v>0</v>
      </c>
      <c r="G1525" s="146"/>
      <c r="H1525" s="130"/>
      <c r="I1525" s="118" t="e">
        <f>VLOOKUP(H1525,Presupuesto!$B$11:$C$565,2,0)</f>
        <v>#N/A</v>
      </c>
      <c r="J1525" s="88" t="str">
        <f t="shared" si="74"/>
        <v>Lo Esencial de la Reforma Universitaria</v>
      </c>
      <c r="K1525" s="88" t="s">
        <v>720</v>
      </c>
    </row>
    <row r="1526" spans="2:11" hidden="1" x14ac:dyDescent="0.25">
      <c r="B1526" s="254"/>
      <c r="C1526" s="129"/>
      <c r="D1526" s="144"/>
      <c r="E1526" s="112"/>
      <c r="F1526" s="87">
        <f t="shared" si="73"/>
        <v>0</v>
      </c>
      <c r="G1526" s="146"/>
      <c r="H1526" s="130"/>
      <c r="I1526" s="118" t="e">
        <f>VLOOKUP(H1526,Presupuesto!$B$11:$C$565,2,0)</f>
        <v>#N/A</v>
      </c>
      <c r="J1526" s="88" t="str">
        <f t="shared" si="74"/>
        <v>Lo Esencial de la Reforma Universitaria</v>
      </c>
      <c r="K1526" s="88" t="s">
        <v>720</v>
      </c>
    </row>
    <row r="1527" spans="2:11" hidden="1" x14ac:dyDescent="0.25">
      <c r="B1527" s="254"/>
      <c r="C1527" s="129"/>
      <c r="D1527" s="144"/>
      <c r="E1527" s="112"/>
      <c r="F1527" s="87">
        <f t="shared" si="73"/>
        <v>0</v>
      </c>
      <c r="G1527" s="146"/>
      <c r="H1527" s="130"/>
      <c r="I1527" s="118" t="e">
        <f>VLOOKUP(H1527,Presupuesto!$B$11:$C$565,2,0)</f>
        <v>#N/A</v>
      </c>
      <c r="J1527" s="88" t="str">
        <f t="shared" si="74"/>
        <v>Lo Esencial de la Reforma Universitaria</v>
      </c>
      <c r="K1527" s="88" t="s">
        <v>720</v>
      </c>
    </row>
    <row r="1528" spans="2:11" hidden="1" x14ac:dyDescent="0.25">
      <c r="B1528" s="254"/>
      <c r="C1528" s="129"/>
      <c r="D1528" s="144"/>
      <c r="E1528" s="112"/>
      <c r="F1528" s="87">
        <f t="shared" si="73"/>
        <v>0</v>
      </c>
      <c r="G1528" s="146"/>
      <c r="H1528" s="130"/>
      <c r="I1528" s="118" t="e">
        <f>VLOOKUP(H1528,Presupuesto!$B$11:$C$565,2,0)</f>
        <v>#N/A</v>
      </c>
      <c r="J1528" s="88" t="str">
        <f t="shared" si="74"/>
        <v>Lo Esencial de la Reforma Universitaria</v>
      </c>
      <c r="K1528" s="88" t="s">
        <v>720</v>
      </c>
    </row>
    <row r="1529" spans="2:11" hidden="1" x14ac:dyDescent="0.25">
      <c r="B1529" s="254"/>
      <c r="C1529" s="129"/>
      <c r="D1529" s="144"/>
      <c r="E1529" s="112"/>
      <c r="F1529" s="87">
        <f t="shared" si="73"/>
        <v>0</v>
      </c>
      <c r="G1529" s="146"/>
      <c r="H1529" s="130"/>
      <c r="I1529" s="118" t="e">
        <f>VLOOKUP(H1529,Presupuesto!$B$11:$C$565,2,0)</f>
        <v>#N/A</v>
      </c>
      <c r="J1529" s="88" t="str">
        <f t="shared" si="74"/>
        <v>Lo Esencial de la Reforma Universitaria</v>
      </c>
      <c r="K1529" s="88" t="s">
        <v>720</v>
      </c>
    </row>
    <row r="1530" spans="2:11" hidden="1" x14ac:dyDescent="0.25">
      <c r="B1530" s="254"/>
      <c r="C1530" s="129"/>
      <c r="D1530" s="144"/>
      <c r="E1530" s="112"/>
      <c r="F1530" s="87">
        <f t="shared" si="73"/>
        <v>0</v>
      </c>
      <c r="G1530" s="146"/>
      <c r="H1530" s="130"/>
      <c r="I1530" s="118" t="e">
        <f>VLOOKUP(H1530,Presupuesto!$B$11:$C$565,2,0)</f>
        <v>#N/A</v>
      </c>
      <c r="J1530" s="88" t="str">
        <f t="shared" si="74"/>
        <v>Lo Esencial de la Reforma Universitaria</v>
      </c>
      <c r="K1530" s="88" t="s">
        <v>720</v>
      </c>
    </row>
    <row r="1531" spans="2:11" hidden="1" x14ac:dyDescent="0.25">
      <c r="B1531" s="254"/>
      <c r="C1531" s="129"/>
      <c r="D1531" s="144"/>
      <c r="E1531" s="112"/>
      <c r="F1531" s="87">
        <f t="shared" si="73"/>
        <v>0</v>
      </c>
      <c r="G1531" s="146"/>
      <c r="H1531" s="130"/>
      <c r="I1531" s="118" t="e">
        <f>VLOOKUP(H1531,Presupuesto!$B$11:$C$565,2,0)</f>
        <v>#N/A</v>
      </c>
      <c r="J1531" s="88" t="str">
        <f t="shared" si="74"/>
        <v>Lo Esencial de la Reforma Universitaria</v>
      </c>
      <c r="K1531" s="88" t="s">
        <v>720</v>
      </c>
    </row>
    <row r="1532" spans="2:11" hidden="1" x14ac:dyDescent="0.25">
      <c r="B1532" s="254"/>
      <c r="C1532" s="129"/>
      <c r="D1532" s="144"/>
      <c r="E1532" s="112"/>
      <c r="F1532" s="87">
        <f t="shared" si="73"/>
        <v>0</v>
      </c>
      <c r="G1532" s="146"/>
      <c r="H1532" s="130"/>
      <c r="I1532" s="118" t="e">
        <f>VLOOKUP(H1532,Presupuesto!$B$11:$C$565,2,0)</f>
        <v>#N/A</v>
      </c>
      <c r="J1532" s="88" t="str">
        <f t="shared" si="74"/>
        <v>Lo Esencial de la Reforma Universitaria</v>
      </c>
      <c r="K1532" s="88" t="s">
        <v>720</v>
      </c>
    </row>
    <row r="1533" spans="2:11" hidden="1" x14ac:dyDescent="0.25">
      <c r="B1533" s="254"/>
      <c r="C1533" s="129"/>
      <c r="D1533" s="144"/>
      <c r="E1533" s="112"/>
      <c r="F1533" s="87">
        <f t="shared" si="73"/>
        <v>0</v>
      </c>
      <c r="G1533" s="146"/>
      <c r="H1533" s="130"/>
      <c r="I1533" s="118" t="e">
        <f>VLOOKUP(H1533,Presupuesto!$B$11:$C$565,2,0)</f>
        <v>#N/A</v>
      </c>
      <c r="J1533" s="88" t="str">
        <f t="shared" si="74"/>
        <v>Lo Esencial de la Reforma Universitaria</v>
      </c>
      <c r="K1533" s="88" t="s">
        <v>720</v>
      </c>
    </row>
    <row r="1534" spans="2:11" hidden="1" x14ac:dyDescent="0.25">
      <c r="B1534" s="254"/>
      <c r="C1534" s="129"/>
      <c r="D1534" s="144"/>
      <c r="E1534" s="112"/>
      <c r="F1534" s="87">
        <f t="shared" si="73"/>
        <v>0</v>
      </c>
      <c r="G1534" s="146"/>
      <c r="H1534" s="130"/>
      <c r="I1534" s="118" t="e">
        <f>VLOOKUP(H1534,Presupuesto!$B$11:$C$565,2,0)</f>
        <v>#N/A</v>
      </c>
      <c r="J1534" s="88" t="str">
        <f t="shared" si="74"/>
        <v>Lo Esencial de la Reforma Universitaria</v>
      </c>
      <c r="K1534" s="88" t="s">
        <v>720</v>
      </c>
    </row>
    <row r="1535" spans="2:11" hidden="1" x14ac:dyDescent="0.25">
      <c r="B1535" s="254"/>
      <c r="C1535" s="129"/>
      <c r="D1535" s="144"/>
      <c r="E1535" s="112"/>
      <c r="F1535" s="87">
        <f t="shared" si="73"/>
        <v>0</v>
      </c>
      <c r="G1535" s="146"/>
      <c r="H1535" s="130"/>
      <c r="I1535" s="118" t="e">
        <f>VLOOKUP(H1535,Presupuesto!$B$11:$C$565,2,0)</f>
        <v>#N/A</v>
      </c>
      <c r="J1535" s="88" t="str">
        <f t="shared" si="74"/>
        <v>Lo Esencial de la Reforma Universitaria</v>
      </c>
      <c r="K1535" s="88" t="s">
        <v>720</v>
      </c>
    </row>
    <row r="1536" spans="2:11" hidden="1" x14ac:dyDescent="0.25">
      <c r="B1536" s="254"/>
      <c r="C1536" s="131"/>
      <c r="D1536" s="137"/>
      <c r="E1536" s="108"/>
      <c r="F1536" s="87">
        <f t="shared" si="73"/>
        <v>0</v>
      </c>
      <c r="G1536" s="146"/>
      <c r="H1536" s="132"/>
      <c r="I1536" s="118" t="e">
        <f>VLOOKUP(H1536,Presupuesto!$B$11:$C$565,2,0)</f>
        <v>#N/A</v>
      </c>
      <c r="J1536" s="88" t="str">
        <f t="shared" si="74"/>
        <v>Lo Esencial de la Reforma Universitaria</v>
      </c>
      <c r="K1536" s="88" t="s">
        <v>720</v>
      </c>
    </row>
    <row r="1537" spans="2:11" hidden="1" x14ac:dyDescent="0.25">
      <c r="B1537" s="254"/>
      <c r="C1537" s="131"/>
      <c r="D1537" s="137"/>
      <c r="E1537" s="108"/>
      <c r="F1537" s="87">
        <f t="shared" si="73"/>
        <v>0</v>
      </c>
      <c r="G1537" s="146"/>
      <c r="H1537" s="132"/>
      <c r="I1537" s="118" t="e">
        <f>VLOOKUP(H1537,Presupuesto!$B$11:$C$565,2,0)</f>
        <v>#N/A</v>
      </c>
      <c r="J1537" s="88" t="str">
        <f t="shared" si="74"/>
        <v>Lo Esencial de la Reforma Universitaria</v>
      </c>
      <c r="K1537" s="88" t="s">
        <v>720</v>
      </c>
    </row>
    <row r="1538" spans="2:11" hidden="1" x14ac:dyDescent="0.25">
      <c r="B1538" s="254"/>
      <c r="C1538" s="131"/>
      <c r="D1538" s="137"/>
      <c r="E1538" s="108"/>
      <c r="F1538" s="87">
        <f t="shared" si="73"/>
        <v>0</v>
      </c>
      <c r="G1538" s="146"/>
      <c r="H1538" s="132"/>
      <c r="I1538" s="118" t="e">
        <f>VLOOKUP(H1538,Presupuesto!$B$11:$C$565,2,0)</f>
        <v>#N/A</v>
      </c>
      <c r="J1538" s="88" t="str">
        <f t="shared" si="74"/>
        <v>Lo Esencial de la Reforma Universitaria</v>
      </c>
      <c r="K1538" s="88" t="s">
        <v>720</v>
      </c>
    </row>
    <row r="1539" spans="2:11" hidden="1" x14ac:dyDescent="0.25">
      <c r="B1539" s="254"/>
      <c r="C1539" s="131"/>
      <c r="D1539" s="137"/>
      <c r="E1539" s="108"/>
      <c r="F1539" s="87">
        <f t="shared" si="73"/>
        <v>0</v>
      </c>
      <c r="G1539" s="146"/>
      <c r="H1539" s="132"/>
      <c r="I1539" s="118" t="e">
        <f>VLOOKUP(H1539,Presupuesto!$B$11:$C$565,2,0)</f>
        <v>#N/A</v>
      </c>
      <c r="J1539" s="88" t="str">
        <f t="shared" si="74"/>
        <v>Lo Esencial de la Reforma Universitaria</v>
      </c>
      <c r="K1539" s="88" t="s">
        <v>720</v>
      </c>
    </row>
    <row r="1540" spans="2:11" hidden="1" x14ac:dyDescent="0.25">
      <c r="B1540" s="254"/>
      <c r="C1540" s="131"/>
      <c r="D1540" s="137"/>
      <c r="E1540" s="108"/>
      <c r="F1540" s="87">
        <f t="shared" si="73"/>
        <v>0</v>
      </c>
      <c r="G1540" s="146"/>
      <c r="H1540" s="132"/>
      <c r="I1540" s="118" t="e">
        <f>VLOOKUP(H1540,Presupuesto!$B$11:$C$565,2,0)</f>
        <v>#N/A</v>
      </c>
      <c r="J1540" s="88" t="str">
        <f t="shared" si="74"/>
        <v>Lo Esencial de la Reforma Universitaria</v>
      </c>
      <c r="K1540" s="88" t="s">
        <v>720</v>
      </c>
    </row>
    <row r="1541" spans="2:11" hidden="1" x14ac:dyDescent="0.25">
      <c r="B1541" s="254"/>
      <c r="C1541" s="131"/>
      <c r="D1541" s="137"/>
      <c r="E1541" s="108"/>
      <c r="F1541" s="87">
        <f t="shared" si="73"/>
        <v>0</v>
      </c>
      <c r="G1541" s="146"/>
      <c r="H1541" s="132"/>
      <c r="I1541" s="118" t="e">
        <f>VLOOKUP(H1541,Presupuesto!$B$11:$C$565,2,0)</f>
        <v>#N/A</v>
      </c>
      <c r="J1541" s="88" t="str">
        <f t="shared" si="74"/>
        <v>Lo Esencial de la Reforma Universitaria</v>
      </c>
      <c r="K1541" s="88" t="s">
        <v>720</v>
      </c>
    </row>
    <row r="1542" spans="2:11" hidden="1" x14ac:dyDescent="0.25">
      <c r="B1542" s="254"/>
      <c r="C1542" s="131"/>
      <c r="D1542" s="137"/>
      <c r="E1542" s="108"/>
      <c r="F1542" s="87">
        <f t="shared" si="73"/>
        <v>0</v>
      </c>
      <c r="G1542" s="146"/>
      <c r="H1542" s="132"/>
      <c r="I1542" s="118" t="e">
        <f>VLOOKUP(H1542,Presupuesto!$B$11:$C$565,2,0)</f>
        <v>#N/A</v>
      </c>
      <c r="J1542" s="88" t="str">
        <f t="shared" si="74"/>
        <v>Lo Esencial de la Reforma Universitaria</v>
      </c>
      <c r="K1542" s="88" t="s">
        <v>720</v>
      </c>
    </row>
    <row r="1543" spans="2:11" hidden="1" x14ac:dyDescent="0.25">
      <c r="B1543" s="254"/>
      <c r="C1543" s="131"/>
      <c r="D1543" s="137"/>
      <c r="E1543" s="108"/>
      <c r="F1543" s="87">
        <f t="shared" si="73"/>
        <v>0</v>
      </c>
      <c r="G1543" s="146"/>
      <c r="H1543" s="132"/>
      <c r="I1543" s="118" t="e">
        <f>VLOOKUP(H1543,Presupuesto!$B$11:$C$565,2,0)</f>
        <v>#N/A</v>
      </c>
      <c r="J1543" s="88" t="str">
        <f t="shared" si="74"/>
        <v>Lo Esencial de la Reforma Universitaria</v>
      </c>
      <c r="K1543" s="88" t="s">
        <v>720</v>
      </c>
    </row>
    <row r="1544" spans="2:11" hidden="1" x14ac:dyDescent="0.25">
      <c r="B1544" s="254"/>
      <c r="C1544" s="133"/>
      <c r="D1544" s="137"/>
      <c r="E1544" s="108"/>
      <c r="F1544" s="87">
        <f t="shared" si="73"/>
        <v>0</v>
      </c>
      <c r="G1544" s="146"/>
      <c r="H1544" s="134"/>
      <c r="I1544" s="118" t="e">
        <f>VLOOKUP(H1544,Presupuesto!$B$11:$C$565,2,0)</f>
        <v>#N/A</v>
      </c>
      <c r="J1544" s="88" t="str">
        <f t="shared" si="74"/>
        <v>Lo Esencial de la Reforma Universitaria</v>
      </c>
      <c r="K1544" s="88" t="s">
        <v>732</v>
      </c>
    </row>
    <row r="1545" spans="2:11" hidden="1" x14ac:dyDescent="0.25">
      <c r="B1545" s="254"/>
      <c r="C1545" s="133"/>
      <c r="D1545" s="137"/>
      <c r="E1545" s="108"/>
      <c r="F1545" s="87">
        <f t="shared" si="73"/>
        <v>0</v>
      </c>
      <c r="G1545" s="146"/>
      <c r="H1545" s="134"/>
      <c r="I1545" s="118" t="e">
        <f>VLOOKUP(H1545,Presupuesto!$B$11:$C$565,2,0)</f>
        <v>#N/A</v>
      </c>
      <c r="J1545" s="88" t="str">
        <f t="shared" si="74"/>
        <v>Lo Esencial de la Reforma Universitaria</v>
      </c>
      <c r="K1545" s="88" t="s">
        <v>720</v>
      </c>
    </row>
    <row r="1546" spans="2:11" hidden="1" x14ac:dyDescent="0.25">
      <c r="B1546" s="254"/>
      <c r="C1546" s="133"/>
      <c r="D1546" s="137"/>
      <c r="E1546" s="108"/>
      <c r="F1546" s="87">
        <f t="shared" si="73"/>
        <v>0</v>
      </c>
      <c r="G1546" s="146"/>
      <c r="H1546" s="134"/>
      <c r="I1546" s="118" t="e">
        <f>VLOOKUP(H1546,Presupuesto!$B$11:$C$565,2,0)</f>
        <v>#N/A</v>
      </c>
      <c r="J1546" s="88" t="str">
        <f t="shared" si="74"/>
        <v>Lo Esencial de la Reforma Universitaria</v>
      </c>
      <c r="K1546" s="88" t="s">
        <v>720</v>
      </c>
    </row>
    <row r="1547" spans="2:11" hidden="1" x14ac:dyDescent="0.25">
      <c r="B1547" s="254"/>
      <c r="C1547" s="133"/>
      <c r="D1547" s="137"/>
      <c r="E1547" s="108"/>
      <c r="F1547" s="87">
        <f t="shared" si="73"/>
        <v>0</v>
      </c>
      <c r="G1547" s="146"/>
      <c r="H1547" s="134"/>
      <c r="I1547" s="118" t="e">
        <f>VLOOKUP(H1547,Presupuesto!$B$11:$C$565,2,0)</f>
        <v>#N/A</v>
      </c>
      <c r="J1547" s="88" t="str">
        <f t="shared" si="74"/>
        <v>Lo Esencial de la Reforma Universitaria</v>
      </c>
      <c r="K1547" s="88" t="s">
        <v>720</v>
      </c>
    </row>
    <row r="1548" spans="2:11" ht="15.75" hidden="1" thickBot="1" x14ac:dyDescent="0.3">
      <c r="B1548" s="254"/>
      <c r="C1548" s="135"/>
      <c r="D1548" s="145"/>
      <c r="E1548" s="93"/>
      <c r="F1548" s="95">
        <f t="shared" si="73"/>
        <v>0</v>
      </c>
      <c r="G1548" s="147"/>
      <c r="H1548" s="136"/>
      <c r="I1548" s="120" t="e">
        <f>VLOOKUP(H1548,Presupuesto!$B$11:$C$565,2,0)</f>
        <v>#N/A</v>
      </c>
      <c r="J1548" s="96" t="str">
        <f t="shared" si="74"/>
        <v>Lo Esencial de la Reforma Universitaria</v>
      </c>
      <c r="K1548" s="113" t="s">
        <v>719</v>
      </c>
    </row>
    <row r="1550" spans="2:11" ht="15.75" thickBot="1" x14ac:dyDescent="0.3">
      <c r="B1550" s="254"/>
      <c r="C1550" s="254"/>
      <c r="D1550" s="254"/>
      <c r="E1550" s="254"/>
      <c r="F1550" s="254"/>
      <c r="G1550" s="243"/>
      <c r="H1550" s="254"/>
      <c r="I1550" s="254"/>
      <c r="J1550" s="254"/>
      <c r="K1550" s="254"/>
    </row>
    <row r="1551" spans="2:11" ht="15.75" thickBot="1" x14ac:dyDescent="0.3">
      <c r="B1551" s="254"/>
      <c r="C1551" s="143" t="s">
        <v>1385</v>
      </c>
      <c r="D1551" s="231">
        <f>SUM(F1558:F1592)</f>
        <v>317250</v>
      </c>
      <c r="E1551" s="254"/>
      <c r="F1551" s="68"/>
      <c r="G1551" s="72"/>
      <c r="H1551" s="68"/>
      <c r="I1551" s="68"/>
      <c r="J1551" s="254"/>
      <c r="K1551" s="254"/>
    </row>
    <row r="1552" spans="2:11" x14ac:dyDescent="0.25">
      <c r="B1552" s="254"/>
      <c r="C1552" s="68"/>
      <c r="D1552" s="31"/>
      <c r="E1552" s="84"/>
      <c r="F1552" s="84"/>
      <c r="G1552" s="84"/>
      <c r="H1552" s="69"/>
      <c r="I1552" s="69"/>
      <c r="J1552" s="69"/>
      <c r="K1552" s="102"/>
    </row>
    <row r="1553" spans="2:11" x14ac:dyDescent="0.25">
      <c r="B1553" s="254"/>
      <c r="C1553" s="68"/>
      <c r="D1553" s="31"/>
      <c r="E1553" s="84"/>
      <c r="F1553" s="84"/>
      <c r="G1553" s="84"/>
      <c r="H1553" s="69"/>
      <c r="I1553" s="69"/>
      <c r="J1553" s="69"/>
      <c r="K1553" s="102"/>
    </row>
    <row r="1554" spans="2:11" ht="15.75" x14ac:dyDescent="0.25">
      <c r="B1554" s="254"/>
      <c r="C1554" s="172" t="s">
        <v>1309</v>
      </c>
      <c r="D1554" s="230" t="s">
        <v>1355</v>
      </c>
      <c r="E1554" s="84"/>
      <c r="F1554" s="84"/>
      <c r="G1554" s="84"/>
      <c r="H1554" s="69"/>
      <c r="I1554" s="69"/>
      <c r="J1554" s="69"/>
      <c r="K1554" s="102"/>
    </row>
    <row r="1555" spans="2:11" ht="18.75" x14ac:dyDescent="0.25">
      <c r="B1555" s="254"/>
      <c r="C1555" s="173" t="str">
        <f>IFERROR(VLOOKUP(D1554,'1. Desarrollo e Innov. Curricu.'!$F:$G,2,FALSE),IFERROR(VLOOKUP(D1554,'2. Investigación Científica'!$F:$G,2,FALSE),IFERROR(VLOOKUP(D1554,'3. Vinculación Univ. Sociedad'!$F:$G,2,FALSE),IFERROR(VLOOKUP(D1554,'4. Docencia y Profesorado Univ.'!$F:$G,2,FALSE),IFERROR(VLOOKUP(D1554,'5. Estudiantes y Graduados'!$F:$G,2,FALSE),IFERROR(VLOOKUP(D1554,'11. Gestion Administrativa'!$F:$G,2,FALSE),IFERROR(VLOOKUP(D1554,'13. Gestión Académica'!$F:$G,2,FALSE),IFERROR(VLOOKUP(D1554,'9. Asegura. de la Calid. y M'!$F:$G,2,FALSE),IFERROR(VLOOKUP(D1554,'6. Gestión del Conocimiento'!$F:$G,2,FALSE),IFERROR(VLOOKUP(D1554,'15. Gobernabilidad y Proceso...'!$F:$G,2,FALSE),IFERROR(VLOOKUP(D1554,'12. Gestión del Talento Humano'!$F:$G,2,FALSE),IFERROR(VLOOKUP(D1554,'14. Internacional... de la E.S.'!$F:$G,2,FALSE),IFERROR(VLOOKUP(D1554,'10. Posgrado'!$F:$G,2,FALSE),IFERROR(VLOOKUP(D1554,'17. Gestión TIC'!$F:$G,2,FALSE),IFERROR(VLOOKUP(D1554,'16. Desa. del Sistema Educ.Sup.'!$F:$G,2,FALSE),IFERROR(VLOOKUP(D1554,'8. Cultura de Inno. Insti...'!$F:$G,2,FALSE),VLOOKUP(D1554,'7. Lo Esencial de la Reforma U.'!$F:$G,2,0)))))))))))))))))</f>
        <v>3. Gestionar con la debida antelación el equipo didáctico necesario de cada Departamento:En Pedagogía y CE, 500 Libros de textos actualizados, 15 escritorios, 20 sillas de oficina, papelería (1000 resmas de papel tamaño carta y 1000 resmas de papel tamaño oficio , 1500 marcadores color negro, rojo y azul, 1000 borradores, lapices ( presencial y distancia), 500 rollos de papel rotafolio, masking tape, 1000 tinta color negro para impresora).</v>
      </c>
      <c r="D1555" s="31"/>
      <c r="E1555" s="84"/>
      <c r="F1555" s="84"/>
      <c r="G1555" s="84"/>
      <c r="H1555" s="69"/>
      <c r="I1555" s="69"/>
      <c r="J1555" s="69"/>
      <c r="K1555" s="102"/>
    </row>
    <row r="1556" spans="2:11" ht="15.75" thickBot="1" x14ac:dyDescent="0.3">
      <c r="B1556" s="254"/>
      <c r="C1556" s="254"/>
      <c r="D1556" s="254"/>
      <c r="E1556" s="254"/>
      <c r="F1556" s="84"/>
      <c r="G1556" s="69"/>
      <c r="H1556" s="69"/>
      <c r="I1556" s="69"/>
      <c r="J1556" s="254"/>
      <c r="K1556" s="254"/>
    </row>
    <row r="1557" spans="2:11" ht="30.75" thickBot="1" x14ac:dyDescent="0.3">
      <c r="B1557" s="254"/>
      <c r="C1557" s="117" t="s">
        <v>1311</v>
      </c>
      <c r="D1557" s="117" t="s">
        <v>99</v>
      </c>
      <c r="E1557" s="124" t="s">
        <v>1313</v>
      </c>
      <c r="F1557" s="123" t="s">
        <v>1314</v>
      </c>
      <c r="G1557" s="121" t="s">
        <v>1315</v>
      </c>
      <c r="H1557" s="124" t="s">
        <v>1316</v>
      </c>
      <c r="I1557" s="121" t="s">
        <v>711</v>
      </c>
      <c r="J1557" s="121" t="s">
        <v>1317</v>
      </c>
      <c r="K1557" s="121" t="s">
        <v>1318</v>
      </c>
    </row>
    <row r="1558" spans="2:11" hidden="1" x14ac:dyDescent="0.25">
      <c r="B1558" s="254"/>
      <c r="C1558" s="183" t="s">
        <v>1284</v>
      </c>
      <c r="D1558" s="184"/>
      <c r="E1558" s="182">
        <f>HLOOKUP(C1558,$AH$2:$BU$3,2,0)</f>
        <v>620</v>
      </c>
      <c r="F1558" s="87">
        <f t="shared" ref="F1558:F1592" si="75">D1558*E1558</f>
        <v>0</v>
      </c>
      <c r="G1558" s="146"/>
      <c r="H1558" s="130"/>
      <c r="I1558" s="118" t="e">
        <f>VLOOKUP(H1558,Presupuesto!$B$11:$C$565,2,0)</f>
        <v>#N/A</v>
      </c>
      <c r="J1558" s="181" t="s">
        <v>74</v>
      </c>
      <c r="K1558" s="88" t="s">
        <v>719</v>
      </c>
    </row>
    <row r="1559" spans="2:11" x14ac:dyDescent="0.25">
      <c r="B1559" s="254"/>
      <c r="C1559" s="129" t="s">
        <v>1452</v>
      </c>
      <c r="D1559" s="144">
        <v>1</v>
      </c>
      <c r="E1559" s="112">
        <v>25000</v>
      </c>
      <c r="F1559" s="87">
        <f t="shared" si="75"/>
        <v>25000</v>
      </c>
      <c r="G1559" s="146" t="s">
        <v>703</v>
      </c>
      <c r="H1559" s="130" t="s">
        <v>384</v>
      </c>
      <c r="I1559" s="118" t="str">
        <f>VLOOKUP(H1559,Presupuesto!$B$11:$C$565,2,0)</f>
        <v>PRODUCTOS PAPEL Y CARTON</v>
      </c>
      <c r="J1559" s="88" t="s">
        <v>74</v>
      </c>
      <c r="K1559" s="88" t="s">
        <v>720</v>
      </c>
    </row>
    <row r="1560" spans="2:11" x14ac:dyDescent="0.25">
      <c r="B1560" s="254"/>
      <c r="C1560" s="129" t="s">
        <v>1453</v>
      </c>
      <c r="D1560" s="144">
        <v>1</v>
      </c>
      <c r="E1560" s="112">
        <v>25000</v>
      </c>
      <c r="F1560" s="87">
        <f t="shared" si="75"/>
        <v>25000</v>
      </c>
      <c r="G1560" s="146" t="s">
        <v>703</v>
      </c>
      <c r="H1560" s="130" t="s">
        <v>451</v>
      </c>
      <c r="I1560" s="118" t="str">
        <f>VLOOKUP(H1560,Presupuesto!$B$11:$C$565,2,0)</f>
        <v>UTILES DE ESCRITORIO, OFICINA Y ENSE¥ANZA</v>
      </c>
      <c r="J1560" s="88" t="s">
        <v>74</v>
      </c>
      <c r="K1560" s="88" t="s">
        <v>720</v>
      </c>
    </row>
    <row r="1561" spans="2:11" x14ac:dyDescent="0.25">
      <c r="B1561" s="254"/>
      <c r="C1561" s="129" t="s">
        <v>1454</v>
      </c>
      <c r="D1561" s="144">
        <v>1</v>
      </c>
      <c r="E1561" s="112">
        <v>42250</v>
      </c>
      <c r="F1561" s="87">
        <f t="shared" si="75"/>
        <v>42250</v>
      </c>
      <c r="G1561" s="146" t="s">
        <v>703</v>
      </c>
      <c r="H1561" s="130" t="s">
        <v>458</v>
      </c>
      <c r="I1561" s="118" t="str">
        <f>VLOOKUP(H1561,Presupuesto!$B$11:$C$565,2,0)</f>
        <v>OTROS RESPUESTOS Y ACCESORIOS MENORES</v>
      </c>
      <c r="J1561" s="88" t="s">
        <v>74</v>
      </c>
      <c r="K1561" s="88" t="s">
        <v>720</v>
      </c>
    </row>
    <row r="1562" spans="2:11" x14ac:dyDescent="0.25">
      <c r="B1562" s="254"/>
      <c r="C1562" s="129" t="s">
        <v>1455</v>
      </c>
      <c r="D1562" s="144">
        <v>500</v>
      </c>
      <c r="E1562" s="112">
        <v>450</v>
      </c>
      <c r="F1562" s="87">
        <f t="shared" si="75"/>
        <v>225000</v>
      </c>
      <c r="G1562" s="146" t="s">
        <v>703</v>
      </c>
      <c r="H1562" s="130" t="s">
        <v>387</v>
      </c>
      <c r="I1562" s="118" t="str">
        <f>VLOOKUP(H1562,Presupuesto!$B$11:$C$565,2,0)</f>
        <v>LIBROS REVISTAS Y PERIODICOS</v>
      </c>
      <c r="J1562" s="88" t="s">
        <v>74</v>
      </c>
      <c r="K1562" s="88" t="s">
        <v>720</v>
      </c>
    </row>
    <row r="1563" spans="2:11" hidden="1" x14ac:dyDescent="0.25">
      <c r="B1563" s="254"/>
      <c r="C1563" s="129"/>
      <c r="D1563" s="144"/>
      <c r="E1563" s="112"/>
      <c r="F1563" s="87">
        <f t="shared" si="75"/>
        <v>0</v>
      </c>
      <c r="G1563" s="146"/>
      <c r="H1563" s="130"/>
      <c r="I1563" s="118" t="e">
        <f>VLOOKUP(H1563,Presupuesto!$B$11:$C$565,2,0)</f>
        <v>#N/A</v>
      </c>
      <c r="J1563" s="88" t="str">
        <f t="shared" ref="J1563:J1592" si="76">$J$722</f>
        <v>Lo Esencial de la Reforma Universitaria</v>
      </c>
      <c r="K1563" s="88" t="s">
        <v>729</v>
      </c>
    </row>
    <row r="1564" spans="2:11" hidden="1" x14ac:dyDescent="0.25">
      <c r="B1564" s="254"/>
      <c r="C1564" s="129"/>
      <c r="D1564" s="144"/>
      <c r="E1564" s="112"/>
      <c r="F1564" s="87">
        <f t="shared" si="75"/>
        <v>0</v>
      </c>
      <c r="G1564" s="146"/>
      <c r="H1564" s="130"/>
      <c r="I1564" s="118" t="e">
        <f>VLOOKUP(H1564,Presupuesto!$B$11:$C$565,2,0)</f>
        <v>#N/A</v>
      </c>
      <c r="J1564" s="88" t="str">
        <f t="shared" si="76"/>
        <v>Lo Esencial de la Reforma Universitaria</v>
      </c>
      <c r="K1564" s="88" t="s">
        <v>720</v>
      </c>
    </row>
    <row r="1565" spans="2:11" hidden="1" x14ac:dyDescent="0.25">
      <c r="B1565" s="254"/>
      <c r="C1565" s="129"/>
      <c r="D1565" s="144"/>
      <c r="E1565" s="112"/>
      <c r="F1565" s="87">
        <f t="shared" si="75"/>
        <v>0</v>
      </c>
      <c r="G1565" s="146"/>
      <c r="H1565" s="130"/>
      <c r="I1565" s="118" t="e">
        <f>VLOOKUP(H1565,Presupuesto!$B$11:$C$565,2,0)</f>
        <v>#N/A</v>
      </c>
      <c r="J1565" s="88" t="str">
        <f t="shared" si="76"/>
        <v>Lo Esencial de la Reforma Universitaria</v>
      </c>
      <c r="K1565" s="88" t="s">
        <v>720</v>
      </c>
    </row>
    <row r="1566" spans="2:11" hidden="1" x14ac:dyDescent="0.25">
      <c r="B1566" s="254"/>
      <c r="C1566" s="129"/>
      <c r="D1566" s="144"/>
      <c r="E1566" s="112"/>
      <c r="F1566" s="87">
        <f t="shared" si="75"/>
        <v>0</v>
      </c>
      <c r="G1566" s="146"/>
      <c r="H1566" s="130"/>
      <c r="I1566" s="118" t="e">
        <f>VLOOKUP(H1566,Presupuesto!$B$11:$C$565,2,0)</f>
        <v>#N/A</v>
      </c>
      <c r="J1566" s="88" t="str">
        <f t="shared" si="76"/>
        <v>Lo Esencial de la Reforma Universitaria</v>
      </c>
      <c r="K1566" s="88" t="s">
        <v>720</v>
      </c>
    </row>
    <row r="1567" spans="2:11" hidden="1" x14ac:dyDescent="0.25">
      <c r="B1567" s="254"/>
      <c r="C1567" s="129"/>
      <c r="D1567" s="144"/>
      <c r="E1567" s="112"/>
      <c r="F1567" s="87">
        <f t="shared" si="75"/>
        <v>0</v>
      </c>
      <c r="G1567" s="146"/>
      <c r="H1567" s="130"/>
      <c r="I1567" s="118" t="e">
        <f>VLOOKUP(H1567,Presupuesto!$B$11:$C$565,2,0)</f>
        <v>#N/A</v>
      </c>
      <c r="J1567" s="88" t="str">
        <f t="shared" si="76"/>
        <v>Lo Esencial de la Reforma Universitaria</v>
      </c>
      <c r="K1567" s="88" t="s">
        <v>720</v>
      </c>
    </row>
    <row r="1568" spans="2:11" hidden="1" x14ac:dyDescent="0.25">
      <c r="B1568" s="254"/>
      <c r="C1568" s="129"/>
      <c r="D1568" s="144"/>
      <c r="E1568" s="112"/>
      <c r="F1568" s="87">
        <f t="shared" si="75"/>
        <v>0</v>
      </c>
      <c r="G1568" s="146"/>
      <c r="H1568" s="130"/>
      <c r="I1568" s="118" t="e">
        <f>VLOOKUP(H1568,Presupuesto!$B$11:$C$565,2,0)</f>
        <v>#N/A</v>
      </c>
      <c r="J1568" s="88" t="str">
        <f t="shared" si="76"/>
        <v>Lo Esencial de la Reforma Universitaria</v>
      </c>
      <c r="K1568" s="88" t="s">
        <v>720</v>
      </c>
    </row>
    <row r="1569" spans="2:11" hidden="1" x14ac:dyDescent="0.25">
      <c r="B1569" s="254"/>
      <c r="C1569" s="129"/>
      <c r="D1569" s="144"/>
      <c r="E1569" s="112"/>
      <c r="F1569" s="87">
        <f t="shared" si="75"/>
        <v>0</v>
      </c>
      <c r="G1569" s="146"/>
      <c r="H1569" s="130"/>
      <c r="I1569" s="118" t="e">
        <f>VLOOKUP(H1569,Presupuesto!$B$11:$C$565,2,0)</f>
        <v>#N/A</v>
      </c>
      <c r="J1569" s="88" t="str">
        <f t="shared" si="76"/>
        <v>Lo Esencial de la Reforma Universitaria</v>
      </c>
      <c r="K1569" s="88" t="s">
        <v>720</v>
      </c>
    </row>
    <row r="1570" spans="2:11" hidden="1" x14ac:dyDescent="0.25">
      <c r="B1570" s="254"/>
      <c r="C1570" s="129"/>
      <c r="D1570" s="144"/>
      <c r="E1570" s="112"/>
      <c r="F1570" s="87">
        <f t="shared" si="75"/>
        <v>0</v>
      </c>
      <c r="G1570" s="146"/>
      <c r="H1570" s="130"/>
      <c r="I1570" s="118" t="e">
        <f>VLOOKUP(H1570,Presupuesto!$B$11:$C$565,2,0)</f>
        <v>#N/A</v>
      </c>
      <c r="J1570" s="88" t="str">
        <f t="shared" si="76"/>
        <v>Lo Esencial de la Reforma Universitaria</v>
      </c>
      <c r="K1570" s="88" t="s">
        <v>720</v>
      </c>
    </row>
    <row r="1571" spans="2:11" hidden="1" x14ac:dyDescent="0.25">
      <c r="B1571" s="254"/>
      <c r="C1571" s="129"/>
      <c r="D1571" s="144"/>
      <c r="E1571" s="112"/>
      <c r="F1571" s="87">
        <f t="shared" si="75"/>
        <v>0</v>
      </c>
      <c r="G1571" s="146"/>
      <c r="H1571" s="130"/>
      <c r="I1571" s="118" t="e">
        <f>VLOOKUP(H1571,Presupuesto!$B$11:$C$565,2,0)</f>
        <v>#N/A</v>
      </c>
      <c r="J1571" s="88" t="str">
        <f t="shared" si="76"/>
        <v>Lo Esencial de la Reforma Universitaria</v>
      </c>
      <c r="K1571" s="88" t="s">
        <v>720</v>
      </c>
    </row>
    <row r="1572" spans="2:11" hidden="1" x14ac:dyDescent="0.25">
      <c r="B1572" s="254"/>
      <c r="C1572" s="129"/>
      <c r="D1572" s="144"/>
      <c r="E1572" s="112"/>
      <c r="F1572" s="87">
        <f t="shared" si="75"/>
        <v>0</v>
      </c>
      <c r="G1572" s="146"/>
      <c r="H1572" s="130"/>
      <c r="I1572" s="118" t="e">
        <f>VLOOKUP(H1572,Presupuesto!$B$11:$C$565,2,0)</f>
        <v>#N/A</v>
      </c>
      <c r="J1572" s="88" t="str">
        <f t="shared" si="76"/>
        <v>Lo Esencial de la Reforma Universitaria</v>
      </c>
      <c r="K1572" s="88" t="s">
        <v>720</v>
      </c>
    </row>
    <row r="1573" spans="2:11" hidden="1" x14ac:dyDescent="0.25">
      <c r="B1573" s="254"/>
      <c r="C1573" s="129"/>
      <c r="D1573" s="144"/>
      <c r="E1573" s="112"/>
      <c r="F1573" s="87">
        <f t="shared" si="75"/>
        <v>0</v>
      </c>
      <c r="G1573" s="146"/>
      <c r="H1573" s="130"/>
      <c r="I1573" s="118" t="e">
        <f>VLOOKUP(H1573,Presupuesto!$B$11:$C$565,2,0)</f>
        <v>#N/A</v>
      </c>
      <c r="J1573" s="88" t="str">
        <f t="shared" si="76"/>
        <v>Lo Esencial de la Reforma Universitaria</v>
      </c>
      <c r="K1573" s="88" t="s">
        <v>720</v>
      </c>
    </row>
    <row r="1574" spans="2:11" hidden="1" x14ac:dyDescent="0.25">
      <c r="B1574" s="254"/>
      <c r="C1574" s="129"/>
      <c r="D1574" s="144"/>
      <c r="E1574" s="112"/>
      <c r="F1574" s="87">
        <f t="shared" si="75"/>
        <v>0</v>
      </c>
      <c r="G1574" s="146"/>
      <c r="H1574" s="130"/>
      <c r="I1574" s="118" t="e">
        <f>VLOOKUP(H1574,Presupuesto!$B$11:$C$565,2,0)</f>
        <v>#N/A</v>
      </c>
      <c r="J1574" s="88" t="str">
        <f t="shared" si="76"/>
        <v>Lo Esencial de la Reforma Universitaria</v>
      </c>
      <c r="K1574" s="88" t="s">
        <v>720</v>
      </c>
    </row>
    <row r="1575" spans="2:11" hidden="1" x14ac:dyDescent="0.25">
      <c r="B1575" s="254"/>
      <c r="C1575" s="129"/>
      <c r="D1575" s="144"/>
      <c r="E1575" s="112"/>
      <c r="F1575" s="87">
        <f t="shared" si="75"/>
        <v>0</v>
      </c>
      <c r="G1575" s="146"/>
      <c r="H1575" s="130"/>
      <c r="I1575" s="118" t="e">
        <f>VLOOKUP(H1575,Presupuesto!$B$11:$C$565,2,0)</f>
        <v>#N/A</v>
      </c>
      <c r="J1575" s="88" t="str">
        <f t="shared" si="76"/>
        <v>Lo Esencial de la Reforma Universitaria</v>
      </c>
      <c r="K1575" s="88" t="s">
        <v>720</v>
      </c>
    </row>
    <row r="1576" spans="2:11" hidden="1" x14ac:dyDescent="0.25">
      <c r="B1576" s="254"/>
      <c r="C1576" s="129"/>
      <c r="D1576" s="144"/>
      <c r="E1576" s="112"/>
      <c r="F1576" s="87">
        <f t="shared" si="75"/>
        <v>0</v>
      </c>
      <c r="G1576" s="146"/>
      <c r="H1576" s="130"/>
      <c r="I1576" s="118" t="e">
        <f>VLOOKUP(H1576,Presupuesto!$B$11:$C$565,2,0)</f>
        <v>#N/A</v>
      </c>
      <c r="J1576" s="88" t="str">
        <f t="shared" si="76"/>
        <v>Lo Esencial de la Reforma Universitaria</v>
      </c>
      <c r="K1576" s="88" t="s">
        <v>720</v>
      </c>
    </row>
    <row r="1577" spans="2:11" hidden="1" x14ac:dyDescent="0.25">
      <c r="B1577" s="254"/>
      <c r="C1577" s="129"/>
      <c r="D1577" s="144"/>
      <c r="E1577" s="112"/>
      <c r="F1577" s="87">
        <f t="shared" si="75"/>
        <v>0</v>
      </c>
      <c r="G1577" s="146"/>
      <c r="H1577" s="130"/>
      <c r="I1577" s="118" t="e">
        <f>VLOOKUP(H1577,Presupuesto!$B$11:$C$565,2,0)</f>
        <v>#N/A</v>
      </c>
      <c r="J1577" s="88" t="str">
        <f t="shared" si="76"/>
        <v>Lo Esencial de la Reforma Universitaria</v>
      </c>
      <c r="K1577" s="88" t="s">
        <v>720</v>
      </c>
    </row>
    <row r="1578" spans="2:11" hidden="1" x14ac:dyDescent="0.25">
      <c r="B1578" s="254"/>
      <c r="C1578" s="129"/>
      <c r="D1578" s="144"/>
      <c r="E1578" s="112"/>
      <c r="F1578" s="87">
        <f t="shared" si="75"/>
        <v>0</v>
      </c>
      <c r="G1578" s="146"/>
      <c r="H1578" s="130"/>
      <c r="I1578" s="118" t="e">
        <f>VLOOKUP(H1578,Presupuesto!$B$11:$C$565,2,0)</f>
        <v>#N/A</v>
      </c>
      <c r="J1578" s="88" t="str">
        <f t="shared" si="76"/>
        <v>Lo Esencial de la Reforma Universitaria</v>
      </c>
      <c r="K1578" s="88" t="s">
        <v>720</v>
      </c>
    </row>
    <row r="1579" spans="2:11" hidden="1" x14ac:dyDescent="0.25">
      <c r="B1579" s="254"/>
      <c r="C1579" s="129"/>
      <c r="D1579" s="144"/>
      <c r="E1579" s="112"/>
      <c r="F1579" s="87">
        <f t="shared" si="75"/>
        <v>0</v>
      </c>
      <c r="G1579" s="146"/>
      <c r="H1579" s="130"/>
      <c r="I1579" s="118" t="e">
        <f>VLOOKUP(H1579,Presupuesto!$B$11:$C$565,2,0)</f>
        <v>#N/A</v>
      </c>
      <c r="J1579" s="88" t="str">
        <f t="shared" si="76"/>
        <v>Lo Esencial de la Reforma Universitaria</v>
      </c>
      <c r="K1579" s="88" t="s">
        <v>720</v>
      </c>
    </row>
    <row r="1580" spans="2:11" hidden="1" x14ac:dyDescent="0.25">
      <c r="B1580" s="254"/>
      <c r="C1580" s="131"/>
      <c r="D1580" s="137"/>
      <c r="E1580" s="108"/>
      <c r="F1580" s="87">
        <f t="shared" si="75"/>
        <v>0</v>
      </c>
      <c r="G1580" s="146"/>
      <c r="H1580" s="132"/>
      <c r="I1580" s="118" t="e">
        <f>VLOOKUP(H1580,Presupuesto!$B$11:$C$565,2,0)</f>
        <v>#N/A</v>
      </c>
      <c r="J1580" s="88" t="str">
        <f t="shared" si="76"/>
        <v>Lo Esencial de la Reforma Universitaria</v>
      </c>
      <c r="K1580" s="88" t="s">
        <v>720</v>
      </c>
    </row>
    <row r="1581" spans="2:11" hidden="1" x14ac:dyDescent="0.25">
      <c r="B1581" s="254"/>
      <c r="C1581" s="131"/>
      <c r="D1581" s="137"/>
      <c r="E1581" s="108"/>
      <c r="F1581" s="87">
        <f t="shared" si="75"/>
        <v>0</v>
      </c>
      <c r="G1581" s="146"/>
      <c r="H1581" s="132"/>
      <c r="I1581" s="118" t="e">
        <f>VLOOKUP(H1581,Presupuesto!$B$11:$C$565,2,0)</f>
        <v>#N/A</v>
      </c>
      <c r="J1581" s="88" t="str">
        <f t="shared" si="76"/>
        <v>Lo Esencial de la Reforma Universitaria</v>
      </c>
      <c r="K1581" s="88" t="s">
        <v>720</v>
      </c>
    </row>
    <row r="1582" spans="2:11" hidden="1" x14ac:dyDescent="0.25">
      <c r="B1582" s="254"/>
      <c r="C1582" s="131"/>
      <c r="D1582" s="137"/>
      <c r="E1582" s="108"/>
      <c r="F1582" s="87">
        <f t="shared" si="75"/>
        <v>0</v>
      </c>
      <c r="G1582" s="146"/>
      <c r="H1582" s="132"/>
      <c r="I1582" s="118" t="e">
        <f>VLOOKUP(H1582,Presupuesto!$B$11:$C$565,2,0)</f>
        <v>#N/A</v>
      </c>
      <c r="J1582" s="88" t="str">
        <f t="shared" si="76"/>
        <v>Lo Esencial de la Reforma Universitaria</v>
      </c>
      <c r="K1582" s="88" t="s">
        <v>720</v>
      </c>
    </row>
    <row r="1583" spans="2:11" hidden="1" x14ac:dyDescent="0.25">
      <c r="B1583" s="254"/>
      <c r="C1583" s="131"/>
      <c r="D1583" s="137"/>
      <c r="E1583" s="108"/>
      <c r="F1583" s="87">
        <f t="shared" si="75"/>
        <v>0</v>
      </c>
      <c r="G1583" s="146"/>
      <c r="H1583" s="132"/>
      <c r="I1583" s="118" t="e">
        <f>VLOOKUP(H1583,Presupuesto!$B$11:$C$565,2,0)</f>
        <v>#N/A</v>
      </c>
      <c r="J1583" s="88" t="str">
        <f t="shared" si="76"/>
        <v>Lo Esencial de la Reforma Universitaria</v>
      </c>
      <c r="K1583" s="88" t="s">
        <v>720</v>
      </c>
    </row>
    <row r="1584" spans="2:11" hidden="1" x14ac:dyDescent="0.25">
      <c r="B1584" s="254"/>
      <c r="C1584" s="131"/>
      <c r="D1584" s="137"/>
      <c r="E1584" s="108"/>
      <c r="F1584" s="87">
        <f t="shared" si="75"/>
        <v>0</v>
      </c>
      <c r="G1584" s="146"/>
      <c r="H1584" s="132"/>
      <c r="I1584" s="118" t="e">
        <f>VLOOKUP(H1584,Presupuesto!$B$11:$C$565,2,0)</f>
        <v>#N/A</v>
      </c>
      <c r="J1584" s="88" t="str">
        <f t="shared" si="76"/>
        <v>Lo Esencial de la Reforma Universitaria</v>
      </c>
      <c r="K1584" s="88" t="s">
        <v>720</v>
      </c>
    </row>
    <row r="1585" spans="2:11" hidden="1" x14ac:dyDescent="0.25">
      <c r="B1585" s="254"/>
      <c r="C1585" s="131"/>
      <c r="D1585" s="137"/>
      <c r="E1585" s="108"/>
      <c r="F1585" s="87">
        <f t="shared" si="75"/>
        <v>0</v>
      </c>
      <c r="G1585" s="146"/>
      <c r="H1585" s="132"/>
      <c r="I1585" s="118" t="e">
        <f>VLOOKUP(H1585,Presupuesto!$B$11:$C$565,2,0)</f>
        <v>#N/A</v>
      </c>
      <c r="J1585" s="88" t="str">
        <f t="shared" si="76"/>
        <v>Lo Esencial de la Reforma Universitaria</v>
      </c>
      <c r="K1585" s="88" t="s">
        <v>720</v>
      </c>
    </row>
    <row r="1586" spans="2:11" hidden="1" x14ac:dyDescent="0.25">
      <c r="B1586" s="254"/>
      <c r="C1586" s="131"/>
      <c r="D1586" s="137"/>
      <c r="E1586" s="108"/>
      <c r="F1586" s="87">
        <f t="shared" si="75"/>
        <v>0</v>
      </c>
      <c r="G1586" s="146"/>
      <c r="H1586" s="132"/>
      <c r="I1586" s="118" t="e">
        <f>VLOOKUP(H1586,Presupuesto!$B$11:$C$565,2,0)</f>
        <v>#N/A</v>
      </c>
      <c r="J1586" s="88" t="str">
        <f t="shared" si="76"/>
        <v>Lo Esencial de la Reforma Universitaria</v>
      </c>
      <c r="K1586" s="88" t="s">
        <v>720</v>
      </c>
    </row>
    <row r="1587" spans="2:11" hidden="1" x14ac:dyDescent="0.25">
      <c r="B1587" s="254"/>
      <c r="C1587" s="131"/>
      <c r="D1587" s="137"/>
      <c r="E1587" s="108"/>
      <c r="F1587" s="87">
        <f t="shared" si="75"/>
        <v>0</v>
      </c>
      <c r="G1587" s="146"/>
      <c r="H1587" s="132"/>
      <c r="I1587" s="118" t="e">
        <f>VLOOKUP(H1587,Presupuesto!$B$11:$C$565,2,0)</f>
        <v>#N/A</v>
      </c>
      <c r="J1587" s="88" t="str">
        <f t="shared" si="76"/>
        <v>Lo Esencial de la Reforma Universitaria</v>
      </c>
      <c r="K1587" s="88" t="s">
        <v>720</v>
      </c>
    </row>
    <row r="1588" spans="2:11" hidden="1" x14ac:dyDescent="0.25">
      <c r="B1588" s="254"/>
      <c r="C1588" s="133"/>
      <c r="D1588" s="137"/>
      <c r="E1588" s="108"/>
      <c r="F1588" s="87">
        <f t="shared" si="75"/>
        <v>0</v>
      </c>
      <c r="G1588" s="146"/>
      <c r="H1588" s="134"/>
      <c r="I1588" s="118" t="e">
        <f>VLOOKUP(H1588,Presupuesto!$B$11:$C$565,2,0)</f>
        <v>#N/A</v>
      </c>
      <c r="J1588" s="88" t="str">
        <f t="shared" si="76"/>
        <v>Lo Esencial de la Reforma Universitaria</v>
      </c>
      <c r="K1588" s="88" t="s">
        <v>732</v>
      </c>
    </row>
    <row r="1589" spans="2:11" hidden="1" x14ac:dyDescent="0.25">
      <c r="B1589" s="254"/>
      <c r="C1589" s="133"/>
      <c r="D1589" s="137"/>
      <c r="E1589" s="108"/>
      <c r="F1589" s="87">
        <f t="shared" si="75"/>
        <v>0</v>
      </c>
      <c r="G1589" s="146"/>
      <c r="H1589" s="134"/>
      <c r="I1589" s="118" t="e">
        <f>VLOOKUP(H1589,Presupuesto!$B$11:$C$565,2,0)</f>
        <v>#N/A</v>
      </c>
      <c r="J1589" s="88" t="str">
        <f t="shared" si="76"/>
        <v>Lo Esencial de la Reforma Universitaria</v>
      </c>
      <c r="K1589" s="88" t="s">
        <v>720</v>
      </c>
    </row>
    <row r="1590" spans="2:11" hidden="1" x14ac:dyDescent="0.25">
      <c r="B1590" s="254"/>
      <c r="C1590" s="133"/>
      <c r="D1590" s="137"/>
      <c r="E1590" s="108"/>
      <c r="F1590" s="87">
        <f t="shared" si="75"/>
        <v>0</v>
      </c>
      <c r="G1590" s="146"/>
      <c r="H1590" s="134"/>
      <c r="I1590" s="118" t="e">
        <f>VLOOKUP(H1590,Presupuesto!$B$11:$C$565,2,0)</f>
        <v>#N/A</v>
      </c>
      <c r="J1590" s="88" t="str">
        <f t="shared" si="76"/>
        <v>Lo Esencial de la Reforma Universitaria</v>
      </c>
      <c r="K1590" s="88" t="s">
        <v>720</v>
      </c>
    </row>
    <row r="1591" spans="2:11" hidden="1" x14ac:dyDescent="0.25">
      <c r="B1591" s="254"/>
      <c r="C1591" s="133"/>
      <c r="D1591" s="137"/>
      <c r="E1591" s="108"/>
      <c r="F1591" s="87">
        <f t="shared" si="75"/>
        <v>0</v>
      </c>
      <c r="G1591" s="146"/>
      <c r="H1591" s="134"/>
      <c r="I1591" s="118" t="e">
        <f>VLOOKUP(H1591,Presupuesto!$B$11:$C$565,2,0)</f>
        <v>#N/A</v>
      </c>
      <c r="J1591" s="88" t="str">
        <f t="shared" si="76"/>
        <v>Lo Esencial de la Reforma Universitaria</v>
      </c>
      <c r="K1591" s="88" t="s">
        <v>720</v>
      </c>
    </row>
    <row r="1592" spans="2:11" ht="15.75" hidden="1" thickBot="1" x14ac:dyDescent="0.3">
      <c r="B1592" s="254"/>
      <c r="C1592" s="135"/>
      <c r="D1592" s="145"/>
      <c r="E1592" s="93"/>
      <c r="F1592" s="95">
        <f t="shared" si="75"/>
        <v>0</v>
      </c>
      <c r="G1592" s="147"/>
      <c r="H1592" s="136"/>
      <c r="I1592" s="120" t="e">
        <f>VLOOKUP(H1592,Presupuesto!$B$11:$C$565,2,0)</f>
        <v>#N/A</v>
      </c>
      <c r="J1592" s="96" t="str">
        <f t="shared" si="76"/>
        <v>Lo Esencial de la Reforma Universitaria</v>
      </c>
      <c r="K1592" s="113" t="s">
        <v>719</v>
      </c>
    </row>
    <row r="1593" spans="2:11" x14ac:dyDescent="0.25">
      <c r="B1593" s="254"/>
      <c r="C1593" s="254"/>
      <c r="D1593" s="254"/>
      <c r="E1593" s="254"/>
      <c r="F1593" s="254"/>
      <c r="G1593" s="243"/>
      <c r="H1593" s="254"/>
      <c r="I1593" s="254"/>
      <c r="J1593" s="254"/>
      <c r="K1593" s="254"/>
    </row>
    <row r="1594" spans="2:11" ht="15.75" thickBot="1" x14ac:dyDescent="0.3">
      <c r="B1594" s="254"/>
      <c r="C1594" s="254"/>
      <c r="D1594" s="254"/>
      <c r="E1594" s="254"/>
      <c r="F1594" s="82"/>
      <c r="G1594" s="81"/>
      <c r="H1594" s="82"/>
      <c r="I1594" s="82"/>
      <c r="J1594" s="254"/>
      <c r="K1594" s="254"/>
    </row>
    <row r="1595" spans="2:11" ht="15.75" thickBot="1" x14ac:dyDescent="0.3">
      <c r="B1595" s="254"/>
      <c r="C1595" s="143" t="s">
        <v>1385</v>
      </c>
      <c r="D1595" s="231">
        <f>SUM(F1602:F1636)</f>
        <v>1500000</v>
      </c>
      <c r="E1595" s="254"/>
      <c r="F1595" s="68"/>
      <c r="G1595" s="72"/>
      <c r="H1595" s="68"/>
      <c r="I1595" s="68"/>
      <c r="J1595" s="254"/>
      <c r="K1595" s="254"/>
    </row>
    <row r="1596" spans="2:11" x14ac:dyDescent="0.25">
      <c r="B1596" s="254"/>
      <c r="C1596" s="68"/>
      <c r="D1596" s="31"/>
      <c r="E1596" s="84"/>
      <c r="F1596" s="84"/>
      <c r="G1596" s="84"/>
      <c r="H1596" s="69"/>
      <c r="I1596" s="69"/>
      <c r="J1596" s="69"/>
      <c r="K1596" s="102"/>
    </row>
    <row r="1597" spans="2:11" x14ac:dyDescent="0.25">
      <c r="B1597" s="254"/>
      <c r="C1597" s="68"/>
      <c r="D1597" s="31"/>
      <c r="E1597" s="84"/>
      <c r="F1597" s="84"/>
      <c r="G1597" s="84"/>
      <c r="H1597" s="69"/>
      <c r="I1597" s="69"/>
      <c r="J1597" s="69"/>
      <c r="K1597" s="102"/>
    </row>
    <row r="1598" spans="2:11" ht="15.75" x14ac:dyDescent="0.25">
      <c r="B1598" s="254"/>
      <c r="C1598" s="172" t="s">
        <v>1309</v>
      </c>
      <c r="D1598" s="230" t="s">
        <v>1456</v>
      </c>
      <c r="E1598" s="84"/>
      <c r="F1598" s="84"/>
      <c r="G1598" s="84"/>
      <c r="H1598" s="69"/>
      <c r="I1598" s="69"/>
      <c r="J1598" s="69"/>
      <c r="K1598" s="102"/>
    </row>
    <row r="1599" spans="2:11" ht="18.75" x14ac:dyDescent="0.25">
      <c r="B1599" s="254"/>
      <c r="C1599" s="173" t="str">
        <f>IFERROR(VLOOKUP(D1598,'1. Desarrollo e Innov. Curricu.'!$F:$G,2,FALSE),IFERROR(VLOOKUP(D1598,'2. Investigación Científica'!$F:$G,2,FALSE),IFERROR(VLOOKUP(D1598,'3. Vinculación Univ. Sociedad'!$F:$G,2,FALSE),IFERROR(VLOOKUP(D1598,'4. Docencia y Profesorado Univ.'!$F:$G,2,FALSE),IFERROR(VLOOKUP(D1598,'5. Estudiantes y Graduados'!$F:$G,2,FALSE),IFERROR(VLOOKUP(D1598,'11. Gestion Administrativa'!$F:$G,2,FALSE),IFERROR(VLOOKUP(D1598,'13. Gestión Académica'!$F:$G,2,FALSE),IFERROR(VLOOKUP(D1598,'9. Asegura. de la Calid. y M'!$F:$G,2,FALSE),IFERROR(VLOOKUP(D1598,'6. Gestión del Conocimiento'!$F:$G,2,FALSE),IFERROR(VLOOKUP(D1598,'15. Gobernabilidad y Proceso...'!$F:$G,2,FALSE),IFERROR(VLOOKUP(D1598,'12. Gestión del Talento Humano'!$F:$G,2,FALSE),IFERROR(VLOOKUP(D1598,'14. Internacional... de la E.S.'!$F:$G,2,FALSE),IFERROR(VLOOKUP(D1598,'10. Posgrado'!$F:$G,2,FALSE),IFERROR(VLOOKUP(D1598,'17. Gestión TIC'!$F:$G,2,FALSE),IFERROR(VLOOKUP(D1598,'16. Desa. del Sistema Educ.Sup.'!$F:$G,2,FALSE),IFERROR(VLOOKUP(D1598,'8. Cultura de Inno. Insti...'!$F:$G,2,FALSE),VLOOKUP(D1598,'7. Lo Esencial de la Reforma U.'!$F:$G,2,0)))))))))))))))))</f>
        <v xml:space="preserve">4. Gestionar con la debida antelación el equipo didáctico necesario de cada Departamento: El Educación Fìsica y Deportes,  500 balones de baloncesto, 500 de voleibol, 500 de fútbol, 300 de fútbol sala, 500 pelotas de tennis de mesa, 50 raquetas de tennis de mesa, 500 pelotas de softball, 200 de béisbol, 50 guantes surdos, 50 guantes de primera, 50 guantes de catcher, 30 caretas, 200 bates de alumnio, 25 juegos de almohadillas o bases, 50 cascos, 50 protectores de catcher, 12 home. </v>
      </c>
      <c r="D1599" s="31"/>
      <c r="E1599" s="84"/>
      <c r="F1599" s="84"/>
      <c r="G1599" s="84"/>
      <c r="H1599" s="69"/>
      <c r="I1599" s="69"/>
      <c r="J1599" s="69"/>
      <c r="K1599" s="102"/>
    </row>
    <row r="1600" spans="2:11" ht="15.75" thickBot="1" x14ac:dyDescent="0.3">
      <c r="B1600" s="254"/>
      <c r="C1600" s="254"/>
      <c r="D1600" s="254"/>
      <c r="E1600" s="254"/>
      <c r="F1600" s="84"/>
      <c r="G1600" s="69"/>
      <c r="H1600" s="69"/>
      <c r="I1600" s="69"/>
      <c r="J1600" s="254"/>
      <c r="K1600" s="254"/>
    </row>
    <row r="1601" spans="2:11" ht="30.75" thickBot="1" x14ac:dyDescent="0.3">
      <c r="B1601" s="254"/>
      <c r="C1601" s="117" t="s">
        <v>1311</v>
      </c>
      <c r="D1601" s="117" t="s">
        <v>99</v>
      </c>
      <c r="E1601" s="124" t="s">
        <v>1313</v>
      </c>
      <c r="F1601" s="123" t="s">
        <v>1314</v>
      </c>
      <c r="G1601" s="121" t="s">
        <v>1315</v>
      </c>
      <c r="H1601" s="124" t="s">
        <v>1316</v>
      </c>
      <c r="I1601" s="121" t="s">
        <v>711</v>
      </c>
      <c r="J1601" s="121" t="s">
        <v>1317</v>
      </c>
      <c r="K1601" s="121" t="s">
        <v>1318</v>
      </c>
    </row>
    <row r="1602" spans="2:11" hidden="1" x14ac:dyDescent="0.25">
      <c r="B1602" s="254"/>
      <c r="C1602" s="183" t="s">
        <v>1284</v>
      </c>
      <c r="D1602" s="184"/>
      <c r="E1602" s="182">
        <f>HLOOKUP(C1602,$AH$2:$BU$3,2,0)</f>
        <v>620</v>
      </c>
      <c r="F1602" s="87">
        <f t="shared" ref="F1602:F1636" si="77">D1602*E1602</f>
        <v>0</v>
      </c>
      <c r="G1602" s="146"/>
      <c r="H1602" s="130"/>
      <c r="I1602" s="118" t="e">
        <f>VLOOKUP(H1602,Presupuesto!$B$11:$C$565,2,0)</f>
        <v>#N/A</v>
      </c>
      <c r="J1602" s="181" t="s">
        <v>81</v>
      </c>
      <c r="K1602" s="88" t="s">
        <v>719</v>
      </c>
    </row>
    <row r="1603" spans="2:11" x14ac:dyDescent="0.25">
      <c r="B1603" s="254"/>
      <c r="C1603" s="129" t="s">
        <v>1457</v>
      </c>
      <c r="D1603" s="144">
        <v>1</v>
      </c>
      <c r="E1603" s="112">
        <v>1500000</v>
      </c>
      <c r="F1603" s="87">
        <f t="shared" si="77"/>
        <v>1500000</v>
      </c>
      <c r="G1603" s="146" t="s">
        <v>712</v>
      </c>
      <c r="H1603" s="130" t="s">
        <v>459</v>
      </c>
      <c r="I1603" s="118" t="str">
        <f>VLOOKUP(H1603,Presupuesto!$B$11:$C$565,2,0)</f>
        <v>ARTICULOS PARA DEPORTES Y RECREATIVOS</v>
      </c>
      <c r="J1603" s="88" t="s">
        <v>74</v>
      </c>
      <c r="K1603" s="88" t="s">
        <v>720</v>
      </c>
    </row>
    <row r="1604" spans="2:11" hidden="1" x14ac:dyDescent="0.25">
      <c r="B1604" s="254"/>
      <c r="C1604" s="129"/>
      <c r="D1604" s="144"/>
      <c r="E1604" s="112"/>
      <c r="F1604" s="87">
        <f t="shared" si="77"/>
        <v>0</v>
      </c>
      <c r="G1604" s="146"/>
      <c r="H1604" s="130"/>
      <c r="I1604" s="118" t="e">
        <f>VLOOKUP(H1604,Presupuesto!$B$11:$C$565,2,0)</f>
        <v>#N/A</v>
      </c>
      <c r="J1604" s="88" t="str">
        <f t="shared" ref="J1604:J1636" si="78">$J$766</f>
        <v>Lo Esencial de la Reforma Universitaria</v>
      </c>
      <c r="K1604" s="88" t="s">
        <v>720</v>
      </c>
    </row>
    <row r="1605" spans="2:11" hidden="1" x14ac:dyDescent="0.25">
      <c r="B1605" s="254"/>
      <c r="C1605" s="129"/>
      <c r="D1605" s="144"/>
      <c r="E1605" s="112"/>
      <c r="F1605" s="87">
        <f t="shared" si="77"/>
        <v>0</v>
      </c>
      <c r="G1605" s="146"/>
      <c r="H1605" s="130"/>
      <c r="I1605" s="118" t="e">
        <f>VLOOKUP(H1605,Presupuesto!$B$11:$C$565,2,0)</f>
        <v>#N/A</v>
      </c>
      <c r="J1605" s="88" t="str">
        <f t="shared" si="78"/>
        <v>Lo Esencial de la Reforma Universitaria</v>
      </c>
      <c r="K1605" s="88" t="s">
        <v>720</v>
      </c>
    </row>
    <row r="1606" spans="2:11" hidden="1" x14ac:dyDescent="0.25">
      <c r="B1606" s="254"/>
      <c r="C1606" s="129"/>
      <c r="D1606" s="144"/>
      <c r="E1606" s="112"/>
      <c r="F1606" s="87">
        <f t="shared" si="77"/>
        <v>0</v>
      </c>
      <c r="G1606" s="146"/>
      <c r="H1606" s="130"/>
      <c r="I1606" s="118" t="e">
        <f>VLOOKUP(H1606,Presupuesto!$B$11:$C$565,2,0)</f>
        <v>#N/A</v>
      </c>
      <c r="J1606" s="88" t="str">
        <f t="shared" si="78"/>
        <v>Lo Esencial de la Reforma Universitaria</v>
      </c>
      <c r="K1606" s="88" t="s">
        <v>720</v>
      </c>
    </row>
    <row r="1607" spans="2:11" hidden="1" x14ac:dyDescent="0.25">
      <c r="B1607" s="254"/>
      <c r="C1607" s="129"/>
      <c r="D1607" s="144"/>
      <c r="E1607" s="112"/>
      <c r="F1607" s="87">
        <f t="shared" si="77"/>
        <v>0</v>
      </c>
      <c r="G1607" s="146"/>
      <c r="H1607" s="130"/>
      <c r="I1607" s="118" t="e">
        <f>VLOOKUP(H1607,Presupuesto!$B$11:$C$565,2,0)</f>
        <v>#N/A</v>
      </c>
      <c r="J1607" s="88" t="str">
        <f t="shared" si="78"/>
        <v>Lo Esencial de la Reforma Universitaria</v>
      </c>
      <c r="K1607" s="88" t="s">
        <v>729</v>
      </c>
    </row>
    <row r="1608" spans="2:11" hidden="1" x14ac:dyDescent="0.25">
      <c r="B1608" s="254"/>
      <c r="C1608" s="129"/>
      <c r="D1608" s="144"/>
      <c r="E1608" s="112"/>
      <c r="F1608" s="87">
        <f t="shared" si="77"/>
        <v>0</v>
      </c>
      <c r="G1608" s="146"/>
      <c r="H1608" s="130"/>
      <c r="I1608" s="118" t="e">
        <f>VLOOKUP(H1608,Presupuesto!$B$11:$C$565,2,0)</f>
        <v>#N/A</v>
      </c>
      <c r="J1608" s="88" t="str">
        <f t="shared" si="78"/>
        <v>Lo Esencial de la Reforma Universitaria</v>
      </c>
      <c r="K1608" s="88" t="s">
        <v>720</v>
      </c>
    </row>
    <row r="1609" spans="2:11" hidden="1" x14ac:dyDescent="0.25">
      <c r="B1609" s="254"/>
      <c r="C1609" s="129"/>
      <c r="D1609" s="144"/>
      <c r="E1609" s="112"/>
      <c r="F1609" s="87">
        <f t="shared" si="77"/>
        <v>0</v>
      </c>
      <c r="G1609" s="146"/>
      <c r="H1609" s="130"/>
      <c r="I1609" s="118" t="e">
        <f>VLOOKUP(H1609,Presupuesto!$B$11:$C$565,2,0)</f>
        <v>#N/A</v>
      </c>
      <c r="J1609" s="88" t="str">
        <f t="shared" si="78"/>
        <v>Lo Esencial de la Reforma Universitaria</v>
      </c>
      <c r="K1609" s="88" t="s">
        <v>720</v>
      </c>
    </row>
    <row r="1610" spans="2:11" hidden="1" x14ac:dyDescent="0.25">
      <c r="B1610" s="254"/>
      <c r="C1610" s="129"/>
      <c r="D1610" s="144"/>
      <c r="E1610" s="112"/>
      <c r="F1610" s="87">
        <f t="shared" si="77"/>
        <v>0</v>
      </c>
      <c r="G1610" s="146"/>
      <c r="H1610" s="130"/>
      <c r="I1610" s="118" t="e">
        <f>VLOOKUP(H1610,Presupuesto!$B$11:$C$565,2,0)</f>
        <v>#N/A</v>
      </c>
      <c r="J1610" s="88" t="str">
        <f t="shared" si="78"/>
        <v>Lo Esencial de la Reforma Universitaria</v>
      </c>
      <c r="K1610" s="88" t="s">
        <v>720</v>
      </c>
    </row>
    <row r="1611" spans="2:11" hidden="1" x14ac:dyDescent="0.25">
      <c r="B1611" s="254"/>
      <c r="C1611" s="129"/>
      <c r="D1611" s="144"/>
      <c r="E1611" s="112"/>
      <c r="F1611" s="87">
        <f t="shared" si="77"/>
        <v>0</v>
      </c>
      <c r="G1611" s="146"/>
      <c r="H1611" s="130"/>
      <c r="I1611" s="118" t="e">
        <f>VLOOKUP(H1611,Presupuesto!$B$11:$C$565,2,0)</f>
        <v>#N/A</v>
      </c>
      <c r="J1611" s="88" t="str">
        <f t="shared" si="78"/>
        <v>Lo Esencial de la Reforma Universitaria</v>
      </c>
      <c r="K1611" s="88" t="s">
        <v>720</v>
      </c>
    </row>
    <row r="1612" spans="2:11" hidden="1" x14ac:dyDescent="0.25">
      <c r="B1612" s="254"/>
      <c r="C1612" s="129"/>
      <c r="D1612" s="144"/>
      <c r="E1612" s="112"/>
      <c r="F1612" s="87">
        <f t="shared" si="77"/>
        <v>0</v>
      </c>
      <c r="G1612" s="146"/>
      <c r="H1612" s="130"/>
      <c r="I1612" s="118" t="e">
        <f>VLOOKUP(H1612,Presupuesto!$B$11:$C$565,2,0)</f>
        <v>#N/A</v>
      </c>
      <c r="J1612" s="88" t="str">
        <f t="shared" si="78"/>
        <v>Lo Esencial de la Reforma Universitaria</v>
      </c>
      <c r="K1612" s="88" t="s">
        <v>720</v>
      </c>
    </row>
    <row r="1613" spans="2:11" hidden="1" x14ac:dyDescent="0.25">
      <c r="B1613" s="254"/>
      <c r="C1613" s="129"/>
      <c r="D1613" s="144"/>
      <c r="E1613" s="112"/>
      <c r="F1613" s="87">
        <f t="shared" si="77"/>
        <v>0</v>
      </c>
      <c r="G1613" s="146"/>
      <c r="H1613" s="130"/>
      <c r="I1613" s="118" t="e">
        <f>VLOOKUP(H1613,Presupuesto!$B$11:$C$565,2,0)</f>
        <v>#N/A</v>
      </c>
      <c r="J1613" s="88" t="str">
        <f t="shared" si="78"/>
        <v>Lo Esencial de la Reforma Universitaria</v>
      </c>
      <c r="K1613" s="88" t="s">
        <v>720</v>
      </c>
    </row>
    <row r="1614" spans="2:11" hidden="1" x14ac:dyDescent="0.25">
      <c r="B1614" s="254"/>
      <c r="C1614" s="129"/>
      <c r="D1614" s="144"/>
      <c r="E1614" s="112"/>
      <c r="F1614" s="87">
        <f t="shared" si="77"/>
        <v>0</v>
      </c>
      <c r="G1614" s="146"/>
      <c r="H1614" s="130"/>
      <c r="I1614" s="118" t="e">
        <f>VLOOKUP(H1614,Presupuesto!$B$11:$C$565,2,0)</f>
        <v>#N/A</v>
      </c>
      <c r="J1614" s="88" t="str">
        <f t="shared" si="78"/>
        <v>Lo Esencial de la Reforma Universitaria</v>
      </c>
      <c r="K1614" s="88" t="s">
        <v>720</v>
      </c>
    </row>
    <row r="1615" spans="2:11" hidden="1" x14ac:dyDescent="0.25">
      <c r="B1615" s="254"/>
      <c r="C1615" s="129"/>
      <c r="D1615" s="144"/>
      <c r="E1615" s="112"/>
      <c r="F1615" s="87">
        <f t="shared" si="77"/>
        <v>0</v>
      </c>
      <c r="G1615" s="146"/>
      <c r="H1615" s="130"/>
      <c r="I1615" s="118" t="e">
        <f>VLOOKUP(H1615,Presupuesto!$B$11:$C$565,2,0)</f>
        <v>#N/A</v>
      </c>
      <c r="J1615" s="88" t="str">
        <f t="shared" si="78"/>
        <v>Lo Esencial de la Reforma Universitaria</v>
      </c>
      <c r="K1615" s="88" t="s">
        <v>720</v>
      </c>
    </row>
    <row r="1616" spans="2:11" hidden="1" x14ac:dyDescent="0.25">
      <c r="B1616" s="254"/>
      <c r="C1616" s="129"/>
      <c r="D1616" s="144"/>
      <c r="E1616" s="112"/>
      <c r="F1616" s="87">
        <f t="shared" si="77"/>
        <v>0</v>
      </c>
      <c r="G1616" s="146"/>
      <c r="H1616" s="130"/>
      <c r="I1616" s="118" t="e">
        <f>VLOOKUP(H1616,Presupuesto!$B$11:$C$565,2,0)</f>
        <v>#N/A</v>
      </c>
      <c r="J1616" s="88" t="str">
        <f t="shared" si="78"/>
        <v>Lo Esencial de la Reforma Universitaria</v>
      </c>
      <c r="K1616" s="88" t="s">
        <v>720</v>
      </c>
    </row>
    <row r="1617" spans="2:11" hidden="1" x14ac:dyDescent="0.25">
      <c r="B1617" s="254"/>
      <c r="C1617" s="129"/>
      <c r="D1617" s="144"/>
      <c r="E1617" s="112"/>
      <c r="F1617" s="87">
        <f t="shared" si="77"/>
        <v>0</v>
      </c>
      <c r="G1617" s="146"/>
      <c r="H1617" s="130"/>
      <c r="I1617" s="118" t="e">
        <f>VLOOKUP(H1617,Presupuesto!$B$11:$C$565,2,0)</f>
        <v>#N/A</v>
      </c>
      <c r="J1617" s="88" t="str">
        <f t="shared" si="78"/>
        <v>Lo Esencial de la Reforma Universitaria</v>
      </c>
      <c r="K1617" s="88" t="s">
        <v>720</v>
      </c>
    </row>
    <row r="1618" spans="2:11" hidden="1" x14ac:dyDescent="0.25">
      <c r="B1618" s="254"/>
      <c r="C1618" s="129"/>
      <c r="D1618" s="144"/>
      <c r="E1618" s="112"/>
      <c r="F1618" s="87">
        <f t="shared" si="77"/>
        <v>0</v>
      </c>
      <c r="G1618" s="146"/>
      <c r="H1618" s="130"/>
      <c r="I1618" s="118" t="e">
        <f>VLOOKUP(H1618,Presupuesto!$B$11:$C$565,2,0)</f>
        <v>#N/A</v>
      </c>
      <c r="J1618" s="88" t="str">
        <f t="shared" si="78"/>
        <v>Lo Esencial de la Reforma Universitaria</v>
      </c>
      <c r="K1618" s="88" t="s">
        <v>720</v>
      </c>
    </row>
    <row r="1619" spans="2:11" hidden="1" x14ac:dyDescent="0.25">
      <c r="B1619" s="254"/>
      <c r="C1619" s="129"/>
      <c r="D1619" s="144"/>
      <c r="E1619" s="112"/>
      <c r="F1619" s="87">
        <f t="shared" si="77"/>
        <v>0</v>
      </c>
      <c r="G1619" s="146"/>
      <c r="H1619" s="130"/>
      <c r="I1619" s="118" t="e">
        <f>VLOOKUP(H1619,Presupuesto!$B$11:$C$565,2,0)</f>
        <v>#N/A</v>
      </c>
      <c r="J1619" s="88" t="str">
        <f t="shared" si="78"/>
        <v>Lo Esencial de la Reforma Universitaria</v>
      </c>
      <c r="K1619" s="88" t="s">
        <v>720</v>
      </c>
    </row>
    <row r="1620" spans="2:11" hidden="1" x14ac:dyDescent="0.25">
      <c r="B1620" s="254"/>
      <c r="C1620" s="129"/>
      <c r="D1620" s="144"/>
      <c r="E1620" s="112"/>
      <c r="F1620" s="87">
        <f t="shared" si="77"/>
        <v>0</v>
      </c>
      <c r="G1620" s="146"/>
      <c r="H1620" s="130"/>
      <c r="I1620" s="118" t="e">
        <f>VLOOKUP(H1620,Presupuesto!$B$11:$C$565,2,0)</f>
        <v>#N/A</v>
      </c>
      <c r="J1620" s="88" t="str">
        <f t="shared" si="78"/>
        <v>Lo Esencial de la Reforma Universitaria</v>
      </c>
      <c r="K1620" s="88" t="s">
        <v>720</v>
      </c>
    </row>
    <row r="1621" spans="2:11" hidden="1" x14ac:dyDescent="0.25">
      <c r="B1621" s="254"/>
      <c r="C1621" s="129"/>
      <c r="D1621" s="144"/>
      <c r="E1621" s="112"/>
      <c r="F1621" s="87">
        <f t="shared" si="77"/>
        <v>0</v>
      </c>
      <c r="G1621" s="146"/>
      <c r="H1621" s="130"/>
      <c r="I1621" s="118" t="e">
        <f>VLOOKUP(H1621,Presupuesto!$B$11:$C$565,2,0)</f>
        <v>#N/A</v>
      </c>
      <c r="J1621" s="88" t="str">
        <f t="shared" si="78"/>
        <v>Lo Esencial de la Reforma Universitaria</v>
      </c>
      <c r="K1621" s="88" t="s">
        <v>720</v>
      </c>
    </row>
    <row r="1622" spans="2:11" hidden="1" x14ac:dyDescent="0.25">
      <c r="B1622" s="254"/>
      <c r="C1622" s="129"/>
      <c r="D1622" s="144"/>
      <c r="E1622" s="112"/>
      <c r="F1622" s="87">
        <f t="shared" si="77"/>
        <v>0</v>
      </c>
      <c r="G1622" s="146"/>
      <c r="H1622" s="130"/>
      <c r="I1622" s="118" t="e">
        <f>VLOOKUP(H1622,Presupuesto!$B$11:$C$565,2,0)</f>
        <v>#N/A</v>
      </c>
      <c r="J1622" s="88" t="str">
        <f t="shared" si="78"/>
        <v>Lo Esencial de la Reforma Universitaria</v>
      </c>
      <c r="K1622" s="88" t="s">
        <v>720</v>
      </c>
    </row>
    <row r="1623" spans="2:11" hidden="1" x14ac:dyDescent="0.25">
      <c r="B1623" s="254"/>
      <c r="C1623" s="129"/>
      <c r="D1623" s="144"/>
      <c r="E1623" s="112"/>
      <c r="F1623" s="87">
        <f t="shared" si="77"/>
        <v>0</v>
      </c>
      <c r="G1623" s="146"/>
      <c r="H1623" s="130"/>
      <c r="I1623" s="118" t="e">
        <f>VLOOKUP(H1623,Presupuesto!$B$11:$C$565,2,0)</f>
        <v>#N/A</v>
      </c>
      <c r="J1623" s="88" t="str">
        <f t="shared" si="78"/>
        <v>Lo Esencial de la Reforma Universitaria</v>
      </c>
      <c r="K1623" s="88" t="s">
        <v>720</v>
      </c>
    </row>
    <row r="1624" spans="2:11" hidden="1" x14ac:dyDescent="0.25">
      <c r="B1624" s="254"/>
      <c r="C1624" s="131"/>
      <c r="D1624" s="137"/>
      <c r="E1624" s="108"/>
      <c r="F1624" s="87">
        <f t="shared" si="77"/>
        <v>0</v>
      </c>
      <c r="G1624" s="146"/>
      <c r="H1624" s="132"/>
      <c r="I1624" s="118" t="e">
        <f>VLOOKUP(H1624,Presupuesto!$B$11:$C$565,2,0)</f>
        <v>#N/A</v>
      </c>
      <c r="J1624" s="88" t="str">
        <f t="shared" si="78"/>
        <v>Lo Esencial de la Reforma Universitaria</v>
      </c>
      <c r="K1624" s="88" t="s">
        <v>720</v>
      </c>
    </row>
    <row r="1625" spans="2:11" hidden="1" x14ac:dyDescent="0.25">
      <c r="B1625" s="254"/>
      <c r="C1625" s="131"/>
      <c r="D1625" s="137"/>
      <c r="E1625" s="108"/>
      <c r="F1625" s="87">
        <f t="shared" si="77"/>
        <v>0</v>
      </c>
      <c r="G1625" s="146"/>
      <c r="H1625" s="132"/>
      <c r="I1625" s="118" t="e">
        <f>VLOOKUP(H1625,Presupuesto!$B$11:$C$565,2,0)</f>
        <v>#N/A</v>
      </c>
      <c r="J1625" s="88" t="str">
        <f t="shared" si="78"/>
        <v>Lo Esencial de la Reforma Universitaria</v>
      </c>
      <c r="K1625" s="88" t="s">
        <v>720</v>
      </c>
    </row>
    <row r="1626" spans="2:11" hidden="1" x14ac:dyDescent="0.25">
      <c r="B1626" s="254"/>
      <c r="C1626" s="131"/>
      <c r="D1626" s="137"/>
      <c r="E1626" s="108"/>
      <c r="F1626" s="87">
        <f t="shared" si="77"/>
        <v>0</v>
      </c>
      <c r="G1626" s="146"/>
      <c r="H1626" s="132"/>
      <c r="I1626" s="118" t="e">
        <f>VLOOKUP(H1626,Presupuesto!$B$11:$C$565,2,0)</f>
        <v>#N/A</v>
      </c>
      <c r="J1626" s="88" t="str">
        <f t="shared" si="78"/>
        <v>Lo Esencial de la Reforma Universitaria</v>
      </c>
      <c r="K1626" s="88" t="s">
        <v>720</v>
      </c>
    </row>
    <row r="1627" spans="2:11" hidden="1" x14ac:dyDescent="0.25">
      <c r="B1627" s="254"/>
      <c r="C1627" s="131"/>
      <c r="D1627" s="137"/>
      <c r="E1627" s="108"/>
      <c r="F1627" s="87">
        <f t="shared" si="77"/>
        <v>0</v>
      </c>
      <c r="G1627" s="146"/>
      <c r="H1627" s="132"/>
      <c r="I1627" s="118" t="e">
        <f>VLOOKUP(H1627,Presupuesto!$B$11:$C$565,2,0)</f>
        <v>#N/A</v>
      </c>
      <c r="J1627" s="88" t="str">
        <f t="shared" si="78"/>
        <v>Lo Esencial de la Reforma Universitaria</v>
      </c>
      <c r="K1627" s="88" t="s">
        <v>720</v>
      </c>
    </row>
    <row r="1628" spans="2:11" hidden="1" x14ac:dyDescent="0.25">
      <c r="B1628" s="254"/>
      <c r="C1628" s="131"/>
      <c r="D1628" s="137"/>
      <c r="E1628" s="108"/>
      <c r="F1628" s="87">
        <f t="shared" si="77"/>
        <v>0</v>
      </c>
      <c r="G1628" s="146"/>
      <c r="H1628" s="132"/>
      <c r="I1628" s="118" t="e">
        <f>VLOOKUP(H1628,Presupuesto!$B$11:$C$565,2,0)</f>
        <v>#N/A</v>
      </c>
      <c r="J1628" s="88" t="str">
        <f t="shared" si="78"/>
        <v>Lo Esencial de la Reforma Universitaria</v>
      </c>
      <c r="K1628" s="88" t="s">
        <v>720</v>
      </c>
    </row>
    <row r="1629" spans="2:11" hidden="1" x14ac:dyDescent="0.25">
      <c r="B1629" s="254"/>
      <c r="C1629" s="131"/>
      <c r="D1629" s="137"/>
      <c r="E1629" s="108"/>
      <c r="F1629" s="87">
        <f t="shared" si="77"/>
        <v>0</v>
      </c>
      <c r="G1629" s="146"/>
      <c r="H1629" s="132"/>
      <c r="I1629" s="118" t="e">
        <f>VLOOKUP(H1629,Presupuesto!$B$11:$C$565,2,0)</f>
        <v>#N/A</v>
      </c>
      <c r="J1629" s="88" t="str">
        <f t="shared" si="78"/>
        <v>Lo Esencial de la Reforma Universitaria</v>
      </c>
      <c r="K1629" s="88" t="s">
        <v>720</v>
      </c>
    </row>
    <row r="1630" spans="2:11" hidden="1" x14ac:dyDescent="0.25">
      <c r="B1630" s="254"/>
      <c r="C1630" s="131"/>
      <c r="D1630" s="137"/>
      <c r="E1630" s="108"/>
      <c r="F1630" s="87">
        <f t="shared" si="77"/>
        <v>0</v>
      </c>
      <c r="G1630" s="146"/>
      <c r="H1630" s="132"/>
      <c r="I1630" s="118" t="e">
        <f>VLOOKUP(H1630,Presupuesto!$B$11:$C$565,2,0)</f>
        <v>#N/A</v>
      </c>
      <c r="J1630" s="88" t="str">
        <f t="shared" si="78"/>
        <v>Lo Esencial de la Reforma Universitaria</v>
      </c>
      <c r="K1630" s="88" t="s">
        <v>720</v>
      </c>
    </row>
    <row r="1631" spans="2:11" hidden="1" x14ac:dyDescent="0.25">
      <c r="B1631" s="254"/>
      <c r="C1631" s="131"/>
      <c r="D1631" s="137"/>
      <c r="E1631" s="108"/>
      <c r="F1631" s="87">
        <f t="shared" si="77"/>
        <v>0</v>
      </c>
      <c r="G1631" s="146"/>
      <c r="H1631" s="132"/>
      <c r="I1631" s="118" t="e">
        <f>VLOOKUP(H1631,Presupuesto!$B$11:$C$565,2,0)</f>
        <v>#N/A</v>
      </c>
      <c r="J1631" s="88" t="str">
        <f t="shared" si="78"/>
        <v>Lo Esencial de la Reforma Universitaria</v>
      </c>
      <c r="K1631" s="88" t="s">
        <v>720</v>
      </c>
    </row>
    <row r="1632" spans="2:11" hidden="1" x14ac:dyDescent="0.25">
      <c r="B1632" s="254"/>
      <c r="C1632" s="133"/>
      <c r="D1632" s="137"/>
      <c r="E1632" s="108"/>
      <c r="F1632" s="87">
        <f t="shared" si="77"/>
        <v>0</v>
      </c>
      <c r="G1632" s="146"/>
      <c r="H1632" s="134"/>
      <c r="I1632" s="118" t="e">
        <f>VLOOKUP(H1632,Presupuesto!$B$11:$C$565,2,0)</f>
        <v>#N/A</v>
      </c>
      <c r="J1632" s="88" t="str">
        <f t="shared" si="78"/>
        <v>Lo Esencial de la Reforma Universitaria</v>
      </c>
      <c r="K1632" s="88" t="s">
        <v>732</v>
      </c>
    </row>
    <row r="1633" spans="2:11" hidden="1" x14ac:dyDescent="0.25">
      <c r="B1633" s="254"/>
      <c r="C1633" s="133"/>
      <c r="D1633" s="137"/>
      <c r="E1633" s="108"/>
      <c r="F1633" s="87">
        <f t="shared" si="77"/>
        <v>0</v>
      </c>
      <c r="G1633" s="146"/>
      <c r="H1633" s="134"/>
      <c r="I1633" s="118" t="e">
        <f>VLOOKUP(H1633,Presupuesto!$B$11:$C$565,2,0)</f>
        <v>#N/A</v>
      </c>
      <c r="J1633" s="88" t="str">
        <f t="shared" si="78"/>
        <v>Lo Esencial de la Reforma Universitaria</v>
      </c>
      <c r="K1633" s="88" t="s">
        <v>720</v>
      </c>
    </row>
    <row r="1634" spans="2:11" hidden="1" x14ac:dyDescent="0.25">
      <c r="B1634" s="254"/>
      <c r="C1634" s="133"/>
      <c r="D1634" s="137"/>
      <c r="E1634" s="108"/>
      <c r="F1634" s="87">
        <f t="shared" si="77"/>
        <v>0</v>
      </c>
      <c r="G1634" s="146"/>
      <c r="H1634" s="134"/>
      <c r="I1634" s="118" t="e">
        <f>VLOOKUP(H1634,Presupuesto!$B$11:$C$565,2,0)</f>
        <v>#N/A</v>
      </c>
      <c r="J1634" s="88" t="str">
        <f t="shared" si="78"/>
        <v>Lo Esencial de la Reforma Universitaria</v>
      </c>
      <c r="K1634" s="88" t="s">
        <v>720</v>
      </c>
    </row>
    <row r="1635" spans="2:11" hidden="1" x14ac:dyDescent="0.25">
      <c r="B1635" s="254"/>
      <c r="C1635" s="133"/>
      <c r="D1635" s="137"/>
      <c r="E1635" s="108"/>
      <c r="F1635" s="87">
        <f t="shared" si="77"/>
        <v>0</v>
      </c>
      <c r="G1635" s="146"/>
      <c r="H1635" s="134"/>
      <c r="I1635" s="118" t="e">
        <f>VLOOKUP(H1635,Presupuesto!$B$11:$C$565,2,0)</f>
        <v>#N/A</v>
      </c>
      <c r="J1635" s="88" t="str">
        <f t="shared" si="78"/>
        <v>Lo Esencial de la Reforma Universitaria</v>
      </c>
      <c r="K1635" s="88" t="s">
        <v>720</v>
      </c>
    </row>
    <row r="1636" spans="2:11" ht="15.75" hidden="1" thickBot="1" x14ac:dyDescent="0.3">
      <c r="B1636" s="254"/>
      <c r="C1636" s="135"/>
      <c r="D1636" s="145"/>
      <c r="E1636" s="93"/>
      <c r="F1636" s="95">
        <f t="shared" si="77"/>
        <v>0</v>
      </c>
      <c r="G1636" s="147"/>
      <c r="H1636" s="136"/>
      <c r="I1636" s="120" t="e">
        <f>VLOOKUP(H1636,Presupuesto!$B$11:$C$565,2,0)</f>
        <v>#N/A</v>
      </c>
      <c r="J1636" s="96" t="str">
        <f t="shared" si="78"/>
        <v>Lo Esencial de la Reforma Universitaria</v>
      </c>
      <c r="K1636" s="113" t="s">
        <v>719</v>
      </c>
    </row>
    <row r="1637" spans="2:11" x14ac:dyDescent="0.25">
      <c r="B1637" s="254"/>
      <c r="C1637" s="254"/>
      <c r="D1637" s="254"/>
      <c r="E1637" s="254"/>
      <c r="F1637" s="254"/>
      <c r="G1637" s="243"/>
      <c r="H1637" s="254"/>
      <c r="I1637" s="254"/>
      <c r="J1637" s="254"/>
      <c r="K1637" s="254"/>
    </row>
    <row r="1638" spans="2:11" ht="15.75" thickBot="1" x14ac:dyDescent="0.3">
      <c r="B1638" s="254"/>
      <c r="C1638" s="254"/>
      <c r="D1638" s="254"/>
      <c r="E1638" s="254"/>
      <c r="F1638" s="254"/>
      <c r="G1638" s="243"/>
      <c r="H1638" s="254"/>
      <c r="I1638" s="254"/>
      <c r="J1638" s="254"/>
      <c r="K1638" s="254"/>
    </row>
    <row r="1639" spans="2:11" ht="15.75" thickBot="1" x14ac:dyDescent="0.3">
      <c r="B1639" s="254"/>
      <c r="C1639" s="143" t="s">
        <v>1385</v>
      </c>
      <c r="D1639" s="231">
        <f>SUM(F1646:F1680)</f>
        <v>312250</v>
      </c>
      <c r="E1639" s="254"/>
      <c r="F1639" s="68"/>
      <c r="G1639" s="72"/>
      <c r="H1639" s="68"/>
      <c r="I1639" s="68"/>
      <c r="J1639" s="254"/>
      <c r="K1639" s="254"/>
    </row>
    <row r="1640" spans="2:11" x14ac:dyDescent="0.25">
      <c r="B1640" s="254"/>
      <c r="C1640" s="68"/>
      <c r="D1640" s="31"/>
      <c r="E1640" s="84"/>
      <c r="F1640" s="84"/>
      <c r="G1640" s="84"/>
      <c r="H1640" s="69"/>
      <c r="I1640" s="69"/>
      <c r="J1640" s="69"/>
      <c r="K1640" s="102"/>
    </row>
    <row r="1641" spans="2:11" x14ac:dyDescent="0.25">
      <c r="B1641" s="254"/>
      <c r="C1641" s="68"/>
      <c r="D1641" s="31"/>
      <c r="E1641" s="84"/>
      <c r="F1641" s="84"/>
      <c r="G1641" s="84"/>
      <c r="H1641" s="69"/>
      <c r="I1641" s="69"/>
      <c r="J1641" s="69"/>
      <c r="K1641" s="102"/>
    </row>
    <row r="1642" spans="2:11" ht="15.75" x14ac:dyDescent="0.25">
      <c r="B1642" s="254"/>
      <c r="C1642" s="172" t="s">
        <v>1309</v>
      </c>
      <c r="D1642" s="230" t="s">
        <v>1356</v>
      </c>
      <c r="E1642" s="84"/>
      <c r="F1642" s="84"/>
      <c r="G1642" s="84"/>
      <c r="H1642" s="69"/>
      <c r="I1642" s="69"/>
      <c r="J1642" s="69"/>
      <c r="K1642" s="102"/>
    </row>
    <row r="1643" spans="2:11" ht="18.75" x14ac:dyDescent="0.25">
      <c r="B1643" s="254"/>
      <c r="C1643" s="173" t="str">
        <f>IFERROR(VLOOKUP(D1642,'1. Desarrollo e Innov. Curricu.'!$F:$G,2,FALSE),IFERROR(VLOOKUP(D1642,'2. Investigación Científica'!$F:$G,2,FALSE),IFERROR(VLOOKUP(D1642,'3. Vinculación Univ. Sociedad'!$F:$G,2,FALSE),IFERROR(VLOOKUP(D1642,'4. Docencia y Profesorado Univ.'!$F:$G,2,FALSE),IFERROR(VLOOKUP(D1642,'5. Estudiantes y Graduados'!$F:$G,2,FALSE),IFERROR(VLOOKUP(D1642,'11. Gestion Administrativa'!$F:$G,2,FALSE),IFERROR(VLOOKUP(D1642,'13. Gestión Académica'!$F:$G,2,FALSE),IFERROR(VLOOKUP(D1642,'9. Asegura. de la Calid. y M'!$F:$G,2,FALSE),IFERROR(VLOOKUP(D1642,'6. Gestión del Conocimiento'!$F:$G,2,FALSE),IFERROR(VLOOKUP(D1642,'15. Gobernabilidad y Proceso...'!$F:$G,2,FALSE),IFERROR(VLOOKUP(D1642,'12. Gestión del Talento Humano'!$F:$G,2,FALSE),IFERROR(VLOOKUP(D1642,'14. Internacional... de la E.S.'!$F:$G,2,FALSE),IFERROR(VLOOKUP(D1642,'10. Posgrado'!$F:$G,2,FALSE),IFERROR(VLOOKUP(D1642,'17. Gestión TIC'!$F:$G,2,FALSE),IFERROR(VLOOKUP(D1642,'16. Desa. del Sistema Educ.Sup.'!$F:$G,2,FALSE),IFERROR(VLOOKUP(D1642,'8. Cultura de Inno. Insti...'!$F:$G,2,FALSE),VLOOKUP(D1642,'7. Lo Esencial de la Reforma U.'!$F:$G,2,0)))))))))))))))))</f>
        <v>5. Gestionar con la debida antelación el equipo didáctico necesario de cada Departamento: En Lenguas Extranjeras, 500 Libros de textos actualizados, 1 mesa con 12 sillas, 1000 resmas de papel tamaño carta y 500 resmas de papel tamaño oficio , 1500 marcadores color negro, rojo y azul, 300 borradores, lapices ( presencial y distancia), 50 rollos de papel rotafolio, 100 rollos de masking tape, 300 cajas de tinta color negro para impresora, 10 toner para fotocopiadora e impresora, y papelería (10 cajas folder tamano oficio, 10 cajas folder tamano carta, 6 cajas pendaflex, 50 portafolios de archivo, 4 pizarras de formica, 4 archiveros de 4 gavetas, 6 aires acondicionados, 10 sillas para escritorios .</v>
      </c>
      <c r="D1643" s="31"/>
      <c r="E1643" s="84"/>
      <c r="F1643" s="84"/>
      <c r="G1643" s="84"/>
      <c r="H1643" s="69"/>
      <c r="I1643" s="69"/>
      <c r="J1643" s="69"/>
      <c r="K1643" s="102"/>
    </row>
    <row r="1644" spans="2:11" ht="15.75" thickBot="1" x14ac:dyDescent="0.3">
      <c r="B1644" s="254"/>
      <c r="C1644" s="254"/>
      <c r="D1644" s="254"/>
      <c r="E1644" s="254"/>
      <c r="F1644" s="84"/>
      <c r="G1644" s="69"/>
      <c r="H1644" s="69"/>
      <c r="I1644" s="69"/>
      <c r="J1644" s="254"/>
      <c r="K1644" s="254"/>
    </row>
    <row r="1645" spans="2:11" ht="30.75" thickBot="1" x14ac:dyDescent="0.3">
      <c r="B1645" s="254"/>
      <c r="C1645" s="117" t="s">
        <v>1311</v>
      </c>
      <c r="D1645" s="117" t="s">
        <v>99</v>
      </c>
      <c r="E1645" s="124" t="s">
        <v>1313</v>
      </c>
      <c r="F1645" s="123" t="s">
        <v>1314</v>
      </c>
      <c r="G1645" s="121" t="s">
        <v>1315</v>
      </c>
      <c r="H1645" s="124" t="s">
        <v>1316</v>
      </c>
      <c r="I1645" s="121" t="s">
        <v>711</v>
      </c>
      <c r="J1645" s="121" t="s">
        <v>1317</v>
      </c>
      <c r="K1645" s="121" t="s">
        <v>1318</v>
      </c>
    </row>
    <row r="1646" spans="2:11" hidden="1" x14ac:dyDescent="0.25">
      <c r="B1646" s="254"/>
      <c r="C1646" s="183" t="s">
        <v>1284</v>
      </c>
      <c r="D1646" s="184"/>
      <c r="E1646" s="182">
        <f>HLOOKUP(C1646,$AH$2:$BU$3,2,0)</f>
        <v>620</v>
      </c>
      <c r="F1646" s="87">
        <f t="shared" ref="F1646:F1680" si="79">D1646*E1646</f>
        <v>0</v>
      </c>
      <c r="G1646" s="146"/>
      <c r="H1646" s="130"/>
      <c r="I1646" s="118" t="e">
        <f>VLOOKUP(H1646,Presupuesto!$B$11:$C$565,2,0)</f>
        <v>#N/A</v>
      </c>
      <c r="J1646" s="181" t="s">
        <v>74</v>
      </c>
      <c r="K1646" s="88" t="s">
        <v>719</v>
      </c>
    </row>
    <row r="1647" spans="2:11" x14ac:dyDescent="0.25">
      <c r="B1647" s="254"/>
      <c r="C1647" s="129" t="s">
        <v>1452</v>
      </c>
      <c r="D1647" s="144">
        <v>1</v>
      </c>
      <c r="E1647" s="112">
        <v>25000</v>
      </c>
      <c r="F1647" s="87">
        <f t="shared" si="79"/>
        <v>25000</v>
      </c>
      <c r="G1647" s="146" t="s">
        <v>703</v>
      </c>
      <c r="H1647" s="130" t="s">
        <v>384</v>
      </c>
      <c r="I1647" s="118" t="str">
        <f>VLOOKUP(H1647,Presupuesto!$B$11:$C$565,2,0)</f>
        <v>PRODUCTOS PAPEL Y CARTON</v>
      </c>
      <c r="J1647" s="88" t="s">
        <v>74</v>
      </c>
      <c r="K1647" s="88" t="s">
        <v>721</v>
      </c>
    </row>
    <row r="1648" spans="2:11" x14ac:dyDescent="0.25">
      <c r="B1648" s="254"/>
      <c r="C1648" s="129" t="s">
        <v>1453</v>
      </c>
      <c r="D1648" s="144">
        <v>1</v>
      </c>
      <c r="E1648" s="112">
        <v>25000</v>
      </c>
      <c r="F1648" s="87">
        <f t="shared" si="79"/>
        <v>25000</v>
      </c>
      <c r="G1648" s="146" t="s">
        <v>703</v>
      </c>
      <c r="H1648" s="130" t="s">
        <v>451</v>
      </c>
      <c r="I1648" s="118" t="str">
        <f>VLOOKUP(H1648,Presupuesto!$B$11:$C$565,2,0)</f>
        <v>UTILES DE ESCRITORIO, OFICINA Y ENSE¥ANZA</v>
      </c>
      <c r="J1648" s="88" t="s">
        <v>74</v>
      </c>
      <c r="K1648" s="88" t="s">
        <v>721</v>
      </c>
    </row>
    <row r="1649" spans="2:11" x14ac:dyDescent="0.25">
      <c r="B1649" s="254"/>
      <c r="C1649" s="129" t="s">
        <v>1454</v>
      </c>
      <c r="D1649" s="144">
        <v>1</v>
      </c>
      <c r="E1649" s="112">
        <v>42250</v>
      </c>
      <c r="F1649" s="87">
        <f t="shared" si="79"/>
        <v>42250</v>
      </c>
      <c r="G1649" s="146" t="s">
        <v>703</v>
      </c>
      <c r="H1649" s="130" t="s">
        <v>458</v>
      </c>
      <c r="I1649" s="118" t="str">
        <f>VLOOKUP(H1649,Presupuesto!$B$11:$C$565,2,0)</f>
        <v>OTROS RESPUESTOS Y ACCESORIOS MENORES</v>
      </c>
      <c r="J1649" s="88" t="s">
        <v>74</v>
      </c>
      <c r="K1649" s="88" t="s">
        <v>721</v>
      </c>
    </row>
    <row r="1650" spans="2:11" x14ac:dyDescent="0.25">
      <c r="B1650" s="254"/>
      <c r="C1650" s="129" t="s">
        <v>1458</v>
      </c>
      <c r="D1650" s="144">
        <v>6</v>
      </c>
      <c r="E1650" s="112">
        <v>35000</v>
      </c>
      <c r="F1650" s="87">
        <f t="shared" si="79"/>
        <v>210000</v>
      </c>
      <c r="G1650" s="146" t="s">
        <v>712</v>
      </c>
      <c r="H1650" s="130" t="s">
        <v>469</v>
      </c>
      <c r="I1650" s="118" t="str">
        <f>VLOOKUP(H1650,Presupuesto!$B$11:$C$565,2,0)</f>
        <v>MUEBLES VARIOS DE OFICINA</v>
      </c>
      <c r="J1650" s="88" t="s">
        <v>74</v>
      </c>
      <c r="K1650" s="88" t="s">
        <v>721</v>
      </c>
    </row>
    <row r="1651" spans="2:11" x14ac:dyDescent="0.25">
      <c r="B1651" s="254"/>
      <c r="C1651" s="129" t="s">
        <v>1459</v>
      </c>
      <c r="D1651" s="144">
        <v>4</v>
      </c>
      <c r="E1651" s="112">
        <v>2500</v>
      </c>
      <c r="F1651" s="87">
        <f t="shared" si="79"/>
        <v>10000</v>
      </c>
      <c r="G1651" s="146" t="s">
        <v>712</v>
      </c>
      <c r="H1651" s="130" t="s">
        <v>469</v>
      </c>
      <c r="I1651" s="118" t="str">
        <f>VLOOKUP(H1651,Presupuesto!$B$11:$C$565,2,0)</f>
        <v>MUEBLES VARIOS DE OFICINA</v>
      </c>
      <c r="J1651" s="88" t="s">
        <v>74</v>
      </c>
      <c r="K1651" s="88" t="s">
        <v>721</v>
      </c>
    </row>
    <row r="1652" spans="2:11" hidden="1" x14ac:dyDescent="0.25">
      <c r="B1652" s="254"/>
      <c r="C1652" s="129"/>
      <c r="D1652" s="144"/>
      <c r="E1652" s="112"/>
      <c r="F1652" s="87">
        <f t="shared" si="79"/>
        <v>0</v>
      </c>
      <c r="G1652" s="146"/>
      <c r="H1652" s="130"/>
      <c r="I1652" s="118" t="e">
        <f>VLOOKUP(H1652,Presupuesto!$B$11:$C$565,2,0)</f>
        <v>#N/A</v>
      </c>
      <c r="J1652" s="88" t="str">
        <f t="shared" ref="J1652:J1680" si="80">$J$810</f>
        <v>Lo Esencial de la Reforma Universitaria</v>
      </c>
      <c r="K1652" s="88" t="s">
        <v>720</v>
      </c>
    </row>
    <row r="1653" spans="2:11" hidden="1" x14ac:dyDescent="0.25">
      <c r="B1653" s="254"/>
      <c r="C1653" s="129"/>
      <c r="D1653" s="144"/>
      <c r="E1653" s="112"/>
      <c r="F1653" s="87">
        <f t="shared" si="79"/>
        <v>0</v>
      </c>
      <c r="G1653" s="146"/>
      <c r="H1653" s="130"/>
      <c r="I1653" s="118" t="e">
        <f>VLOOKUP(H1653,Presupuesto!$B$11:$C$565,2,0)</f>
        <v>#N/A</v>
      </c>
      <c r="J1653" s="88" t="str">
        <f t="shared" si="80"/>
        <v>Lo Esencial de la Reforma Universitaria</v>
      </c>
      <c r="K1653" s="88" t="s">
        <v>720</v>
      </c>
    </row>
    <row r="1654" spans="2:11" hidden="1" x14ac:dyDescent="0.25">
      <c r="B1654" s="254"/>
      <c r="C1654" s="129"/>
      <c r="D1654" s="144"/>
      <c r="E1654" s="112"/>
      <c r="F1654" s="87">
        <f t="shared" si="79"/>
        <v>0</v>
      </c>
      <c r="G1654" s="146"/>
      <c r="H1654" s="130"/>
      <c r="I1654" s="118" t="e">
        <f>VLOOKUP(H1654,Presupuesto!$B$11:$C$565,2,0)</f>
        <v>#N/A</v>
      </c>
      <c r="J1654" s="88" t="str">
        <f t="shared" si="80"/>
        <v>Lo Esencial de la Reforma Universitaria</v>
      </c>
      <c r="K1654" s="88" t="s">
        <v>720</v>
      </c>
    </row>
    <row r="1655" spans="2:11" hidden="1" x14ac:dyDescent="0.25">
      <c r="B1655" s="254"/>
      <c r="C1655" s="129"/>
      <c r="D1655" s="144"/>
      <c r="E1655" s="112"/>
      <c r="F1655" s="87">
        <f t="shared" si="79"/>
        <v>0</v>
      </c>
      <c r="G1655" s="146"/>
      <c r="H1655" s="130"/>
      <c r="I1655" s="118" t="e">
        <f>VLOOKUP(H1655,Presupuesto!$B$11:$C$565,2,0)</f>
        <v>#N/A</v>
      </c>
      <c r="J1655" s="88" t="str">
        <f t="shared" si="80"/>
        <v>Lo Esencial de la Reforma Universitaria</v>
      </c>
      <c r="K1655" s="88" t="s">
        <v>720</v>
      </c>
    </row>
    <row r="1656" spans="2:11" hidden="1" x14ac:dyDescent="0.25">
      <c r="B1656" s="254"/>
      <c r="C1656" s="129"/>
      <c r="D1656" s="144"/>
      <c r="E1656" s="112"/>
      <c r="F1656" s="87">
        <f t="shared" si="79"/>
        <v>0</v>
      </c>
      <c r="G1656" s="146"/>
      <c r="H1656" s="130"/>
      <c r="I1656" s="118" t="e">
        <f>VLOOKUP(H1656,Presupuesto!$B$11:$C$565,2,0)</f>
        <v>#N/A</v>
      </c>
      <c r="J1656" s="88" t="str">
        <f t="shared" si="80"/>
        <v>Lo Esencial de la Reforma Universitaria</v>
      </c>
      <c r="K1656" s="88" t="s">
        <v>720</v>
      </c>
    </row>
    <row r="1657" spans="2:11" hidden="1" x14ac:dyDescent="0.25">
      <c r="B1657" s="254"/>
      <c r="C1657" s="129"/>
      <c r="D1657" s="144"/>
      <c r="E1657" s="112"/>
      <c r="F1657" s="87">
        <f t="shared" si="79"/>
        <v>0</v>
      </c>
      <c r="G1657" s="146"/>
      <c r="H1657" s="130"/>
      <c r="I1657" s="118" t="e">
        <f>VLOOKUP(H1657,Presupuesto!$B$11:$C$565,2,0)</f>
        <v>#N/A</v>
      </c>
      <c r="J1657" s="88" t="str">
        <f t="shared" si="80"/>
        <v>Lo Esencial de la Reforma Universitaria</v>
      </c>
      <c r="K1657" s="88" t="s">
        <v>720</v>
      </c>
    </row>
    <row r="1658" spans="2:11" hidden="1" x14ac:dyDescent="0.25">
      <c r="B1658" s="254"/>
      <c r="C1658" s="129"/>
      <c r="D1658" s="144"/>
      <c r="E1658" s="112"/>
      <c r="F1658" s="87">
        <f t="shared" si="79"/>
        <v>0</v>
      </c>
      <c r="G1658" s="146"/>
      <c r="H1658" s="130"/>
      <c r="I1658" s="118" t="e">
        <f>VLOOKUP(H1658,Presupuesto!$B$11:$C$565,2,0)</f>
        <v>#N/A</v>
      </c>
      <c r="J1658" s="88" t="str">
        <f t="shared" si="80"/>
        <v>Lo Esencial de la Reforma Universitaria</v>
      </c>
      <c r="K1658" s="88" t="s">
        <v>720</v>
      </c>
    </row>
    <row r="1659" spans="2:11" hidden="1" x14ac:dyDescent="0.25">
      <c r="B1659" s="254"/>
      <c r="C1659" s="129"/>
      <c r="D1659" s="144"/>
      <c r="E1659" s="112"/>
      <c r="F1659" s="87">
        <f t="shared" si="79"/>
        <v>0</v>
      </c>
      <c r="G1659" s="146"/>
      <c r="H1659" s="130"/>
      <c r="I1659" s="118" t="e">
        <f>VLOOKUP(H1659,Presupuesto!$B$11:$C$565,2,0)</f>
        <v>#N/A</v>
      </c>
      <c r="J1659" s="88" t="str">
        <f t="shared" si="80"/>
        <v>Lo Esencial de la Reforma Universitaria</v>
      </c>
      <c r="K1659" s="88" t="s">
        <v>720</v>
      </c>
    </row>
    <row r="1660" spans="2:11" hidden="1" x14ac:dyDescent="0.25">
      <c r="B1660" s="254"/>
      <c r="C1660" s="129"/>
      <c r="D1660" s="144"/>
      <c r="E1660" s="112"/>
      <c r="F1660" s="87">
        <f t="shared" si="79"/>
        <v>0</v>
      </c>
      <c r="G1660" s="146"/>
      <c r="H1660" s="130"/>
      <c r="I1660" s="118" t="e">
        <f>VLOOKUP(H1660,Presupuesto!$B$11:$C$565,2,0)</f>
        <v>#N/A</v>
      </c>
      <c r="J1660" s="88" t="str">
        <f t="shared" si="80"/>
        <v>Lo Esencial de la Reforma Universitaria</v>
      </c>
      <c r="K1660" s="88" t="s">
        <v>720</v>
      </c>
    </row>
    <row r="1661" spans="2:11" hidden="1" x14ac:dyDescent="0.25">
      <c r="B1661" s="254"/>
      <c r="C1661" s="129"/>
      <c r="D1661" s="144"/>
      <c r="E1661" s="112"/>
      <c r="F1661" s="87">
        <f t="shared" si="79"/>
        <v>0</v>
      </c>
      <c r="G1661" s="146"/>
      <c r="H1661" s="130"/>
      <c r="I1661" s="118" t="e">
        <f>VLOOKUP(H1661,Presupuesto!$B$11:$C$565,2,0)</f>
        <v>#N/A</v>
      </c>
      <c r="J1661" s="88" t="str">
        <f t="shared" si="80"/>
        <v>Lo Esencial de la Reforma Universitaria</v>
      </c>
      <c r="K1661" s="88" t="s">
        <v>720</v>
      </c>
    </row>
    <row r="1662" spans="2:11" hidden="1" x14ac:dyDescent="0.25">
      <c r="B1662" s="254"/>
      <c r="C1662" s="129"/>
      <c r="D1662" s="144"/>
      <c r="E1662" s="112"/>
      <c r="F1662" s="87">
        <f t="shared" si="79"/>
        <v>0</v>
      </c>
      <c r="G1662" s="146"/>
      <c r="H1662" s="130"/>
      <c r="I1662" s="118" t="e">
        <f>VLOOKUP(H1662,Presupuesto!$B$11:$C$565,2,0)</f>
        <v>#N/A</v>
      </c>
      <c r="J1662" s="88" t="str">
        <f t="shared" si="80"/>
        <v>Lo Esencial de la Reforma Universitaria</v>
      </c>
      <c r="K1662" s="88" t="s">
        <v>720</v>
      </c>
    </row>
    <row r="1663" spans="2:11" hidden="1" x14ac:dyDescent="0.25">
      <c r="B1663" s="254"/>
      <c r="C1663" s="129"/>
      <c r="D1663" s="144"/>
      <c r="E1663" s="112"/>
      <c r="F1663" s="87">
        <f t="shared" si="79"/>
        <v>0</v>
      </c>
      <c r="G1663" s="146"/>
      <c r="H1663" s="130"/>
      <c r="I1663" s="118" t="e">
        <f>VLOOKUP(H1663,Presupuesto!$B$11:$C$565,2,0)</f>
        <v>#N/A</v>
      </c>
      <c r="J1663" s="88" t="str">
        <f t="shared" si="80"/>
        <v>Lo Esencial de la Reforma Universitaria</v>
      </c>
      <c r="K1663" s="88" t="s">
        <v>720</v>
      </c>
    </row>
    <row r="1664" spans="2:11" hidden="1" x14ac:dyDescent="0.25">
      <c r="B1664" s="254"/>
      <c r="C1664" s="129"/>
      <c r="D1664" s="144"/>
      <c r="E1664" s="112"/>
      <c r="F1664" s="87">
        <f t="shared" si="79"/>
        <v>0</v>
      </c>
      <c r="G1664" s="146"/>
      <c r="H1664" s="130"/>
      <c r="I1664" s="118" t="e">
        <f>VLOOKUP(H1664,Presupuesto!$B$11:$C$565,2,0)</f>
        <v>#N/A</v>
      </c>
      <c r="J1664" s="88" t="str">
        <f t="shared" si="80"/>
        <v>Lo Esencial de la Reforma Universitaria</v>
      </c>
      <c r="K1664" s="88" t="s">
        <v>720</v>
      </c>
    </row>
    <row r="1665" spans="2:11" hidden="1" x14ac:dyDescent="0.25">
      <c r="B1665" s="254"/>
      <c r="C1665" s="129"/>
      <c r="D1665" s="144"/>
      <c r="E1665" s="112"/>
      <c r="F1665" s="87">
        <f t="shared" si="79"/>
        <v>0</v>
      </c>
      <c r="G1665" s="146"/>
      <c r="H1665" s="130"/>
      <c r="I1665" s="118" t="e">
        <f>VLOOKUP(H1665,Presupuesto!$B$11:$C$565,2,0)</f>
        <v>#N/A</v>
      </c>
      <c r="J1665" s="88" t="str">
        <f t="shared" si="80"/>
        <v>Lo Esencial de la Reforma Universitaria</v>
      </c>
      <c r="K1665" s="88" t="s">
        <v>720</v>
      </c>
    </row>
    <row r="1666" spans="2:11" hidden="1" x14ac:dyDescent="0.25">
      <c r="B1666" s="254"/>
      <c r="C1666" s="129"/>
      <c r="D1666" s="144"/>
      <c r="E1666" s="112"/>
      <c r="F1666" s="87">
        <f t="shared" si="79"/>
        <v>0</v>
      </c>
      <c r="G1666" s="146"/>
      <c r="H1666" s="130"/>
      <c r="I1666" s="118" t="e">
        <f>VLOOKUP(H1666,Presupuesto!$B$11:$C$565,2,0)</f>
        <v>#N/A</v>
      </c>
      <c r="J1666" s="88" t="str">
        <f t="shared" si="80"/>
        <v>Lo Esencial de la Reforma Universitaria</v>
      </c>
      <c r="K1666" s="88" t="s">
        <v>720</v>
      </c>
    </row>
    <row r="1667" spans="2:11" hidden="1" x14ac:dyDescent="0.25">
      <c r="B1667" s="254"/>
      <c r="C1667" s="129"/>
      <c r="D1667" s="144"/>
      <c r="E1667" s="112"/>
      <c r="F1667" s="87">
        <f t="shared" si="79"/>
        <v>0</v>
      </c>
      <c r="G1667" s="146"/>
      <c r="H1667" s="130"/>
      <c r="I1667" s="118" t="e">
        <f>VLOOKUP(H1667,Presupuesto!$B$11:$C$565,2,0)</f>
        <v>#N/A</v>
      </c>
      <c r="J1667" s="88" t="str">
        <f t="shared" si="80"/>
        <v>Lo Esencial de la Reforma Universitaria</v>
      </c>
      <c r="K1667" s="88" t="s">
        <v>720</v>
      </c>
    </row>
    <row r="1668" spans="2:11" hidden="1" x14ac:dyDescent="0.25">
      <c r="B1668" s="254"/>
      <c r="C1668" s="131"/>
      <c r="D1668" s="137"/>
      <c r="E1668" s="108"/>
      <c r="F1668" s="87">
        <f t="shared" si="79"/>
        <v>0</v>
      </c>
      <c r="G1668" s="146"/>
      <c r="H1668" s="132"/>
      <c r="I1668" s="118" t="e">
        <f>VLOOKUP(H1668,Presupuesto!$B$11:$C$565,2,0)</f>
        <v>#N/A</v>
      </c>
      <c r="J1668" s="88" t="str">
        <f t="shared" si="80"/>
        <v>Lo Esencial de la Reforma Universitaria</v>
      </c>
      <c r="K1668" s="88" t="s">
        <v>720</v>
      </c>
    </row>
    <row r="1669" spans="2:11" hidden="1" x14ac:dyDescent="0.25">
      <c r="B1669" s="254"/>
      <c r="C1669" s="131"/>
      <c r="D1669" s="137"/>
      <c r="E1669" s="108"/>
      <c r="F1669" s="87">
        <f t="shared" si="79"/>
        <v>0</v>
      </c>
      <c r="G1669" s="146"/>
      <c r="H1669" s="132"/>
      <c r="I1669" s="118" t="e">
        <f>VLOOKUP(H1669,Presupuesto!$B$11:$C$565,2,0)</f>
        <v>#N/A</v>
      </c>
      <c r="J1669" s="88" t="str">
        <f t="shared" si="80"/>
        <v>Lo Esencial de la Reforma Universitaria</v>
      </c>
      <c r="K1669" s="88" t="s">
        <v>720</v>
      </c>
    </row>
    <row r="1670" spans="2:11" hidden="1" x14ac:dyDescent="0.25">
      <c r="B1670" s="254"/>
      <c r="C1670" s="131"/>
      <c r="D1670" s="137"/>
      <c r="E1670" s="108"/>
      <c r="F1670" s="87">
        <f t="shared" si="79"/>
        <v>0</v>
      </c>
      <c r="G1670" s="146"/>
      <c r="H1670" s="132"/>
      <c r="I1670" s="118" t="e">
        <f>VLOOKUP(H1670,Presupuesto!$B$11:$C$565,2,0)</f>
        <v>#N/A</v>
      </c>
      <c r="J1670" s="88" t="str">
        <f t="shared" si="80"/>
        <v>Lo Esencial de la Reforma Universitaria</v>
      </c>
      <c r="K1670" s="88" t="s">
        <v>720</v>
      </c>
    </row>
    <row r="1671" spans="2:11" hidden="1" x14ac:dyDescent="0.25">
      <c r="B1671" s="254"/>
      <c r="C1671" s="131"/>
      <c r="D1671" s="137"/>
      <c r="E1671" s="108"/>
      <c r="F1671" s="87">
        <f t="shared" si="79"/>
        <v>0</v>
      </c>
      <c r="G1671" s="146"/>
      <c r="H1671" s="132"/>
      <c r="I1671" s="118" t="e">
        <f>VLOOKUP(H1671,Presupuesto!$B$11:$C$565,2,0)</f>
        <v>#N/A</v>
      </c>
      <c r="J1671" s="88" t="str">
        <f t="shared" si="80"/>
        <v>Lo Esencial de la Reforma Universitaria</v>
      </c>
      <c r="K1671" s="88" t="s">
        <v>720</v>
      </c>
    </row>
    <row r="1672" spans="2:11" hidden="1" x14ac:dyDescent="0.25">
      <c r="B1672" s="254"/>
      <c r="C1672" s="131"/>
      <c r="D1672" s="137"/>
      <c r="E1672" s="108"/>
      <c r="F1672" s="87">
        <f t="shared" si="79"/>
        <v>0</v>
      </c>
      <c r="G1672" s="146"/>
      <c r="H1672" s="132"/>
      <c r="I1672" s="118" t="e">
        <f>VLOOKUP(H1672,Presupuesto!$B$11:$C$565,2,0)</f>
        <v>#N/A</v>
      </c>
      <c r="J1672" s="88" t="str">
        <f t="shared" si="80"/>
        <v>Lo Esencial de la Reforma Universitaria</v>
      </c>
      <c r="K1672" s="88" t="s">
        <v>720</v>
      </c>
    </row>
    <row r="1673" spans="2:11" hidden="1" x14ac:dyDescent="0.25">
      <c r="B1673" s="254"/>
      <c r="C1673" s="131"/>
      <c r="D1673" s="137"/>
      <c r="E1673" s="108"/>
      <c r="F1673" s="87">
        <f t="shared" si="79"/>
        <v>0</v>
      </c>
      <c r="G1673" s="146"/>
      <c r="H1673" s="132"/>
      <c r="I1673" s="118" t="e">
        <f>VLOOKUP(H1673,Presupuesto!$B$11:$C$565,2,0)</f>
        <v>#N/A</v>
      </c>
      <c r="J1673" s="88" t="str">
        <f t="shared" si="80"/>
        <v>Lo Esencial de la Reforma Universitaria</v>
      </c>
      <c r="K1673" s="88" t="s">
        <v>720</v>
      </c>
    </row>
    <row r="1674" spans="2:11" hidden="1" x14ac:dyDescent="0.25">
      <c r="B1674" s="254"/>
      <c r="C1674" s="131"/>
      <c r="D1674" s="137"/>
      <c r="E1674" s="108"/>
      <c r="F1674" s="87">
        <f t="shared" si="79"/>
        <v>0</v>
      </c>
      <c r="G1674" s="146"/>
      <c r="H1674" s="132"/>
      <c r="I1674" s="118" t="e">
        <f>VLOOKUP(H1674,Presupuesto!$B$11:$C$565,2,0)</f>
        <v>#N/A</v>
      </c>
      <c r="J1674" s="88" t="str">
        <f t="shared" si="80"/>
        <v>Lo Esencial de la Reforma Universitaria</v>
      </c>
      <c r="K1674" s="88" t="s">
        <v>720</v>
      </c>
    </row>
    <row r="1675" spans="2:11" hidden="1" x14ac:dyDescent="0.25">
      <c r="B1675" s="254"/>
      <c r="C1675" s="131"/>
      <c r="D1675" s="137"/>
      <c r="E1675" s="108"/>
      <c r="F1675" s="87">
        <f t="shared" si="79"/>
        <v>0</v>
      </c>
      <c r="G1675" s="146"/>
      <c r="H1675" s="132"/>
      <c r="I1675" s="118" t="e">
        <f>VLOOKUP(H1675,Presupuesto!$B$11:$C$565,2,0)</f>
        <v>#N/A</v>
      </c>
      <c r="J1675" s="88" t="str">
        <f t="shared" si="80"/>
        <v>Lo Esencial de la Reforma Universitaria</v>
      </c>
      <c r="K1675" s="88" t="s">
        <v>720</v>
      </c>
    </row>
    <row r="1676" spans="2:11" hidden="1" x14ac:dyDescent="0.25">
      <c r="B1676" s="254"/>
      <c r="C1676" s="133"/>
      <c r="D1676" s="137"/>
      <c r="E1676" s="108"/>
      <c r="F1676" s="87">
        <f t="shared" si="79"/>
        <v>0</v>
      </c>
      <c r="G1676" s="146"/>
      <c r="H1676" s="134"/>
      <c r="I1676" s="118" t="e">
        <f>VLOOKUP(H1676,Presupuesto!$B$11:$C$565,2,0)</f>
        <v>#N/A</v>
      </c>
      <c r="J1676" s="88" t="str">
        <f t="shared" si="80"/>
        <v>Lo Esencial de la Reforma Universitaria</v>
      </c>
      <c r="K1676" s="88" t="s">
        <v>732</v>
      </c>
    </row>
    <row r="1677" spans="2:11" hidden="1" x14ac:dyDescent="0.25">
      <c r="B1677" s="254"/>
      <c r="C1677" s="133"/>
      <c r="D1677" s="137"/>
      <c r="E1677" s="108"/>
      <c r="F1677" s="87">
        <f t="shared" si="79"/>
        <v>0</v>
      </c>
      <c r="G1677" s="146"/>
      <c r="H1677" s="134"/>
      <c r="I1677" s="118" t="e">
        <f>VLOOKUP(H1677,Presupuesto!$B$11:$C$565,2,0)</f>
        <v>#N/A</v>
      </c>
      <c r="J1677" s="88" t="str">
        <f t="shared" si="80"/>
        <v>Lo Esencial de la Reforma Universitaria</v>
      </c>
      <c r="K1677" s="88" t="s">
        <v>720</v>
      </c>
    </row>
    <row r="1678" spans="2:11" hidden="1" x14ac:dyDescent="0.25">
      <c r="B1678" s="254"/>
      <c r="C1678" s="133"/>
      <c r="D1678" s="137"/>
      <c r="E1678" s="108"/>
      <c r="F1678" s="87">
        <f t="shared" si="79"/>
        <v>0</v>
      </c>
      <c r="G1678" s="146"/>
      <c r="H1678" s="134"/>
      <c r="I1678" s="118" t="e">
        <f>VLOOKUP(H1678,Presupuesto!$B$11:$C$565,2,0)</f>
        <v>#N/A</v>
      </c>
      <c r="J1678" s="88" t="str">
        <f t="shared" si="80"/>
        <v>Lo Esencial de la Reforma Universitaria</v>
      </c>
      <c r="K1678" s="88" t="s">
        <v>720</v>
      </c>
    </row>
    <row r="1679" spans="2:11" hidden="1" x14ac:dyDescent="0.25">
      <c r="B1679" s="254"/>
      <c r="C1679" s="133"/>
      <c r="D1679" s="137"/>
      <c r="E1679" s="108"/>
      <c r="F1679" s="87">
        <f t="shared" si="79"/>
        <v>0</v>
      </c>
      <c r="G1679" s="146"/>
      <c r="H1679" s="134"/>
      <c r="I1679" s="118" t="e">
        <f>VLOOKUP(H1679,Presupuesto!$B$11:$C$565,2,0)</f>
        <v>#N/A</v>
      </c>
      <c r="J1679" s="88" t="str">
        <f t="shared" si="80"/>
        <v>Lo Esencial de la Reforma Universitaria</v>
      </c>
      <c r="K1679" s="88" t="s">
        <v>720</v>
      </c>
    </row>
    <row r="1680" spans="2:11" ht="15.75" hidden="1" thickBot="1" x14ac:dyDescent="0.3">
      <c r="B1680" s="254"/>
      <c r="C1680" s="135"/>
      <c r="D1680" s="145"/>
      <c r="E1680" s="93"/>
      <c r="F1680" s="95">
        <f t="shared" si="79"/>
        <v>0</v>
      </c>
      <c r="G1680" s="147"/>
      <c r="H1680" s="136"/>
      <c r="I1680" s="120" t="e">
        <f>VLOOKUP(H1680,Presupuesto!$B$11:$C$565,2,0)</f>
        <v>#N/A</v>
      </c>
      <c r="J1680" s="96" t="str">
        <f t="shared" si="80"/>
        <v>Lo Esencial de la Reforma Universitaria</v>
      </c>
      <c r="K1680" s="113" t="s">
        <v>719</v>
      </c>
    </row>
    <row r="1681" spans="2:11" x14ac:dyDescent="0.25">
      <c r="B1681" s="254"/>
      <c r="C1681" s="254"/>
      <c r="D1681" s="254"/>
      <c r="E1681" s="254"/>
      <c r="F1681" s="254"/>
      <c r="G1681" s="243"/>
      <c r="H1681" s="254"/>
      <c r="I1681" s="254"/>
      <c r="J1681" s="254"/>
      <c r="K1681" s="254"/>
    </row>
    <row r="1682" spans="2:11" ht="15.75" thickBot="1" x14ac:dyDescent="0.3">
      <c r="B1682" s="254"/>
      <c r="C1682" s="254"/>
      <c r="D1682" s="254"/>
      <c r="E1682" s="254"/>
      <c r="F1682" s="82"/>
      <c r="G1682" s="81"/>
      <c r="H1682" s="82"/>
      <c r="I1682" s="82"/>
      <c r="J1682" s="254"/>
      <c r="K1682" s="254"/>
    </row>
    <row r="1683" spans="2:11" ht="15.75" thickBot="1" x14ac:dyDescent="0.3">
      <c r="B1683" s="254"/>
      <c r="C1683" s="143" t="s">
        <v>1385</v>
      </c>
      <c r="D1683" s="231">
        <f>SUM(F1690:F1724)</f>
        <v>202250</v>
      </c>
      <c r="E1683" s="254"/>
      <c r="F1683" s="68"/>
      <c r="G1683" s="72"/>
      <c r="H1683" s="68"/>
      <c r="I1683" s="68"/>
      <c r="J1683" s="254"/>
      <c r="K1683" s="254"/>
    </row>
    <row r="1684" spans="2:11" x14ac:dyDescent="0.25">
      <c r="B1684" s="254"/>
      <c r="C1684" s="68"/>
      <c r="D1684" s="31"/>
      <c r="E1684" s="84"/>
      <c r="F1684" s="84"/>
      <c r="G1684" s="84"/>
      <c r="H1684" s="69"/>
      <c r="I1684" s="69"/>
      <c r="J1684" s="69"/>
      <c r="K1684" s="102"/>
    </row>
    <row r="1685" spans="2:11" x14ac:dyDescent="0.25">
      <c r="B1685" s="254"/>
      <c r="C1685" s="68"/>
      <c r="D1685" s="31"/>
      <c r="E1685" s="84"/>
      <c r="F1685" s="84"/>
      <c r="G1685" s="84"/>
      <c r="H1685" s="69"/>
      <c r="I1685" s="69"/>
      <c r="J1685" s="69"/>
      <c r="K1685" s="102"/>
    </row>
    <row r="1686" spans="2:11" ht="15.75" x14ac:dyDescent="0.25">
      <c r="B1686" s="254"/>
      <c r="C1686" s="172" t="s">
        <v>1309</v>
      </c>
      <c r="D1686" s="230" t="s">
        <v>1357</v>
      </c>
      <c r="E1686" s="84"/>
      <c r="F1686" s="84"/>
      <c r="G1686" s="84"/>
      <c r="H1686" s="69"/>
      <c r="I1686" s="69"/>
      <c r="J1686" s="69"/>
      <c r="K1686" s="102"/>
    </row>
    <row r="1687" spans="2:11" ht="18.75" x14ac:dyDescent="0.25">
      <c r="B1687" s="254"/>
      <c r="C1687" s="173" t="str">
        <f>IFERROR(VLOOKUP(D1686,'1. Desarrollo e Innov. Curricu.'!$F:$G,2,FALSE),IFERROR(VLOOKUP(D1686,'2. Investigación Científica'!$F:$G,2,FALSE),IFERROR(VLOOKUP(D1686,'3. Vinculación Univ. Sociedad'!$F:$G,2,FALSE),IFERROR(VLOOKUP(D1686,'4. Docencia y Profesorado Univ.'!$F:$G,2,FALSE),IFERROR(VLOOKUP(D1686,'5. Estudiantes y Graduados'!$F:$G,2,FALSE),IFERROR(VLOOKUP(D1686,'11. Gestion Administrativa'!$F:$G,2,FALSE),IFERROR(VLOOKUP(D1686,'13. Gestión Académica'!$F:$G,2,FALSE),IFERROR(VLOOKUP(D1686,'9. Asegura. de la Calid. y M'!$F:$G,2,FALSE),IFERROR(VLOOKUP(D1686,'6. Gestión del Conocimiento'!$F:$G,2,FALSE),IFERROR(VLOOKUP(D1686,'15. Gobernabilidad y Proceso...'!$F:$G,2,FALSE),IFERROR(VLOOKUP(D1686,'12. Gestión del Talento Humano'!$F:$G,2,FALSE),IFERROR(VLOOKUP(D1686,'14. Internacional... de la E.S.'!$F:$G,2,FALSE),IFERROR(VLOOKUP(D1686,'10. Posgrado'!$F:$G,2,FALSE),IFERROR(VLOOKUP(D1686,'17. Gestión TIC'!$F:$G,2,FALSE),IFERROR(VLOOKUP(D1686,'16. Desa. del Sistema Educ.Sup.'!$F:$G,2,FALSE),IFERROR(VLOOKUP(D1686,'8. Cultura de Inno. Insti...'!$F:$G,2,FALSE),VLOOKUP(D1686,'7. Lo Esencial de la Reforma U.'!$F:$G,2,0)))))))))))))))))</f>
        <v xml:space="preserve">6. Gestionar con la debida antelación el equipo didáctico necesario de cada Departamento:En Filosofía, 10 Escritorios modulares ubicados en 2 aulas y sus respectivos aires acondicionados, 3 aulas de clase, 10 pizarras de formica, papelería ( 20 rollos de masking tape, 150 resmas de papel, 120 cajas de marcadores, 90 borradores, 60 cartuchos de tinta negra, 30 cajas marcadores permanetes, 60 pliegos de cartulinas, 24 botes de pegamento en barra, 5 engrapadoras grandes, 10 cajas de marcadores resaltadores, 100 cajas combinadas de lápices grafito y tinta) acondicionar por lo menos 4 aulas para proyecciones (cortinas). </v>
      </c>
      <c r="D1687" s="31"/>
      <c r="E1687" s="84"/>
      <c r="F1687" s="84"/>
      <c r="G1687" s="84"/>
      <c r="H1687" s="69"/>
      <c r="I1687" s="69"/>
      <c r="J1687" s="69"/>
      <c r="K1687" s="102"/>
    </row>
    <row r="1688" spans="2:11" ht="15.75" thickBot="1" x14ac:dyDescent="0.3">
      <c r="B1688" s="254"/>
      <c r="C1688" s="254"/>
      <c r="D1688" s="254"/>
      <c r="E1688" s="254"/>
      <c r="F1688" s="84"/>
      <c r="G1688" s="69"/>
      <c r="H1688" s="69"/>
      <c r="I1688" s="69"/>
      <c r="J1688" s="254"/>
      <c r="K1688" s="254"/>
    </row>
    <row r="1689" spans="2:11" ht="30.75" thickBot="1" x14ac:dyDescent="0.3">
      <c r="B1689" s="254"/>
      <c r="C1689" s="117" t="s">
        <v>1311</v>
      </c>
      <c r="D1689" s="117" t="s">
        <v>99</v>
      </c>
      <c r="E1689" s="124" t="s">
        <v>1313</v>
      </c>
      <c r="F1689" s="123" t="s">
        <v>1314</v>
      </c>
      <c r="G1689" s="121" t="s">
        <v>1315</v>
      </c>
      <c r="H1689" s="124" t="s">
        <v>1316</v>
      </c>
      <c r="I1689" s="121" t="s">
        <v>711</v>
      </c>
      <c r="J1689" s="121" t="s">
        <v>1317</v>
      </c>
      <c r="K1689" s="121" t="s">
        <v>1318</v>
      </c>
    </row>
    <row r="1690" spans="2:11" hidden="1" x14ac:dyDescent="0.25">
      <c r="B1690" s="254"/>
      <c r="C1690" s="183" t="s">
        <v>1284</v>
      </c>
      <c r="D1690" s="184"/>
      <c r="E1690" s="182">
        <f>HLOOKUP(C1690,$AH$2:$BU$3,2,0)</f>
        <v>620</v>
      </c>
      <c r="F1690" s="87">
        <f t="shared" ref="F1690:F1724" si="81">D1690*E1690</f>
        <v>0</v>
      </c>
      <c r="G1690" s="146"/>
      <c r="H1690" s="130"/>
      <c r="I1690" s="118" t="e">
        <f>VLOOKUP(H1690,Presupuesto!$B$11:$C$565,2,0)</f>
        <v>#N/A</v>
      </c>
      <c r="J1690" s="181" t="s">
        <v>81</v>
      </c>
      <c r="K1690" s="88" t="s">
        <v>719</v>
      </c>
    </row>
    <row r="1691" spans="2:11" x14ac:dyDescent="0.25">
      <c r="B1691" s="254"/>
      <c r="C1691" s="129" t="s">
        <v>1452</v>
      </c>
      <c r="D1691" s="144">
        <v>1</v>
      </c>
      <c r="E1691" s="112">
        <v>25000</v>
      </c>
      <c r="F1691" s="87">
        <f t="shared" si="81"/>
        <v>25000</v>
      </c>
      <c r="G1691" s="146" t="s">
        <v>703</v>
      </c>
      <c r="H1691" s="130" t="s">
        <v>384</v>
      </c>
      <c r="I1691" s="118" t="str">
        <f>VLOOKUP(H1691,Presupuesto!$B$11:$C$565,2,0)</f>
        <v>PRODUCTOS PAPEL Y CARTON</v>
      </c>
      <c r="J1691" s="88" t="s">
        <v>74</v>
      </c>
      <c r="K1691" s="88" t="s">
        <v>721</v>
      </c>
    </row>
    <row r="1692" spans="2:11" x14ac:dyDescent="0.25">
      <c r="B1692" s="254"/>
      <c r="C1692" s="129" t="s">
        <v>1453</v>
      </c>
      <c r="D1692" s="144">
        <v>1</v>
      </c>
      <c r="E1692" s="112">
        <v>25000</v>
      </c>
      <c r="F1692" s="87">
        <f t="shared" si="81"/>
        <v>25000</v>
      </c>
      <c r="G1692" s="146" t="s">
        <v>703</v>
      </c>
      <c r="H1692" s="130" t="s">
        <v>451</v>
      </c>
      <c r="I1692" s="118" t="str">
        <f>VLOOKUP(H1692,Presupuesto!$B$11:$C$565,2,0)</f>
        <v>UTILES DE ESCRITORIO, OFICINA Y ENSE¥ANZA</v>
      </c>
      <c r="J1692" s="88" t="s">
        <v>74</v>
      </c>
      <c r="K1692" s="88" t="s">
        <v>721</v>
      </c>
    </row>
    <row r="1693" spans="2:11" x14ac:dyDescent="0.25">
      <c r="B1693" s="254"/>
      <c r="C1693" s="129" t="s">
        <v>1454</v>
      </c>
      <c r="D1693" s="144">
        <v>1</v>
      </c>
      <c r="E1693" s="112">
        <v>42250</v>
      </c>
      <c r="F1693" s="87">
        <f t="shared" si="81"/>
        <v>42250</v>
      </c>
      <c r="G1693" s="146" t="s">
        <v>703</v>
      </c>
      <c r="H1693" s="130" t="s">
        <v>458</v>
      </c>
      <c r="I1693" s="118" t="str">
        <f>VLOOKUP(H1693,Presupuesto!$B$11:$C$565,2,0)</f>
        <v>OTROS RESPUESTOS Y ACCESORIOS MENORES</v>
      </c>
      <c r="J1693" s="88" t="s">
        <v>74</v>
      </c>
      <c r="K1693" s="88" t="s">
        <v>721</v>
      </c>
    </row>
    <row r="1694" spans="2:11" x14ac:dyDescent="0.25">
      <c r="B1694" s="254"/>
      <c r="C1694" s="129" t="s">
        <v>1458</v>
      </c>
      <c r="D1694" s="144">
        <v>2</v>
      </c>
      <c r="E1694" s="112">
        <v>35000</v>
      </c>
      <c r="F1694" s="87">
        <f t="shared" si="81"/>
        <v>70000</v>
      </c>
      <c r="G1694" s="146" t="s">
        <v>712</v>
      </c>
      <c r="H1694" s="130" t="s">
        <v>469</v>
      </c>
      <c r="I1694" s="118" t="str">
        <f>VLOOKUP(H1694,Presupuesto!$B$11:$C$565,2,0)</f>
        <v>MUEBLES VARIOS DE OFICINA</v>
      </c>
      <c r="J1694" s="88" t="s">
        <v>74</v>
      </c>
      <c r="K1694" s="88" t="s">
        <v>721</v>
      </c>
    </row>
    <row r="1695" spans="2:11" x14ac:dyDescent="0.25">
      <c r="B1695" s="254"/>
      <c r="C1695" s="129" t="s">
        <v>1459</v>
      </c>
      <c r="D1695" s="144">
        <v>10</v>
      </c>
      <c r="E1695" s="112">
        <v>2500</v>
      </c>
      <c r="F1695" s="87">
        <f t="shared" si="81"/>
        <v>25000</v>
      </c>
      <c r="G1695" s="146" t="s">
        <v>712</v>
      </c>
      <c r="H1695" s="130" t="s">
        <v>469</v>
      </c>
      <c r="I1695" s="118" t="str">
        <f>VLOOKUP(H1695,Presupuesto!$B$11:$C$565,2,0)</f>
        <v>MUEBLES VARIOS DE OFICINA</v>
      </c>
      <c r="J1695" s="88" t="s">
        <v>74</v>
      </c>
      <c r="K1695" s="88" t="s">
        <v>721</v>
      </c>
    </row>
    <row r="1696" spans="2:11" x14ac:dyDescent="0.25">
      <c r="B1696" s="254"/>
      <c r="C1696" s="129" t="s">
        <v>1460</v>
      </c>
      <c r="D1696" s="144">
        <v>5</v>
      </c>
      <c r="E1696" s="112">
        <v>3000</v>
      </c>
      <c r="F1696" s="87">
        <f t="shared" si="81"/>
        <v>15000</v>
      </c>
      <c r="G1696" s="146" t="s">
        <v>712</v>
      </c>
      <c r="H1696" s="130" t="s">
        <v>420</v>
      </c>
      <c r="I1696" s="118" t="str">
        <f>VLOOKUP(H1696,Presupuesto!$B$11:$C$565,2,0)</f>
        <v>PRODUCTOS DE MATERIAL PLASTICO.</v>
      </c>
      <c r="J1696" s="88" t="s">
        <v>74</v>
      </c>
      <c r="K1696" s="88" t="s">
        <v>721</v>
      </c>
    </row>
    <row r="1697" spans="2:11" hidden="1" x14ac:dyDescent="0.25">
      <c r="B1697" s="254"/>
      <c r="C1697" s="129"/>
      <c r="D1697" s="144"/>
      <c r="E1697" s="112"/>
      <c r="F1697" s="87">
        <f t="shared" si="81"/>
        <v>0</v>
      </c>
      <c r="G1697" s="146"/>
      <c r="H1697" s="130"/>
      <c r="I1697" s="118" t="e">
        <f>VLOOKUP(H1697,Presupuesto!$B$11:$C$565,2,0)</f>
        <v>#N/A</v>
      </c>
      <c r="J1697" s="88" t="str">
        <f t="shared" ref="J1697:J1724" si="82">$J$854</f>
        <v>Lo Esencial de la Reforma Universitaria</v>
      </c>
      <c r="K1697" s="88" t="s">
        <v>720</v>
      </c>
    </row>
    <row r="1698" spans="2:11" hidden="1" x14ac:dyDescent="0.25">
      <c r="B1698" s="254"/>
      <c r="C1698" s="129"/>
      <c r="D1698" s="144"/>
      <c r="E1698" s="112"/>
      <c r="F1698" s="87">
        <f t="shared" si="81"/>
        <v>0</v>
      </c>
      <c r="G1698" s="146"/>
      <c r="H1698" s="130"/>
      <c r="I1698" s="118" t="e">
        <f>VLOOKUP(H1698,Presupuesto!$B$11:$C$565,2,0)</f>
        <v>#N/A</v>
      </c>
      <c r="J1698" s="88" t="str">
        <f t="shared" si="82"/>
        <v>Lo Esencial de la Reforma Universitaria</v>
      </c>
      <c r="K1698" s="88" t="s">
        <v>720</v>
      </c>
    </row>
    <row r="1699" spans="2:11" hidden="1" x14ac:dyDescent="0.25">
      <c r="B1699" s="254"/>
      <c r="C1699" s="129"/>
      <c r="D1699" s="144"/>
      <c r="E1699" s="112"/>
      <c r="F1699" s="87">
        <f t="shared" si="81"/>
        <v>0</v>
      </c>
      <c r="G1699" s="146"/>
      <c r="H1699" s="130"/>
      <c r="I1699" s="118" t="e">
        <f>VLOOKUP(H1699,Presupuesto!$B$11:$C$565,2,0)</f>
        <v>#N/A</v>
      </c>
      <c r="J1699" s="88" t="str">
        <f t="shared" si="82"/>
        <v>Lo Esencial de la Reforma Universitaria</v>
      </c>
      <c r="K1699" s="88" t="s">
        <v>720</v>
      </c>
    </row>
    <row r="1700" spans="2:11" hidden="1" x14ac:dyDescent="0.25">
      <c r="B1700" s="254"/>
      <c r="C1700" s="129"/>
      <c r="D1700" s="144"/>
      <c r="E1700" s="112"/>
      <c r="F1700" s="87">
        <f t="shared" si="81"/>
        <v>0</v>
      </c>
      <c r="G1700" s="146"/>
      <c r="H1700" s="130"/>
      <c r="I1700" s="118" t="e">
        <f>VLOOKUP(H1700,Presupuesto!$B$11:$C$565,2,0)</f>
        <v>#N/A</v>
      </c>
      <c r="J1700" s="88" t="str">
        <f t="shared" si="82"/>
        <v>Lo Esencial de la Reforma Universitaria</v>
      </c>
      <c r="K1700" s="88" t="s">
        <v>720</v>
      </c>
    </row>
    <row r="1701" spans="2:11" hidden="1" x14ac:dyDescent="0.25">
      <c r="B1701" s="254"/>
      <c r="C1701" s="129"/>
      <c r="D1701" s="144"/>
      <c r="E1701" s="112"/>
      <c r="F1701" s="87">
        <f t="shared" si="81"/>
        <v>0</v>
      </c>
      <c r="G1701" s="146"/>
      <c r="H1701" s="130"/>
      <c r="I1701" s="118" t="e">
        <f>VLOOKUP(H1701,Presupuesto!$B$11:$C$565,2,0)</f>
        <v>#N/A</v>
      </c>
      <c r="J1701" s="88" t="str">
        <f t="shared" si="82"/>
        <v>Lo Esencial de la Reforma Universitaria</v>
      </c>
      <c r="K1701" s="88" t="s">
        <v>720</v>
      </c>
    </row>
    <row r="1702" spans="2:11" hidden="1" x14ac:dyDescent="0.25">
      <c r="B1702" s="254"/>
      <c r="C1702" s="129"/>
      <c r="D1702" s="144"/>
      <c r="E1702" s="112"/>
      <c r="F1702" s="87">
        <f t="shared" si="81"/>
        <v>0</v>
      </c>
      <c r="G1702" s="146"/>
      <c r="H1702" s="130"/>
      <c r="I1702" s="118" t="e">
        <f>VLOOKUP(H1702,Presupuesto!$B$11:$C$565,2,0)</f>
        <v>#N/A</v>
      </c>
      <c r="J1702" s="88" t="str">
        <f t="shared" si="82"/>
        <v>Lo Esencial de la Reforma Universitaria</v>
      </c>
      <c r="K1702" s="88" t="s">
        <v>720</v>
      </c>
    </row>
    <row r="1703" spans="2:11" hidden="1" x14ac:dyDescent="0.25">
      <c r="B1703" s="254"/>
      <c r="C1703" s="129"/>
      <c r="D1703" s="144"/>
      <c r="E1703" s="112"/>
      <c r="F1703" s="87">
        <f t="shared" si="81"/>
        <v>0</v>
      </c>
      <c r="G1703" s="146"/>
      <c r="H1703" s="130"/>
      <c r="I1703" s="118" t="e">
        <f>VLOOKUP(H1703,Presupuesto!$B$11:$C$565,2,0)</f>
        <v>#N/A</v>
      </c>
      <c r="J1703" s="88" t="str">
        <f t="shared" si="82"/>
        <v>Lo Esencial de la Reforma Universitaria</v>
      </c>
      <c r="K1703" s="88" t="s">
        <v>720</v>
      </c>
    </row>
    <row r="1704" spans="2:11" hidden="1" x14ac:dyDescent="0.25">
      <c r="B1704" s="254"/>
      <c r="C1704" s="129"/>
      <c r="D1704" s="144"/>
      <c r="E1704" s="112"/>
      <c r="F1704" s="87">
        <f t="shared" si="81"/>
        <v>0</v>
      </c>
      <c r="G1704" s="146"/>
      <c r="H1704" s="130"/>
      <c r="I1704" s="118" t="e">
        <f>VLOOKUP(H1704,Presupuesto!$B$11:$C$565,2,0)</f>
        <v>#N/A</v>
      </c>
      <c r="J1704" s="88" t="str">
        <f t="shared" si="82"/>
        <v>Lo Esencial de la Reforma Universitaria</v>
      </c>
      <c r="K1704" s="88" t="s">
        <v>720</v>
      </c>
    </row>
    <row r="1705" spans="2:11" hidden="1" x14ac:dyDescent="0.25">
      <c r="B1705" s="254"/>
      <c r="C1705" s="129"/>
      <c r="D1705" s="144"/>
      <c r="E1705" s="112"/>
      <c r="F1705" s="87">
        <f t="shared" si="81"/>
        <v>0</v>
      </c>
      <c r="G1705" s="146"/>
      <c r="H1705" s="130"/>
      <c r="I1705" s="118" t="e">
        <f>VLOOKUP(H1705,Presupuesto!$B$11:$C$565,2,0)</f>
        <v>#N/A</v>
      </c>
      <c r="J1705" s="88" t="str">
        <f t="shared" si="82"/>
        <v>Lo Esencial de la Reforma Universitaria</v>
      </c>
      <c r="K1705" s="88" t="s">
        <v>720</v>
      </c>
    </row>
    <row r="1706" spans="2:11" hidden="1" x14ac:dyDescent="0.25">
      <c r="B1706" s="254"/>
      <c r="C1706" s="129"/>
      <c r="D1706" s="144"/>
      <c r="E1706" s="112"/>
      <c r="F1706" s="87">
        <f t="shared" si="81"/>
        <v>0</v>
      </c>
      <c r="G1706" s="146"/>
      <c r="H1706" s="130"/>
      <c r="I1706" s="118" t="e">
        <f>VLOOKUP(H1706,Presupuesto!$B$11:$C$565,2,0)</f>
        <v>#N/A</v>
      </c>
      <c r="J1706" s="88" t="str">
        <f t="shared" si="82"/>
        <v>Lo Esencial de la Reforma Universitaria</v>
      </c>
      <c r="K1706" s="88" t="s">
        <v>720</v>
      </c>
    </row>
    <row r="1707" spans="2:11" hidden="1" x14ac:dyDescent="0.25">
      <c r="B1707" s="254"/>
      <c r="C1707" s="129"/>
      <c r="D1707" s="144"/>
      <c r="E1707" s="112"/>
      <c r="F1707" s="87">
        <f t="shared" si="81"/>
        <v>0</v>
      </c>
      <c r="G1707" s="146"/>
      <c r="H1707" s="130"/>
      <c r="I1707" s="118" t="e">
        <f>VLOOKUP(H1707,Presupuesto!$B$11:$C$565,2,0)</f>
        <v>#N/A</v>
      </c>
      <c r="J1707" s="88" t="str">
        <f t="shared" si="82"/>
        <v>Lo Esencial de la Reforma Universitaria</v>
      </c>
      <c r="K1707" s="88" t="s">
        <v>720</v>
      </c>
    </row>
    <row r="1708" spans="2:11" hidden="1" x14ac:dyDescent="0.25">
      <c r="B1708" s="254"/>
      <c r="C1708" s="129"/>
      <c r="D1708" s="144"/>
      <c r="E1708" s="112"/>
      <c r="F1708" s="87">
        <f t="shared" si="81"/>
        <v>0</v>
      </c>
      <c r="G1708" s="146"/>
      <c r="H1708" s="130"/>
      <c r="I1708" s="118" t="e">
        <f>VLOOKUP(H1708,Presupuesto!$B$11:$C$565,2,0)</f>
        <v>#N/A</v>
      </c>
      <c r="J1708" s="88" t="str">
        <f t="shared" si="82"/>
        <v>Lo Esencial de la Reforma Universitaria</v>
      </c>
      <c r="K1708" s="88" t="s">
        <v>720</v>
      </c>
    </row>
    <row r="1709" spans="2:11" hidden="1" x14ac:dyDescent="0.25">
      <c r="B1709" s="254"/>
      <c r="C1709" s="129"/>
      <c r="D1709" s="144"/>
      <c r="E1709" s="112"/>
      <c r="F1709" s="87">
        <f t="shared" si="81"/>
        <v>0</v>
      </c>
      <c r="G1709" s="146"/>
      <c r="H1709" s="130"/>
      <c r="I1709" s="118" t="e">
        <f>VLOOKUP(H1709,Presupuesto!$B$11:$C$565,2,0)</f>
        <v>#N/A</v>
      </c>
      <c r="J1709" s="88" t="str">
        <f t="shared" si="82"/>
        <v>Lo Esencial de la Reforma Universitaria</v>
      </c>
      <c r="K1709" s="88" t="s">
        <v>720</v>
      </c>
    </row>
    <row r="1710" spans="2:11" hidden="1" x14ac:dyDescent="0.25">
      <c r="B1710" s="254"/>
      <c r="C1710" s="129"/>
      <c r="D1710" s="144"/>
      <c r="E1710" s="112"/>
      <c r="F1710" s="87">
        <f t="shared" si="81"/>
        <v>0</v>
      </c>
      <c r="G1710" s="146"/>
      <c r="H1710" s="130"/>
      <c r="I1710" s="118" t="e">
        <f>VLOOKUP(H1710,Presupuesto!$B$11:$C$565,2,0)</f>
        <v>#N/A</v>
      </c>
      <c r="J1710" s="88" t="str">
        <f t="shared" si="82"/>
        <v>Lo Esencial de la Reforma Universitaria</v>
      </c>
      <c r="K1710" s="88" t="s">
        <v>720</v>
      </c>
    </row>
    <row r="1711" spans="2:11" hidden="1" x14ac:dyDescent="0.25">
      <c r="B1711" s="254"/>
      <c r="C1711" s="129"/>
      <c r="D1711" s="144"/>
      <c r="E1711" s="112"/>
      <c r="F1711" s="87">
        <f t="shared" si="81"/>
        <v>0</v>
      </c>
      <c r="G1711" s="146"/>
      <c r="H1711" s="130"/>
      <c r="I1711" s="118" t="e">
        <f>VLOOKUP(H1711,Presupuesto!$B$11:$C$565,2,0)</f>
        <v>#N/A</v>
      </c>
      <c r="J1711" s="88" t="str">
        <f t="shared" si="82"/>
        <v>Lo Esencial de la Reforma Universitaria</v>
      </c>
      <c r="K1711" s="88" t="s">
        <v>720</v>
      </c>
    </row>
    <row r="1712" spans="2:11" hidden="1" x14ac:dyDescent="0.25">
      <c r="B1712" s="254"/>
      <c r="C1712" s="131"/>
      <c r="D1712" s="137"/>
      <c r="E1712" s="108"/>
      <c r="F1712" s="87">
        <f t="shared" si="81"/>
        <v>0</v>
      </c>
      <c r="G1712" s="146"/>
      <c r="H1712" s="132"/>
      <c r="I1712" s="118" t="e">
        <f>VLOOKUP(H1712,Presupuesto!$B$11:$C$565,2,0)</f>
        <v>#N/A</v>
      </c>
      <c r="J1712" s="88" t="str">
        <f t="shared" si="82"/>
        <v>Lo Esencial de la Reforma Universitaria</v>
      </c>
      <c r="K1712" s="88" t="s">
        <v>720</v>
      </c>
    </row>
    <row r="1713" spans="2:11" hidden="1" x14ac:dyDescent="0.25">
      <c r="B1713" s="254"/>
      <c r="C1713" s="131"/>
      <c r="D1713" s="137"/>
      <c r="E1713" s="108"/>
      <c r="F1713" s="87">
        <f t="shared" si="81"/>
        <v>0</v>
      </c>
      <c r="G1713" s="146"/>
      <c r="H1713" s="132"/>
      <c r="I1713" s="118" t="e">
        <f>VLOOKUP(H1713,Presupuesto!$B$11:$C$565,2,0)</f>
        <v>#N/A</v>
      </c>
      <c r="J1713" s="88" t="str">
        <f t="shared" si="82"/>
        <v>Lo Esencial de la Reforma Universitaria</v>
      </c>
      <c r="K1713" s="88" t="s">
        <v>720</v>
      </c>
    </row>
    <row r="1714" spans="2:11" hidden="1" x14ac:dyDescent="0.25">
      <c r="B1714" s="254"/>
      <c r="C1714" s="131"/>
      <c r="D1714" s="137"/>
      <c r="E1714" s="108"/>
      <c r="F1714" s="87">
        <f t="shared" si="81"/>
        <v>0</v>
      </c>
      <c r="G1714" s="146"/>
      <c r="H1714" s="132"/>
      <c r="I1714" s="118" t="e">
        <f>VLOOKUP(H1714,Presupuesto!$B$11:$C$565,2,0)</f>
        <v>#N/A</v>
      </c>
      <c r="J1714" s="88" t="str">
        <f t="shared" si="82"/>
        <v>Lo Esencial de la Reforma Universitaria</v>
      </c>
      <c r="K1714" s="88" t="s">
        <v>720</v>
      </c>
    </row>
    <row r="1715" spans="2:11" hidden="1" x14ac:dyDescent="0.25">
      <c r="B1715" s="254"/>
      <c r="C1715" s="131"/>
      <c r="D1715" s="137"/>
      <c r="E1715" s="108"/>
      <c r="F1715" s="87">
        <f t="shared" si="81"/>
        <v>0</v>
      </c>
      <c r="G1715" s="146"/>
      <c r="H1715" s="132"/>
      <c r="I1715" s="118" t="e">
        <f>VLOOKUP(H1715,Presupuesto!$B$11:$C$565,2,0)</f>
        <v>#N/A</v>
      </c>
      <c r="J1715" s="88" t="str">
        <f t="shared" si="82"/>
        <v>Lo Esencial de la Reforma Universitaria</v>
      </c>
      <c r="K1715" s="88" t="s">
        <v>720</v>
      </c>
    </row>
    <row r="1716" spans="2:11" hidden="1" x14ac:dyDescent="0.25">
      <c r="B1716" s="254"/>
      <c r="C1716" s="131"/>
      <c r="D1716" s="137"/>
      <c r="E1716" s="108"/>
      <c r="F1716" s="87">
        <f t="shared" si="81"/>
        <v>0</v>
      </c>
      <c r="G1716" s="146"/>
      <c r="H1716" s="132"/>
      <c r="I1716" s="118" t="e">
        <f>VLOOKUP(H1716,Presupuesto!$B$11:$C$565,2,0)</f>
        <v>#N/A</v>
      </c>
      <c r="J1716" s="88" t="str">
        <f t="shared" si="82"/>
        <v>Lo Esencial de la Reforma Universitaria</v>
      </c>
      <c r="K1716" s="88" t="s">
        <v>720</v>
      </c>
    </row>
    <row r="1717" spans="2:11" hidden="1" x14ac:dyDescent="0.25">
      <c r="B1717" s="254"/>
      <c r="C1717" s="131"/>
      <c r="D1717" s="137"/>
      <c r="E1717" s="108"/>
      <c r="F1717" s="87">
        <f t="shared" si="81"/>
        <v>0</v>
      </c>
      <c r="G1717" s="146"/>
      <c r="H1717" s="132"/>
      <c r="I1717" s="118" t="e">
        <f>VLOOKUP(H1717,Presupuesto!$B$11:$C$565,2,0)</f>
        <v>#N/A</v>
      </c>
      <c r="J1717" s="88" t="str">
        <f t="shared" si="82"/>
        <v>Lo Esencial de la Reforma Universitaria</v>
      </c>
      <c r="K1717" s="88" t="s">
        <v>720</v>
      </c>
    </row>
    <row r="1718" spans="2:11" hidden="1" x14ac:dyDescent="0.25">
      <c r="B1718" s="254"/>
      <c r="C1718" s="131"/>
      <c r="D1718" s="137"/>
      <c r="E1718" s="108"/>
      <c r="F1718" s="87">
        <f t="shared" si="81"/>
        <v>0</v>
      </c>
      <c r="G1718" s="146"/>
      <c r="H1718" s="132"/>
      <c r="I1718" s="118" t="e">
        <f>VLOOKUP(H1718,Presupuesto!$B$11:$C$565,2,0)</f>
        <v>#N/A</v>
      </c>
      <c r="J1718" s="88" t="str">
        <f t="shared" si="82"/>
        <v>Lo Esencial de la Reforma Universitaria</v>
      </c>
      <c r="K1718" s="88" t="s">
        <v>720</v>
      </c>
    </row>
    <row r="1719" spans="2:11" hidden="1" x14ac:dyDescent="0.25">
      <c r="B1719" s="254"/>
      <c r="C1719" s="131"/>
      <c r="D1719" s="137"/>
      <c r="E1719" s="108"/>
      <c r="F1719" s="87">
        <f t="shared" si="81"/>
        <v>0</v>
      </c>
      <c r="G1719" s="146"/>
      <c r="H1719" s="132"/>
      <c r="I1719" s="118" t="e">
        <f>VLOOKUP(H1719,Presupuesto!$B$11:$C$565,2,0)</f>
        <v>#N/A</v>
      </c>
      <c r="J1719" s="88" t="str">
        <f t="shared" si="82"/>
        <v>Lo Esencial de la Reforma Universitaria</v>
      </c>
      <c r="K1719" s="88" t="s">
        <v>720</v>
      </c>
    </row>
    <row r="1720" spans="2:11" hidden="1" x14ac:dyDescent="0.25">
      <c r="B1720" s="254"/>
      <c r="C1720" s="133"/>
      <c r="D1720" s="137"/>
      <c r="E1720" s="108"/>
      <c r="F1720" s="87">
        <f t="shared" si="81"/>
        <v>0</v>
      </c>
      <c r="G1720" s="146"/>
      <c r="H1720" s="134"/>
      <c r="I1720" s="118" t="e">
        <f>VLOOKUP(H1720,Presupuesto!$B$11:$C$565,2,0)</f>
        <v>#N/A</v>
      </c>
      <c r="J1720" s="88" t="str">
        <f t="shared" si="82"/>
        <v>Lo Esencial de la Reforma Universitaria</v>
      </c>
      <c r="K1720" s="88" t="s">
        <v>732</v>
      </c>
    </row>
    <row r="1721" spans="2:11" hidden="1" x14ac:dyDescent="0.25">
      <c r="B1721" s="254"/>
      <c r="C1721" s="133"/>
      <c r="D1721" s="137"/>
      <c r="E1721" s="108"/>
      <c r="F1721" s="87">
        <f t="shared" si="81"/>
        <v>0</v>
      </c>
      <c r="G1721" s="146"/>
      <c r="H1721" s="134"/>
      <c r="I1721" s="118" t="e">
        <f>VLOOKUP(H1721,Presupuesto!$B$11:$C$565,2,0)</f>
        <v>#N/A</v>
      </c>
      <c r="J1721" s="88" t="str">
        <f t="shared" si="82"/>
        <v>Lo Esencial de la Reforma Universitaria</v>
      </c>
      <c r="K1721" s="88" t="s">
        <v>720</v>
      </c>
    </row>
    <row r="1722" spans="2:11" hidden="1" x14ac:dyDescent="0.25">
      <c r="B1722" s="254"/>
      <c r="C1722" s="133"/>
      <c r="D1722" s="137"/>
      <c r="E1722" s="108"/>
      <c r="F1722" s="87">
        <f t="shared" si="81"/>
        <v>0</v>
      </c>
      <c r="G1722" s="146"/>
      <c r="H1722" s="134"/>
      <c r="I1722" s="118" t="e">
        <f>VLOOKUP(H1722,Presupuesto!$B$11:$C$565,2,0)</f>
        <v>#N/A</v>
      </c>
      <c r="J1722" s="88" t="str">
        <f t="shared" si="82"/>
        <v>Lo Esencial de la Reforma Universitaria</v>
      </c>
      <c r="K1722" s="88" t="s">
        <v>720</v>
      </c>
    </row>
    <row r="1723" spans="2:11" hidden="1" x14ac:dyDescent="0.25">
      <c r="B1723" s="254"/>
      <c r="C1723" s="133"/>
      <c r="D1723" s="137"/>
      <c r="E1723" s="108"/>
      <c r="F1723" s="87">
        <f t="shared" si="81"/>
        <v>0</v>
      </c>
      <c r="G1723" s="146"/>
      <c r="H1723" s="134"/>
      <c r="I1723" s="118" t="e">
        <f>VLOOKUP(H1723,Presupuesto!$B$11:$C$565,2,0)</f>
        <v>#N/A</v>
      </c>
      <c r="J1723" s="88" t="str">
        <f t="shared" si="82"/>
        <v>Lo Esencial de la Reforma Universitaria</v>
      </c>
      <c r="K1723" s="88" t="s">
        <v>720</v>
      </c>
    </row>
    <row r="1724" spans="2:11" ht="15.75" hidden="1" thickBot="1" x14ac:dyDescent="0.3">
      <c r="B1724" s="254"/>
      <c r="C1724" s="135"/>
      <c r="D1724" s="145"/>
      <c r="E1724" s="93"/>
      <c r="F1724" s="95">
        <f t="shared" si="81"/>
        <v>0</v>
      </c>
      <c r="G1724" s="147"/>
      <c r="H1724" s="136"/>
      <c r="I1724" s="120" t="e">
        <f>VLOOKUP(H1724,Presupuesto!$B$11:$C$565,2,0)</f>
        <v>#N/A</v>
      </c>
      <c r="J1724" s="96" t="str">
        <f t="shared" si="82"/>
        <v>Lo Esencial de la Reforma Universitaria</v>
      </c>
      <c r="K1724" s="113" t="s">
        <v>719</v>
      </c>
    </row>
    <row r="1726" spans="2:11" ht="15.75" thickBot="1" x14ac:dyDescent="0.3">
      <c r="B1726" s="254"/>
      <c r="C1726" s="254"/>
      <c r="D1726" s="254"/>
      <c r="E1726" s="254"/>
      <c r="F1726" s="254"/>
      <c r="G1726" s="243"/>
      <c r="H1726" s="254"/>
      <c r="I1726" s="254"/>
      <c r="J1726" s="254"/>
      <c r="K1726" s="254"/>
    </row>
    <row r="1727" spans="2:11" ht="15.75" thickBot="1" x14ac:dyDescent="0.3">
      <c r="B1727" s="254"/>
      <c r="C1727" s="143" t="s">
        <v>1385</v>
      </c>
      <c r="D1727" s="231">
        <f>SUM(F1734:F1768)</f>
        <v>120150</v>
      </c>
      <c r="E1727" s="254"/>
      <c r="F1727" s="68"/>
      <c r="G1727" s="72"/>
      <c r="H1727" s="68"/>
      <c r="I1727" s="68"/>
      <c r="J1727" s="254"/>
      <c r="K1727" s="254"/>
    </row>
    <row r="1728" spans="2:11" x14ac:dyDescent="0.25">
      <c r="B1728" s="254"/>
      <c r="C1728" s="68"/>
      <c r="D1728" s="31"/>
      <c r="E1728" s="84"/>
      <c r="F1728" s="84"/>
      <c r="G1728" s="84"/>
      <c r="H1728" s="69"/>
      <c r="I1728" s="69"/>
      <c r="J1728" s="69"/>
      <c r="K1728" s="102"/>
    </row>
    <row r="1729" spans="2:11" x14ac:dyDescent="0.25">
      <c r="B1729" s="254"/>
      <c r="C1729" s="68"/>
      <c r="D1729" s="31"/>
      <c r="E1729" s="84"/>
      <c r="F1729" s="84"/>
      <c r="G1729" s="84"/>
      <c r="H1729" s="69"/>
      <c r="I1729" s="69"/>
      <c r="J1729" s="69"/>
      <c r="K1729" s="102"/>
    </row>
    <row r="1730" spans="2:11" ht="15.75" x14ac:dyDescent="0.25">
      <c r="B1730" s="254"/>
      <c r="C1730" s="172" t="s">
        <v>1309</v>
      </c>
      <c r="D1730" s="230" t="s">
        <v>1461</v>
      </c>
      <c r="E1730" s="84"/>
      <c r="F1730" s="84"/>
      <c r="G1730" s="84"/>
      <c r="H1730" s="69"/>
      <c r="I1730" s="69"/>
      <c r="J1730" s="69"/>
      <c r="K1730" s="102"/>
    </row>
    <row r="1731" spans="2:11" ht="18.75" x14ac:dyDescent="0.25">
      <c r="B1731" s="254"/>
      <c r="C1731" s="173" t="str">
        <f>IFERROR(VLOOKUP(D1730,'1. Desarrollo e Innov. Curricu.'!$F:$G,2,FALSE),IFERROR(VLOOKUP(D1730,'2. Investigación Científica'!$F:$G,2,FALSE),IFERROR(VLOOKUP(D1730,'3. Vinculación Univ. Sociedad'!$F:$G,2,FALSE),IFERROR(VLOOKUP(D1730,'4. Docencia y Profesorado Univ.'!$F:$G,2,FALSE),IFERROR(VLOOKUP(D1730,'5. Estudiantes y Graduados'!$F:$G,2,FALSE),IFERROR(VLOOKUP(D1730,'11. Gestion Administrativa'!$F:$G,2,FALSE),IFERROR(VLOOKUP(D1730,'13. Gestión Académica'!$F:$G,2,FALSE),IFERROR(VLOOKUP(D1730,'9. Asegura. de la Calid. y M'!$F:$G,2,FALSE),IFERROR(VLOOKUP(D1730,'6. Gestión del Conocimiento'!$F:$G,2,FALSE),IFERROR(VLOOKUP(D1730,'15. Gobernabilidad y Proceso...'!$F:$G,2,FALSE),IFERROR(VLOOKUP(D1730,'12. Gestión del Talento Humano'!$F:$G,2,FALSE),IFERROR(VLOOKUP(D1730,'14. Internacional... de la E.S.'!$F:$G,2,FALSE),IFERROR(VLOOKUP(D1730,'10. Posgrado'!$F:$G,2,FALSE),IFERROR(VLOOKUP(D1730,'17. Gestión TIC'!$F:$G,2,FALSE),IFERROR(VLOOKUP(D1730,'16. Desa. del Sistema Educ.Sup.'!$F:$G,2,FALSE),IFERROR(VLOOKUP(D1730,'8. Cultura de Inno. Insti...'!$F:$G,2,FALSE),VLOOKUP(D1730,'7. Lo Esencial de la Reforma U.'!$F:$G,2,0)))))))))))))))))</f>
        <v>12. Dar reconocimiento público al personal de la Facultad que cumple sus 25 años de laborar en la institución así como a jubilados.</v>
      </c>
      <c r="D1731" s="31"/>
      <c r="E1731" s="84"/>
      <c r="F1731" s="84"/>
      <c r="G1731" s="84"/>
      <c r="H1731" s="69"/>
      <c r="I1731" s="69"/>
      <c r="J1731" s="69"/>
      <c r="K1731" s="102"/>
    </row>
    <row r="1732" spans="2:11" ht="15.75" thickBot="1" x14ac:dyDescent="0.3">
      <c r="B1732" s="254"/>
      <c r="C1732" s="254"/>
      <c r="D1732" s="254"/>
      <c r="E1732" s="254"/>
      <c r="F1732" s="84"/>
      <c r="G1732" s="69"/>
      <c r="H1732" s="69"/>
      <c r="I1732" s="69"/>
      <c r="J1732" s="254"/>
      <c r="K1732" s="254"/>
    </row>
    <row r="1733" spans="2:11" ht="30.75" thickBot="1" x14ac:dyDescent="0.3">
      <c r="B1733" s="254"/>
      <c r="C1733" s="117" t="s">
        <v>1311</v>
      </c>
      <c r="D1733" s="117" t="s">
        <v>99</v>
      </c>
      <c r="E1733" s="124" t="s">
        <v>1313</v>
      </c>
      <c r="F1733" s="123" t="s">
        <v>1314</v>
      </c>
      <c r="G1733" s="121" t="s">
        <v>1315</v>
      </c>
      <c r="H1733" s="124" t="s">
        <v>1316</v>
      </c>
      <c r="I1733" s="121" t="s">
        <v>711</v>
      </c>
      <c r="J1733" s="121" t="s">
        <v>1317</v>
      </c>
      <c r="K1733" s="121" t="s">
        <v>1318</v>
      </c>
    </row>
    <row r="1734" spans="2:11" hidden="1" x14ac:dyDescent="0.25">
      <c r="B1734" s="254"/>
      <c r="C1734" s="183" t="s">
        <v>1284</v>
      </c>
      <c r="D1734" s="184"/>
      <c r="E1734" s="182">
        <f>HLOOKUP(C1734,$AH$2:$BU$3,2,0)</f>
        <v>620</v>
      </c>
      <c r="F1734" s="87">
        <f t="shared" ref="F1734:F1768" si="83">D1734*E1734</f>
        <v>0</v>
      </c>
      <c r="G1734" s="146"/>
      <c r="H1734" s="130"/>
      <c r="I1734" s="118" t="e">
        <f>VLOOKUP(H1734,Presupuesto!$B$11:$C$565,2,0)</f>
        <v>#N/A</v>
      </c>
      <c r="J1734" s="181" t="s">
        <v>81</v>
      </c>
      <c r="K1734" s="88" t="s">
        <v>719</v>
      </c>
    </row>
    <row r="1735" spans="2:11" x14ac:dyDescent="0.25">
      <c r="B1735" s="254"/>
      <c r="C1735" s="129" t="s">
        <v>1462</v>
      </c>
      <c r="D1735" s="144">
        <v>50</v>
      </c>
      <c r="E1735" s="112">
        <v>50</v>
      </c>
      <c r="F1735" s="87">
        <f t="shared" si="83"/>
        <v>2500</v>
      </c>
      <c r="G1735" s="146" t="s">
        <v>703</v>
      </c>
      <c r="H1735" s="130" t="s">
        <v>308</v>
      </c>
      <c r="I1735" s="118" t="str">
        <f>VLOOKUP(H1735,Presupuesto!$B$11:$C$565,2,0)</f>
        <v>IMPRENTA Y PUBLICIDAD Y REPRODUC.</v>
      </c>
      <c r="J1735" s="88" t="s">
        <v>75</v>
      </c>
      <c r="K1735" s="88" t="s">
        <v>733</v>
      </c>
    </row>
    <row r="1736" spans="2:11" x14ac:dyDescent="0.25">
      <c r="B1736" s="254"/>
      <c r="C1736" s="129" t="s">
        <v>1463</v>
      </c>
      <c r="D1736" s="144">
        <v>25</v>
      </c>
      <c r="E1736" s="112">
        <v>1500</v>
      </c>
      <c r="F1736" s="87">
        <f t="shared" si="83"/>
        <v>37500</v>
      </c>
      <c r="G1736" s="146" t="s">
        <v>703</v>
      </c>
      <c r="H1736" s="130" t="s">
        <v>323</v>
      </c>
      <c r="I1736" s="118" t="str">
        <f>VLOOKUP(H1736,Presupuesto!$B$11:$C$565,2,0)</f>
        <v>OTROS SERVICIOS COMERCIALES Y FINANCIEROS</v>
      </c>
      <c r="J1736" s="88" t="s">
        <v>75</v>
      </c>
      <c r="K1736" s="88" t="s">
        <v>733</v>
      </c>
    </row>
    <row r="1737" spans="2:11" x14ac:dyDescent="0.25">
      <c r="B1737" s="254"/>
      <c r="C1737" s="129" t="s">
        <v>1393</v>
      </c>
      <c r="D1737" s="144">
        <v>300</v>
      </c>
      <c r="E1737" s="112">
        <v>250</v>
      </c>
      <c r="F1737" s="87">
        <f t="shared" si="83"/>
        <v>75000</v>
      </c>
      <c r="G1737" s="146" t="s">
        <v>703</v>
      </c>
      <c r="H1737" s="130" t="s">
        <v>361</v>
      </c>
      <c r="I1737" s="118" t="str">
        <f>VLOOKUP(H1737,Presupuesto!$B$11:$C$565,2,0)</f>
        <v>ALIMENTOS B EBIDAS PARA PERSONAS</v>
      </c>
      <c r="J1737" s="88" t="s">
        <v>75</v>
      </c>
      <c r="K1737" s="88" t="s">
        <v>733</v>
      </c>
    </row>
    <row r="1738" spans="2:11" x14ac:dyDescent="0.25">
      <c r="B1738" s="254"/>
      <c r="C1738" s="129" t="s">
        <v>1427</v>
      </c>
      <c r="D1738" s="144">
        <v>90</v>
      </c>
      <c r="E1738" s="112">
        <v>35</v>
      </c>
      <c r="F1738" s="87">
        <f t="shared" si="83"/>
        <v>3150</v>
      </c>
      <c r="G1738" s="146" t="s">
        <v>703</v>
      </c>
      <c r="H1738" s="130" t="s">
        <v>268</v>
      </c>
      <c r="I1738" s="118" t="str">
        <f>VLOOKUP(H1738,Presupuesto!$B$11:$C$565,2,0)</f>
        <v>OTROS ALQUILERES</v>
      </c>
      <c r="J1738" s="88" t="s">
        <v>75</v>
      </c>
      <c r="K1738" s="88" t="s">
        <v>733</v>
      </c>
    </row>
    <row r="1739" spans="2:11" x14ac:dyDescent="0.25">
      <c r="B1739" s="254"/>
      <c r="C1739" s="129" t="s">
        <v>1416</v>
      </c>
      <c r="D1739" s="144">
        <v>1</v>
      </c>
      <c r="E1739" s="112">
        <v>2000</v>
      </c>
      <c r="F1739" s="87">
        <f t="shared" si="83"/>
        <v>2000</v>
      </c>
      <c r="G1739" s="146" t="s">
        <v>703</v>
      </c>
      <c r="H1739" s="130" t="s">
        <v>352</v>
      </c>
      <c r="I1739" s="118" t="str">
        <f>VLOOKUP(H1739,Presupuesto!$B$11:$C$565,2,0)</f>
        <v>SERVICIOS CEREMONIAL Y PROTOCOLO</v>
      </c>
      <c r="J1739" s="88" t="s">
        <v>75</v>
      </c>
      <c r="K1739" s="88" t="s">
        <v>733</v>
      </c>
    </row>
    <row r="1740" spans="2:11" hidden="1" x14ac:dyDescent="0.25">
      <c r="B1740" s="254"/>
      <c r="C1740" s="129"/>
      <c r="D1740" s="144"/>
      <c r="E1740" s="112"/>
      <c r="F1740" s="87">
        <f t="shared" si="83"/>
        <v>0</v>
      </c>
      <c r="G1740" s="146"/>
      <c r="H1740" s="130"/>
      <c r="I1740" s="118" t="e">
        <f>VLOOKUP(H1740,Presupuesto!$B$11:$C$565,2,0)</f>
        <v>#N/A</v>
      </c>
      <c r="J1740" s="88" t="str">
        <f t="shared" ref="J1740:J1768" si="84">$J$722</f>
        <v>Lo Esencial de la Reforma Universitaria</v>
      </c>
      <c r="K1740" s="88" t="s">
        <v>720</v>
      </c>
    </row>
    <row r="1741" spans="2:11" hidden="1" x14ac:dyDescent="0.25">
      <c r="B1741" s="254"/>
      <c r="C1741" s="129"/>
      <c r="D1741" s="144"/>
      <c r="E1741" s="112"/>
      <c r="F1741" s="87">
        <f t="shared" si="83"/>
        <v>0</v>
      </c>
      <c r="G1741" s="146"/>
      <c r="H1741" s="130"/>
      <c r="I1741" s="118" t="e">
        <f>VLOOKUP(H1741,Presupuesto!$B$11:$C$565,2,0)</f>
        <v>#N/A</v>
      </c>
      <c r="J1741" s="88" t="str">
        <f t="shared" si="84"/>
        <v>Lo Esencial de la Reforma Universitaria</v>
      </c>
      <c r="K1741" s="88" t="s">
        <v>720</v>
      </c>
    </row>
    <row r="1742" spans="2:11" hidden="1" x14ac:dyDescent="0.25">
      <c r="B1742" s="254"/>
      <c r="C1742" s="129"/>
      <c r="D1742" s="144"/>
      <c r="E1742" s="112"/>
      <c r="F1742" s="87">
        <f t="shared" si="83"/>
        <v>0</v>
      </c>
      <c r="G1742" s="146"/>
      <c r="H1742" s="130"/>
      <c r="I1742" s="118" t="e">
        <f>VLOOKUP(H1742,Presupuesto!$B$11:$C$565,2,0)</f>
        <v>#N/A</v>
      </c>
      <c r="J1742" s="88" t="str">
        <f t="shared" si="84"/>
        <v>Lo Esencial de la Reforma Universitaria</v>
      </c>
      <c r="K1742" s="88" t="s">
        <v>720</v>
      </c>
    </row>
    <row r="1743" spans="2:11" hidden="1" x14ac:dyDescent="0.25">
      <c r="B1743" s="254"/>
      <c r="C1743" s="129"/>
      <c r="D1743" s="144"/>
      <c r="E1743" s="112"/>
      <c r="F1743" s="87">
        <f t="shared" si="83"/>
        <v>0</v>
      </c>
      <c r="G1743" s="146"/>
      <c r="H1743" s="130"/>
      <c r="I1743" s="118" t="e">
        <f>VLOOKUP(H1743,Presupuesto!$B$11:$C$565,2,0)</f>
        <v>#N/A</v>
      </c>
      <c r="J1743" s="88" t="str">
        <f t="shared" si="84"/>
        <v>Lo Esencial de la Reforma Universitaria</v>
      </c>
      <c r="K1743" s="88" t="s">
        <v>720</v>
      </c>
    </row>
    <row r="1744" spans="2:11" hidden="1" x14ac:dyDescent="0.25">
      <c r="B1744" s="254"/>
      <c r="C1744" s="129"/>
      <c r="D1744" s="144"/>
      <c r="E1744" s="112"/>
      <c r="F1744" s="87">
        <f t="shared" si="83"/>
        <v>0</v>
      </c>
      <c r="G1744" s="146"/>
      <c r="H1744" s="130"/>
      <c r="I1744" s="118" t="e">
        <f>VLOOKUP(H1744,Presupuesto!$B$11:$C$565,2,0)</f>
        <v>#N/A</v>
      </c>
      <c r="J1744" s="88" t="str">
        <f t="shared" si="84"/>
        <v>Lo Esencial de la Reforma Universitaria</v>
      </c>
      <c r="K1744" s="88" t="s">
        <v>720</v>
      </c>
    </row>
    <row r="1745" spans="2:11" hidden="1" x14ac:dyDescent="0.25">
      <c r="B1745" s="254"/>
      <c r="C1745" s="129"/>
      <c r="D1745" s="144"/>
      <c r="E1745" s="112"/>
      <c r="F1745" s="87">
        <f t="shared" si="83"/>
        <v>0</v>
      </c>
      <c r="G1745" s="146"/>
      <c r="H1745" s="130"/>
      <c r="I1745" s="118" t="e">
        <f>VLOOKUP(H1745,Presupuesto!$B$11:$C$565,2,0)</f>
        <v>#N/A</v>
      </c>
      <c r="J1745" s="88" t="str">
        <f t="shared" si="84"/>
        <v>Lo Esencial de la Reforma Universitaria</v>
      </c>
      <c r="K1745" s="88" t="s">
        <v>720</v>
      </c>
    </row>
    <row r="1746" spans="2:11" hidden="1" x14ac:dyDescent="0.25">
      <c r="B1746" s="254"/>
      <c r="C1746" s="129"/>
      <c r="D1746" s="144"/>
      <c r="E1746" s="112"/>
      <c r="F1746" s="87">
        <f t="shared" si="83"/>
        <v>0</v>
      </c>
      <c r="G1746" s="146"/>
      <c r="H1746" s="130"/>
      <c r="I1746" s="118" t="e">
        <f>VLOOKUP(H1746,Presupuesto!$B$11:$C$565,2,0)</f>
        <v>#N/A</v>
      </c>
      <c r="J1746" s="88" t="str">
        <f t="shared" si="84"/>
        <v>Lo Esencial de la Reforma Universitaria</v>
      </c>
      <c r="K1746" s="88" t="s">
        <v>720</v>
      </c>
    </row>
    <row r="1747" spans="2:11" hidden="1" x14ac:dyDescent="0.25">
      <c r="B1747" s="254"/>
      <c r="C1747" s="129"/>
      <c r="D1747" s="144"/>
      <c r="E1747" s="112"/>
      <c r="F1747" s="87">
        <f t="shared" si="83"/>
        <v>0</v>
      </c>
      <c r="G1747" s="146"/>
      <c r="H1747" s="130"/>
      <c r="I1747" s="118" t="e">
        <f>VLOOKUP(H1747,Presupuesto!$B$11:$C$565,2,0)</f>
        <v>#N/A</v>
      </c>
      <c r="J1747" s="88" t="str">
        <f t="shared" si="84"/>
        <v>Lo Esencial de la Reforma Universitaria</v>
      </c>
      <c r="K1747" s="88" t="s">
        <v>720</v>
      </c>
    </row>
    <row r="1748" spans="2:11" hidden="1" x14ac:dyDescent="0.25">
      <c r="B1748" s="254"/>
      <c r="C1748" s="129"/>
      <c r="D1748" s="144"/>
      <c r="E1748" s="112"/>
      <c r="F1748" s="87">
        <f t="shared" si="83"/>
        <v>0</v>
      </c>
      <c r="G1748" s="146"/>
      <c r="H1748" s="130"/>
      <c r="I1748" s="118" t="e">
        <f>VLOOKUP(H1748,Presupuesto!$B$11:$C$565,2,0)</f>
        <v>#N/A</v>
      </c>
      <c r="J1748" s="88" t="str">
        <f t="shared" si="84"/>
        <v>Lo Esencial de la Reforma Universitaria</v>
      </c>
      <c r="K1748" s="88" t="s">
        <v>720</v>
      </c>
    </row>
    <row r="1749" spans="2:11" hidden="1" x14ac:dyDescent="0.25">
      <c r="B1749" s="254"/>
      <c r="C1749" s="129"/>
      <c r="D1749" s="144"/>
      <c r="E1749" s="112"/>
      <c r="F1749" s="87">
        <f t="shared" si="83"/>
        <v>0</v>
      </c>
      <c r="G1749" s="146"/>
      <c r="H1749" s="130"/>
      <c r="I1749" s="118" t="e">
        <f>VLOOKUP(H1749,Presupuesto!$B$11:$C$565,2,0)</f>
        <v>#N/A</v>
      </c>
      <c r="J1749" s="88" t="str">
        <f t="shared" si="84"/>
        <v>Lo Esencial de la Reforma Universitaria</v>
      </c>
      <c r="K1749" s="88" t="s">
        <v>720</v>
      </c>
    </row>
    <row r="1750" spans="2:11" hidden="1" x14ac:dyDescent="0.25">
      <c r="B1750" s="254"/>
      <c r="C1750" s="129"/>
      <c r="D1750" s="144"/>
      <c r="E1750" s="112"/>
      <c r="F1750" s="87">
        <f t="shared" si="83"/>
        <v>0</v>
      </c>
      <c r="G1750" s="146"/>
      <c r="H1750" s="130"/>
      <c r="I1750" s="118" t="e">
        <f>VLOOKUP(H1750,Presupuesto!$B$11:$C$565,2,0)</f>
        <v>#N/A</v>
      </c>
      <c r="J1750" s="88" t="str">
        <f t="shared" si="84"/>
        <v>Lo Esencial de la Reforma Universitaria</v>
      </c>
      <c r="K1750" s="88" t="s">
        <v>720</v>
      </c>
    </row>
    <row r="1751" spans="2:11" hidden="1" x14ac:dyDescent="0.25">
      <c r="B1751" s="254"/>
      <c r="C1751" s="129"/>
      <c r="D1751" s="144"/>
      <c r="E1751" s="112"/>
      <c r="F1751" s="87">
        <f t="shared" si="83"/>
        <v>0</v>
      </c>
      <c r="G1751" s="146"/>
      <c r="H1751" s="130"/>
      <c r="I1751" s="118" t="e">
        <f>VLOOKUP(H1751,Presupuesto!$B$11:$C$565,2,0)</f>
        <v>#N/A</v>
      </c>
      <c r="J1751" s="88" t="str">
        <f t="shared" si="84"/>
        <v>Lo Esencial de la Reforma Universitaria</v>
      </c>
      <c r="K1751" s="88" t="s">
        <v>720</v>
      </c>
    </row>
    <row r="1752" spans="2:11" hidden="1" x14ac:dyDescent="0.25">
      <c r="B1752" s="254"/>
      <c r="C1752" s="129"/>
      <c r="D1752" s="144"/>
      <c r="E1752" s="112"/>
      <c r="F1752" s="87">
        <f t="shared" si="83"/>
        <v>0</v>
      </c>
      <c r="G1752" s="146"/>
      <c r="H1752" s="130"/>
      <c r="I1752" s="118" t="e">
        <f>VLOOKUP(H1752,Presupuesto!$B$11:$C$565,2,0)</f>
        <v>#N/A</v>
      </c>
      <c r="J1752" s="88" t="str">
        <f t="shared" si="84"/>
        <v>Lo Esencial de la Reforma Universitaria</v>
      </c>
      <c r="K1752" s="88" t="s">
        <v>720</v>
      </c>
    </row>
    <row r="1753" spans="2:11" hidden="1" x14ac:dyDescent="0.25">
      <c r="B1753" s="254"/>
      <c r="C1753" s="129"/>
      <c r="D1753" s="144"/>
      <c r="E1753" s="112"/>
      <c r="F1753" s="87">
        <f t="shared" si="83"/>
        <v>0</v>
      </c>
      <c r="G1753" s="146"/>
      <c r="H1753" s="130"/>
      <c r="I1753" s="118" t="e">
        <f>VLOOKUP(H1753,Presupuesto!$B$11:$C$565,2,0)</f>
        <v>#N/A</v>
      </c>
      <c r="J1753" s="88" t="str">
        <f t="shared" si="84"/>
        <v>Lo Esencial de la Reforma Universitaria</v>
      </c>
      <c r="K1753" s="88" t="s">
        <v>720</v>
      </c>
    </row>
    <row r="1754" spans="2:11" hidden="1" x14ac:dyDescent="0.25">
      <c r="B1754" s="254"/>
      <c r="C1754" s="129"/>
      <c r="D1754" s="144"/>
      <c r="E1754" s="112"/>
      <c r="F1754" s="87">
        <f t="shared" si="83"/>
        <v>0</v>
      </c>
      <c r="G1754" s="146"/>
      <c r="H1754" s="130"/>
      <c r="I1754" s="118" t="e">
        <f>VLOOKUP(H1754,Presupuesto!$B$11:$C$565,2,0)</f>
        <v>#N/A</v>
      </c>
      <c r="J1754" s="88" t="str">
        <f t="shared" si="84"/>
        <v>Lo Esencial de la Reforma Universitaria</v>
      </c>
      <c r="K1754" s="88" t="s">
        <v>720</v>
      </c>
    </row>
    <row r="1755" spans="2:11" hidden="1" x14ac:dyDescent="0.25">
      <c r="B1755" s="254"/>
      <c r="C1755" s="129"/>
      <c r="D1755" s="144"/>
      <c r="E1755" s="112"/>
      <c r="F1755" s="87">
        <f t="shared" si="83"/>
        <v>0</v>
      </c>
      <c r="G1755" s="146"/>
      <c r="H1755" s="130"/>
      <c r="I1755" s="118" t="e">
        <f>VLOOKUP(H1755,Presupuesto!$B$11:$C$565,2,0)</f>
        <v>#N/A</v>
      </c>
      <c r="J1755" s="88" t="str">
        <f t="shared" si="84"/>
        <v>Lo Esencial de la Reforma Universitaria</v>
      </c>
      <c r="K1755" s="88" t="s">
        <v>720</v>
      </c>
    </row>
    <row r="1756" spans="2:11" hidden="1" x14ac:dyDescent="0.25">
      <c r="B1756" s="254"/>
      <c r="C1756" s="131"/>
      <c r="D1756" s="137"/>
      <c r="E1756" s="108"/>
      <c r="F1756" s="87">
        <f t="shared" si="83"/>
        <v>0</v>
      </c>
      <c r="G1756" s="146"/>
      <c r="H1756" s="132"/>
      <c r="I1756" s="118" t="e">
        <f>VLOOKUP(H1756,Presupuesto!$B$11:$C$565,2,0)</f>
        <v>#N/A</v>
      </c>
      <c r="J1756" s="88" t="str">
        <f t="shared" si="84"/>
        <v>Lo Esencial de la Reforma Universitaria</v>
      </c>
      <c r="K1756" s="88" t="s">
        <v>720</v>
      </c>
    </row>
    <row r="1757" spans="2:11" hidden="1" x14ac:dyDescent="0.25">
      <c r="B1757" s="254"/>
      <c r="C1757" s="131"/>
      <c r="D1757" s="137"/>
      <c r="E1757" s="108"/>
      <c r="F1757" s="87">
        <f t="shared" si="83"/>
        <v>0</v>
      </c>
      <c r="G1757" s="146"/>
      <c r="H1757" s="132"/>
      <c r="I1757" s="118" t="e">
        <f>VLOOKUP(H1757,Presupuesto!$B$11:$C$565,2,0)</f>
        <v>#N/A</v>
      </c>
      <c r="J1757" s="88" t="str">
        <f t="shared" si="84"/>
        <v>Lo Esencial de la Reforma Universitaria</v>
      </c>
      <c r="K1757" s="88" t="s">
        <v>720</v>
      </c>
    </row>
    <row r="1758" spans="2:11" hidden="1" x14ac:dyDescent="0.25">
      <c r="B1758" s="254"/>
      <c r="C1758" s="131"/>
      <c r="D1758" s="137"/>
      <c r="E1758" s="108"/>
      <c r="F1758" s="87">
        <f t="shared" si="83"/>
        <v>0</v>
      </c>
      <c r="G1758" s="146"/>
      <c r="H1758" s="132"/>
      <c r="I1758" s="118" t="e">
        <f>VLOOKUP(H1758,Presupuesto!$B$11:$C$565,2,0)</f>
        <v>#N/A</v>
      </c>
      <c r="J1758" s="88" t="str">
        <f t="shared" si="84"/>
        <v>Lo Esencial de la Reforma Universitaria</v>
      </c>
      <c r="K1758" s="88" t="s">
        <v>720</v>
      </c>
    </row>
    <row r="1759" spans="2:11" hidden="1" x14ac:dyDescent="0.25">
      <c r="B1759" s="254"/>
      <c r="C1759" s="131"/>
      <c r="D1759" s="137"/>
      <c r="E1759" s="108"/>
      <c r="F1759" s="87">
        <f t="shared" si="83"/>
        <v>0</v>
      </c>
      <c r="G1759" s="146"/>
      <c r="H1759" s="132"/>
      <c r="I1759" s="118" t="e">
        <f>VLOOKUP(H1759,Presupuesto!$B$11:$C$565,2,0)</f>
        <v>#N/A</v>
      </c>
      <c r="J1759" s="88" t="str">
        <f t="shared" si="84"/>
        <v>Lo Esencial de la Reforma Universitaria</v>
      </c>
      <c r="K1759" s="88" t="s">
        <v>720</v>
      </c>
    </row>
    <row r="1760" spans="2:11" hidden="1" x14ac:dyDescent="0.25">
      <c r="B1760" s="254"/>
      <c r="C1760" s="131"/>
      <c r="D1760" s="137"/>
      <c r="E1760" s="108"/>
      <c r="F1760" s="87">
        <f t="shared" si="83"/>
        <v>0</v>
      </c>
      <c r="G1760" s="146"/>
      <c r="H1760" s="132"/>
      <c r="I1760" s="118" t="e">
        <f>VLOOKUP(H1760,Presupuesto!$B$11:$C$565,2,0)</f>
        <v>#N/A</v>
      </c>
      <c r="J1760" s="88" t="str">
        <f t="shared" si="84"/>
        <v>Lo Esencial de la Reforma Universitaria</v>
      </c>
      <c r="K1760" s="88" t="s">
        <v>720</v>
      </c>
    </row>
    <row r="1761" spans="2:11" hidden="1" x14ac:dyDescent="0.25">
      <c r="B1761" s="254"/>
      <c r="C1761" s="131"/>
      <c r="D1761" s="137"/>
      <c r="E1761" s="108"/>
      <c r="F1761" s="87">
        <f t="shared" si="83"/>
        <v>0</v>
      </c>
      <c r="G1761" s="146"/>
      <c r="H1761" s="132"/>
      <c r="I1761" s="118" t="e">
        <f>VLOOKUP(H1761,Presupuesto!$B$11:$C$565,2,0)</f>
        <v>#N/A</v>
      </c>
      <c r="J1761" s="88" t="str">
        <f t="shared" si="84"/>
        <v>Lo Esencial de la Reforma Universitaria</v>
      </c>
      <c r="K1761" s="88" t="s">
        <v>720</v>
      </c>
    </row>
    <row r="1762" spans="2:11" hidden="1" x14ac:dyDescent="0.25">
      <c r="B1762" s="254"/>
      <c r="C1762" s="131"/>
      <c r="D1762" s="137"/>
      <c r="E1762" s="108"/>
      <c r="F1762" s="87">
        <f t="shared" si="83"/>
        <v>0</v>
      </c>
      <c r="G1762" s="146"/>
      <c r="H1762" s="132"/>
      <c r="I1762" s="118" t="e">
        <f>VLOOKUP(H1762,Presupuesto!$B$11:$C$565,2,0)</f>
        <v>#N/A</v>
      </c>
      <c r="J1762" s="88" t="str">
        <f t="shared" si="84"/>
        <v>Lo Esencial de la Reforma Universitaria</v>
      </c>
      <c r="K1762" s="88" t="s">
        <v>720</v>
      </c>
    </row>
    <row r="1763" spans="2:11" hidden="1" x14ac:dyDescent="0.25">
      <c r="B1763" s="254"/>
      <c r="C1763" s="131"/>
      <c r="D1763" s="137"/>
      <c r="E1763" s="108"/>
      <c r="F1763" s="87">
        <f t="shared" si="83"/>
        <v>0</v>
      </c>
      <c r="G1763" s="146"/>
      <c r="H1763" s="132"/>
      <c r="I1763" s="118" t="e">
        <f>VLOOKUP(H1763,Presupuesto!$B$11:$C$565,2,0)</f>
        <v>#N/A</v>
      </c>
      <c r="J1763" s="88" t="str">
        <f t="shared" si="84"/>
        <v>Lo Esencial de la Reforma Universitaria</v>
      </c>
      <c r="K1763" s="88" t="s">
        <v>720</v>
      </c>
    </row>
    <row r="1764" spans="2:11" hidden="1" x14ac:dyDescent="0.25">
      <c r="B1764" s="254"/>
      <c r="C1764" s="133"/>
      <c r="D1764" s="137"/>
      <c r="E1764" s="108"/>
      <c r="F1764" s="87">
        <f t="shared" si="83"/>
        <v>0</v>
      </c>
      <c r="G1764" s="146"/>
      <c r="H1764" s="134"/>
      <c r="I1764" s="118" t="e">
        <f>VLOOKUP(H1764,Presupuesto!$B$11:$C$565,2,0)</f>
        <v>#N/A</v>
      </c>
      <c r="J1764" s="88" t="str">
        <f t="shared" si="84"/>
        <v>Lo Esencial de la Reforma Universitaria</v>
      </c>
      <c r="K1764" s="88" t="s">
        <v>732</v>
      </c>
    </row>
    <row r="1765" spans="2:11" hidden="1" x14ac:dyDescent="0.25">
      <c r="B1765" s="254"/>
      <c r="C1765" s="133"/>
      <c r="D1765" s="137"/>
      <c r="E1765" s="108"/>
      <c r="F1765" s="87">
        <f t="shared" si="83"/>
        <v>0</v>
      </c>
      <c r="G1765" s="146"/>
      <c r="H1765" s="134"/>
      <c r="I1765" s="118" t="e">
        <f>VLOOKUP(H1765,Presupuesto!$B$11:$C$565,2,0)</f>
        <v>#N/A</v>
      </c>
      <c r="J1765" s="88" t="str">
        <f t="shared" si="84"/>
        <v>Lo Esencial de la Reforma Universitaria</v>
      </c>
      <c r="K1765" s="88" t="s">
        <v>720</v>
      </c>
    </row>
    <row r="1766" spans="2:11" hidden="1" x14ac:dyDescent="0.25">
      <c r="B1766" s="254"/>
      <c r="C1766" s="133"/>
      <c r="D1766" s="137"/>
      <c r="E1766" s="108"/>
      <c r="F1766" s="87">
        <f t="shared" si="83"/>
        <v>0</v>
      </c>
      <c r="G1766" s="146"/>
      <c r="H1766" s="134"/>
      <c r="I1766" s="118" t="e">
        <f>VLOOKUP(H1766,Presupuesto!$B$11:$C$565,2,0)</f>
        <v>#N/A</v>
      </c>
      <c r="J1766" s="88" t="str">
        <f t="shared" si="84"/>
        <v>Lo Esencial de la Reforma Universitaria</v>
      </c>
      <c r="K1766" s="88" t="s">
        <v>720</v>
      </c>
    </row>
    <row r="1767" spans="2:11" hidden="1" x14ac:dyDescent="0.25">
      <c r="B1767" s="254"/>
      <c r="C1767" s="133"/>
      <c r="D1767" s="137"/>
      <c r="E1767" s="108"/>
      <c r="F1767" s="87">
        <f t="shared" si="83"/>
        <v>0</v>
      </c>
      <c r="G1767" s="146"/>
      <c r="H1767" s="134"/>
      <c r="I1767" s="118" t="e">
        <f>VLOOKUP(H1767,Presupuesto!$B$11:$C$565,2,0)</f>
        <v>#N/A</v>
      </c>
      <c r="J1767" s="88" t="str">
        <f t="shared" si="84"/>
        <v>Lo Esencial de la Reforma Universitaria</v>
      </c>
      <c r="K1767" s="88" t="s">
        <v>720</v>
      </c>
    </row>
    <row r="1768" spans="2:11" ht="15.75" hidden="1" thickBot="1" x14ac:dyDescent="0.3">
      <c r="B1768" s="254"/>
      <c r="C1768" s="135"/>
      <c r="D1768" s="145"/>
      <c r="E1768" s="93"/>
      <c r="F1768" s="95">
        <f t="shared" si="83"/>
        <v>0</v>
      </c>
      <c r="G1768" s="147"/>
      <c r="H1768" s="136"/>
      <c r="I1768" s="120" t="e">
        <f>VLOOKUP(H1768,Presupuesto!$B$11:$C$565,2,0)</f>
        <v>#N/A</v>
      </c>
      <c r="J1768" s="96" t="str">
        <f t="shared" si="84"/>
        <v>Lo Esencial de la Reforma Universitaria</v>
      </c>
      <c r="K1768" s="113" t="s">
        <v>719</v>
      </c>
    </row>
    <row r="1769" spans="2:11" x14ac:dyDescent="0.25">
      <c r="B1769" s="254"/>
      <c r="C1769" s="254"/>
      <c r="D1769" s="254"/>
      <c r="E1769" s="254"/>
      <c r="F1769" s="254"/>
      <c r="G1769" s="243"/>
      <c r="H1769" s="254"/>
      <c r="I1769" s="254"/>
      <c r="J1769" s="254"/>
      <c r="K1769" s="254"/>
    </row>
    <row r="1770" spans="2:11" ht="15.75" thickBot="1" x14ac:dyDescent="0.3">
      <c r="B1770" s="254"/>
      <c r="C1770" s="254"/>
      <c r="D1770" s="254"/>
      <c r="E1770" s="254"/>
      <c r="F1770" s="82"/>
      <c r="G1770" s="81"/>
      <c r="H1770" s="82"/>
      <c r="I1770" s="82"/>
      <c r="J1770" s="254"/>
      <c r="K1770" s="254"/>
    </row>
    <row r="1771" spans="2:11" ht="15.75" thickBot="1" x14ac:dyDescent="0.3">
      <c r="B1771" s="254"/>
      <c r="C1771" s="143" t="s">
        <v>1385</v>
      </c>
      <c r="D1771" s="231">
        <f>SUM(F1778:F1812)</f>
        <v>5000000</v>
      </c>
      <c r="E1771" s="254"/>
      <c r="F1771" s="68"/>
      <c r="G1771" s="72"/>
      <c r="H1771" s="68"/>
      <c r="I1771" s="68"/>
      <c r="J1771" s="254"/>
      <c r="K1771" s="254"/>
    </row>
    <row r="1772" spans="2:11" x14ac:dyDescent="0.25">
      <c r="B1772" s="254"/>
      <c r="C1772" s="68"/>
      <c r="D1772" s="31"/>
      <c r="E1772" s="84"/>
      <c r="F1772" s="84"/>
      <c r="G1772" s="84"/>
      <c r="H1772" s="69"/>
      <c r="I1772" s="69"/>
      <c r="J1772" s="69"/>
      <c r="K1772" s="102"/>
    </row>
    <row r="1773" spans="2:11" x14ac:dyDescent="0.25">
      <c r="B1773" s="254"/>
      <c r="C1773" s="68"/>
      <c r="D1773" s="31"/>
      <c r="E1773" s="84"/>
      <c r="F1773" s="84"/>
      <c r="G1773" s="84"/>
      <c r="H1773" s="69"/>
      <c r="I1773" s="69"/>
      <c r="J1773" s="69"/>
      <c r="K1773" s="102"/>
    </row>
    <row r="1774" spans="2:11" ht="15.75" x14ac:dyDescent="0.25">
      <c r="B1774" s="254"/>
      <c r="C1774" s="172" t="s">
        <v>1309</v>
      </c>
      <c r="D1774" s="230" t="s">
        <v>1351</v>
      </c>
      <c r="E1774" s="84"/>
      <c r="F1774" s="84"/>
      <c r="G1774" s="84"/>
      <c r="H1774" s="69"/>
      <c r="I1774" s="69"/>
      <c r="J1774" s="69"/>
      <c r="K1774" s="102"/>
    </row>
    <row r="1775" spans="2:11" ht="18.75" x14ac:dyDescent="0.25">
      <c r="B1775" s="254"/>
      <c r="C1775" s="173" t="str">
        <f>IFERROR(VLOOKUP(D1774,'1. Desarrollo e Innov. Curricu.'!$F:$G,2,FALSE),IFERROR(VLOOKUP(D1774,'2. Investigación Científica'!$F:$G,2,FALSE),IFERROR(VLOOKUP(D1774,'3. Vinculación Univ. Sociedad'!$F:$G,2,FALSE),IFERROR(VLOOKUP(D1774,'4. Docencia y Profesorado Univ.'!$F:$G,2,FALSE),IFERROR(VLOOKUP(D1774,'5. Estudiantes y Graduados'!$F:$G,2,FALSE),IFERROR(VLOOKUP(D1774,'11. Gestion Administrativa'!$F:$G,2,FALSE),IFERROR(VLOOKUP(D1774,'13. Gestión Académica'!$F:$G,2,FALSE),IFERROR(VLOOKUP(D1774,'9. Asegura. de la Calid. y M'!$F:$G,2,FALSE),IFERROR(VLOOKUP(D1774,'6. Gestión del Conocimiento'!$F:$G,2,FALSE),IFERROR(VLOOKUP(D1774,'15. Gobernabilidad y Proceso...'!$F:$G,2,FALSE),IFERROR(VLOOKUP(D1774,'12. Gestión del Talento Humano'!$F:$G,2,FALSE),IFERROR(VLOOKUP(D1774,'14. Internacional... de la E.S.'!$F:$G,2,FALSE),IFERROR(VLOOKUP(D1774,'10. Posgrado'!$F:$G,2,FALSE),IFERROR(VLOOKUP(D1774,'17. Gestión TIC'!$F:$G,2,FALSE),IFERROR(VLOOKUP(D1774,'16. Desa. del Sistema Educ.Sup.'!$F:$G,2,FALSE),IFERROR(VLOOKUP(D1774,'8. Cultura de Inno. Insti...'!$F:$G,2,FALSE),VLOOKUP(D1774,'7. Lo Esencial de la Reforma U.'!$F:$G,2,0)))))))))))))))))</f>
        <v>2. Atender la demanda estudiantil mediante la contratacion de profesores tutores y profesores por hora</v>
      </c>
      <c r="D1775" s="31"/>
      <c r="E1775" s="84"/>
      <c r="F1775" s="84"/>
      <c r="G1775" s="84"/>
      <c r="H1775" s="69"/>
      <c r="I1775" s="69"/>
      <c r="J1775" s="69"/>
      <c r="K1775" s="102"/>
    </row>
    <row r="1776" spans="2:11" ht="15.75" thickBot="1" x14ac:dyDescent="0.3">
      <c r="B1776" s="254"/>
      <c r="C1776" s="254"/>
      <c r="D1776" s="254"/>
      <c r="E1776" s="254"/>
      <c r="F1776" s="84"/>
      <c r="G1776" s="69"/>
      <c r="H1776" s="69"/>
      <c r="I1776" s="69"/>
      <c r="J1776" s="254"/>
      <c r="K1776" s="254"/>
    </row>
    <row r="1777" spans="2:11" ht="30.75" thickBot="1" x14ac:dyDescent="0.3">
      <c r="B1777" s="254"/>
      <c r="C1777" s="117" t="s">
        <v>1311</v>
      </c>
      <c r="D1777" s="117" t="s">
        <v>99</v>
      </c>
      <c r="E1777" s="124" t="s">
        <v>1313</v>
      </c>
      <c r="F1777" s="123" t="s">
        <v>1314</v>
      </c>
      <c r="G1777" s="121" t="s">
        <v>1315</v>
      </c>
      <c r="H1777" s="124" t="s">
        <v>1316</v>
      </c>
      <c r="I1777" s="121" t="s">
        <v>711</v>
      </c>
      <c r="J1777" s="121" t="s">
        <v>1317</v>
      </c>
      <c r="K1777" s="121" t="s">
        <v>1318</v>
      </c>
    </row>
    <row r="1778" spans="2:11" x14ac:dyDescent="0.25">
      <c r="B1778" s="254"/>
      <c r="C1778" s="183" t="s">
        <v>1273</v>
      </c>
      <c r="D1778" s="184">
        <v>2500</v>
      </c>
      <c r="E1778" s="182">
        <f>HLOOKUP(C1778,$AH$2:$BU$3,2,0)</f>
        <v>2000</v>
      </c>
      <c r="F1778" s="87">
        <f t="shared" ref="F1778:F1812" si="85">D1778*E1778</f>
        <v>5000000</v>
      </c>
      <c r="G1778" s="146" t="s">
        <v>703</v>
      </c>
      <c r="H1778" s="130" t="s">
        <v>338</v>
      </c>
      <c r="I1778" s="118" t="str">
        <f>VLOOKUP(H1778,Presupuesto!$B$11:$C$565,2,0)</f>
        <v>VIATICOS NACIONALES</v>
      </c>
      <c r="J1778" s="181" t="s">
        <v>60</v>
      </c>
      <c r="K1778" s="88" t="s">
        <v>721</v>
      </c>
    </row>
    <row r="1779" spans="2:11" hidden="1" x14ac:dyDescent="0.25">
      <c r="B1779" s="254"/>
      <c r="C1779" s="129"/>
      <c r="D1779" s="144"/>
      <c r="E1779" s="112"/>
      <c r="F1779" s="87">
        <f t="shared" si="85"/>
        <v>0</v>
      </c>
      <c r="G1779" s="146"/>
      <c r="H1779" s="130"/>
      <c r="I1779" s="118" t="e">
        <f>VLOOKUP(H1779,Presupuesto!$B$11:$C$565,2,0)</f>
        <v>#N/A</v>
      </c>
      <c r="J1779" s="88" t="str">
        <f>$J$766</f>
        <v>Lo Esencial de la Reforma Universitaria</v>
      </c>
      <c r="K1779" s="88" t="s">
        <v>720</v>
      </c>
    </row>
    <row r="1780" spans="2:11" hidden="1" x14ac:dyDescent="0.25">
      <c r="B1780" s="254"/>
      <c r="C1780" s="129"/>
      <c r="D1780" s="144"/>
      <c r="E1780" s="112"/>
      <c r="F1780" s="87">
        <f t="shared" si="85"/>
        <v>0</v>
      </c>
      <c r="G1780" s="146"/>
      <c r="H1780" s="130"/>
      <c r="I1780" s="118" t="e">
        <f>VLOOKUP(H1780,Presupuesto!$B$11:$C$565,2,0)</f>
        <v>#N/A</v>
      </c>
      <c r="J1780" s="88" t="str">
        <f t="shared" ref="J1780:J1812" si="86">$J$766</f>
        <v>Lo Esencial de la Reforma Universitaria</v>
      </c>
      <c r="K1780" s="88" t="s">
        <v>720</v>
      </c>
    </row>
    <row r="1781" spans="2:11" hidden="1" x14ac:dyDescent="0.25">
      <c r="B1781" s="254"/>
      <c r="C1781" s="129"/>
      <c r="D1781" s="144"/>
      <c r="E1781" s="112"/>
      <c r="F1781" s="87">
        <f t="shared" si="85"/>
        <v>0</v>
      </c>
      <c r="G1781" s="146"/>
      <c r="H1781" s="130"/>
      <c r="I1781" s="118" t="e">
        <f>VLOOKUP(H1781,Presupuesto!$B$11:$C$565,2,0)</f>
        <v>#N/A</v>
      </c>
      <c r="J1781" s="88" t="str">
        <f t="shared" si="86"/>
        <v>Lo Esencial de la Reforma Universitaria</v>
      </c>
      <c r="K1781" s="88" t="s">
        <v>720</v>
      </c>
    </row>
    <row r="1782" spans="2:11" hidden="1" x14ac:dyDescent="0.25">
      <c r="B1782" s="254"/>
      <c r="C1782" s="129"/>
      <c r="D1782" s="144"/>
      <c r="E1782" s="112"/>
      <c r="F1782" s="87">
        <f t="shared" si="85"/>
        <v>0</v>
      </c>
      <c r="G1782" s="146"/>
      <c r="H1782" s="130"/>
      <c r="I1782" s="118" t="e">
        <f>VLOOKUP(H1782,Presupuesto!$B$11:$C$565,2,0)</f>
        <v>#N/A</v>
      </c>
      <c r="J1782" s="88" t="str">
        <f t="shared" si="86"/>
        <v>Lo Esencial de la Reforma Universitaria</v>
      </c>
      <c r="K1782" s="88" t="s">
        <v>720</v>
      </c>
    </row>
    <row r="1783" spans="2:11" hidden="1" x14ac:dyDescent="0.25">
      <c r="B1783" s="254"/>
      <c r="C1783" s="129"/>
      <c r="D1783" s="144"/>
      <c r="E1783" s="112"/>
      <c r="F1783" s="87">
        <f t="shared" si="85"/>
        <v>0</v>
      </c>
      <c r="G1783" s="146"/>
      <c r="H1783" s="130"/>
      <c r="I1783" s="118" t="e">
        <f>VLOOKUP(H1783,Presupuesto!$B$11:$C$565,2,0)</f>
        <v>#N/A</v>
      </c>
      <c r="J1783" s="88" t="str">
        <f t="shared" si="86"/>
        <v>Lo Esencial de la Reforma Universitaria</v>
      </c>
      <c r="K1783" s="88" t="s">
        <v>729</v>
      </c>
    </row>
    <row r="1784" spans="2:11" hidden="1" x14ac:dyDescent="0.25">
      <c r="B1784" s="254"/>
      <c r="C1784" s="129"/>
      <c r="D1784" s="144"/>
      <c r="E1784" s="112"/>
      <c r="F1784" s="87">
        <f t="shared" si="85"/>
        <v>0</v>
      </c>
      <c r="G1784" s="146"/>
      <c r="H1784" s="130"/>
      <c r="I1784" s="118" t="e">
        <f>VLOOKUP(H1784,Presupuesto!$B$11:$C$565,2,0)</f>
        <v>#N/A</v>
      </c>
      <c r="J1784" s="88" t="str">
        <f t="shared" si="86"/>
        <v>Lo Esencial de la Reforma Universitaria</v>
      </c>
      <c r="K1784" s="88" t="s">
        <v>720</v>
      </c>
    </row>
    <row r="1785" spans="2:11" hidden="1" x14ac:dyDescent="0.25">
      <c r="B1785" s="254"/>
      <c r="C1785" s="129"/>
      <c r="D1785" s="144"/>
      <c r="E1785" s="112"/>
      <c r="F1785" s="87">
        <f t="shared" si="85"/>
        <v>0</v>
      </c>
      <c r="G1785" s="146"/>
      <c r="H1785" s="130"/>
      <c r="I1785" s="118" t="e">
        <f>VLOOKUP(H1785,Presupuesto!$B$11:$C$565,2,0)</f>
        <v>#N/A</v>
      </c>
      <c r="J1785" s="88" t="str">
        <f t="shared" si="86"/>
        <v>Lo Esencial de la Reforma Universitaria</v>
      </c>
      <c r="K1785" s="88" t="s">
        <v>720</v>
      </c>
    </row>
    <row r="1786" spans="2:11" hidden="1" x14ac:dyDescent="0.25">
      <c r="B1786" s="254"/>
      <c r="C1786" s="129"/>
      <c r="D1786" s="144"/>
      <c r="E1786" s="112"/>
      <c r="F1786" s="87">
        <f t="shared" si="85"/>
        <v>0</v>
      </c>
      <c r="G1786" s="146"/>
      <c r="H1786" s="130"/>
      <c r="I1786" s="118" t="e">
        <f>VLOOKUP(H1786,Presupuesto!$B$11:$C$565,2,0)</f>
        <v>#N/A</v>
      </c>
      <c r="J1786" s="88" t="str">
        <f t="shared" si="86"/>
        <v>Lo Esencial de la Reforma Universitaria</v>
      </c>
      <c r="K1786" s="88" t="s">
        <v>720</v>
      </c>
    </row>
    <row r="1787" spans="2:11" hidden="1" x14ac:dyDescent="0.25">
      <c r="B1787" s="254"/>
      <c r="C1787" s="129"/>
      <c r="D1787" s="144"/>
      <c r="E1787" s="112"/>
      <c r="F1787" s="87">
        <f t="shared" si="85"/>
        <v>0</v>
      </c>
      <c r="G1787" s="146"/>
      <c r="H1787" s="130"/>
      <c r="I1787" s="118" t="e">
        <f>VLOOKUP(H1787,Presupuesto!$B$11:$C$565,2,0)</f>
        <v>#N/A</v>
      </c>
      <c r="J1787" s="88" t="str">
        <f t="shared" si="86"/>
        <v>Lo Esencial de la Reforma Universitaria</v>
      </c>
      <c r="K1787" s="88" t="s">
        <v>720</v>
      </c>
    </row>
    <row r="1788" spans="2:11" hidden="1" x14ac:dyDescent="0.25">
      <c r="B1788" s="254"/>
      <c r="C1788" s="129"/>
      <c r="D1788" s="144"/>
      <c r="E1788" s="112"/>
      <c r="F1788" s="87">
        <f t="shared" si="85"/>
        <v>0</v>
      </c>
      <c r="G1788" s="146"/>
      <c r="H1788" s="130"/>
      <c r="I1788" s="118" t="e">
        <f>VLOOKUP(H1788,Presupuesto!$B$11:$C$565,2,0)</f>
        <v>#N/A</v>
      </c>
      <c r="J1788" s="88" t="str">
        <f t="shared" si="86"/>
        <v>Lo Esencial de la Reforma Universitaria</v>
      </c>
      <c r="K1788" s="88" t="s">
        <v>720</v>
      </c>
    </row>
    <row r="1789" spans="2:11" hidden="1" x14ac:dyDescent="0.25">
      <c r="B1789" s="254"/>
      <c r="C1789" s="129"/>
      <c r="D1789" s="144"/>
      <c r="E1789" s="112"/>
      <c r="F1789" s="87">
        <f t="shared" si="85"/>
        <v>0</v>
      </c>
      <c r="G1789" s="146"/>
      <c r="H1789" s="130"/>
      <c r="I1789" s="118" t="e">
        <f>VLOOKUP(H1789,Presupuesto!$B$11:$C$565,2,0)</f>
        <v>#N/A</v>
      </c>
      <c r="J1789" s="88" t="str">
        <f t="shared" si="86"/>
        <v>Lo Esencial de la Reforma Universitaria</v>
      </c>
      <c r="K1789" s="88" t="s">
        <v>720</v>
      </c>
    </row>
    <row r="1790" spans="2:11" hidden="1" x14ac:dyDescent="0.25">
      <c r="B1790" s="254"/>
      <c r="C1790" s="129"/>
      <c r="D1790" s="144"/>
      <c r="E1790" s="112"/>
      <c r="F1790" s="87">
        <f t="shared" si="85"/>
        <v>0</v>
      </c>
      <c r="G1790" s="146"/>
      <c r="H1790" s="130"/>
      <c r="I1790" s="118" t="e">
        <f>VLOOKUP(H1790,Presupuesto!$B$11:$C$565,2,0)</f>
        <v>#N/A</v>
      </c>
      <c r="J1790" s="88" t="str">
        <f t="shared" si="86"/>
        <v>Lo Esencial de la Reforma Universitaria</v>
      </c>
      <c r="K1790" s="88" t="s">
        <v>720</v>
      </c>
    </row>
    <row r="1791" spans="2:11" hidden="1" x14ac:dyDescent="0.25">
      <c r="B1791" s="254"/>
      <c r="C1791" s="129"/>
      <c r="D1791" s="144"/>
      <c r="E1791" s="112"/>
      <c r="F1791" s="87">
        <f t="shared" si="85"/>
        <v>0</v>
      </c>
      <c r="G1791" s="146"/>
      <c r="H1791" s="130"/>
      <c r="I1791" s="118" t="e">
        <f>VLOOKUP(H1791,Presupuesto!$B$11:$C$565,2,0)</f>
        <v>#N/A</v>
      </c>
      <c r="J1791" s="88" t="str">
        <f t="shared" si="86"/>
        <v>Lo Esencial de la Reforma Universitaria</v>
      </c>
      <c r="K1791" s="88" t="s">
        <v>720</v>
      </c>
    </row>
    <row r="1792" spans="2:11" hidden="1" x14ac:dyDescent="0.25">
      <c r="B1792" s="254"/>
      <c r="C1792" s="129"/>
      <c r="D1792" s="144"/>
      <c r="E1792" s="112"/>
      <c r="F1792" s="87">
        <f t="shared" si="85"/>
        <v>0</v>
      </c>
      <c r="G1792" s="146"/>
      <c r="H1792" s="130"/>
      <c r="I1792" s="118" t="e">
        <f>VLOOKUP(H1792,Presupuesto!$B$11:$C$565,2,0)</f>
        <v>#N/A</v>
      </c>
      <c r="J1792" s="88" t="str">
        <f t="shared" si="86"/>
        <v>Lo Esencial de la Reforma Universitaria</v>
      </c>
      <c r="K1792" s="88" t="s">
        <v>720</v>
      </c>
    </row>
    <row r="1793" spans="2:11" hidden="1" x14ac:dyDescent="0.25">
      <c r="B1793" s="254"/>
      <c r="C1793" s="129"/>
      <c r="D1793" s="144"/>
      <c r="E1793" s="112"/>
      <c r="F1793" s="87">
        <f t="shared" si="85"/>
        <v>0</v>
      </c>
      <c r="G1793" s="146"/>
      <c r="H1793" s="130"/>
      <c r="I1793" s="118" t="e">
        <f>VLOOKUP(H1793,Presupuesto!$B$11:$C$565,2,0)</f>
        <v>#N/A</v>
      </c>
      <c r="J1793" s="88" t="str">
        <f t="shared" si="86"/>
        <v>Lo Esencial de la Reforma Universitaria</v>
      </c>
      <c r="K1793" s="88" t="s">
        <v>720</v>
      </c>
    </row>
    <row r="1794" spans="2:11" hidden="1" x14ac:dyDescent="0.25">
      <c r="B1794" s="254"/>
      <c r="C1794" s="129"/>
      <c r="D1794" s="144"/>
      <c r="E1794" s="112"/>
      <c r="F1794" s="87">
        <f t="shared" si="85"/>
        <v>0</v>
      </c>
      <c r="G1794" s="146"/>
      <c r="H1794" s="130"/>
      <c r="I1794" s="118" t="e">
        <f>VLOOKUP(H1794,Presupuesto!$B$11:$C$565,2,0)</f>
        <v>#N/A</v>
      </c>
      <c r="J1794" s="88" t="str">
        <f t="shared" si="86"/>
        <v>Lo Esencial de la Reforma Universitaria</v>
      </c>
      <c r="K1794" s="88" t="s">
        <v>720</v>
      </c>
    </row>
    <row r="1795" spans="2:11" hidden="1" x14ac:dyDescent="0.25">
      <c r="B1795" s="254"/>
      <c r="C1795" s="129"/>
      <c r="D1795" s="144"/>
      <c r="E1795" s="112"/>
      <c r="F1795" s="87">
        <f t="shared" si="85"/>
        <v>0</v>
      </c>
      <c r="G1795" s="146"/>
      <c r="H1795" s="130"/>
      <c r="I1795" s="118" t="e">
        <f>VLOOKUP(H1795,Presupuesto!$B$11:$C$565,2,0)</f>
        <v>#N/A</v>
      </c>
      <c r="J1795" s="88" t="str">
        <f t="shared" si="86"/>
        <v>Lo Esencial de la Reforma Universitaria</v>
      </c>
      <c r="K1795" s="88" t="s">
        <v>720</v>
      </c>
    </row>
    <row r="1796" spans="2:11" hidden="1" x14ac:dyDescent="0.25">
      <c r="B1796" s="254"/>
      <c r="C1796" s="129"/>
      <c r="D1796" s="144"/>
      <c r="E1796" s="112"/>
      <c r="F1796" s="87">
        <f t="shared" si="85"/>
        <v>0</v>
      </c>
      <c r="G1796" s="146"/>
      <c r="H1796" s="130"/>
      <c r="I1796" s="118" t="e">
        <f>VLOOKUP(H1796,Presupuesto!$B$11:$C$565,2,0)</f>
        <v>#N/A</v>
      </c>
      <c r="J1796" s="88" t="str">
        <f t="shared" si="86"/>
        <v>Lo Esencial de la Reforma Universitaria</v>
      </c>
      <c r="K1796" s="88" t="s">
        <v>720</v>
      </c>
    </row>
    <row r="1797" spans="2:11" hidden="1" x14ac:dyDescent="0.25">
      <c r="B1797" s="254"/>
      <c r="C1797" s="129"/>
      <c r="D1797" s="144"/>
      <c r="E1797" s="112"/>
      <c r="F1797" s="87">
        <f t="shared" si="85"/>
        <v>0</v>
      </c>
      <c r="G1797" s="146"/>
      <c r="H1797" s="130"/>
      <c r="I1797" s="118" t="e">
        <f>VLOOKUP(H1797,Presupuesto!$B$11:$C$565,2,0)</f>
        <v>#N/A</v>
      </c>
      <c r="J1797" s="88" t="str">
        <f t="shared" si="86"/>
        <v>Lo Esencial de la Reforma Universitaria</v>
      </c>
      <c r="K1797" s="88" t="s">
        <v>720</v>
      </c>
    </row>
    <row r="1798" spans="2:11" hidden="1" x14ac:dyDescent="0.25">
      <c r="B1798" s="254"/>
      <c r="C1798" s="129"/>
      <c r="D1798" s="144"/>
      <c r="E1798" s="112"/>
      <c r="F1798" s="87">
        <f t="shared" si="85"/>
        <v>0</v>
      </c>
      <c r="G1798" s="146"/>
      <c r="H1798" s="130"/>
      <c r="I1798" s="118" t="e">
        <f>VLOOKUP(H1798,Presupuesto!$B$11:$C$565,2,0)</f>
        <v>#N/A</v>
      </c>
      <c r="J1798" s="88" t="str">
        <f t="shared" si="86"/>
        <v>Lo Esencial de la Reforma Universitaria</v>
      </c>
      <c r="K1798" s="88" t="s">
        <v>720</v>
      </c>
    </row>
    <row r="1799" spans="2:11" hidden="1" x14ac:dyDescent="0.25">
      <c r="B1799" s="254"/>
      <c r="C1799" s="129"/>
      <c r="D1799" s="144"/>
      <c r="E1799" s="112"/>
      <c r="F1799" s="87">
        <f t="shared" si="85"/>
        <v>0</v>
      </c>
      <c r="G1799" s="146"/>
      <c r="H1799" s="130"/>
      <c r="I1799" s="118" t="e">
        <f>VLOOKUP(H1799,Presupuesto!$B$11:$C$565,2,0)</f>
        <v>#N/A</v>
      </c>
      <c r="J1799" s="88" t="str">
        <f t="shared" si="86"/>
        <v>Lo Esencial de la Reforma Universitaria</v>
      </c>
      <c r="K1799" s="88" t="s">
        <v>720</v>
      </c>
    </row>
    <row r="1800" spans="2:11" hidden="1" x14ac:dyDescent="0.25">
      <c r="B1800" s="254"/>
      <c r="C1800" s="131"/>
      <c r="D1800" s="137"/>
      <c r="E1800" s="108"/>
      <c r="F1800" s="87">
        <f t="shared" si="85"/>
        <v>0</v>
      </c>
      <c r="G1800" s="146"/>
      <c r="H1800" s="132"/>
      <c r="I1800" s="118" t="e">
        <f>VLOOKUP(H1800,Presupuesto!$B$11:$C$565,2,0)</f>
        <v>#N/A</v>
      </c>
      <c r="J1800" s="88" t="str">
        <f t="shared" si="86"/>
        <v>Lo Esencial de la Reforma Universitaria</v>
      </c>
      <c r="K1800" s="88" t="s">
        <v>720</v>
      </c>
    </row>
    <row r="1801" spans="2:11" hidden="1" x14ac:dyDescent="0.25">
      <c r="B1801" s="254"/>
      <c r="C1801" s="131"/>
      <c r="D1801" s="137"/>
      <c r="E1801" s="108"/>
      <c r="F1801" s="87">
        <f t="shared" si="85"/>
        <v>0</v>
      </c>
      <c r="G1801" s="146"/>
      <c r="H1801" s="132"/>
      <c r="I1801" s="118" t="e">
        <f>VLOOKUP(H1801,Presupuesto!$B$11:$C$565,2,0)</f>
        <v>#N/A</v>
      </c>
      <c r="J1801" s="88" t="str">
        <f t="shared" si="86"/>
        <v>Lo Esencial de la Reforma Universitaria</v>
      </c>
      <c r="K1801" s="88" t="s">
        <v>720</v>
      </c>
    </row>
    <row r="1802" spans="2:11" hidden="1" x14ac:dyDescent="0.25">
      <c r="B1802" s="254"/>
      <c r="C1802" s="131"/>
      <c r="D1802" s="137"/>
      <c r="E1802" s="108"/>
      <c r="F1802" s="87">
        <f t="shared" si="85"/>
        <v>0</v>
      </c>
      <c r="G1802" s="146"/>
      <c r="H1802" s="132"/>
      <c r="I1802" s="118" t="e">
        <f>VLOOKUP(H1802,Presupuesto!$B$11:$C$565,2,0)</f>
        <v>#N/A</v>
      </c>
      <c r="J1802" s="88" t="str">
        <f t="shared" si="86"/>
        <v>Lo Esencial de la Reforma Universitaria</v>
      </c>
      <c r="K1802" s="88" t="s">
        <v>720</v>
      </c>
    </row>
    <row r="1803" spans="2:11" hidden="1" x14ac:dyDescent="0.25">
      <c r="B1803" s="254"/>
      <c r="C1803" s="131"/>
      <c r="D1803" s="137"/>
      <c r="E1803" s="108"/>
      <c r="F1803" s="87">
        <f t="shared" si="85"/>
        <v>0</v>
      </c>
      <c r="G1803" s="146"/>
      <c r="H1803" s="132"/>
      <c r="I1803" s="118" t="e">
        <f>VLOOKUP(H1803,Presupuesto!$B$11:$C$565,2,0)</f>
        <v>#N/A</v>
      </c>
      <c r="J1803" s="88" t="str">
        <f t="shared" si="86"/>
        <v>Lo Esencial de la Reforma Universitaria</v>
      </c>
      <c r="K1803" s="88" t="s">
        <v>720</v>
      </c>
    </row>
    <row r="1804" spans="2:11" hidden="1" x14ac:dyDescent="0.25">
      <c r="B1804" s="254"/>
      <c r="C1804" s="131"/>
      <c r="D1804" s="137"/>
      <c r="E1804" s="108"/>
      <c r="F1804" s="87">
        <f t="shared" si="85"/>
        <v>0</v>
      </c>
      <c r="G1804" s="146"/>
      <c r="H1804" s="132"/>
      <c r="I1804" s="118" t="e">
        <f>VLOOKUP(H1804,Presupuesto!$B$11:$C$565,2,0)</f>
        <v>#N/A</v>
      </c>
      <c r="J1804" s="88" t="str">
        <f t="shared" si="86"/>
        <v>Lo Esencial de la Reforma Universitaria</v>
      </c>
      <c r="K1804" s="88" t="s">
        <v>720</v>
      </c>
    </row>
    <row r="1805" spans="2:11" hidden="1" x14ac:dyDescent="0.25">
      <c r="B1805" s="254"/>
      <c r="C1805" s="131"/>
      <c r="D1805" s="137"/>
      <c r="E1805" s="108"/>
      <c r="F1805" s="87">
        <f t="shared" si="85"/>
        <v>0</v>
      </c>
      <c r="G1805" s="146"/>
      <c r="H1805" s="132"/>
      <c r="I1805" s="118" t="e">
        <f>VLOOKUP(H1805,Presupuesto!$B$11:$C$565,2,0)</f>
        <v>#N/A</v>
      </c>
      <c r="J1805" s="88" t="str">
        <f t="shared" si="86"/>
        <v>Lo Esencial de la Reforma Universitaria</v>
      </c>
      <c r="K1805" s="88" t="s">
        <v>720</v>
      </c>
    </row>
    <row r="1806" spans="2:11" hidden="1" x14ac:dyDescent="0.25">
      <c r="B1806" s="254"/>
      <c r="C1806" s="131"/>
      <c r="D1806" s="137"/>
      <c r="E1806" s="108"/>
      <c r="F1806" s="87">
        <f t="shared" si="85"/>
        <v>0</v>
      </c>
      <c r="G1806" s="146"/>
      <c r="H1806" s="132"/>
      <c r="I1806" s="118" t="e">
        <f>VLOOKUP(H1806,Presupuesto!$B$11:$C$565,2,0)</f>
        <v>#N/A</v>
      </c>
      <c r="J1806" s="88" t="str">
        <f t="shared" si="86"/>
        <v>Lo Esencial de la Reforma Universitaria</v>
      </c>
      <c r="K1806" s="88" t="s">
        <v>720</v>
      </c>
    </row>
    <row r="1807" spans="2:11" hidden="1" x14ac:dyDescent="0.25">
      <c r="B1807" s="254"/>
      <c r="C1807" s="131"/>
      <c r="D1807" s="137"/>
      <c r="E1807" s="108"/>
      <c r="F1807" s="87">
        <f t="shared" si="85"/>
        <v>0</v>
      </c>
      <c r="G1807" s="146"/>
      <c r="H1807" s="132"/>
      <c r="I1807" s="118" t="e">
        <f>VLOOKUP(H1807,Presupuesto!$B$11:$C$565,2,0)</f>
        <v>#N/A</v>
      </c>
      <c r="J1807" s="88" t="str">
        <f t="shared" si="86"/>
        <v>Lo Esencial de la Reforma Universitaria</v>
      </c>
      <c r="K1807" s="88" t="s">
        <v>720</v>
      </c>
    </row>
    <row r="1808" spans="2:11" hidden="1" x14ac:dyDescent="0.25">
      <c r="B1808" s="254"/>
      <c r="C1808" s="133"/>
      <c r="D1808" s="137"/>
      <c r="E1808" s="108"/>
      <c r="F1808" s="87">
        <f t="shared" si="85"/>
        <v>0</v>
      </c>
      <c r="G1808" s="146"/>
      <c r="H1808" s="134"/>
      <c r="I1808" s="118" t="e">
        <f>VLOOKUP(H1808,Presupuesto!$B$11:$C$565,2,0)</f>
        <v>#N/A</v>
      </c>
      <c r="J1808" s="88" t="str">
        <f t="shared" si="86"/>
        <v>Lo Esencial de la Reforma Universitaria</v>
      </c>
      <c r="K1808" s="88" t="s">
        <v>732</v>
      </c>
    </row>
    <row r="1809" spans="2:11" hidden="1" x14ac:dyDescent="0.25">
      <c r="B1809" s="254"/>
      <c r="C1809" s="133"/>
      <c r="D1809" s="137"/>
      <c r="E1809" s="108"/>
      <c r="F1809" s="87">
        <f t="shared" si="85"/>
        <v>0</v>
      </c>
      <c r="G1809" s="146"/>
      <c r="H1809" s="134"/>
      <c r="I1809" s="118" t="e">
        <f>VLOOKUP(H1809,Presupuesto!$B$11:$C$565,2,0)</f>
        <v>#N/A</v>
      </c>
      <c r="J1809" s="88" t="str">
        <f t="shared" si="86"/>
        <v>Lo Esencial de la Reforma Universitaria</v>
      </c>
      <c r="K1809" s="88" t="s">
        <v>720</v>
      </c>
    </row>
    <row r="1810" spans="2:11" hidden="1" x14ac:dyDescent="0.25">
      <c r="B1810" s="254"/>
      <c r="C1810" s="133"/>
      <c r="D1810" s="137"/>
      <c r="E1810" s="108"/>
      <c r="F1810" s="87">
        <f t="shared" si="85"/>
        <v>0</v>
      </c>
      <c r="G1810" s="146"/>
      <c r="H1810" s="134"/>
      <c r="I1810" s="118" t="e">
        <f>VLOOKUP(H1810,Presupuesto!$B$11:$C$565,2,0)</f>
        <v>#N/A</v>
      </c>
      <c r="J1810" s="88" t="str">
        <f t="shared" si="86"/>
        <v>Lo Esencial de la Reforma Universitaria</v>
      </c>
      <c r="K1810" s="88" t="s">
        <v>720</v>
      </c>
    </row>
    <row r="1811" spans="2:11" hidden="1" x14ac:dyDescent="0.25">
      <c r="B1811" s="254"/>
      <c r="C1811" s="133"/>
      <c r="D1811" s="137"/>
      <c r="E1811" s="108"/>
      <c r="F1811" s="87">
        <f t="shared" si="85"/>
        <v>0</v>
      </c>
      <c r="G1811" s="146"/>
      <c r="H1811" s="134"/>
      <c r="I1811" s="118" t="e">
        <f>VLOOKUP(H1811,Presupuesto!$B$11:$C$565,2,0)</f>
        <v>#N/A</v>
      </c>
      <c r="J1811" s="88" t="str">
        <f t="shared" si="86"/>
        <v>Lo Esencial de la Reforma Universitaria</v>
      </c>
      <c r="K1811" s="88" t="s">
        <v>720</v>
      </c>
    </row>
    <row r="1812" spans="2:11" ht="15.75" hidden="1" thickBot="1" x14ac:dyDescent="0.3">
      <c r="B1812" s="254"/>
      <c r="C1812" s="135"/>
      <c r="D1812" s="145"/>
      <c r="E1812" s="93"/>
      <c r="F1812" s="95">
        <f t="shared" si="85"/>
        <v>0</v>
      </c>
      <c r="G1812" s="147"/>
      <c r="H1812" s="136"/>
      <c r="I1812" s="120" t="e">
        <f>VLOOKUP(H1812,Presupuesto!$B$11:$C$565,2,0)</f>
        <v>#N/A</v>
      </c>
      <c r="J1812" s="96" t="str">
        <f t="shared" si="86"/>
        <v>Lo Esencial de la Reforma Universitaria</v>
      </c>
      <c r="K1812" s="113" t="s">
        <v>719</v>
      </c>
    </row>
    <row r="1813" spans="2:11" x14ac:dyDescent="0.25">
      <c r="B1813" s="254"/>
      <c r="C1813" s="254"/>
      <c r="D1813" s="254"/>
      <c r="E1813" s="254"/>
      <c r="F1813" s="254"/>
      <c r="G1813" s="243"/>
      <c r="H1813" s="254"/>
      <c r="I1813" s="254"/>
      <c r="J1813" s="254"/>
      <c r="K1813" s="254"/>
    </row>
    <row r="1814" spans="2:11" ht="15.75" thickBot="1" x14ac:dyDescent="0.3">
      <c r="B1814" s="254"/>
      <c r="C1814" s="254"/>
      <c r="D1814" s="254"/>
      <c r="E1814" s="254"/>
      <c r="F1814" s="254"/>
      <c r="G1814" s="243"/>
      <c r="H1814" s="254"/>
      <c r="I1814" s="254"/>
      <c r="J1814" s="254"/>
      <c r="K1814" s="254"/>
    </row>
    <row r="1815" spans="2:11" ht="15.75" thickBot="1" x14ac:dyDescent="0.3">
      <c r="B1815" s="254"/>
      <c r="C1815" s="143" t="s">
        <v>1385</v>
      </c>
      <c r="D1815" s="231">
        <f>SUM(F1822:F1856)</f>
        <v>84490</v>
      </c>
      <c r="E1815" s="254"/>
      <c r="F1815" s="562"/>
      <c r="G1815" s="563"/>
      <c r="H1815" s="68"/>
      <c r="I1815" s="68"/>
      <c r="J1815" s="254"/>
      <c r="K1815" s="254"/>
    </row>
    <row r="1816" spans="2:11" x14ac:dyDescent="0.25">
      <c r="B1816" s="254"/>
      <c r="C1816" s="68"/>
      <c r="D1816" s="31"/>
      <c r="E1816" s="84"/>
      <c r="F1816" s="84"/>
      <c r="G1816" s="84"/>
      <c r="H1816" s="69"/>
      <c r="I1816" s="69"/>
      <c r="J1816" s="69"/>
      <c r="K1816" s="102"/>
    </row>
    <row r="1817" spans="2:11" x14ac:dyDescent="0.25">
      <c r="B1817" s="254"/>
      <c r="C1817" s="68"/>
      <c r="D1817" s="31"/>
      <c r="E1817" s="84"/>
      <c r="F1817" s="84"/>
      <c r="G1817" s="84"/>
      <c r="H1817" s="69"/>
      <c r="I1817" s="69"/>
      <c r="J1817" s="69"/>
      <c r="K1817" s="102"/>
    </row>
    <row r="1818" spans="2:11" ht="15.75" x14ac:dyDescent="0.25">
      <c r="B1818" s="254"/>
      <c r="C1818" s="172" t="s">
        <v>1309</v>
      </c>
      <c r="D1818" s="230" t="s">
        <v>1562</v>
      </c>
      <c r="E1818" s="84"/>
      <c r="F1818" s="84"/>
      <c r="G1818" s="84"/>
      <c r="H1818" s="69"/>
      <c r="I1818" s="69"/>
      <c r="J1818" s="69"/>
      <c r="K1818" s="102"/>
    </row>
    <row r="1819" spans="2:11" ht="18.75" x14ac:dyDescent="0.25">
      <c r="B1819" s="254"/>
      <c r="C1819" s="173" t="str">
        <f>IFERROR(VLOOKUP(D1818,'1. Desarrollo e Innov. Curricu.'!$F:$G,2,FALSE),IFERROR(VLOOKUP(D1818,'2. Investigación Científica'!$F:$G,2,FALSE),IFERROR(VLOOKUP(D1818,'3. Vinculación Univ. Sociedad'!$F:$G,2,FALSE),IFERROR(VLOOKUP(D1818,'4. Docencia y Profesorado Univ.'!$F:$G,2,FALSE),IFERROR(VLOOKUP(D1818,'5. Estudiantes y Graduados'!$F:$G,2,FALSE),IFERROR(VLOOKUP(D1818,'11. Gestion Administrativa'!$F:$G,2,FALSE),IFERROR(VLOOKUP(D1818,'13. Gestión Académica'!$F:$G,2,FALSE),IFERROR(VLOOKUP(D1818,'9. Asegura. de la Calid. y M'!$F:$G,2,FALSE),IFERROR(VLOOKUP(D1818,'6. Gestión del Conocimiento'!$F:$G,2,FALSE),IFERROR(VLOOKUP(D1818,'15. Gobernabilidad y Proceso...'!$F:$G,2,FALSE),IFERROR(VLOOKUP(D1818,'12. Gestión del Talento Humano'!$F:$G,2,FALSE),IFERROR(VLOOKUP(D1818,'14. Internacional... de la E.S.'!$F:$G,2,FALSE),IFERROR(VLOOKUP(D1818,'10. Posgrado'!$F:$G,2,FALSE),IFERROR(VLOOKUP(D1818,'17. Gestión TIC'!$F:$G,2,FALSE),IFERROR(VLOOKUP(D1818,'16. Desa. del Sistema Educ.Sup.'!$F:$G,2,FALSE),IFERROR(VLOOKUP(D1818,'8. Cultura de Inno. Insti...'!$F:$G,2,FALSE),VLOOKUP(D1818,'7. Lo Esencial de la Reforma U.'!$F:$G,2,0)))))))))))))))))</f>
        <v>12. Iniciar la oferta de la carrera técnica de Lenguaje de Señas (Letras).</v>
      </c>
      <c r="D1819" s="31"/>
      <c r="E1819" s="84"/>
      <c r="F1819" s="84"/>
      <c r="G1819" s="84"/>
      <c r="H1819" s="69"/>
      <c r="I1819" s="69"/>
      <c r="J1819" s="69"/>
      <c r="K1819" s="102"/>
    </row>
    <row r="1820" spans="2:11" ht="15.75" thickBot="1" x14ac:dyDescent="0.3">
      <c r="B1820" s="254"/>
      <c r="C1820" s="254"/>
      <c r="D1820" s="254"/>
      <c r="E1820" s="254"/>
      <c r="F1820" s="84"/>
      <c r="G1820" s="69"/>
      <c r="H1820" s="69"/>
      <c r="I1820" s="69"/>
      <c r="J1820" s="254"/>
      <c r="K1820" s="254"/>
    </row>
    <row r="1821" spans="2:11" ht="30.75" thickBot="1" x14ac:dyDescent="0.3">
      <c r="B1821" s="254"/>
      <c r="C1821" s="117" t="s">
        <v>1311</v>
      </c>
      <c r="D1821" s="117" t="s">
        <v>99</v>
      </c>
      <c r="E1821" s="124" t="s">
        <v>1313</v>
      </c>
      <c r="F1821" s="123" t="s">
        <v>1314</v>
      </c>
      <c r="G1821" s="121" t="s">
        <v>1315</v>
      </c>
      <c r="H1821" s="124" t="s">
        <v>1316</v>
      </c>
      <c r="I1821" s="121" t="s">
        <v>711</v>
      </c>
      <c r="J1821" s="121" t="s">
        <v>1317</v>
      </c>
      <c r="K1821" s="121" t="s">
        <v>1318</v>
      </c>
    </row>
    <row r="1822" spans="2:11" hidden="1" x14ac:dyDescent="0.25">
      <c r="B1822" s="254"/>
      <c r="C1822" s="183" t="s">
        <v>1284</v>
      </c>
      <c r="D1822" s="184"/>
      <c r="E1822" s="182">
        <f>HLOOKUP(C1822,$AH$2:$BU$3,2,0)</f>
        <v>620</v>
      </c>
      <c r="F1822" s="87">
        <f t="shared" ref="F1822:F1856" si="87">D1822*E1822</f>
        <v>0</v>
      </c>
      <c r="G1822" s="146"/>
      <c r="H1822" s="130"/>
      <c r="I1822" s="118" t="e">
        <f>VLOOKUP(H1822,Presupuesto!$B$11:$C$565,2,0)</f>
        <v>#N/A</v>
      </c>
      <c r="J1822" s="181" t="s">
        <v>49</v>
      </c>
      <c r="K1822" s="88" t="s">
        <v>719</v>
      </c>
    </row>
    <row r="1823" spans="2:11" x14ac:dyDescent="0.25">
      <c r="B1823" s="254"/>
      <c r="C1823" s="129" t="s">
        <v>2967</v>
      </c>
      <c r="D1823" s="144">
        <v>2</v>
      </c>
      <c r="E1823" s="112">
        <v>1000</v>
      </c>
      <c r="F1823" s="87">
        <f t="shared" si="87"/>
        <v>2000</v>
      </c>
      <c r="G1823" s="146" t="s">
        <v>712</v>
      </c>
      <c r="H1823" s="130" t="s">
        <v>469</v>
      </c>
      <c r="I1823" s="118" t="str">
        <f>VLOOKUP(H1823,Presupuesto!$B$11:$C$565,2,0)</f>
        <v>MUEBLES VARIOS DE OFICINA</v>
      </c>
      <c r="J1823" s="88" t="str">
        <f>$J$810</f>
        <v>Lo Esencial de la Reforma Universitaria</v>
      </c>
      <c r="K1823" s="88" t="s">
        <v>720</v>
      </c>
    </row>
    <row r="1824" spans="2:11" x14ac:dyDescent="0.25">
      <c r="B1824" s="254"/>
      <c r="C1824" s="129" t="s">
        <v>2968</v>
      </c>
      <c r="D1824" s="144">
        <v>5</v>
      </c>
      <c r="E1824" s="112">
        <v>2095</v>
      </c>
      <c r="F1824" s="87">
        <f t="shared" si="87"/>
        <v>10475</v>
      </c>
      <c r="G1824" s="146" t="s">
        <v>712</v>
      </c>
      <c r="H1824" s="130" t="s">
        <v>483</v>
      </c>
      <c r="I1824" s="118" t="str">
        <f>VLOOKUP(H1824,Presupuesto!$B$11:$C$565,2,0)</f>
        <v>EQUIPO DE COMUNICACIàN Y SE¥ALAMIENTO</v>
      </c>
      <c r="J1824" s="88" t="str">
        <f t="shared" ref="J1824:J1856" si="88">$J$810</f>
        <v>Lo Esencial de la Reforma Universitaria</v>
      </c>
      <c r="K1824" s="88" t="s">
        <v>720</v>
      </c>
    </row>
    <row r="1825" spans="2:11" x14ac:dyDescent="0.25">
      <c r="B1825" s="254"/>
      <c r="C1825" s="129" t="s">
        <v>2969</v>
      </c>
      <c r="D1825" s="144">
        <v>5</v>
      </c>
      <c r="E1825" s="112">
        <v>1195</v>
      </c>
      <c r="F1825" s="87">
        <f t="shared" si="87"/>
        <v>5975</v>
      </c>
      <c r="G1825" s="146" t="s">
        <v>712</v>
      </c>
      <c r="H1825" s="130" t="s">
        <v>482</v>
      </c>
      <c r="I1825" s="118" t="str">
        <f>VLOOKUP(H1825,Presupuesto!$B$11:$C$565,2,0)</f>
        <v>EQUIPO DE COMUNICACIàN Y SE¥ALAMIENTO</v>
      </c>
      <c r="J1825" s="88" t="str">
        <f t="shared" si="88"/>
        <v>Lo Esencial de la Reforma Universitaria</v>
      </c>
      <c r="K1825" s="88" t="s">
        <v>720</v>
      </c>
    </row>
    <row r="1826" spans="2:11" x14ac:dyDescent="0.25">
      <c r="B1826" s="254"/>
      <c r="C1826" s="129" t="s">
        <v>2970</v>
      </c>
      <c r="D1826" s="144">
        <v>2</v>
      </c>
      <c r="E1826" s="112">
        <v>9295</v>
      </c>
      <c r="F1826" s="87">
        <f t="shared" si="87"/>
        <v>18590</v>
      </c>
      <c r="G1826" s="146" t="s">
        <v>712</v>
      </c>
      <c r="H1826" s="130" t="s">
        <v>482</v>
      </c>
      <c r="I1826" s="118" t="str">
        <f>VLOOKUP(H1826,Presupuesto!$B$11:$C$565,2,0)</f>
        <v>EQUIPO DE COMUNICACIàN Y SE¥ALAMIENTO</v>
      </c>
      <c r="J1826" s="88" t="str">
        <f t="shared" si="88"/>
        <v>Lo Esencial de la Reforma Universitaria</v>
      </c>
      <c r="K1826" s="88" t="s">
        <v>720</v>
      </c>
    </row>
    <row r="1827" spans="2:11" x14ac:dyDescent="0.25">
      <c r="B1827" s="254"/>
      <c r="C1827" s="129" t="s">
        <v>2971</v>
      </c>
      <c r="D1827" s="144">
        <v>2</v>
      </c>
      <c r="E1827" s="112">
        <v>695</v>
      </c>
      <c r="F1827" s="87">
        <f t="shared" si="87"/>
        <v>1390</v>
      </c>
      <c r="G1827" s="146" t="s">
        <v>712</v>
      </c>
      <c r="H1827" s="130" t="s">
        <v>429</v>
      </c>
      <c r="I1827" s="118" t="str">
        <f>VLOOKUP(H1827,Presupuesto!$B$11:$C$565,2,0)</f>
        <v>ESTRUCTURAS METALICAS ACABADAS</v>
      </c>
      <c r="J1827" s="88" t="str">
        <f t="shared" si="88"/>
        <v>Lo Esencial de la Reforma Universitaria</v>
      </c>
      <c r="K1827" s="88" t="s">
        <v>729</v>
      </c>
    </row>
    <row r="1828" spans="2:11" x14ac:dyDescent="0.25">
      <c r="B1828" s="254"/>
      <c r="C1828" s="129" t="s">
        <v>2972</v>
      </c>
      <c r="D1828" s="144">
        <v>1</v>
      </c>
      <c r="E1828" s="112">
        <v>3295</v>
      </c>
      <c r="F1828" s="87">
        <f t="shared" si="87"/>
        <v>3295</v>
      </c>
      <c r="G1828" s="146" t="s">
        <v>712</v>
      </c>
      <c r="H1828" s="130" t="s">
        <v>482</v>
      </c>
      <c r="I1828" s="118" t="str">
        <f>VLOOKUP(H1828,Presupuesto!$B$11:$C$565,2,0)</f>
        <v>EQUIPO DE COMUNICACIàN Y SE¥ALAMIENTO</v>
      </c>
      <c r="J1828" s="88" t="str">
        <f t="shared" si="88"/>
        <v>Lo Esencial de la Reforma Universitaria</v>
      </c>
      <c r="K1828" s="88" t="s">
        <v>720</v>
      </c>
    </row>
    <row r="1829" spans="2:11" x14ac:dyDescent="0.25">
      <c r="B1829" s="254"/>
      <c r="C1829" s="129" t="s">
        <v>2973</v>
      </c>
      <c r="D1829" s="144">
        <v>2</v>
      </c>
      <c r="E1829" s="112">
        <v>1200</v>
      </c>
      <c r="F1829" s="87">
        <f t="shared" si="87"/>
        <v>2400</v>
      </c>
      <c r="G1829" s="146" t="s">
        <v>712</v>
      </c>
      <c r="H1829" s="130" t="s">
        <v>435</v>
      </c>
      <c r="I1829" s="118" t="str">
        <f>VLOOKUP(H1829,Presupuesto!$B$11:$C$565,2,0)</f>
        <v>PRODUCTOS DE VIDRIO</v>
      </c>
      <c r="J1829" s="88" t="str">
        <f t="shared" si="88"/>
        <v>Lo Esencial de la Reforma Universitaria</v>
      </c>
      <c r="K1829" s="88" t="s">
        <v>720</v>
      </c>
    </row>
    <row r="1830" spans="2:11" x14ac:dyDescent="0.25">
      <c r="B1830" s="254"/>
      <c r="C1830" s="129" t="s">
        <v>2974</v>
      </c>
      <c r="D1830" s="144">
        <v>2</v>
      </c>
      <c r="E1830" s="112">
        <v>9000</v>
      </c>
      <c r="F1830" s="87">
        <f t="shared" si="87"/>
        <v>18000</v>
      </c>
      <c r="G1830" s="146" t="s">
        <v>712</v>
      </c>
      <c r="H1830" s="130" t="s">
        <v>483</v>
      </c>
      <c r="I1830" s="118" t="str">
        <f>VLOOKUP(H1830,Presupuesto!$B$11:$C$565,2,0)</f>
        <v>EQUIPO DE COMUNICACIàN Y SE¥ALAMIENTO</v>
      </c>
      <c r="J1830" s="88" t="str">
        <f t="shared" si="88"/>
        <v>Lo Esencial de la Reforma Universitaria</v>
      </c>
      <c r="K1830" s="88" t="s">
        <v>720</v>
      </c>
    </row>
    <row r="1831" spans="2:11" x14ac:dyDescent="0.25">
      <c r="B1831" s="254"/>
      <c r="C1831" s="129" t="s">
        <v>2975</v>
      </c>
      <c r="D1831" s="144">
        <v>2</v>
      </c>
      <c r="E1831" s="112">
        <v>695</v>
      </c>
      <c r="F1831" s="87">
        <f t="shared" si="87"/>
        <v>1390</v>
      </c>
      <c r="G1831" s="146" t="s">
        <v>712</v>
      </c>
      <c r="H1831" s="130" t="s">
        <v>429</v>
      </c>
      <c r="I1831" s="118" t="str">
        <f>VLOOKUP(H1831,Presupuesto!$B$11:$C$565,2,0)</f>
        <v>ESTRUCTURAS METALICAS ACABADAS</v>
      </c>
      <c r="J1831" s="88" t="str">
        <f t="shared" si="88"/>
        <v>Lo Esencial de la Reforma Universitaria</v>
      </c>
      <c r="K1831" s="88" t="s">
        <v>720</v>
      </c>
    </row>
    <row r="1832" spans="2:11" x14ac:dyDescent="0.25">
      <c r="B1832" s="254"/>
      <c r="C1832" s="129" t="s">
        <v>2976</v>
      </c>
      <c r="D1832" s="144">
        <v>5</v>
      </c>
      <c r="E1832" s="112">
        <v>195</v>
      </c>
      <c r="F1832" s="87">
        <f t="shared" si="87"/>
        <v>975</v>
      </c>
      <c r="G1832" s="146" t="s">
        <v>712</v>
      </c>
      <c r="H1832" s="130" t="s">
        <v>458</v>
      </c>
      <c r="I1832" s="118" t="str">
        <f>VLOOKUP(H1832,Presupuesto!$B$11:$C$565,2,0)</f>
        <v>OTROS RESPUESTOS Y ACCESORIOS MENORES</v>
      </c>
      <c r="J1832" s="88" t="str">
        <f t="shared" si="88"/>
        <v>Lo Esencial de la Reforma Universitaria</v>
      </c>
      <c r="K1832" s="88" t="s">
        <v>720</v>
      </c>
    </row>
    <row r="1833" spans="2:11" x14ac:dyDescent="0.25">
      <c r="B1833" s="254"/>
      <c r="C1833" s="129" t="s">
        <v>1458</v>
      </c>
      <c r="D1833" s="144">
        <v>1</v>
      </c>
      <c r="E1833" s="112">
        <v>20000</v>
      </c>
      <c r="F1833" s="87">
        <f t="shared" si="87"/>
        <v>20000</v>
      </c>
      <c r="G1833" s="146" t="s">
        <v>712</v>
      </c>
      <c r="H1833" s="130" t="s">
        <v>469</v>
      </c>
      <c r="I1833" s="118" t="str">
        <f>VLOOKUP(H1833,Presupuesto!$B$11:$C$565,2,0)</f>
        <v>MUEBLES VARIOS DE OFICINA</v>
      </c>
      <c r="J1833" s="88" t="str">
        <f t="shared" si="88"/>
        <v>Lo Esencial de la Reforma Universitaria</v>
      </c>
      <c r="K1833" s="88" t="s">
        <v>720</v>
      </c>
    </row>
    <row r="1834" spans="2:11" hidden="1" x14ac:dyDescent="0.25">
      <c r="B1834" s="254"/>
      <c r="C1834" s="129"/>
      <c r="D1834" s="144"/>
      <c r="E1834" s="112"/>
      <c r="F1834" s="87">
        <f t="shared" si="87"/>
        <v>0</v>
      </c>
      <c r="G1834" s="146"/>
      <c r="H1834" s="130"/>
      <c r="I1834" s="118" t="e">
        <f>VLOOKUP(H1834,Presupuesto!$B$11:$C$565,2,0)</f>
        <v>#N/A</v>
      </c>
      <c r="J1834" s="88" t="str">
        <f t="shared" si="88"/>
        <v>Lo Esencial de la Reforma Universitaria</v>
      </c>
      <c r="K1834" s="88" t="s">
        <v>720</v>
      </c>
    </row>
    <row r="1835" spans="2:11" hidden="1" x14ac:dyDescent="0.25">
      <c r="B1835" s="254"/>
      <c r="C1835" s="129"/>
      <c r="D1835" s="144"/>
      <c r="E1835" s="112"/>
      <c r="F1835" s="87">
        <f t="shared" si="87"/>
        <v>0</v>
      </c>
      <c r="G1835" s="146"/>
      <c r="H1835" s="130"/>
      <c r="I1835" s="118" t="e">
        <f>VLOOKUP(H1835,Presupuesto!$B$11:$C$565,2,0)</f>
        <v>#N/A</v>
      </c>
      <c r="J1835" s="88" t="str">
        <f t="shared" si="88"/>
        <v>Lo Esencial de la Reforma Universitaria</v>
      </c>
      <c r="K1835" s="88" t="s">
        <v>720</v>
      </c>
    </row>
    <row r="1836" spans="2:11" hidden="1" x14ac:dyDescent="0.25">
      <c r="B1836" s="254"/>
      <c r="C1836" s="129"/>
      <c r="D1836" s="144"/>
      <c r="E1836" s="112"/>
      <c r="F1836" s="87">
        <f t="shared" si="87"/>
        <v>0</v>
      </c>
      <c r="G1836" s="146"/>
      <c r="H1836" s="130"/>
      <c r="I1836" s="118" t="e">
        <f>VLOOKUP(H1836,Presupuesto!$B$11:$C$565,2,0)</f>
        <v>#N/A</v>
      </c>
      <c r="J1836" s="88" t="str">
        <f t="shared" si="88"/>
        <v>Lo Esencial de la Reforma Universitaria</v>
      </c>
      <c r="K1836" s="88" t="s">
        <v>720</v>
      </c>
    </row>
    <row r="1837" spans="2:11" hidden="1" x14ac:dyDescent="0.25">
      <c r="B1837" s="254"/>
      <c r="C1837" s="129"/>
      <c r="D1837" s="144"/>
      <c r="E1837" s="112"/>
      <c r="F1837" s="87">
        <f t="shared" si="87"/>
        <v>0</v>
      </c>
      <c r="G1837" s="146"/>
      <c r="H1837" s="130"/>
      <c r="I1837" s="118" t="e">
        <f>VLOOKUP(H1837,Presupuesto!$B$11:$C$565,2,0)</f>
        <v>#N/A</v>
      </c>
      <c r="J1837" s="88" t="str">
        <f t="shared" si="88"/>
        <v>Lo Esencial de la Reforma Universitaria</v>
      </c>
      <c r="K1837" s="88" t="s">
        <v>720</v>
      </c>
    </row>
    <row r="1838" spans="2:11" hidden="1" x14ac:dyDescent="0.25">
      <c r="B1838" s="254"/>
      <c r="C1838" s="129"/>
      <c r="D1838" s="144"/>
      <c r="E1838" s="112"/>
      <c r="F1838" s="87">
        <f t="shared" si="87"/>
        <v>0</v>
      </c>
      <c r="G1838" s="146"/>
      <c r="H1838" s="130"/>
      <c r="I1838" s="118" t="e">
        <f>VLOOKUP(H1838,Presupuesto!$B$11:$C$565,2,0)</f>
        <v>#N/A</v>
      </c>
      <c r="J1838" s="88" t="str">
        <f t="shared" si="88"/>
        <v>Lo Esencial de la Reforma Universitaria</v>
      </c>
      <c r="K1838" s="88" t="s">
        <v>720</v>
      </c>
    </row>
    <row r="1839" spans="2:11" hidden="1" x14ac:dyDescent="0.25">
      <c r="B1839" s="254"/>
      <c r="C1839" s="129"/>
      <c r="D1839" s="144"/>
      <c r="E1839" s="112"/>
      <c r="F1839" s="87">
        <f t="shared" si="87"/>
        <v>0</v>
      </c>
      <c r="G1839" s="146"/>
      <c r="H1839" s="130"/>
      <c r="I1839" s="118" t="e">
        <f>VLOOKUP(H1839,Presupuesto!$B$11:$C$565,2,0)</f>
        <v>#N/A</v>
      </c>
      <c r="J1839" s="88" t="str">
        <f t="shared" si="88"/>
        <v>Lo Esencial de la Reforma Universitaria</v>
      </c>
      <c r="K1839" s="88" t="s">
        <v>720</v>
      </c>
    </row>
    <row r="1840" spans="2:11" hidden="1" x14ac:dyDescent="0.25">
      <c r="B1840" s="254"/>
      <c r="C1840" s="129"/>
      <c r="D1840" s="144"/>
      <c r="E1840" s="112"/>
      <c r="F1840" s="87">
        <f t="shared" si="87"/>
        <v>0</v>
      </c>
      <c r="G1840" s="146"/>
      <c r="H1840" s="130"/>
      <c r="I1840" s="118" t="e">
        <f>VLOOKUP(H1840,Presupuesto!$B$11:$C$565,2,0)</f>
        <v>#N/A</v>
      </c>
      <c r="J1840" s="88" t="str">
        <f t="shared" si="88"/>
        <v>Lo Esencial de la Reforma Universitaria</v>
      </c>
      <c r="K1840" s="88" t="s">
        <v>720</v>
      </c>
    </row>
    <row r="1841" spans="2:11" hidden="1" x14ac:dyDescent="0.25">
      <c r="B1841" s="254"/>
      <c r="C1841" s="129"/>
      <c r="D1841" s="144"/>
      <c r="E1841" s="112"/>
      <c r="F1841" s="87">
        <f t="shared" si="87"/>
        <v>0</v>
      </c>
      <c r="G1841" s="146"/>
      <c r="H1841" s="130"/>
      <c r="I1841" s="118" t="e">
        <f>VLOOKUP(H1841,Presupuesto!$B$11:$C$565,2,0)</f>
        <v>#N/A</v>
      </c>
      <c r="J1841" s="88" t="str">
        <f t="shared" si="88"/>
        <v>Lo Esencial de la Reforma Universitaria</v>
      </c>
      <c r="K1841" s="88" t="s">
        <v>720</v>
      </c>
    </row>
    <row r="1842" spans="2:11" hidden="1" x14ac:dyDescent="0.25">
      <c r="B1842" s="254"/>
      <c r="C1842" s="129"/>
      <c r="D1842" s="144"/>
      <c r="E1842" s="112"/>
      <c r="F1842" s="87">
        <f t="shared" si="87"/>
        <v>0</v>
      </c>
      <c r="G1842" s="146"/>
      <c r="H1842" s="130"/>
      <c r="I1842" s="118" t="e">
        <f>VLOOKUP(H1842,Presupuesto!$B$11:$C$565,2,0)</f>
        <v>#N/A</v>
      </c>
      <c r="J1842" s="88" t="str">
        <f t="shared" si="88"/>
        <v>Lo Esencial de la Reforma Universitaria</v>
      </c>
      <c r="K1842" s="88" t="s">
        <v>720</v>
      </c>
    </row>
    <row r="1843" spans="2:11" hidden="1" x14ac:dyDescent="0.25">
      <c r="B1843" s="254"/>
      <c r="C1843" s="129"/>
      <c r="D1843" s="144"/>
      <c r="E1843" s="112"/>
      <c r="F1843" s="87">
        <f t="shared" si="87"/>
        <v>0</v>
      </c>
      <c r="G1843" s="146"/>
      <c r="H1843" s="130"/>
      <c r="I1843" s="118" t="e">
        <f>VLOOKUP(H1843,Presupuesto!$B$11:$C$565,2,0)</f>
        <v>#N/A</v>
      </c>
      <c r="J1843" s="88" t="str">
        <f t="shared" si="88"/>
        <v>Lo Esencial de la Reforma Universitaria</v>
      </c>
      <c r="K1843" s="88" t="s">
        <v>720</v>
      </c>
    </row>
    <row r="1844" spans="2:11" hidden="1" x14ac:dyDescent="0.25">
      <c r="B1844" s="254"/>
      <c r="C1844" s="131"/>
      <c r="D1844" s="137"/>
      <c r="E1844" s="108"/>
      <c r="F1844" s="87">
        <f t="shared" si="87"/>
        <v>0</v>
      </c>
      <c r="G1844" s="146"/>
      <c r="H1844" s="132"/>
      <c r="I1844" s="118" t="e">
        <f>VLOOKUP(H1844,Presupuesto!$B$11:$C$565,2,0)</f>
        <v>#N/A</v>
      </c>
      <c r="J1844" s="88" t="str">
        <f t="shared" si="88"/>
        <v>Lo Esencial de la Reforma Universitaria</v>
      </c>
      <c r="K1844" s="88" t="s">
        <v>720</v>
      </c>
    </row>
    <row r="1845" spans="2:11" hidden="1" x14ac:dyDescent="0.25">
      <c r="B1845" s="254"/>
      <c r="C1845" s="131"/>
      <c r="D1845" s="137"/>
      <c r="E1845" s="108"/>
      <c r="F1845" s="87">
        <f t="shared" si="87"/>
        <v>0</v>
      </c>
      <c r="G1845" s="146"/>
      <c r="H1845" s="132"/>
      <c r="I1845" s="118" t="e">
        <f>VLOOKUP(H1845,Presupuesto!$B$11:$C$565,2,0)</f>
        <v>#N/A</v>
      </c>
      <c r="J1845" s="88" t="str">
        <f t="shared" si="88"/>
        <v>Lo Esencial de la Reforma Universitaria</v>
      </c>
      <c r="K1845" s="88" t="s">
        <v>720</v>
      </c>
    </row>
    <row r="1846" spans="2:11" hidden="1" x14ac:dyDescent="0.25">
      <c r="B1846" s="254"/>
      <c r="C1846" s="131"/>
      <c r="D1846" s="137"/>
      <c r="E1846" s="108"/>
      <c r="F1846" s="87">
        <f t="shared" si="87"/>
        <v>0</v>
      </c>
      <c r="G1846" s="146"/>
      <c r="H1846" s="132"/>
      <c r="I1846" s="118" t="e">
        <f>VLOOKUP(H1846,Presupuesto!$B$11:$C$565,2,0)</f>
        <v>#N/A</v>
      </c>
      <c r="J1846" s="88" t="str">
        <f t="shared" si="88"/>
        <v>Lo Esencial de la Reforma Universitaria</v>
      </c>
      <c r="K1846" s="88" t="s">
        <v>720</v>
      </c>
    </row>
    <row r="1847" spans="2:11" hidden="1" x14ac:dyDescent="0.25">
      <c r="B1847" s="254"/>
      <c r="C1847" s="131"/>
      <c r="D1847" s="137"/>
      <c r="E1847" s="108"/>
      <c r="F1847" s="87">
        <f t="shared" si="87"/>
        <v>0</v>
      </c>
      <c r="G1847" s="146"/>
      <c r="H1847" s="132"/>
      <c r="I1847" s="118" t="e">
        <f>VLOOKUP(H1847,Presupuesto!$B$11:$C$565,2,0)</f>
        <v>#N/A</v>
      </c>
      <c r="J1847" s="88" t="str">
        <f t="shared" si="88"/>
        <v>Lo Esencial de la Reforma Universitaria</v>
      </c>
      <c r="K1847" s="88" t="s">
        <v>720</v>
      </c>
    </row>
    <row r="1848" spans="2:11" hidden="1" x14ac:dyDescent="0.25">
      <c r="B1848" s="254"/>
      <c r="C1848" s="131"/>
      <c r="D1848" s="137"/>
      <c r="E1848" s="108"/>
      <c r="F1848" s="87">
        <f t="shared" si="87"/>
        <v>0</v>
      </c>
      <c r="G1848" s="146"/>
      <c r="H1848" s="132"/>
      <c r="I1848" s="118" t="e">
        <f>VLOOKUP(H1848,Presupuesto!$B$11:$C$565,2,0)</f>
        <v>#N/A</v>
      </c>
      <c r="J1848" s="88" t="str">
        <f t="shared" si="88"/>
        <v>Lo Esencial de la Reforma Universitaria</v>
      </c>
      <c r="K1848" s="88" t="s">
        <v>720</v>
      </c>
    </row>
    <row r="1849" spans="2:11" hidden="1" x14ac:dyDescent="0.25">
      <c r="B1849" s="254"/>
      <c r="C1849" s="131"/>
      <c r="D1849" s="137"/>
      <c r="E1849" s="108"/>
      <c r="F1849" s="87">
        <f t="shared" si="87"/>
        <v>0</v>
      </c>
      <c r="G1849" s="146"/>
      <c r="H1849" s="132"/>
      <c r="I1849" s="118" t="e">
        <f>VLOOKUP(H1849,Presupuesto!$B$11:$C$565,2,0)</f>
        <v>#N/A</v>
      </c>
      <c r="J1849" s="88" t="str">
        <f t="shared" si="88"/>
        <v>Lo Esencial de la Reforma Universitaria</v>
      </c>
      <c r="K1849" s="88" t="s">
        <v>720</v>
      </c>
    </row>
    <row r="1850" spans="2:11" hidden="1" x14ac:dyDescent="0.25">
      <c r="B1850" s="254"/>
      <c r="C1850" s="131"/>
      <c r="D1850" s="137"/>
      <c r="E1850" s="108"/>
      <c r="F1850" s="87">
        <f t="shared" si="87"/>
        <v>0</v>
      </c>
      <c r="G1850" s="146"/>
      <c r="H1850" s="132"/>
      <c r="I1850" s="118" t="e">
        <f>VLOOKUP(H1850,Presupuesto!$B$11:$C$565,2,0)</f>
        <v>#N/A</v>
      </c>
      <c r="J1850" s="88" t="str">
        <f t="shared" si="88"/>
        <v>Lo Esencial de la Reforma Universitaria</v>
      </c>
      <c r="K1850" s="88" t="s">
        <v>720</v>
      </c>
    </row>
    <row r="1851" spans="2:11" hidden="1" x14ac:dyDescent="0.25">
      <c r="B1851" s="254"/>
      <c r="C1851" s="131"/>
      <c r="D1851" s="137"/>
      <c r="E1851" s="108"/>
      <c r="F1851" s="87">
        <f t="shared" si="87"/>
        <v>0</v>
      </c>
      <c r="G1851" s="146"/>
      <c r="H1851" s="132"/>
      <c r="I1851" s="118" t="e">
        <f>VLOOKUP(H1851,Presupuesto!$B$11:$C$565,2,0)</f>
        <v>#N/A</v>
      </c>
      <c r="J1851" s="88" t="str">
        <f t="shared" si="88"/>
        <v>Lo Esencial de la Reforma Universitaria</v>
      </c>
      <c r="K1851" s="88" t="s">
        <v>720</v>
      </c>
    </row>
    <row r="1852" spans="2:11" hidden="1" x14ac:dyDescent="0.25">
      <c r="B1852" s="254"/>
      <c r="C1852" s="133"/>
      <c r="D1852" s="137"/>
      <c r="E1852" s="108"/>
      <c r="F1852" s="87">
        <f t="shared" si="87"/>
        <v>0</v>
      </c>
      <c r="G1852" s="146"/>
      <c r="H1852" s="134"/>
      <c r="I1852" s="118" t="e">
        <f>VLOOKUP(H1852,Presupuesto!$B$11:$C$565,2,0)</f>
        <v>#N/A</v>
      </c>
      <c r="J1852" s="88" t="str">
        <f t="shared" si="88"/>
        <v>Lo Esencial de la Reforma Universitaria</v>
      </c>
      <c r="K1852" s="88" t="s">
        <v>732</v>
      </c>
    </row>
    <row r="1853" spans="2:11" hidden="1" x14ac:dyDescent="0.25">
      <c r="B1853" s="254"/>
      <c r="C1853" s="133"/>
      <c r="D1853" s="137"/>
      <c r="E1853" s="108"/>
      <c r="F1853" s="87">
        <f t="shared" si="87"/>
        <v>0</v>
      </c>
      <c r="G1853" s="146"/>
      <c r="H1853" s="134"/>
      <c r="I1853" s="118" t="e">
        <f>VLOOKUP(H1853,Presupuesto!$B$11:$C$565,2,0)</f>
        <v>#N/A</v>
      </c>
      <c r="J1853" s="88" t="str">
        <f t="shared" si="88"/>
        <v>Lo Esencial de la Reforma Universitaria</v>
      </c>
      <c r="K1853" s="88" t="s">
        <v>720</v>
      </c>
    </row>
    <row r="1854" spans="2:11" hidden="1" x14ac:dyDescent="0.25">
      <c r="B1854" s="254"/>
      <c r="C1854" s="133"/>
      <c r="D1854" s="137"/>
      <c r="E1854" s="108"/>
      <c r="F1854" s="87">
        <f t="shared" si="87"/>
        <v>0</v>
      </c>
      <c r="G1854" s="146"/>
      <c r="H1854" s="134"/>
      <c r="I1854" s="118" t="e">
        <f>VLOOKUP(H1854,Presupuesto!$B$11:$C$565,2,0)</f>
        <v>#N/A</v>
      </c>
      <c r="J1854" s="88" t="str">
        <f t="shared" si="88"/>
        <v>Lo Esencial de la Reforma Universitaria</v>
      </c>
      <c r="K1854" s="88" t="s">
        <v>720</v>
      </c>
    </row>
    <row r="1855" spans="2:11" hidden="1" x14ac:dyDescent="0.25">
      <c r="B1855" s="254"/>
      <c r="C1855" s="133"/>
      <c r="D1855" s="137"/>
      <c r="E1855" s="108"/>
      <c r="F1855" s="87">
        <f t="shared" si="87"/>
        <v>0</v>
      </c>
      <c r="G1855" s="146"/>
      <c r="H1855" s="134"/>
      <c r="I1855" s="118" t="e">
        <f>VLOOKUP(H1855,Presupuesto!$B$11:$C$565,2,0)</f>
        <v>#N/A</v>
      </c>
      <c r="J1855" s="88" t="str">
        <f t="shared" si="88"/>
        <v>Lo Esencial de la Reforma Universitaria</v>
      </c>
      <c r="K1855" s="88" t="s">
        <v>720</v>
      </c>
    </row>
    <row r="1856" spans="2:11" ht="15.75" hidden="1" thickBot="1" x14ac:dyDescent="0.3">
      <c r="B1856" s="254"/>
      <c r="C1856" s="135"/>
      <c r="D1856" s="145"/>
      <c r="E1856" s="93"/>
      <c r="F1856" s="95">
        <f t="shared" si="87"/>
        <v>0</v>
      </c>
      <c r="G1856" s="147"/>
      <c r="H1856" s="136"/>
      <c r="I1856" s="120" t="e">
        <f>VLOOKUP(H1856,Presupuesto!$B$11:$C$565,2,0)</f>
        <v>#N/A</v>
      </c>
      <c r="J1856" s="96" t="str">
        <f t="shared" si="88"/>
        <v>Lo Esencial de la Reforma Universitaria</v>
      </c>
      <c r="K1856" s="113" t="s">
        <v>719</v>
      </c>
    </row>
    <row r="1857" spans="2:11" x14ac:dyDescent="0.25">
      <c r="B1857" s="254"/>
      <c r="C1857" s="254"/>
      <c r="D1857" s="254"/>
      <c r="E1857" s="254"/>
      <c r="F1857" s="254"/>
      <c r="G1857" s="243"/>
      <c r="H1857" s="254"/>
      <c r="I1857" s="254"/>
      <c r="J1857" s="254"/>
      <c r="K1857" s="254"/>
    </row>
    <row r="1858" spans="2:11" ht="15.75" thickBot="1" x14ac:dyDescent="0.3">
      <c r="B1858" s="254"/>
      <c r="C1858" s="254"/>
      <c r="D1858" s="254"/>
      <c r="E1858" s="254"/>
      <c r="F1858" s="565"/>
      <c r="G1858" s="81"/>
      <c r="H1858" s="82"/>
      <c r="I1858" s="82"/>
      <c r="J1858" s="254"/>
      <c r="K1858" s="254"/>
    </row>
    <row r="1859" spans="2:11" ht="15.75" thickBot="1" x14ac:dyDescent="0.3">
      <c r="B1859" s="254"/>
      <c r="C1859" s="143" t="s">
        <v>1385</v>
      </c>
      <c r="D1859" s="231">
        <f>SUM(F1866:F1900)</f>
        <v>1532620</v>
      </c>
      <c r="E1859" s="254"/>
      <c r="F1859" s="562"/>
      <c r="G1859" s="72"/>
      <c r="H1859" s="68"/>
      <c r="I1859" s="68"/>
      <c r="J1859" s="254"/>
      <c r="K1859" s="254"/>
    </row>
    <row r="1860" spans="2:11" x14ac:dyDescent="0.25">
      <c r="B1860" s="254"/>
      <c r="C1860" s="68"/>
      <c r="D1860" s="31"/>
      <c r="E1860" s="84"/>
      <c r="F1860" s="564"/>
      <c r="G1860" s="84"/>
      <c r="H1860" s="69"/>
      <c r="I1860" s="69"/>
      <c r="J1860" s="69"/>
      <c r="K1860" s="102"/>
    </row>
    <row r="1861" spans="2:11" x14ac:dyDescent="0.25">
      <c r="B1861" s="254"/>
      <c r="C1861" s="68"/>
      <c r="D1861" s="31"/>
      <c r="E1861" s="84"/>
      <c r="F1861" s="84"/>
      <c r="G1861" s="84"/>
      <c r="H1861" s="69"/>
      <c r="I1861" s="69"/>
      <c r="J1861" s="69"/>
      <c r="K1861" s="102"/>
    </row>
    <row r="1862" spans="2:11" ht="15.75" x14ac:dyDescent="0.25">
      <c r="B1862" s="254"/>
      <c r="C1862" s="172" t="s">
        <v>1309</v>
      </c>
      <c r="D1862" s="230" t="s">
        <v>1509</v>
      </c>
      <c r="E1862" s="84"/>
      <c r="F1862" s="84"/>
      <c r="G1862" s="84"/>
      <c r="H1862" s="69"/>
      <c r="I1862" s="69"/>
      <c r="J1862" s="69"/>
      <c r="K1862" s="102"/>
    </row>
    <row r="1863" spans="2:11" ht="18.75" x14ac:dyDescent="0.25">
      <c r="B1863" s="254"/>
      <c r="C1863" s="173" t="str">
        <f>IFERROR(VLOOKUP(D1862,'1. Desarrollo e Innov. Curricu.'!$F:$G,2,FALSE),IFERROR(VLOOKUP(D1862,'2. Investigación Científica'!$F:$G,2,FALSE),IFERROR(VLOOKUP(D1862,'3. Vinculación Univ. Sociedad'!$F:$G,2,FALSE),IFERROR(VLOOKUP(D1862,'4. Docencia y Profesorado Univ.'!$F:$G,2,FALSE),IFERROR(VLOOKUP(D1862,'5. Estudiantes y Graduados'!$F:$G,2,FALSE),IFERROR(VLOOKUP(D1862,'11. Gestion Administrativa'!$F:$G,2,FALSE),IFERROR(VLOOKUP(D1862,'13. Gestión Académica'!$F:$G,2,FALSE),IFERROR(VLOOKUP(D1862,'9. Asegura. de la Calid. y M'!$F:$G,2,FALSE),IFERROR(VLOOKUP(D1862,'6. Gestión del Conocimiento'!$F:$G,2,FALSE),IFERROR(VLOOKUP(D1862,'15. Gobernabilidad y Proceso...'!$F:$G,2,FALSE),IFERROR(VLOOKUP(D1862,'12. Gestión del Talento Humano'!$F:$G,2,FALSE),IFERROR(VLOOKUP(D1862,'14. Internacional... de la E.S.'!$F:$G,2,FALSE),IFERROR(VLOOKUP(D1862,'10. Posgrado'!$F:$G,2,FALSE),IFERROR(VLOOKUP(D1862,'17. Gestión TIC'!$F:$G,2,FALSE),IFERROR(VLOOKUP(D1862,'16. Desa. del Sistema Educ.Sup.'!$F:$G,2,FALSE),IFERROR(VLOOKUP(D1862,'8. Cultura de Inno. Insti...'!$F:$G,2,FALSE),VLOOKUP(D1862,'7. Lo Esencial de la Reforma U.'!$F:$G,2,0)))))))))))))))))</f>
        <v xml:space="preserve">1. Ofrecer educación no formal y continua en las 7 unidades académicas (1 programa funcionando en cada una), recursos y equipo necesario para el desarrollo de los mismos. </v>
      </c>
      <c r="D1863" s="31"/>
      <c r="E1863" s="84"/>
      <c r="F1863" s="84"/>
      <c r="G1863" s="84"/>
      <c r="H1863" s="69"/>
      <c r="I1863" s="69"/>
      <c r="J1863" s="69"/>
      <c r="K1863" s="102"/>
    </row>
    <row r="1864" spans="2:11" ht="15.75" thickBot="1" x14ac:dyDescent="0.3">
      <c r="B1864" s="254"/>
      <c r="C1864" s="254"/>
      <c r="D1864" s="254"/>
      <c r="E1864" s="254"/>
      <c r="F1864" s="84"/>
      <c r="G1864" s="69"/>
      <c r="H1864" s="69"/>
      <c r="I1864" s="69"/>
      <c r="J1864" s="254"/>
      <c r="K1864" s="254"/>
    </row>
    <row r="1865" spans="2:11" ht="30.75" thickBot="1" x14ac:dyDescent="0.3">
      <c r="B1865" s="254"/>
      <c r="C1865" s="117" t="s">
        <v>1311</v>
      </c>
      <c r="D1865" s="117" t="s">
        <v>99</v>
      </c>
      <c r="E1865" s="124" t="s">
        <v>1313</v>
      </c>
      <c r="F1865" s="123" t="s">
        <v>1314</v>
      </c>
      <c r="G1865" s="121" t="s">
        <v>1315</v>
      </c>
      <c r="H1865" s="124" t="s">
        <v>1316</v>
      </c>
      <c r="I1865" s="121" t="s">
        <v>711</v>
      </c>
      <c r="J1865" s="121" t="s">
        <v>1317</v>
      </c>
      <c r="K1865" s="121" t="s">
        <v>1318</v>
      </c>
    </row>
    <row r="1866" spans="2:11" hidden="1" x14ac:dyDescent="0.25">
      <c r="B1866" s="254"/>
      <c r="C1866" s="183" t="s">
        <v>1284</v>
      </c>
      <c r="D1866" s="184"/>
      <c r="E1866" s="182">
        <f>HLOOKUP(C1866,$AH$2:$BU$3,2,0)</f>
        <v>620</v>
      </c>
      <c r="F1866" s="87">
        <f t="shared" ref="F1866:F1900" si="89">D1866*E1866</f>
        <v>0</v>
      </c>
      <c r="G1866" s="146"/>
      <c r="H1866" s="130"/>
      <c r="I1866" s="118" t="e">
        <f>VLOOKUP(H1866,Presupuesto!$B$11:$C$565,2,0)</f>
        <v>#N/A</v>
      </c>
      <c r="J1866" s="181" t="s">
        <v>49</v>
      </c>
      <c r="K1866" s="88" t="s">
        <v>719</v>
      </c>
    </row>
    <row r="1867" spans="2:11" x14ac:dyDescent="0.25">
      <c r="B1867" s="254"/>
      <c r="C1867" s="129" t="s">
        <v>2977</v>
      </c>
      <c r="D1867" s="144">
        <v>10</v>
      </c>
      <c r="E1867" s="112">
        <v>150000</v>
      </c>
      <c r="F1867" s="87">
        <f t="shared" si="89"/>
        <v>1500000</v>
      </c>
      <c r="G1867" s="146" t="s">
        <v>712</v>
      </c>
      <c r="H1867" s="130" t="s">
        <v>323</v>
      </c>
      <c r="I1867" s="118" t="str">
        <f>VLOOKUP(H1867,Presupuesto!$B$11:$C$565,2,0)</f>
        <v>OTROS SERVICIOS COMERCIALES Y FINANCIEROS</v>
      </c>
      <c r="J1867" s="88" t="s">
        <v>49</v>
      </c>
      <c r="K1867" s="88" t="s">
        <v>720</v>
      </c>
    </row>
    <row r="1868" spans="2:11" x14ac:dyDescent="0.25">
      <c r="B1868" s="254"/>
      <c r="C1868" s="129" t="s">
        <v>2978</v>
      </c>
      <c r="D1868" s="144">
        <v>30</v>
      </c>
      <c r="E1868" s="112">
        <v>250</v>
      </c>
      <c r="F1868" s="87">
        <f t="shared" si="89"/>
        <v>7500</v>
      </c>
      <c r="G1868" s="146" t="s">
        <v>712</v>
      </c>
      <c r="H1868" s="130" t="s">
        <v>307</v>
      </c>
      <c r="I1868" s="118" t="str">
        <f>VLOOKUP(H1868,Presupuesto!$B$11:$C$565,2,0)</f>
        <v>SERVICIOS DE IMPRENTA PUBLIC.Y REPRODUCCION</v>
      </c>
      <c r="J1868" s="88" t="s">
        <v>49</v>
      </c>
      <c r="K1868" s="88" t="s">
        <v>720</v>
      </c>
    </row>
    <row r="1869" spans="2:11" x14ac:dyDescent="0.25">
      <c r="B1869" s="254"/>
      <c r="C1869" s="129" t="s">
        <v>2979</v>
      </c>
      <c r="D1869" s="144">
        <v>200</v>
      </c>
      <c r="E1869" s="112">
        <v>50</v>
      </c>
      <c r="F1869" s="87">
        <f t="shared" si="89"/>
        <v>10000</v>
      </c>
      <c r="G1869" s="146" t="s">
        <v>712</v>
      </c>
      <c r="H1869" s="130" t="s">
        <v>307</v>
      </c>
      <c r="I1869" s="118" t="str">
        <f>VLOOKUP(H1869,Presupuesto!$B$11:$C$565,2,0)</f>
        <v>SERVICIOS DE IMPRENTA PUBLIC.Y REPRODUCCION</v>
      </c>
      <c r="J1869" s="88" t="s">
        <v>49</v>
      </c>
      <c r="K1869" s="88" t="s">
        <v>720</v>
      </c>
    </row>
    <row r="1870" spans="2:11" x14ac:dyDescent="0.25">
      <c r="B1870" s="254"/>
      <c r="C1870" s="129" t="s">
        <v>1393</v>
      </c>
      <c r="D1870" s="144">
        <v>252</v>
      </c>
      <c r="E1870" s="112">
        <v>60</v>
      </c>
      <c r="F1870" s="87">
        <f t="shared" si="89"/>
        <v>15120</v>
      </c>
      <c r="G1870" s="146" t="s">
        <v>712</v>
      </c>
      <c r="H1870" s="130" t="s">
        <v>361</v>
      </c>
      <c r="I1870" s="118" t="str">
        <f>VLOOKUP(H1870,Presupuesto!$B$11:$C$565,2,0)</f>
        <v>ALIMENTOS B EBIDAS PARA PERSONAS</v>
      </c>
      <c r="J1870" s="88" t="s">
        <v>49</v>
      </c>
      <c r="K1870" s="88" t="s">
        <v>720</v>
      </c>
    </row>
    <row r="1871" spans="2:11" hidden="1" x14ac:dyDescent="0.25">
      <c r="B1871" s="254"/>
      <c r="C1871" s="129"/>
      <c r="D1871" s="144"/>
      <c r="E1871" s="112"/>
      <c r="F1871" s="87">
        <f t="shared" si="89"/>
        <v>0</v>
      </c>
      <c r="G1871" s="146"/>
      <c r="H1871" s="130"/>
      <c r="I1871" s="118" t="e">
        <f>VLOOKUP(H1871,Presupuesto!$B$11:$C$565,2,0)</f>
        <v>#N/A</v>
      </c>
      <c r="J1871" s="88" t="str">
        <f t="shared" ref="J1871:J1900" si="90">$J$854</f>
        <v>Lo Esencial de la Reforma Universitaria</v>
      </c>
      <c r="K1871" s="88" t="s">
        <v>729</v>
      </c>
    </row>
    <row r="1872" spans="2:11" hidden="1" x14ac:dyDescent="0.25">
      <c r="B1872" s="254"/>
      <c r="C1872" s="129"/>
      <c r="D1872" s="144"/>
      <c r="E1872" s="112"/>
      <c r="F1872" s="87">
        <f t="shared" si="89"/>
        <v>0</v>
      </c>
      <c r="G1872" s="146"/>
      <c r="H1872" s="130"/>
      <c r="I1872" s="118" t="e">
        <f>VLOOKUP(H1872,Presupuesto!$B$11:$C$565,2,0)</f>
        <v>#N/A</v>
      </c>
      <c r="J1872" s="88" t="str">
        <f t="shared" si="90"/>
        <v>Lo Esencial de la Reforma Universitaria</v>
      </c>
      <c r="K1872" s="88" t="s">
        <v>720</v>
      </c>
    </row>
    <row r="1873" spans="2:11" hidden="1" x14ac:dyDescent="0.25">
      <c r="B1873" s="254"/>
      <c r="C1873" s="129"/>
      <c r="D1873" s="144"/>
      <c r="E1873" s="112"/>
      <c r="F1873" s="87">
        <f t="shared" si="89"/>
        <v>0</v>
      </c>
      <c r="G1873" s="146"/>
      <c r="H1873" s="130"/>
      <c r="I1873" s="118" t="e">
        <f>VLOOKUP(H1873,Presupuesto!$B$11:$C$565,2,0)</f>
        <v>#N/A</v>
      </c>
      <c r="J1873" s="88" t="str">
        <f t="shared" si="90"/>
        <v>Lo Esencial de la Reforma Universitaria</v>
      </c>
      <c r="K1873" s="88" t="s">
        <v>720</v>
      </c>
    </row>
    <row r="1874" spans="2:11" hidden="1" x14ac:dyDescent="0.25">
      <c r="B1874" s="254"/>
      <c r="C1874" s="129"/>
      <c r="D1874" s="144"/>
      <c r="E1874" s="112"/>
      <c r="F1874" s="87">
        <f t="shared" si="89"/>
        <v>0</v>
      </c>
      <c r="G1874" s="146"/>
      <c r="H1874" s="130"/>
      <c r="I1874" s="118" t="e">
        <f>VLOOKUP(H1874,Presupuesto!$B$11:$C$565,2,0)</f>
        <v>#N/A</v>
      </c>
      <c r="J1874" s="88" t="str">
        <f t="shared" si="90"/>
        <v>Lo Esencial de la Reforma Universitaria</v>
      </c>
      <c r="K1874" s="88" t="s">
        <v>720</v>
      </c>
    </row>
    <row r="1875" spans="2:11" hidden="1" x14ac:dyDescent="0.25">
      <c r="B1875" s="254"/>
      <c r="C1875" s="129"/>
      <c r="D1875" s="144"/>
      <c r="E1875" s="112"/>
      <c r="F1875" s="87">
        <f t="shared" si="89"/>
        <v>0</v>
      </c>
      <c r="G1875" s="146"/>
      <c r="H1875" s="130"/>
      <c r="I1875" s="118" t="e">
        <f>VLOOKUP(H1875,Presupuesto!$B$11:$C$565,2,0)</f>
        <v>#N/A</v>
      </c>
      <c r="J1875" s="88" t="str">
        <f t="shared" si="90"/>
        <v>Lo Esencial de la Reforma Universitaria</v>
      </c>
      <c r="K1875" s="88" t="s">
        <v>720</v>
      </c>
    </row>
    <row r="1876" spans="2:11" hidden="1" x14ac:dyDescent="0.25">
      <c r="B1876" s="254"/>
      <c r="C1876" s="129"/>
      <c r="D1876" s="144"/>
      <c r="E1876" s="112"/>
      <c r="F1876" s="87">
        <f t="shared" si="89"/>
        <v>0</v>
      </c>
      <c r="G1876" s="146"/>
      <c r="H1876" s="130"/>
      <c r="I1876" s="118" t="e">
        <f>VLOOKUP(H1876,Presupuesto!$B$11:$C$565,2,0)</f>
        <v>#N/A</v>
      </c>
      <c r="J1876" s="88" t="str">
        <f t="shared" si="90"/>
        <v>Lo Esencial de la Reforma Universitaria</v>
      </c>
      <c r="K1876" s="88" t="s">
        <v>720</v>
      </c>
    </row>
    <row r="1877" spans="2:11" hidden="1" x14ac:dyDescent="0.25">
      <c r="B1877" s="254"/>
      <c r="C1877" s="129"/>
      <c r="D1877" s="144"/>
      <c r="E1877" s="112"/>
      <c r="F1877" s="87">
        <f t="shared" si="89"/>
        <v>0</v>
      </c>
      <c r="G1877" s="146"/>
      <c r="H1877" s="130"/>
      <c r="I1877" s="118" t="e">
        <f>VLOOKUP(H1877,Presupuesto!$B$11:$C$565,2,0)</f>
        <v>#N/A</v>
      </c>
      <c r="J1877" s="88" t="str">
        <f t="shared" si="90"/>
        <v>Lo Esencial de la Reforma Universitaria</v>
      </c>
      <c r="K1877" s="88" t="s">
        <v>720</v>
      </c>
    </row>
    <row r="1878" spans="2:11" hidden="1" x14ac:dyDescent="0.25">
      <c r="B1878" s="254"/>
      <c r="C1878" s="129"/>
      <c r="D1878" s="144"/>
      <c r="E1878" s="112"/>
      <c r="F1878" s="87">
        <f t="shared" si="89"/>
        <v>0</v>
      </c>
      <c r="G1878" s="146"/>
      <c r="H1878" s="130"/>
      <c r="I1878" s="118" t="e">
        <f>VLOOKUP(H1878,Presupuesto!$B$11:$C$565,2,0)</f>
        <v>#N/A</v>
      </c>
      <c r="J1878" s="88" t="str">
        <f t="shared" si="90"/>
        <v>Lo Esencial de la Reforma Universitaria</v>
      </c>
      <c r="K1878" s="88" t="s">
        <v>720</v>
      </c>
    </row>
    <row r="1879" spans="2:11" hidden="1" x14ac:dyDescent="0.25">
      <c r="B1879" s="254"/>
      <c r="C1879" s="129"/>
      <c r="D1879" s="144"/>
      <c r="E1879" s="112"/>
      <c r="F1879" s="87">
        <f t="shared" si="89"/>
        <v>0</v>
      </c>
      <c r="G1879" s="146"/>
      <c r="H1879" s="130"/>
      <c r="I1879" s="118" t="e">
        <f>VLOOKUP(H1879,Presupuesto!$B$11:$C$565,2,0)</f>
        <v>#N/A</v>
      </c>
      <c r="J1879" s="88" t="str">
        <f t="shared" si="90"/>
        <v>Lo Esencial de la Reforma Universitaria</v>
      </c>
      <c r="K1879" s="88" t="s">
        <v>720</v>
      </c>
    </row>
    <row r="1880" spans="2:11" hidden="1" x14ac:dyDescent="0.25">
      <c r="B1880" s="254"/>
      <c r="C1880" s="129"/>
      <c r="D1880" s="144"/>
      <c r="E1880" s="112"/>
      <c r="F1880" s="87">
        <f t="shared" si="89"/>
        <v>0</v>
      </c>
      <c r="G1880" s="146"/>
      <c r="H1880" s="130"/>
      <c r="I1880" s="118" t="e">
        <f>VLOOKUP(H1880,Presupuesto!$B$11:$C$565,2,0)</f>
        <v>#N/A</v>
      </c>
      <c r="J1880" s="88" t="str">
        <f t="shared" si="90"/>
        <v>Lo Esencial de la Reforma Universitaria</v>
      </c>
      <c r="K1880" s="88" t="s">
        <v>720</v>
      </c>
    </row>
    <row r="1881" spans="2:11" hidden="1" x14ac:dyDescent="0.25">
      <c r="B1881" s="254"/>
      <c r="C1881" s="129"/>
      <c r="D1881" s="144"/>
      <c r="E1881" s="112"/>
      <c r="F1881" s="87">
        <f t="shared" si="89"/>
        <v>0</v>
      </c>
      <c r="G1881" s="146"/>
      <c r="H1881" s="130"/>
      <c r="I1881" s="118" t="e">
        <f>VLOOKUP(H1881,Presupuesto!$B$11:$C$565,2,0)</f>
        <v>#N/A</v>
      </c>
      <c r="J1881" s="88" t="str">
        <f t="shared" si="90"/>
        <v>Lo Esencial de la Reforma Universitaria</v>
      </c>
      <c r="K1881" s="88" t="s">
        <v>720</v>
      </c>
    </row>
    <row r="1882" spans="2:11" hidden="1" x14ac:dyDescent="0.25">
      <c r="B1882" s="254"/>
      <c r="C1882" s="129"/>
      <c r="D1882" s="144"/>
      <c r="E1882" s="112"/>
      <c r="F1882" s="87">
        <f t="shared" si="89"/>
        <v>0</v>
      </c>
      <c r="G1882" s="146"/>
      <c r="H1882" s="130"/>
      <c r="I1882" s="118" t="e">
        <f>VLOOKUP(H1882,Presupuesto!$B$11:$C$565,2,0)</f>
        <v>#N/A</v>
      </c>
      <c r="J1882" s="88" t="str">
        <f t="shared" si="90"/>
        <v>Lo Esencial de la Reforma Universitaria</v>
      </c>
      <c r="K1882" s="88" t="s">
        <v>720</v>
      </c>
    </row>
    <row r="1883" spans="2:11" hidden="1" x14ac:dyDescent="0.25">
      <c r="B1883" s="254"/>
      <c r="C1883" s="129"/>
      <c r="D1883" s="144"/>
      <c r="E1883" s="112"/>
      <c r="F1883" s="87">
        <f t="shared" si="89"/>
        <v>0</v>
      </c>
      <c r="G1883" s="146"/>
      <c r="H1883" s="130"/>
      <c r="I1883" s="118" t="e">
        <f>VLOOKUP(H1883,Presupuesto!$B$11:$C$565,2,0)</f>
        <v>#N/A</v>
      </c>
      <c r="J1883" s="88" t="str">
        <f t="shared" si="90"/>
        <v>Lo Esencial de la Reforma Universitaria</v>
      </c>
      <c r="K1883" s="88" t="s">
        <v>720</v>
      </c>
    </row>
    <row r="1884" spans="2:11" hidden="1" x14ac:dyDescent="0.25">
      <c r="B1884" s="254"/>
      <c r="C1884" s="129"/>
      <c r="D1884" s="144"/>
      <c r="E1884" s="112"/>
      <c r="F1884" s="87">
        <f t="shared" si="89"/>
        <v>0</v>
      </c>
      <c r="G1884" s="146"/>
      <c r="H1884" s="130"/>
      <c r="I1884" s="118" t="e">
        <f>VLOOKUP(H1884,Presupuesto!$B$11:$C$565,2,0)</f>
        <v>#N/A</v>
      </c>
      <c r="J1884" s="88" t="str">
        <f t="shared" si="90"/>
        <v>Lo Esencial de la Reforma Universitaria</v>
      </c>
      <c r="K1884" s="88" t="s">
        <v>720</v>
      </c>
    </row>
    <row r="1885" spans="2:11" hidden="1" x14ac:dyDescent="0.25">
      <c r="B1885" s="254"/>
      <c r="C1885" s="129"/>
      <c r="D1885" s="144"/>
      <c r="E1885" s="112"/>
      <c r="F1885" s="87">
        <f t="shared" si="89"/>
        <v>0</v>
      </c>
      <c r="G1885" s="146"/>
      <c r="H1885" s="130"/>
      <c r="I1885" s="118" t="e">
        <f>VLOOKUP(H1885,Presupuesto!$B$11:$C$565,2,0)</f>
        <v>#N/A</v>
      </c>
      <c r="J1885" s="88" t="str">
        <f t="shared" si="90"/>
        <v>Lo Esencial de la Reforma Universitaria</v>
      </c>
      <c r="K1885" s="88" t="s">
        <v>720</v>
      </c>
    </row>
    <row r="1886" spans="2:11" hidden="1" x14ac:dyDescent="0.25">
      <c r="B1886" s="254"/>
      <c r="C1886" s="129"/>
      <c r="D1886" s="144"/>
      <c r="E1886" s="112"/>
      <c r="F1886" s="87">
        <f t="shared" si="89"/>
        <v>0</v>
      </c>
      <c r="G1886" s="146"/>
      <c r="H1886" s="130"/>
      <c r="I1886" s="118" t="e">
        <f>VLOOKUP(H1886,Presupuesto!$B$11:$C$565,2,0)</f>
        <v>#N/A</v>
      </c>
      <c r="J1886" s="88" t="str">
        <f t="shared" si="90"/>
        <v>Lo Esencial de la Reforma Universitaria</v>
      </c>
      <c r="K1886" s="88" t="s">
        <v>720</v>
      </c>
    </row>
    <row r="1887" spans="2:11" hidden="1" x14ac:dyDescent="0.25">
      <c r="B1887" s="254"/>
      <c r="C1887" s="129"/>
      <c r="D1887" s="144"/>
      <c r="E1887" s="112"/>
      <c r="F1887" s="87">
        <f t="shared" si="89"/>
        <v>0</v>
      </c>
      <c r="G1887" s="146"/>
      <c r="H1887" s="130"/>
      <c r="I1887" s="118" t="e">
        <f>VLOOKUP(H1887,Presupuesto!$B$11:$C$565,2,0)</f>
        <v>#N/A</v>
      </c>
      <c r="J1887" s="88" t="str">
        <f t="shared" si="90"/>
        <v>Lo Esencial de la Reforma Universitaria</v>
      </c>
      <c r="K1887" s="88" t="s">
        <v>720</v>
      </c>
    </row>
    <row r="1888" spans="2:11" hidden="1" x14ac:dyDescent="0.25">
      <c r="B1888" s="254"/>
      <c r="C1888" s="131"/>
      <c r="D1888" s="137"/>
      <c r="E1888" s="108"/>
      <c r="F1888" s="87">
        <f t="shared" si="89"/>
        <v>0</v>
      </c>
      <c r="G1888" s="146"/>
      <c r="H1888" s="132"/>
      <c r="I1888" s="118" t="e">
        <f>VLOOKUP(H1888,Presupuesto!$B$11:$C$565,2,0)</f>
        <v>#N/A</v>
      </c>
      <c r="J1888" s="88" t="str">
        <f t="shared" si="90"/>
        <v>Lo Esencial de la Reforma Universitaria</v>
      </c>
      <c r="K1888" s="88" t="s">
        <v>720</v>
      </c>
    </row>
    <row r="1889" spans="2:11" hidden="1" x14ac:dyDescent="0.25">
      <c r="B1889" s="254"/>
      <c r="C1889" s="131"/>
      <c r="D1889" s="137"/>
      <c r="E1889" s="108"/>
      <c r="F1889" s="87">
        <f t="shared" si="89"/>
        <v>0</v>
      </c>
      <c r="G1889" s="146"/>
      <c r="H1889" s="132"/>
      <c r="I1889" s="118" t="e">
        <f>VLOOKUP(H1889,Presupuesto!$B$11:$C$565,2,0)</f>
        <v>#N/A</v>
      </c>
      <c r="J1889" s="88" t="str">
        <f t="shared" si="90"/>
        <v>Lo Esencial de la Reforma Universitaria</v>
      </c>
      <c r="K1889" s="88" t="s">
        <v>720</v>
      </c>
    </row>
    <row r="1890" spans="2:11" hidden="1" x14ac:dyDescent="0.25">
      <c r="B1890" s="254"/>
      <c r="C1890" s="131"/>
      <c r="D1890" s="137"/>
      <c r="E1890" s="108"/>
      <c r="F1890" s="87">
        <f t="shared" si="89"/>
        <v>0</v>
      </c>
      <c r="G1890" s="146"/>
      <c r="H1890" s="132"/>
      <c r="I1890" s="118" t="e">
        <f>VLOOKUP(H1890,Presupuesto!$B$11:$C$565,2,0)</f>
        <v>#N/A</v>
      </c>
      <c r="J1890" s="88" t="str">
        <f t="shared" si="90"/>
        <v>Lo Esencial de la Reforma Universitaria</v>
      </c>
      <c r="K1890" s="88" t="s">
        <v>720</v>
      </c>
    </row>
    <row r="1891" spans="2:11" hidden="1" x14ac:dyDescent="0.25">
      <c r="B1891" s="254"/>
      <c r="C1891" s="131"/>
      <c r="D1891" s="137"/>
      <c r="E1891" s="108"/>
      <c r="F1891" s="87">
        <f t="shared" si="89"/>
        <v>0</v>
      </c>
      <c r="G1891" s="146"/>
      <c r="H1891" s="132"/>
      <c r="I1891" s="118" t="e">
        <f>VLOOKUP(H1891,Presupuesto!$B$11:$C$565,2,0)</f>
        <v>#N/A</v>
      </c>
      <c r="J1891" s="88" t="str">
        <f t="shared" si="90"/>
        <v>Lo Esencial de la Reforma Universitaria</v>
      </c>
      <c r="K1891" s="88" t="s">
        <v>720</v>
      </c>
    </row>
    <row r="1892" spans="2:11" hidden="1" x14ac:dyDescent="0.25">
      <c r="B1892" s="254"/>
      <c r="C1892" s="131"/>
      <c r="D1892" s="137"/>
      <c r="E1892" s="108"/>
      <c r="F1892" s="87">
        <f t="shared" si="89"/>
        <v>0</v>
      </c>
      <c r="G1892" s="146"/>
      <c r="H1892" s="132"/>
      <c r="I1892" s="118" t="e">
        <f>VLOOKUP(H1892,Presupuesto!$B$11:$C$565,2,0)</f>
        <v>#N/A</v>
      </c>
      <c r="J1892" s="88" t="str">
        <f t="shared" si="90"/>
        <v>Lo Esencial de la Reforma Universitaria</v>
      </c>
      <c r="K1892" s="88" t="s">
        <v>720</v>
      </c>
    </row>
    <row r="1893" spans="2:11" hidden="1" x14ac:dyDescent="0.25">
      <c r="B1893" s="254"/>
      <c r="C1893" s="131"/>
      <c r="D1893" s="137"/>
      <c r="E1893" s="108"/>
      <c r="F1893" s="87">
        <f t="shared" si="89"/>
        <v>0</v>
      </c>
      <c r="G1893" s="146"/>
      <c r="H1893" s="132"/>
      <c r="I1893" s="118" t="e">
        <f>VLOOKUP(H1893,Presupuesto!$B$11:$C$565,2,0)</f>
        <v>#N/A</v>
      </c>
      <c r="J1893" s="88" t="str">
        <f t="shared" si="90"/>
        <v>Lo Esencial de la Reforma Universitaria</v>
      </c>
      <c r="K1893" s="88" t="s">
        <v>720</v>
      </c>
    </row>
    <row r="1894" spans="2:11" hidden="1" x14ac:dyDescent="0.25">
      <c r="B1894" s="254"/>
      <c r="C1894" s="131"/>
      <c r="D1894" s="137"/>
      <c r="E1894" s="108"/>
      <c r="F1894" s="87">
        <f t="shared" si="89"/>
        <v>0</v>
      </c>
      <c r="G1894" s="146"/>
      <c r="H1894" s="132"/>
      <c r="I1894" s="118" t="e">
        <f>VLOOKUP(H1894,Presupuesto!$B$11:$C$565,2,0)</f>
        <v>#N/A</v>
      </c>
      <c r="J1894" s="88" t="str">
        <f t="shared" si="90"/>
        <v>Lo Esencial de la Reforma Universitaria</v>
      </c>
      <c r="K1894" s="88" t="s">
        <v>720</v>
      </c>
    </row>
    <row r="1895" spans="2:11" hidden="1" x14ac:dyDescent="0.25">
      <c r="B1895" s="254"/>
      <c r="C1895" s="131"/>
      <c r="D1895" s="137"/>
      <c r="E1895" s="108"/>
      <c r="F1895" s="87">
        <f t="shared" si="89"/>
        <v>0</v>
      </c>
      <c r="G1895" s="146"/>
      <c r="H1895" s="132"/>
      <c r="I1895" s="118" t="e">
        <f>VLOOKUP(H1895,Presupuesto!$B$11:$C$565,2,0)</f>
        <v>#N/A</v>
      </c>
      <c r="J1895" s="88" t="str">
        <f t="shared" si="90"/>
        <v>Lo Esencial de la Reforma Universitaria</v>
      </c>
      <c r="K1895" s="88" t="s">
        <v>720</v>
      </c>
    </row>
    <row r="1896" spans="2:11" hidden="1" x14ac:dyDescent="0.25">
      <c r="B1896" s="254"/>
      <c r="C1896" s="133"/>
      <c r="D1896" s="137"/>
      <c r="E1896" s="108"/>
      <c r="F1896" s="87">
        <f t="shared" si="89"/>
        <v>0</v>
      </c>
      <c r="G1896" s="146"/>
      <c r="H1896" s="134"/>
      <c r="I1896" s="118" t="e">
        <f>VLOOKUP(H1896,Presupuesto!$B$11:$C$565,2,0)</f>
        <v>#N/A</v>
      </c>
      <c r="J1896" s="88" t="str">
        <f t="shared" si="90"/>
        <v>Lo Esencial de la Reforma Universitaria</v>
      </c>
      <c r="K1896" s="88" t="s">
        <v>732</v>
      </c>
    </row>
    <row r="1897" spans="2:11" hidden="1" x14ac:dyDescent="0.25">
      <c r="B1897" s="254"/>
      <c r="C1897" s="133"/>
      <c r="D1897" s="137"/>
      <c r="E1897" s="108"/>
      <c r="F1897" s="87">
        <f t="shared" si="89"/>
        <v>0</v>
      </c>
      <c r="G1897" s="146"/>
      <c r="H1897" s="134"/>
      <c r="I1897" s="118" t="e">
        <f>VLOOKUP(H1897,Presupuesto!$B$11:$C$565,2,0)</f>
        <v>#N/A</v>
      </c>
      <c r="J1897" s="88" t="str">
        <f t="shared" si="90"/>
        <v>Lo Esencial de la Reforma Universitaria</v>
      </c>
      <c r="K1897" s="88" t="s">
        <v>720</v>
      </c>
    </row>
    <row r="1898" spans="2:11" hidden="1" x14ac:dyDescent="0.25">
      <c r="B1898" s="254"/>
      <c r="C1898" s="133"/>
      <c r="D1898" s="137"/>
      <c r="E1898" s="108"/>
      <c r="F1898" s="87">
        <f t="shared" si="89"/>
        <v>0</v>
      </c>
      <c r="G1898" s="146"/>
      <c r="H1898" s="134"/>
      <c r="I1898" s="118" t="e">
        <f>VLOOKUP(H1898,Presupuesto!$B$11:$C$565,2,0)</f>
        <v>#N/A</v>
      </c>
      <c r="J1898" s="88" t="str">
        <f t="shared" si="90"/>
        <v>Lo Esencial de la Reforma Universitaria</v>
      </c>
      <c r="K1898" s="88" t="s">
        <v>720</v>
      </c>
    </row>
    <row r="1899" spans="2:11" hidden="1" x14ac:dyDescent="0.25">
      <c r="B1899" s="254"/>
      <c r="C1899" s="133"/>
      <c r="D1899" s="137"/>
      <c r="E1899" s="108"/>
      <c r="F1899" s="87">
        <f t="shared" si="89"/>
        <v>0</v>
      </c>
      <c r="G1899" s="146"/>
      <c r="H1899" s="134"/>
      <c r="I1899" s="118" t="e">
        <f>VLOOKUP(H1899,Presupuesto!$B$11:$C$565,2,0)</f>
        <v>#N/A</v>
      </c>
      <c r="J1899" s="88" t="str">
        <f t="shared" si="90"/>
        <v>Lo Esencial de la Reforma Universitaria</v>
      </c>
      <c r="K1899" s="88" t="s">
        <v>720</v>
      </c>
    </row>
    <row r="1900" spans="2:11" ht="15.75" hidden="1" thickBot="1" x14ac:dyDescent="0.3">
      <c r="B1900" s="254"/>
      <c r="C1900" s="135"/>
      <c r="D1900" s="145"/>
      <c r="E1900" s="93"/>
      <c r="F1900" s="95">
        <f t="shared" si="89"/>
        <v>0</v>
      </c>
      <c r="G1900" s="147"/>
      <c r="H1900" s="136"/>
      <c r="I1900" s="120" t="e">
        <f>VLOOKUP(H1900,Presupuesto!$B$11:$C$565,2,0)</f>
        <v>#N/A</v>
      </c>
      <c r="J1900" s="96" t="str">
        <f t="shared" si="90"/>
        <v>Lo Esencial de la Reforma Universitaria</v>
      </c>
      <c r="K1900" s="113" t="s">
        <v>719</v>
      </c>
    </row>
    <row r="1902" spans="2:11" ht="15.75" thickBot="1" x14ac:dyDescent="0.3">
      <c r="B1902" s="254"/>
      <c r="C1902" s="254"/>
      <c r="D1902" s="254"/>
      <c r="E1902" s="254"/>
      <c r="F1902" s="254"/>
      <c r="G1902" s="243"/>
      <c r="H1902" s="254"/>
      <c r="I1902" s="254"/>
      <c r="J1902" s="254"/>
      <c r="K1902" s="254"/>
    </row>
    <row r="1903" spans="2:11" ht="15.75" thickBot="1" x14ac:dyDescent="0.3">
      <c r="B1903" s="254"/>
      <c r="C1903" s="143" t="s">
        <v>1385</v>
      </c>
      <c r="D1903" s="231">
        <f>SUM(F1910:F1944)</f>
        <v>0</v>
      </c>
      <c r="E1903" s="254"/>
      <c r="F1903" s="68"/>
      <c r="G1903" s="72"/>
      <c r="H1903" s="68"/>
      <c r="I1903" s="68"/>
      <c r="J1903" s="254"/>
      <c r="K1903" s="254"/>
    </row>
    <row r="1904" spans="2:11" x14ac:dyDescent="0.25">
      <c r="B1904" s="254"/>
      <c r="C1904" s="68"/>
      <c r="D1904" s="31"/>
      <c r="E1904" s="84"/>
      <c r="F1904" s="84"/>
      <c r="G1904" s="84"/>
      <c r="H1904" s="69"/>
      <c r="I1904" s="69"/>
      <c r="J1904" s="69"/>
      <c r="K1904" s="102"/>
    </row>
    <row r="1905" spans="2:11" x14ac:dyDescent="0.25">
      <c r="B1905" s="254"/>
      <c r="C1905" s="68"/>
      <c r="D1905" s="31"/>
      <c r="E1905" s="84"/>
      <c r="F1905" s="84"/>
      <c r="G1905" s="84"/>
      <c r="H1905" s="69"/>
      <c r="I1905" s="69"/>
      <c r="J1905" s="69"/>
      <c r="K1905" s="102"/>
    </row>
    <row r="1906" spans="2:11" ht="15.75" x14ac:dyDescent="0.25">
      <c r="B1906" s="254"/>
      <c r="C1906" s="172" t="s">
        <v>1309</v>
      </c>
      <c r="D1906" s="230"/>
      <c r="E1906" s="84"/>
      <c r="F1906" s="84"/>
      <c r="G1906" s="84"/>
      <c r="H1906" s="69"/>
      <c r="I1906" s="69"/>
      <c r="J1906" s="69"/>
      <c r="K1906" s="102"/>
    </row>
    <row r="1907" spans="2:11" ht="18.75" x14ac:dyDescent="0.25">
      <c r="B1907" s="254"/>
      <c r="C1907" s="173" t="e">
        <f>IFERROR(VLOOKUP(D1906,'1. Desarrollo e Innov. Curricu.'!$F:$G,2,FALSE),IFERROR(VLOOKUP(D1906,'2. Investigación Científica'!$F:$G,2,FALSE),IFERROR(VLOOKUP(D1906,'3. Vinculación Univ. Sociedad'!$F:$G,2,FALSE),IFERROR(VLOOKUP(D1906,'4. Docencia y Profesorado Univ.'!$F:$G,2,FALSE),IFERROR(VLOOKUP(D1906,'5. Estudiantes y Graduados'!$F:$G,2,FALSE),IFERROR(VLOOKUP(D1906,'11. Gestion Administrativa'!$F:$G,2,FALSE),IFERROR(VLOOKUP(D1906,'13. Gestión Académica'!$F:$G,2,FALSE),IFERROR(VLOOKUP(D1906,'9. Asegura. de la Calid. y M'!$F:$G,2,FALSE),IFERROR(VLOOKUP(D1906,'6. Gestión del Conocimiento'!$F:$G,2,FALSE),IFERROR(VLOOKUP(D1906,'15. Gobernabilidad y Proceso...'!$F:$G,2,FALSE),IFERROR(VLOOKUP(D1906,'12. Gestión del Talento Humano'!$F:$G,2,FALSE),IFERROR(VLOOKUP(D1906,'14. Internacional... de la E.S.'!$F:$G,2,FALSE),IFERROR(VLOOKUP(D1906,'10. Posgrado'!$F:$G,2,FALSE),IFERROR(VLOOKUP(D1906,'17. Gestión TIC'!$F:$G,2,FALSE),IFERROR(VLOOKUP(D1906,'16. Desa. del Sistema Educ.Sup.'!$F:$G,2,FALSE),IFERROR(VLOOKUP(D1906,'8. Cultura de Inno. Insti...'!$F:$G,2,FALSE),VLOOKUP(D1906,'7. Lo Esencial de la Reforma U.'!$F:$G,2,0)))))))))))))))))</f>
        <v>#N/A</v>
      </c>
      <c r="D1907" s="31"/>
      <c r="E1907" s="84"/>
      <c r="F1907" s="84"/>
      <c r="G1907" s="84"/>
      <c r="H1907" s="69"/>
      <c r="I1907" s="69"/>
      <c r="J1907" s="69"/>
      <c r="K1907" s="102"/>
    </row>
    <row r="1908" spans="2:11" ht="15.75" thickBot="1" x14ac:dyDescent="0.3">
      <c r="B1908" s="254"/>
      <c r="C1908" s="254"/>
      <c r="D1908" s="254"/>
      <c r="E1908" s="254"/>
      <c r="F1908" s="84"/>
      <c r="G1908" s="69"/>
      <c r="H1908" s="69"/>
      <c r="I1908" s="69"/>
      <c r="J1908" s="254"/>
      <c r="K1908" s="254"/>
    </row>
    <row r="1909" spans="2:11" ht="30.75" thickBot="1" x14ac:dyDescent="0.3">
      <c r="B1909" s="254"/>
      <c r="C1909" s="117" t="s">
        <v>1311</v>
      </c>
      <c r="D1909" s="117" t="s">
        <v>99</v>
      </c>
      <c r="E1909" s="124" t="s">
        <v>1313</v>
      </c>
      <c r="F1909" s="123" t="s">
        <v>1314</v>
      </c>
      <c r="G1909" s="121" t="s">
        <v>1315</v>
      </c>
      <c r="H1909" s="124" t="s">
        <v>1316</v>
      </c>
      <c r="I1909" s="121" t="s">
        <v>711</v>
      </c>
      <c r="J1909" s="121" t="s">
        <v>1317</v>
      </c>
      <c r="K1909" s="121" t="s">
        <v>1318</v>
      </c>
    </row>
    <row r="1910" spans="2:11" hidden="1" x14ac:dyDescent="0.25">
      <c r="B1910" s="254"/>
      <c r="C1910" s="183" t="s">
        <v>1284</v>
      </c>
      <c r="D1910" s="184"/>
      <c r="E1910" s="182">
        <f>HLOOKUP(C1910,$AH$2:$BU$3,2,0)</f>
        <v>620</v>
      </c>
      <c r="F1910" s="87">
        <f t="shared" ref="F1910:F1944" si="91">D1910*E1910</f>
        <v>0</v>
      </c>
      <c r="G1910" s="146"/>
      <c r="H1910" s="130"/>
      <c r="I1910" s="118" t="e">
        <f>VLOOKUP(H1910,Presupuesto!$B$11:$C$565,2,0)</f>
        <v>#N/A</v>
      </c>
      <c r="J1910" s="181" t="s">
        <v>81</v>
      </c>
      <c r="K1910" s="88" t="s">
        <v>719</v>
      </c>
    </row>
    <row r="1911" spans="2:11" hidden="1" x14ac:dyDescent="0.25">
      <c r="B1911" s="254"/>
      <c r="C1911" s="129"/>
      <c r="D1911" s="144"/>
      <c r="E1911" s="112"/>
      <c r="F1911" s="87">
        <f t="shared" si="91"/>
        <v>0</v>
      </c>
      <c r="G1911" s="146"/>
      <c r="H1911" s="130"/>
      <c r="I1911" s="118" t="e">
        <f>VLOOKUP(H1911,Presupuesto!$B$11:$C$565,2,0)</f>
        <v>#N/A</v>
      </c>
      <c r="J1911" s="88" t="str">
        <f>$J$722</f>
        <v>Lo Esencial de la Reforma Universitaria</v>
      </c>
      <c r="K1911" s="88" t="s">
        <v>720</v>
      </c>
    </row>
    <row r="1912" spans="2:11" hidden="1" x14ac:dyDescent="0.25">
      <c r="B1912" s="254"/>
      <c r="C1912" s="129"/>
      <c r="D1912" s="144"/>
      <c r="E1912" s="112"/>
      <c r="F1912" s="87">
        <f t="shared" si="91"/>
        <v>0</v>
      </c>
      <c r="G1912" s="146"/>
      <c r="H1912" s="130"/>
      <c r="I1912" s="118" t="e">
        <f>VLOOKUP(H1912,Presupuesto!$B$11:$C$565,2,0)</f>
        <v>#N/A</v>
      </c>
      <c r="J1912" s="88" t="str">
        <f t="shared" ref="J1912:J1944" si="92">$J$722</f>
        <v>Lo Esencial de la Reforma Universitaria</v>
      </c>
      <c r="K1912" s="88" t="s">
        <v>720</v>
      </c>
    </row>
    <row r="1913" spans="2:11" hidden="1" x14ac:dyDescent="0.25">
      <c r="B1913" s="254"/>
      <c r="C1913" s="129"/>
      <c r="D1913" s="144"/>
      <c r="E1913" s="112"/>
      <c r="F1913" s="87">
        <f t="shared" si="91"/>
        <v>0</v>
      </c>
      <c r="G1913" s="146"/>
      <c r="H1913" s="130"/>
      <c r="I1913" s="118" t="e">
        <f>VLOOKUP(H1913,Presupuesto!$B$11:$C$565,2,0)</f>
        <v>#N/A</v>
      </c>
      <c r="J1913" s="88" t="str">
        <f t="shared" si="92"/>
        <v>Lo Esencial de la Reforma Universitaria</v>
      </c>
      <c r="K1913" s="88" t="s">
        <v>720</v>
      </c>
    </row>
    <row r="1914" spans="2:11" hidden="1" x14ac:dyDescent="0.25">
      <c r="B1914" s="254"/>
      <c r="C1914" s="129"/>
      <c r="D1914" s="144"/>
      <c r="E1914" s="112"/>
      <c r="F1914" s="87">
        <f t="shared" si="91"/>
        <v>0</v>
      </c>
      <c r="G1914" s="146"/>
      <c r="H1914" s="130"/>
      <c r="I1914" s="118" t="e">
        <f>VLOOKUP(H1914,Presupuesto!$B$11:$C$565,2,0)</f>
        <v>#N/A</v>
      </c>
      <c r="J1914" s="88" t="str">
        <f t="shared" si="92"/>
        <v>Lo Esencial de la Reforma Universitaria</v>
      </c>
      <c r="K1914" s="88" t="s">
        <v>720</v>
      </c>
    </row>
    <row r="1915" spans="2:11" hidden="1" x14ac:dyDescent="0.25">
      <c r="B1915" s="254"/>
      <c r="C1915" s="129"/>
      <c r="D1915" s="144"/>
      <c r="E1915" s="112"/>
      <c r="F1915" s="87">
        <f t="shared" si="91"/>
        <v>0</v>
      </c>
      <c r="G1915" s="146"/>
      <c r="H1915" s="130"/>
      <c r="I1915" s="118" t="e">
        <f>VLOOKUP(H1915,Presupuesto!$B$11:$C$565,2,0)</f>
        <v>#N/A</v>
      </c>
      <c r="J1915" s="88" t="str">
        <f t="shared" si="92"/>
        <v>Lo Esencial de la Reforma Universitaria</v>
      </c>
      <c r="K1915" s="88" t="s">
        <v>729</v>
      </c>
    </row>
    <row r="1916" spans="2:11" hidden="1" x14ac:dyDescent="0.25">
      <c r="B1916" s="254"/>
      <c r="C1916" s="129"/>
      <c r="D1916" s="144"/>
      <c r="E1916" s="112"/>
      <c r="F1916" s="87">
        <f t="shared" si="91"/>
        <v>0</v>
      </c>
      <c r="G1916" s="146"/>
      <c r="H1916" s="130"/>
      <c r="I1916" s="118" t="e">
        <f>VLOOKUP(H1916,Presupuesto!$B$11:$C$565,2,0)</f>
        <v>#N/A</v>
      </c>
      <c r="J1916" s="88" t="str">
        <f t="shared" si="92"/>
        <v>Lo Esencial de la Reforma Universitaria</v>
      </c>
      <c r="K1916" s="88" t="s">
        <v>720</v>
      </c>
    </row>
    <row r="1917" spans="2:11" hidden="1" x14ac:dyDescent="0.25">
      <c r="B1917" s="254"/>
      <c r="C1917" s="129"/>
      <c r="D1917" s="144"/>
      <c r="E1917" s="112"/>
      <c r="F1917" s="87">
        <f t="shared" si="91"/>
        <v>0</v>
      </c>
      <c r="G1917" s="146"/>
      <c r="H1917" s="130"/>
      <c r="I1917" s="118" t="e">
        <f>VLOOKUP(H1917,Presupuesto!$B$11:$C$565,2,0)</f>
        <v>#N/A</v>
      </c>
      <c r="J1917" s="88" t="str">
        <f t="shared" si="92"/>
        <v>Lo Esencial de la Reforma Universitaria</v>
      </c>
      <c r="K1917" s="88" t="s">
        <v>720</v>
      </c>
    </row>
    <row r="1918" spans="2:11" hidden="1" x14ac:dyDescent="0.25">
      <c r="B1918" s="254"/>
      <c r="C1918" s="129"/>
      <c r="D1918" s="144"/>
      <c r="E1918" s="112"/>
      <c r="F1918" s="87">
        <f t="shared" si="91"/>
        <v>0</v>
      </c>
      <c r="G1918" s="146"/>
      <c r="H1918" s="130"/>
      <c r="I1918" s="118" t="e">
        <f>VLOOKUP(H1918,Presupuesto!$B$11:$C$565,2,0)</f>
        <v>#N/A</v>
      </c>
      <c r="J1918" s="88" t="str">
        <f t="shared" si="92"/>
        <v>Lo Esencial de la Reforma Universitaria</v>
      </c>
      <c r="K1918" s="88" t="s">
        <v>720</v>
      </c>
    </row>
    <row r="1919" spans="2:11" hidden="1" x14ac:dyDescent="0.25">
      <c r="B1919" s="254"/>
      <c r="C1919" s="129"/>
      <c r="D1919" s="144"/>
      <c r="E1919" s="112"/>
      <c r="F1919" s="87">
        <f t="shared" si="91"/>
        <v>0</v>
      </c>
      <c r="G1919" s="146"/>
      <c r="H1919" s="130"/>
      <c r="I1919" s="118" t="e">
        <f>VLOOKUP(H1919,Presupuesto!$B$11:$C$565,2,0)</f>
        <v>#N/A</v>
      </c>
      <c r="J1919" s="88" t="str">
        <f t="shared" si="92"/>
        <v>Lo Esencial de la Reforma Universitaria</v>
      </c>
      <c r="K1919" s="88" t="s">
        <v>720</v>
      </c>
    </row>
    <row r="1920" spans="2:11" hidden="1" x14ac:dyDescent="0.25">
      <c r="B1920" s="254"/>
      <c r="C1920" s="129"/>
      <c r="D1920" s="144"/>
      <c r="E1920" s="112"/>
      <c r="F1920" s="87">
        <f t="shared" si="91"/>
        <v>0</v>
      </c>
      <c r="G1920" s="146"/>
      <c r="H1920" s="130"/>
      <c r="I1920" s="118" t="e">
        <f>VLOOKUP(H1920,Presupuesto!$B$11:$C$565,2,0)</f>
        <v>#N/A</v>
      </c>
      <c r="J1920" s="88" t="str">
        <f t="shared" si="92"/>
        <v>Lo Esencial de la Reforma Universitaria</v>
      </c>
      <c r="K1920" s="88" t="s">
        <v>720</v>
      </c>
    </row>
    <row r="1921" spans="2:11" hidden="1" x14ac:dyDescent="0.25">
      <c r="B1921" s="254"/>
      <c r="C1921" s="129"/>
      <c r="D1921" s="144"/>
      <c r="E1921" s="112"/>
      <c r="F1921" s="87">
        <f t="shared" si="91"/>
        <v>0</v>
      </c>
      <c r="G1921" s="146"/>
      <c r="H1921" s="130"/>
      <c r="I1921" s="118" t="e">
        <f>VLOOKUP(H1921,Presupuesto!$B$11:$C$565,2,0)</f>
        <v>#N/A</v>
      </c>
      <c r="J1921" s="88" t="str">
        <f t="shared" si="92"/>
        <v>Lo Esencial de la Reforma Universitaria</v>
      </c>
      <c r="K1921" s="88" t="s">
        <v>720</v>
      </c>
    </row>
    <row r="1922" spans="2:11" hidden="1" x14ac:dyDescent="0.25">
      <c r="B1922" s="254"/>
      <c r="C1922" s="129"/>
      <c r="D1922" s="144"/>
      <c r="E1922" s="112"/>
      <c r="F1922" s="87">
        <f t="shared" si="91"/>
        <v>0</v>
      </c>
      <c r="G1922" s="146"/>
      <c r="H1922" s="130"/>
      <c r="I1922" s="118" t="e">
        <f>VLOOKUP(H1922,Presupuesto!$B$11:$C$565,2,0)</f>
        <v>#N/A</v>
      </c>
      <c r="J1922" s="88" t="str">
        <f t="shared" si="92"/>
        <v>Lo Esencial de la Reforma Universitaria</v>
      </c>
      <c r="K1922" s="88" t="s">
        <v>720</v>
      </c>
    </row>
    <row r="1923" spans="2:11" hidden="1" x14ac:dyDescent="0.25">
      <c r="B1923" s="254"/>
      <c r="C1923" s="129"/>
      <c r="D1923" s="144"/>
      <c r="E1923" s="112"/>
      <c r="F1923" s="87">
        <f t="shared" si="91"/>
        <v>0</v>
      </c>
      <c r="G1923" s="146"/>
      <c r="H1923" s="130"/>
      <c r="I1923" s="118" t="e">
        <f>VLOOKUP(H1923,Presupuesto!$B$11:$C$565,2,0)</f>
        <v>#N/A</v>
      </c>
      <c r="J1923" s="88" t="str">
        <f t="shared" si="92"/>
        <v>Lo Esencial de la Reforma Universitaria</v>
      </c>
      <c r="K1923" s="88" t="s">
        <v>720</v>
      </c>
    </row>
    <row r="1924" spans="2:11" hidden="1" x14ac:dyDescent="0.25">
      <c r="B1924" s="254"/>
      <c r="C1924" s="129"/>
      <c r="D1924" s="144"/>
      <c r="E1924" s="112"/>
      <c r="F1924" s="87">
        <f t="shared" si="91"/>
        <v>0</v>
      </c>
      <c r="G1924" s="146"/>
      <c r="H1924" s="130"/>
      <c r="I1924" s="118" t="e">
        <f>VLOOKUP(H1924,Presupuesto!$B$11:$C$565,2,0)</f>
        <v>#N/A</v>
      </c>
      <c r="J1924" s="88" t="str">
        <f t="shared" si="92"/>
        <v>Lo Esencial de la Reforma Universitaria</v>
      </c>
      <c r="K1924" s="88" t="s">
        <v>720</v>
      </c>
    </row>
    <row r="1925" spans="2:11" hidden="1" x14ac:dyDescent="0.25">
      <c r="B1925" s="254"/>
      <c r="C1925" s="129"/>
      <c r="D1925" s="144"/>
      <c r="E1925" s="112"/>
      <c r="F1925" s="87">
        <f t="shared" si="91"/>
        <v>0</v>
      </c>
      <c r="G1925" s="146"/>
      <c r="H1925" s="130"/>
      <c r="I1925" s="118" t="e">
        <f>VLOOKUP(H1925,Presupuesto!$B$11:$C$565,2,0)</f>
        <v>#N/A</v>
      </c>
      <c r="J1925" s="88" t="str">
        <f t="shared" si="92"/>
        <v>Lo Esencial de la Reforma Universitaria</v>
      </c>
      <c r="K1925" s="88" t="s">
        <v>720</v>
      </c>
    </row>
    <row r="1926" spans="2:11" hidden="1" x14ac:dyDescent="0.25">
      <c r="B1926" s="254"/>
      <c r="C1926" s="129"/>
      <c r="D1926" s="144"/>
      <c r="E1926" s="112"/>
      <c r="F1926" s="87">
        <f t="shared" si="91"/>
        <v>0</v>
      </c>
      <c r="G1926" s="146"/>
      <c r="H1926" s="130"/>
      <c r="I1926" s="118" t="e">
        <f>VLOOKUP(H1926,Presupuesto!$B$11:$C$565,2,0)</f>
        <v>#N/A</v>
      </c>
      <c r="J1926" s="88" t="str">
        <f t="shared" si="92"/>
        <v>Lo Esencial de la Reforma Universitaria</v>
      </c>
      <c r="K1926" s="88" t="s">
        <v>720</v>
      </c>
    </row>
    <row r="1927" spans="2:11" hidden="1" x14ac:dyDescent="0.25">
      <c r="B1927" s="254"/>
      <c r="C1927" s="129"/>
      <c r="D1927" s="144"/>
      <c r="E1927" s="112"/>
      <c r="F1927" s="87">
        <f t="shared" si="91"/>
        <v>0</v>
      </c>
      <c r="G1927" s="146"/>
      <c r="H1927" s="130"/>
      <c r="I1927" s="118" t="e">
        <f>VLOOKUP(H1927,Presupuesto!$B$11:$C$565,2,0)</f>
        <v>#N/A</v>
      </c>
      <c r="J1927" s="88" t="str">
        <f t="shared" si="92"/>
        <v>Lo Esencial de la Reforma Universitaria</v>
      </c>
      <c r="K1927" s="88" t="s">
        <v>720</v>
      </c>
    </row>
    <row r="1928" spans="2:11" hidden="1" x14ac:dyDescent="0.25">
      <c r="B1928" s="254"/>
      <c r="C1928" s="129"/>
      <c r="D1928" s="144"/>
      <c r="E1928" s="112"/>
      <c r="F1928" s="87">
        <f t="shared" si="91"/>
        <v>0</v>
      </c>
      <c r="G1928" s="146"/>
      <c r="H1928" s="130"/>
      <c r="I1928" s="118" t="e">
        <f>VLOOKUP(H1928,Presupuesto!$B$11:$C$565,2,0)</f>
        <v>#N/A</v>
      </c>
      <c r="J1928" s="88" t="str">
        <f t="shared" si="92"/>
        <v>Lo Esencial de la Reforma Universitaria</v>
      </c>
      <c r="K1928" s="88" t="s">
        <v>720</v>
      </c>
    </row>
    <row r="1929" spans="2:11" hidden="1" x14ac:dyDescent="0.25">
      <c r="B1929" s="254"/>
      <c r="C1929" s="129"/>
      <c r="D1929" s="144"/>
      <c r="E1929" s="112"/>
      <c r="F1929" s="87">
        <f t="shared" si="91"/>
        <v>0</v>
      </c>
      <c r="G1929" s="146"/>
      <c r="H1929" s="130"/>
      <c r="I1929" s="118" t="e">
        <f>VLOOKUP(H1929,Presupuesto!$B$11:$C$565,2,0)</f>
        <v>#N/A</v>
      </c>
      <c r="J1929" s="88" t="str">
        <f t="shared" si="92"/>
        <v>Lo Esencial de la Reforma Universitaria</v>
      </c>
      <c r="K1929" s="88" t="s">
        <v>720</v>
      </c>
    </row>
    <row r="1930" spans="2:11" hidden="1" x14ac:dyDescent="0.25">
      <c r="B1930" s="254"/>
      <c r="C1930" s="129"/>
      <c r="D1930" s="144"/>
      <c r="E1930" s="112"/>
      <c r="F1930" s="87">
        <f t="shared" si="91"/>
        <v>0</v>
      </c>
      <c r="G1930" s="146"/>
      <c r="H1930" s="130"/>
      <c r="I1930" s="118" t="e">
        <f>VLOOKUP(H1930,Presupuesto!$B$11:$C$565,2,0)</f>
        <v>#N/A</v>
      </c>
      <c r="J1930" s="88" t="str">
        <f t="shared" si="92"/>
        <v>Lo Esencial de la Reforma Universitaria</v>
      </c>
      <c r="K1930" s="88" t="s">
        <v>720</v>
      </c>
    </row>
    <row r="1931" spans="2:11" hidden="1" x14ac:dyDescent="0.25">
      <c r="B1931" s="254"/>
      <c r="C1931" s="129"/>
      <c r="D1931" s="144"/>
      <c r="E1931" s="112"/>
      <c r="F1931" s="87">
        <f t="shared" si="91"/>
        <v>0</v>
      </c>
      <c r="G1931" s="146"/>
      <c r="H1931" s="130"/>
      <c r="I1931" s="118" t="e">
        <f>VLOOKUP(H1931,Presupuesto!$B$11:$C$565,2,0)</f>
        <v>#N/A</v>
      </c>
      <c r="J1931" s="88" t="str">
        <f t="shared" si="92"/>
        <v>Lo Esencial de la Reforma Universitaria</v>
      </c>
      <c r="K1931" s="88" t="s">
        <v>720</v>
      </c>
    </row>
    <row r="1932" spans="2:11" hidden="1" x14ac:dyDescent="0.25">
      <c r="B1932" s="254"/>
      <c r="C1932" s="131"/>
      <c r="D1932" s="137"/>
      <c r="E1932" s="108"/>
      <c r="F1932" s="87">
        <f t="shared" si="91"/>
        <v>0</v>
      </c>
      <c r="G1932" s="146"/>
      <c r="H1932" s="132"/>
      <c r="I1932" s="118" t="e">
        <f>VLOOKUP(H1932,Presupuesto!$B$11:$C$565,2,0)</f>
        <v>#N/A</v>
      </c>
      <c r="J1932" s="88" t="str">
        <f t="shared" si="92"/>
        <v>Lo Esencial de la Reforma Universitaria</v>
      </c>
      <c r="K1932" s="88" t="s">
        <v>720</v>
      </c>
    </row>
    <row r="1933" spans="2:11" hidden="1" x14ac:dyDescent="0.25">
      <c r="B1933" s="254"/>
      <c r="C1933" s="131"/>
      <c r="D1933" s="137"/>
      <c r="E1933" s="108"/>
      <c r="F1933" s="87">
        <f t="shared" si="91"/>
        <v>0</v>
      </c>
      <c r="G1933" s="146"/>
      <c r="H1933" s="132"/>
      <c r="I1933" s="118" t="e">
        <f>VLOOKUP(H1933,Presupuesto!$B$11:$C$565,2,0)</f>
        <v>#N/A</v>
      </c>
      <c r="J1933" s="88" t="str">
        <f t="shared" si="92"/>
        <v>Lo Esencial de la Reforma Universitaria</v>
      </c>
      <c r="K1933" s="88" t="s">
        <v>720</v>
      </c>
    </row>
    <row r="1934" spans="2:11" hidden="1" x14ac:dyDescent="0.25">
      <c r="B1934" s="254"/>
      <c r="C1934" s="131"/>
      <c r="D1934" s="137"/>
      <c r="E1934" s="108"/>
      <c r="F1934" s="87">
        <f t="shared" si="91"/>
        <v>0</v>
      </c>
      <c r="G1934" s="146"/>
      <c r="H1934" s="132"/>
      <c r="I1934" s="118" t="e">
        <f>VLOOKUP(H1934,Presupuesto!$B$11:$C$565,2,0)</f>
        <v>#N/A</v>
      </c>
      <c r="J1934" s="88" t="str">
        <f t="shared" si="92"/>
        <v>Lo Esencial de la Reforma Universitaria</v>
      </c>
      <c r="K1934" s="88" t="s">
        <v>720</v>
      </c>
    </row>
    <row r="1935" spans="2:11" hidden="1" x14ac:dyDescent="0.25">
      <c r="B1935" s="254"/>
      <c r="C1935" s="131"/>
      <c r="D1935" s="137"/>
      <c r="E1935" s="108"/>
      <c r="F1935" s="87">
        <f t="shared" si="91"/>
        <v>0</v>
      </c>
      <c r="G1935" s="146"/>
      <c r="H1935" s="132"/>
      <c r="I1935" s="118" t="e">
        <f>VLOOKUP(H1935,Presupuesto!$B$11:$C$565,2,0)</f>
        <v>#N/A</v>
      </c>
      <c r="J1935" s="88" t="str">
        <f t="shared" si="92"/>
        <v>Lo Esencial de la Reforma Universitaria</v>
      </c>
      <c r="K1935" s="88" t="s">
        <v>720</v>
      </c>
    </row>
    <row r="1936" spans="2:11" hidden="1" x14ac:dyDescent="0.25">
      <c r="B1936" s="254"/>
      <c r="C1936" s="131"/>
      <c r="D1936" s="137"/>
      <c r="E1936" s="108"/>
      <c r="F1936" s="87">
        <f t="shared" si="91"/>
        <v>0</v>
      </c>
      <c r="G1936" s="146"/>
      <c r="H1936" s="132"/>
      <c r="I1936" s="118" t="e">
        <f>VLOOKUP(H1936,Presupuesto!$B$11:$C$565,2,0)</f>
        <v>#N/A</v>
      </c>
      <c r="J1936" s="88" t="str">
        <f t="shared" si="92"/>
        <v>Lo Esencial de la Reforma Universitaria</v>
      </c>
      <c r="K1936" s="88" t="s">
        <v>720</v>
      </c>
    </row>
    <row r="1937" spans="2:11" hidden="1" x14ac:dyDescent="0.25">
      <c r="B1937" s="254"/>
      <c r="C1937" s="131"/>
      <c r="D1937" s="137"/>
      <c r="E1937" s="108"/>
      <c r="F1937" s="87">
        <f t="shared" si="91"/>
        <v>0</v>
      </c>
      <c r="G1937" s="146"/>
      <c r="H1937" s="132"/>
      <c r="I1937" s="118" t="e">
        <f>VLOOKUP(H1937,Presupuesto!$B$11:$C$565,2,0)</f>
        <v>#N/A</v>
      </c>
      <c r="J1937" s="88" t="str">
        <f t="shared" si="92"/>
        <v>Lo Esencial de la Reforma Universitaria</v>
      </c>
      <c r="K1937" s="88" t="s">
        <v>720</v>
      </c>
    </row>
    <row r="1938" spans="2:11" hidden="1" x14ac:dyDescent="0.25">
      <c r="B1938" s="254"/>
      <c r="C1938" s="131"/>
      <c r="D1938" s="137"/>
      <c r="E1938" s="108"/>
      <c r="F1938" s="87">
        <f t="shared" si="91"/>
        <v>0</v>
      </c>
      <c r="G1938" s="146"/>
      <c r="H1938" s="132"/>
      <c r="I1938" s="118" t="e">
        <f>VLOOKUP(H1938,Presupuesto!$B$11:$C$565,2,0)</f>
        <v>#N/A</v>
      </c>
      <c r="J1938" s="88" t="str">
        <f t="shared" si="92"/>
        <v>Lo Esencial de la Reforma Universitaria</v>
      </c>
      <c r="K1938" s="88" t="s">
        <v>720</v>
      </c>
    </row>
    <row r="1939" spans="2:11" hidden="1" x14ac:dyDescent="0.25">
      <c r="B1939" s="254"/>
      <c r="C1939" s="131"/>
      <c r="D1939" s="137"/>
      <c r="E1939" s="108"/>
      <c r="F1939" s="87">
        <f t="shared" si="91"/>
        <v>0</v>
      </c>
      <c r="G1939" s="146"/>
      <c r="H1939" s="132"/>
      <c r="I1939" s="118" t="e">
        <f>VLOOKUP(H1939,Presupuesto!$B$11:$C$565,2,0)</f>
        <v>#N/A</v>
      </c>
      <c r="J1939" s="88" t="str">
        <f t="shared" si="92"/>
        <v>Lo Esencial de la Reforma Universitaria</v>
      </c>
      <c r="K1939" s="88" t="s">
        <v>720</v>
      </c>
    </row>
    <row r="1940" spans="2:11" hidden="1" x14ac:dyDescent="0.25">
      <c r="B1940" s="254"/>
      <c r="C1940" s="133"/>
      <c r="D1940" s="137"/>
      <c r="E1940" s="108"/>
      <c r="F1940" s="87">
        <f t="shared" si="91"/>
        <v>0</v>
      </c>
      <c r="G1940" s="146"/>
      <c r="H1940" s="134"/>
      <c r="I1940" s="118" t="e">
        <f>VLOOKUP(H1940,Presupuesto!$B$11:$C$565,2,0)</f>
        <v>#N/A</v>
      </c>
      <c r="J1940" s="88" t="str">
        <f t="shared" si="92"/>
        <v>Lo Esencial de la Reforma Universitaria</v>
      </c>
      <c r="K1940" s="88" t="s">
        <v>732</v>
      </c>
    </row>
    <row r="1941" spans="2:11" hidden="1" x14ac:dyDescent="0.25">
      <c r="B1941" s="254"/>
      <c r="C1941" s="133"/>
      <c r="D1941" s="137"/>
      <c r="E1941" s="108"/>
      <c r="F1941" s="87">
        <f t="shared" si="91"/>
        <v>0</v>
      </c>
      <c r="G1941" s="146"/>
      <c r="H1941" s="134"/>
      <c r="I1941" s="118" t="e">
        <f>VLOOKUP(H1941,Presupuesto!$B$11:$C$565,2,0)</f>
        <v>#N/A</v>
      </c>
      <c r="J1941" s="88" t="str">
        <f t="shared" si="92"/>
        <v>Lo Esencial de la Reforma Universitaria</v>
      </c>
      <c r="K1941" s="88" t="s">
        <v>720</v>
      </c>
    </row>
    <row r="1942" spans="2:11" hidden="1" x14ac:dyDescent="0.25">
      <c r="B1942" s="254"/>
      <c r="C1942" s="133"/>
      <c r="D1942" s="137"/>
      <c r="E1942" s="108"/>
      <c r="F1942" s="87">
        <f t="shared" si="91"/>
        <v>0</v>
      </c>
      <c r="G1942" s="146"/>
      <c r="H1942" s="134"/>
      <c r="I1942" s="118" t="e">
        <f>VLOOKUP(H1942,Presupuesto!$B$11:$C$565,2,0)</f>
        <v>#N/A</v>
      </c>
      <c r="J1942" s="88" t="str">
        <f t="shared" si="92"/>
        <v>Lo Esencial de la Reforma Universitaria</v>
      </c>
      <c r="K1942" s="88" t="s">
        <v>720</v>
      </c>
    </row>
    <row r="1943" spans="2:11" hidden="1" x14ac:dyDescent="0.25">
      <c r="B1943" s="254"/>
      <c r="C1943" s="133"/>
      <c r="D1943" s="137"/>
      <c r="E1943" s="108"/>
      <c r="F1943" s="87">
        <f t="shared" si="91"/>
        <v>0</v>
      </c>
      <c r="G1943" s="146"/>
      <c r="H1943" s="134"/>
      <c r="I1943" s="118" t="e">
        <f>VLOOKUP(H1943,Presupuesto!$B$11:$C$565,2,0)</f>
        <v>#N/A</v>
      </c>
      <c r="J1943" s="88" t="str">
        <f t="shared" si="92"/>
        <v>Lo Esencial de la Reforma Universitaria</v>
      </c>
      <c r="K1943" s="88" t="s">
        <v>720</v>
      </c>
    </row>
    <row r="1944" spans="2:11" ht="15.75" hidden="1" thickBot="1" x14ac:dyDescent="0.3">
      <c r="B1944" s="254"/>
      <c r="C1944" s="135"/>
      <c r="D1944" s="145"/>
      <c r="E1944" s="93"/>
      <c r="F1944" s="95">
        <f t="shared" si="91"/>
        <v>0</v>
      </c>
      <c r="G1944" s="147"/>
      <c r="H1944" s="136"/>
      <c r="I1944" s="120" t="e">
        <f>VLOOKUP(H1944,Presupuesto!$B$11:$C$565,2,0)</f>
        <v>#N/A</v>
      </c>
      <c r="J1944" s="96" t="str">
        <f t="shared" si="92"/>
        <v>Lo Esencial de la Reforma Universitaria</v>
      </c>
      <c r="K1944" s="113" t="s">
        <v>719</v>
      </c>
    </row>
    <row r="1945" spans="2:11" x14ac:dyDescent="0.25">
      <c r="B1945" s="254"/>
      <c r="C1945" s="254"/>
      <c r="D1945" s="254"/>
      <c r="E1945" s="254"/>
      <c r="F1945" s="254"/>
      <c r="G1945" s="243"/>
      <c r="H1945" s="254"/>
      <c r="I1945" s="254"/>
      <c r="J1945" s="254"/>
      <c r="K1945" s="254"/>
    </row>
    <row r="1946" spans="2:11" ht="15.75" thickBot="1" x14ac:dyDescent="0.3">
      <c r="B1946" s="254"/>
      <c r="C1946" s="254"/>
      <c r="D1946" s="254"/>
      <c r="E1946" s="254"/>
      <c r="F1946" s="82"/>
      <c r="G1946" s="81"/>
      <c r="H1946" s="82"/>
      <c r="I1946" s="82"/>
      <c r="J1946" s="254"/>
      <c r="K1946" s="254"/>
    </row>
    <row r="1947" spans="2:11" ht="15.75" thickBot="1" x14ac:dyDescent="0.3">
      <c r="B1947" s="254"/>
      <c r="C1947" s="143" t="s">
        <v>1385</v>
      </c>
      <c r="D1947" s="231">
        <f>SUM(F1954:F1988)</f>
        <v>0</v>
      </c>
      <c r="E1947" s="254"/>
      <c r="F1947" s="68"/>
      <c r="G1947" s="72"/>
      <c r="H1947" s="68"/>
      <c r="I1947" s="68"/>
      <c r="J1947" s="254"/>
      <c r="K1947" s="254"/>
    </row>
    <row r="1948" spans="2:11" x14ac:dyDescent="0.25">
      <c r="B1948" s="254"/>
      <c r="C1948" s="68"/>
      <c r="D1948" s="31"/>
      <c r="E1948" s="84"/>
      <c r="F1948" s="84"/>
      <c r="G1948" s="84"/>
      <c r="H1948" s="69"/>
      <c r="I1948" s="69"/>
      <c r="J1948" s="69"/>
      <c r="K1948" s="102"/>
    </row>
    <row r="1949" spans="2:11" x14ac:dyDescent="0.25">
      <c r="B1949" s="254"/>
      <c r="C1949" s="68"/>
      <c r="D1949" s="31"/>
      <c r="E1949" s="84"/>
      <c r="F1949" s="84"/>
      <c r="G1949" s="84"/>
      <c r="H1949" s="69"/>
      <c r="I1949" s="69"/>
      <c r="J1949" s="69"/>
      <c r="K1949" s="102"/>
    </row>
    <row r="1950" spans="2:11" ht="15.75" x14ac:dyDescent="0.25">
      <c r="B1950" s="254"/>
      <c r="C1950" s="172" t="s">
        <v>1309</v>
      </c>
      <c r="D1950" s="230"/>
      <c r="E1950" s="84"/>
      <c r="F1950" s="84"/>
      <c r="G1950" s="84"/>
      <c r="H1950" s="69"/>
      <c r="I1950" s="69"/>
      <c r="J1950" s="69"/>
      <c r="K1950" s="102"/>
    </row>
    <row r="1951" spans="2:11" ht="18.75" x14ac:dyDescent="0.25">
      <c r="B1951" s="254"/>
      <c r="C1951" s="173" t="e">
        <f>IFERROR(VLOOKUP(D1950,'1. Desarrollo e Innov. Curricu.'!$F:$G,2,FALSE),IFERROR(VLOOKUP(D1950,'2. Investigación Científica'!$F:$G,2,FALSE),IFERROR(VLOOKUP(D1950,'3. Vinculación Univ. Sociedad'!$F:$G,2,FALSE),IFERROR(VLOOKUP(D1950,'4. Docencia y Profesorado Univ.'!$F:$G,2,FALSE),IFERROR(VLOOKUP(D1950,'5. Estudiantes y Graduados'!$F:$G,2,FALSE),IFERROR(VLOOKUP(D1950,'11. Gestion Administrativa'!$F:$G,2,FALSE),IFERROR(VLOOKUP(D1950,'13. Gestión Académica'!$F:$G,2,FALSE),IFERROR(VLOOKUP(D1950,'9. Asegura. de la Calid. y M'!$F:$G,2,FALSE),IFERROR(VLOOKUP(D1950,'6. Gestión del Conocimiento'!$F:$G,2,FALSE),IFERROR(VLOOKUP(D1950,'15. Gobernabilidad y Proceso...'!$F:$G,2,FALSE),IFERROR(VLOOKUP(D1950,'12. Gestión del Talento Humano'!$F:$G,2,FALSE),IFERROR(VLOOKUP(D1950,'14. Internacional... de la E.S.'!$F:$G,2,FALSE),IFERROR(VLOOKUP(D1950,'10. Posgrado'!$F:$G,2,FALSE),IFERROR(VLOOKUP(D1950,'17. Gestión TIC'!$F:$G,2,FALSE),IFERROR(VLOOKUP(D1950,'16. Desa. del Sistema Educ.Sup.'!$F:$G,2,FALSE),IFERROR(VLOOKUP(D1950,'8. Cultura de Inno. Insti...'!$F:$G,2,FALSE),VLOOKUP(D1950,'7. Lo Esencial de la Reforma U.'!$F:$G,2,0)))))))))))))))))</f>
        <v>#N/A</v>
      </c>
      <c r="D1951" s="31"/>
      <c r="E1951" s="84"/>
      <c r="F1951" s="84"/>
      <c r="G1951" s="84"/>
      <c r="H1951" s="69"/>
      <c r="I1951" s="69"/>
      <c r="J1951" s="69"/>
      <c r="K1951" s="102"/>
    </row>
    <row r="1952" spans="2:11" ht="15.75" thickBot="1" x14ac:dyDescent="0.3">
      <c r="B1952" s="254"/>
      <c r="C1952" s="254"/>
      <c r="D1952" s="254"/>
      <c r="E1952" s="254"/>
      <c r="F1952" s="84"/>
      <c r="G1952" s="69"/>
      <c r="H1952" s="69"/>
      <c r="I1952" s="69"/>
      <c r="J1952" s="254"/>
      <c r="K1952" s="254"/>
    </row>
    <row r="1953" spans="2:11" ht="30.75" thickBot="1" x14ac:dyDescent="0.3">
      <c r="B1953" s="254"/>
      <c r="C1953" s="117" t="s">
        <v>1311</v>
      </c>
      <c r="D1953" s="117" t="s">
        <v>99</v>
      </c>
      <c r="E1953" s="124" t="s">
        <v>1313</v>
      </c>
      <c r="F1953" s="123" t="s">
        <v>1314</v>
      </c>
      <c r="G1953" s="121" t="s">
        <v>1315</v>
      </c>
      <c r="H1953" s="124" t="s">
        <v>1316</v>
      </c>
      <c r="I1953" s="121" t="s">
        <v>711</v>
      </c>
      <c r="J1953" s="121" t="s">
        <v>1317</v>
      </c>
      <c r="K1953" s="121" t="s">
        <v>1318</v>
      </c>
    </row>
    <row r="1954" spans="2:11" hidden="1" x14ac:dyDescent="0.25">
      <c r="B1954" s="254"/>
      <c r="C1954" s="183" t="s">
        <v>1284</v>
      </c>
      <c r="D1954" s="184"/>
      <c r="E1954" s="182">
        <f>HLOOKUP(C1954,$AH$2:$BU$3,2,0)</f>
        <v>620</v>
      </c>
      <c r="F1954" s="87">
        <f t="shared" ref="F1954:F1988" si="93">D1954*E1954</f>
        <v>0</v>
      </c>
      <c r="G1954" s="146"/>
      <c r="H1954" s="130"/>
      <c r="I1954" s="118" t="e">
        <f>VLOOKUP(H1954,Presupuesto!$B$11:$C$565,2,0)</f>
        <v>#N/A</v>
      </c>
      <c r="J1954" s="181" t="s">
        <v>81</v>
      </c>
      <c r="K1954" s="88" t="s">
        <v>719</v>
      </c>
    </row>
    <row r="1955" spans="2:11" hidden="1" x14ac:dyDescent="0.25">
      <c r="B1955" s="254"/>
      <c r="C1955" s="129"/>
      <c r="D1955" s="144"/>
      <c r="E1955" s="112"/>
      <c r="F1955" s="87">
        <f t="shared" si="93"/>
        <v>0</v>
      </c>
      <c r="G1955" s="146"/>
      <c r="H1955" s="130"/>
      <c r="I1955" s="118" t="e">
        <f>VLOOKUP(H1955,Presupuesto!$B$11:$C$565,2,0)</f>
        <v>#N/A</v>
      </c>
      <c r="J1955" s="88" t="str">
        <f>$J$766</f>
        <v>Lo Esencial de la Reforma Universitaria</v>
      </c>
      <c r="K1955" s="88" t="s">
        <v>720</v>
      </c>
    </row>
    <row r="1956" spans="2:11" hidden="1" x14ac:dyDescent="0.25">
      <c r="B1956" s="254"/>
      <c r="C1956" s="129"/>
      <c r="D1956" s="144"/>
      <c r="E1956" s="112"/>
      <c r="F1956" s="87">
        <f t="shared" si="93"/>
        <v>0</v>
      </c>
      <c r="G1956" s="146"/>
      <c r="H1956" s="130"/>
      <c r="I1956" s="118" t="e">
        <f>VLOOKUP(H1956,Presupuesto!$B$11:$C$565,2,0)</f>
        <v>#N/A</v>
      </c>
      <c r="J1956" s="88" t="str">
        <f t="shared" ref="J1956:J1988" si="94">$J$766</f>
        <v>Lo Esencial de la Reforma Universitaria</v>
      </c>
      <c r="K1956" s="88" t="s">
        <v>720</v>
      </c>
    </row>
    <row r="1957" spans="2:11" hidden="1" x14ac:dyDescent="0.25">
      <c r="B1957" s="254"/>
      <c r="C1957" s="129"/>
      <c r="D1957" s="144"/>
      <c r="E1957" s="112"/>
      <c r="F1957" s="87">
        <f t="shared" si="93"/>
        <v>0</v>
      </c>
      <c r="G1957" s="146"/>
      <c r="H1957" s="130"/>
      <c r="I1957" s="118" t="e">
        <f>VLOOKUP(H1957,Presupuesto!$B$11:$C$565,2,0)</f>
        <v>#N/A</v>
      </c>
      <c r="J1957" s="88" t="str">
        <f t="shared" si="94"/>
        <v>Lo Esencial de la Reforma Universitaria</v>
      </c>
      <c r="K1957" s="88" t="s">
        <v>720</v>
      </c>
    </row>
    <row r="1958" spans="2:11" hidden="1" x14ac:dyDescent="0.25">
      <c r="B1958" s="254"/>
      <c r="C1958" s="129"/>
      <c r="D1958" s="144"/>
      <c r="E1958" s="112"/>
      <c r="F1958" s="87">
        <f t="shared" si="93"/>
        <v>0</v>
      </c>
      <c r="G1958" s="146"/>
      <c r="H1958" s="130"/>
      <c r="I1958" s="118" t="e">
        <f>VLOOKUP(H1958,Presupuesto!$B$11:$C$565,2,0)</f>
        <v>#N/A</v>
      </c>
      <c r="J1958" s="88" t="str">
        <f t="shared" si="94"/>
        <v>Lo Esencial de la Reforma Universitaria</v>
      </c>
      <c r="K1958" s="88" t="s">
        <v>720</v>
      </c>
    </row>
    <row r="1959" spans="2:11" hidden="1" x14ac:dyDescent="0.25">
      <c r="B1959" s="254"/>
      <c r="C1959" s="129"/>
      <c r="D1959" s="144"/>
      <c r="E1959" s="112"/>
      <c r="F1959" s="87">
        <f t="shared" si="93"/>
        <v>0</v>
      </c>
      <c r="G1959" s="146"/>
      <c r="H1959" s="130"/>
      <c r="I1959" s="118" t="e">
        <f>VLOOKUP(H1959,Presupuesto!$B$11:$C$565,2,0)</f>
        <v>#N/A</v>
      </c>
      <c r="J1959" s="88" t="str">
        <f t="shared" si="94"/>
        <v>Lo Esencial de la Reforma Universitaria</v>
      </c>
      <c r="K1959" s="88" t="s">
        <v>729</v>
      </c>
    </row>
    <row r="1960" spans="2:11" hidden="1" x14ac:dyDescent="0.25">
      <c r="B1960" s="254"/>
      <c r="C1960" s="129"/>
      <c r="D1960" s="144"/>
      <c r="E1960" s="112"/>
      <c r="F1960" s="87">
        <f t="shared" si="93"/>
        <v>0</v>
      </c>
      <c r="G1960" s="146"/>
      <c r="H1960" s="130"/>
      <c r="I1960" s="118" t="e">
        <f>VLOOKUP(H1960,Presupuesto!$B$11:$C$565,2,0)</f>
        <v>#N/A</v>
      </c>
      <c r="J1960" s="88" t="str">
        <f t="shared" si="94"/>
        <v>Lo Esencial de la Reforma Universitaria</v>
      </c>
      <c r="K1960" s="88" t="s">
        <v>720</v>
      </c>
    </row>
    <row r="1961" spans="2:11" hidden="1" x14ac:dyDescent="0.25">
      <c r="B1961" s="254"/>
      <c r="C1961" s="129"/>
      <c r="D1961" s="144"/>
      <c r="E1961" s="112"/>
      <c r="F1961" s="87">
        <f t="shared" si="93"/>
        <v>0</v>
      </c>
      <c r="G1961" s="146"/>
      <c r="H1961" s="130"/>
      <c r="I1961" s="118" t="e">
        <f>VLOOKUP(H1961,Presupuesto!$B$11:$C$565,2,0)</f>
        <v>#N/A</v>
      </c>
      <c r="J1961" s="88" t="str">
        <f t="shared" si="94"/>
        <v>Lo Esencial de la Reforma Universitaria</v>
      </c>
      <c r="K1961" s="88" t="s">
        <v>720</v>
      </c>
    </row>
    <row r="1962" spans="2:11" hidden="1" x14ac:dyDescent="0.25">
      <c r="B1962" s="254"/>
      <c r="C1962" s="129"/>
      <c r="D1962" s="144"/>
      <c r="E1962" s="112"/>
      <c r="F1962" s="87">
        <f t="shared" si="93"/>
        <v>0</v>
      </c>
      <c r="G1962" s="146"/>
      <c r="H1962" s="130"/>
      <c r="I1962" s="118" t="e">
        <f>VLOOKUP(H1962,Presupuesto!$B$11:$C$565,2,0)</f>
        <v>#N/A</v>
      </c>
      <c r="J1962" s="88" t="str">
        <f t="shared" si="94"/>
        <v>Lo Esencial de la Reforma Universitaria</v>
      </c>
      <c r="K1962" s="88" t="s">
        <v>720</v>
      </c>
    </row>
    <row r="1963" spans="2:11" hidden="1" x14ac:dyDescent="0.25">
      <c r="B1963" s="254"/>
      <c r="C1963" s="129"/>
      <c r="D1963" s="144"/>
      <c r="E1963" s="112"/>
      <c r="F1963" s="87">
        <f t="shared" si="93"/>
        <v>0</v>
      </c>
      <c r="G1963" s="146"/>
      <c r="H1963" s="130"/>
      <c r="I1963" s="118" t="e">
        <f>VLOOKUP(H1963,Presupuesto!$B$11:$C$565,2,0)</f>
        <v>#N/A</v>
      </c>
      <c r="J1963" s="88" t="str">
        <f t="shared" si="94"/>
        <v>Lo Esencial de la Reforma Universitaria</v>
      </c>
      <c r="K1963" s="88" t="s">
        <v>720</v>
      </c>
    </row>
    <row r="1964" spans="2:11" hidden="1" x14ac:dyDescent="0.25">
      <c r="B1964" s="254"/>
      <c r="C1964" s="129"/>
      <c r="D1964" s="144"/>
      <c r="E1964" s="112"/>
      <c r="F1964" s="87">
        <f t="shared" si="93"/>
        <v>0</v>
      </c>
      <c r="G1964" s="146"/>
      <c r="H1964" s="130"/>
      <c r="I1964" s="118" t="e">
        <f>VLOOKUP(H1964,Presupuesto!$B$11:$C$565,2,0)</f>
        <v>#N/A</v>
      </c>
      <c r="J1964" s="88" t="str">
        <f t="shared" si="94"/>
        <v>Lo Esencial de la Reforma Universitaria</v>
      </c>
      <c r="K1964" s="88" t="s">
        <v>720</v>
      </c>
    </row>
    <row r="1965" spans="2:11" hidden="1" x14ac:dyDescent="0.25">
      <c r="B1965" s="254"/>
      <c r="C1965" s="129"/>
      <c r="D1965" s="144"/>
      <c r="E1965" s="112"/>
      <c r="F1965" s="87">
        <f t="shared" si="93"/>
        <v>0</v>
      </c>
      <c r="G1965" s="146"/>
      <c r="H1965" s="130"/>
      <c r="I1965" s="118" t="e">
        <f>VLOOKUP(H1965,Presupuesto!$B$11:$C$565,2,0)</f>
        <v>#N/A</v>
      </c>
      <c r="J1965" s="88" t="str">
        <f t="shared" si="94"/>
        <v>Lo Esencial de la Reforma Universitaria</v>
      </c>
      <c r="K1965" s="88" t="s">
        <v>720</v>
      </c>
    </row>
    <row r="1966" spans="2:11" hidden="1" x14ac:dyDescent="0.25">
      <c r="B1966" s="254"/>
      <c r="C1966" s="129"/>
      <c r="D1966" s="144"/>
      <c r="E1966" s="112"/>
      <c r="F1966" s="87">
        <f t="shared" si="93"/>
        <v>0</v>
      </c>
      <c r="G1966" s="146"/>
      <c r="H1966" s="130"/>
      <c r="I1966" s="118" t="e">
        <f>VLOOKUP(H1966,Presupuesto!$B$11:$C$565,2,0)</f>
        <v>#N/A</v>
      </c>
      <c r="J1966" s="88" t="str">
        <f t="shared" si="94"/>
        <v>Lo Esencial de la Reforma Universitaria</v>
      </c>
      <c r="K1966" s="88" t="s">
        <v>720</v>
      </c>
    </row>
    <row r="1967" spans="2:11" hidden="1" x14ac:dyDescent="0.25">
      <c r="B1967" s="254"/>
      <c r="C1967" s="129"/>
      <c r="D1967" s="144"/>
      <c r="E1967" s="112"/>
      <c r="F1967" s="87">
        <f t="shared" si="93"/>
        <v>0</v>
      </c>
      <c r="G1967" s="146"/>
      <c r="H1967" s="130"/>
      <c r="I1967" s="118" t="e">
        <f>VLOOKUP(H1967,Presupuesto!$B$11:$C$565,2,0)</f>
        <v>#N/A</v>
      </c>
      <c r="J1967" s="88" t="str">
        <f t="shared" si="94"/>
        <v>Lo Esencial de la Reforma Universitaria</v>
      </c>
      <c r="K1967" s="88" t="s">
        <v>720</v>
      </c>
    </row>
    <row r="1968" spans="2:11" hidden="1" x14ac:dyDescent="0.25">
      <c r="B1968" s="254"/>
      <c r="C1968" s="129"/>
      <c r="D1968" s="144"/>
      <c r="E1968" s="112"/>
      <c r="F1968" s="87">
        <f t="shared" si="93"/>
        <v>0</v>
      </c>
      <c r="G1968" s="146"/>
      <c r="H1968" s="130"/>
      <c r="I1968" s="118" t="e">
        <f>VLOOKUP(H1968,Presupuesto!$B$11:$C$565,2,0)</f>
        <v>#N/A</v>
      </c>
      <c r="J1968" s="88" t="str">
        <f t="shared" si="94"/>
        <v>Lo Esencial de la Reforma Universitaria</v>
      </c>
      <c r="K1968" s="88" t="s">
        <v>720</v>
      </c>
    </row>
    <row r="1969" spans="2:11" hidden="1" x14ac:dyDescent="0.25">
      <c r="B1969" s="254"/>
      <c r="C1969" s="129"/>
      <c r="D1969" s="144"/>
      <c r="E1969" s="112"/>
      <c r="F1969" s="87">
        <f t="shared" si="93"/>
        <v>0</v>
      </c>
      <c r="G1969" s="146"/>
      <c r="H1969" s="130"/>
      <c r="I1969" s="118" t="e">
        <f>VLOOKUP(H1969,Presupuesto!$B$11:$C$565,2,0)</f>
        <v>#N/A</v>
      </c>
      <c r="J1969" s="88" t="str">
        <f t="shared" si="94"/>
        <v>Lo Esencial de la Reforma Universitaria</v>
      </c>
      <c r="K1969" s="88" t="s">
        <v>720</v>
      </c>
    </row>
    <row r="1970" spans="2:11" hidden="1" x14ac:dyDescent="0.25">
      <c r="B1970" s="254"/>
      <c r="C1970" s="129"/>
      <c r="D1970" s="144"/>
      <c r="E1970" s="112"/>
      <c r="F1970" s="87">
        <f t="shared" si="93"/>
        <v>0</v>
      </c>
      <c r="G1970" s="146"/>
      <c r="H1970" s="130"/>
      <c r="I1970" s="118" t="e">
        <f>VLOOKUP(H1970,Presupuesto!$B$11:$C$565,2,0)</f>
        <v>#N/A</v>
      </c>
      <c r="J1970" s="88" t="str">
        <f t="shared" si="94"/>
        <v>Lo Esencial de la Reforma Universitaria</v>
      </c>
      <c r="K1970" s="88" t="s">
        <v>720</v>
      </c>
    </row>
    <row r="1971" spans="2:11" hidden="1" x14ac:dyDescent="0.25">
      <c r="B1971" s="254"/>
      <c r="C1971" s="129"/>
      <c r="D1971" s="144"/>
      <c r="E1971" s="112"/>
      <c r="F1971" s="87">
        <f t="shared" si="93"/>
        <v>0</v>
      </c>
      <c r="G1971" s="146"/>
      <c r="H1971" s="130"/>
      <c r="I1971" s="118" t="e">
        <f>VLOOKUP(H1971,Presupuesto!$B$11:$C$565,2,0)</f>
        <v>#N/A</v>
      </c>
      <c r="J1971" s="88" t="str">
        <f t="shared" si="94"/>
        <v>Lo Esencial de la Reforma Universitaria</v>
      </c>
      <c r="K1971" s="88" t="s">
        <v>720</v>
      </c>
    </row>
    <row r="1972" spans="2:11" hidden="1" x14ac:dyDescent="0.25">
      <c r="B1972" s="254"/>
      <c r="C1972" s="129"/>
      <c r="D1972" s="144"/>
      <c r="E1972" s="112"/>
      <c r="F1972" s="87">
        <f t="shared" si="93"/>
        <v>0</v>
      </c>
      <c r="G1972" s="146"/>
      <c r="H1972" s="130"/>
      <c r="I1972" s="118" t="e">
        <f>VLOOKUP(H1972,Presupuesto!$B$11:$C$565,2,0)</f>
        <v>#N/A</v>
      </c>
      <c r="J1972" s="88" t="str">
        <f t="shared" si="94"/>
        <v>Lo Esencial de la Reforma Universitaria</v>
      </c>
      <c r="K1972" s="88" t="s">
        <v>720</v>
      </c>
    </row>
    <row r="1973" spans="2:11" hidden="1" x14ac:dyDescent="0.25">
      <c r="B1973" s="254"/>
      <c r="C1973" s="129"/>
      <c r="D1973" s="144"/>
      <c r="E1973" s="112"/>
      <c r="F1973" s="87">
        <f t="shared" si="93"/>
        <v>0</v>
      </c>
      <c r="G1973" s="146"/>
      <c r="H1973" s="130"/>
      <c r="I1973" s="118" t="e">
        <f>VLOOKUP(H1973,Presupuesto!$B$11:$C$565,2,0)</f>
        <v>#N/A</v>
      </c>
      <c r="J1973" s="88" t="str">
        <f t="shared" si="94"/>
        <v>Lo Esencial de la Reforma Universitaria</v>
      </c>
      <c r="K1973" s="88" t="s">
        <v>720</v>
      </c>
    </row>
    <row r="1974" spans="2:11" hidden="1" x14ac:dyDescent="0.25">
      <c r="B1974" s="254"/>
      <c r="C1974" s="129"/>
      <c r="D1974" s="144"/>
      <c r="E1974" s="112"/>
      <c r="F1974" s="87">
        <f t="shared" si="93"/>
        <v>0</v>
      </c>
      <c r="G1974" s="146"/>
      <c r="H1974" s="130"/>
      <c r="I1974" s="118" t="e">
        <f>VLOOKUP(H1974,Presupuesto!$B$11:$C$565,2,0)</f>
        <v>#N/A</v>
      </c>
      <c r="J1974" s="88" t="str">
        <f t="shared" si="94"/>
        <v>Lo Esencial de la Reforma Universitaria</v>
      </c>
      <c r="K1974" s="88" t="s">
        <v>720</v>
      </c>
    </row>
    <row r="1975" spans="2:11" hidden="1" x14ac:dyDescent="0.25">
      <c r="B1975" s="254"/>
      <c r="C1975" s="129"/>
      <c r="D1975" s="144"/>
      <c r="E1975" s="112"/>
      <c r="F1975" s="87">
        <f t="shared" si="93"/>
        <v>0</v>
      </c>
      <c r="G1975" s="146"/>
      <c r="H1975" s="130"/>
      <c r="I1975" s="118" t="e">
        <f>VLOOKUP(H1975,Presupuesto!$B$11:$C$565,2,0)</f>
        <v>#N/A</v>
      </c>
      <c r="J1975" s="88" t="str">
        <f t="shared" si="94"/>
        <v>Lo Esencial de la Reforma Universitaria</v>
      </c>
      <c r="K1975" s="88" t="s">
        <v>720</v>
      </c>
    </row>
    <row r="1976" spans="2:11" hidden="1" x14ac:dyDescent="0.25">
      <c r="B1976" s="254"/>
      <c r="C1976" s="131"/>
      <c r="D1976" s="137"/>
      <c r="E1976" s="108"/>
      <c r="F1976" s="87">
        <f t="shared" si="93"/>
        <v>0</v>
      </c>
      <c r="G1976" s="146"/>
      <c r="H1976" s="132"/>
      <c r="I1976" s="118" t="e">
        <f>VLOOKUP(H1976,Presupuesto!$B$11:$C$565,2,0)</f>
        <v>#N/A</v>
      </c>
      <c r="J1976" s="88" t="str">
        <f t="shared" si="94"/>
        <v>Lo Esencial de la Reforma Universitaria</v>
      </c>
      <c r="K1976" s="88" t="s">
        <v>720</v>
      </c>
    </row>
    <row r="1977" spans="2:11" hidden="1" x14ac:dyDescent="0.25">
      <c r="B1977" s="254"/>
      <c r="C1977" s="131"/>
      <c r="D1977" s="137"/>
      <c r="E1977" s="108"/>
      <c r="F1977" s="87">
        <f t="shared" si="93"/>
        <v>0</v>
      </c>
      <c r="G1977" s="146"/>
      <c r="H1977" s="132"/>
      <c r="I1977" s="118" t="e">
        <f>VLOOKUP(H1977,Presupuesto!$B$11:$C$565,2,0)</f>
        <v>#N/A</v>
      </c>
      <c r="J1977" s="88" t="str">
        <f t="shared" si="94"/>
        <v>Lo Esencial de la Reforma Universitaria</v>
      </c>
      <c r="K1977" s="88" t="s">
        <v>720</v>
      </c>
    </row>
    <row r="1978" spans="2:11" hidden="1" x14ac:dyDescent="0.25">
      <c r="B1978" s="254"/>
      <c r="C1978" s="131"/>
      <c r="D1978" s="137"/>
      <c r="E1978" s="108"/>
      <c r="F1978" s="87">
        <f t="shared" si="93"/>
        <v>0</v>
      </c>
      <c r="G1978" s="146"/>
      <c r="H1978" s="132"/>
      <c r="I1978" s="118" t="e">
        <f>VLOOKUP(H1978,Presupuesto!$B$11:$C$565,2,0)</f>
        <v>#N/A</v>
      </c>
      <c r="J1978" s="88" t="str">
        <f t="shared" si="94"/>
        <v>Lo Esencial de la Reforma Universitaria</v>
      </c>
      <c r="K1978" s="88" t="s">
        <v>720</v>
      </c>
    </row>
    <row r="1979" spans="2:11" hidden="1" x14ac:dyDescent="0.25">
      <c r="B1979" s="254"/>
      <c r="C1979" s="131"/>
      <c r="D1979" s="137"/>
      <c r="E1979" s="108"/>
      <c r="F1979" s="87">
        <f t="shared" si="93"/>
        <v>0</v>
      </c>
      <c r="G1979" s="146"/>
      <c r="H1979" s="132"/>
      <c r="I1979" s="118" t="e">
        <f>VLOOKUP(H1979,Presupuesto!$B$11:$C$565,2,0)</f>
        <v>#N/A</v>
      </c>
      <c r="J1979" s="88" t="str">
        <f t="shared" si="94"/>
        <v>Lo Esencial de la Reforma Universitaria</v>
      </c>
      <c r="K1979" s="88" t="s">
        <v>720</v>
      </c>
    </row>
    <row r="1980" spans="2:11" hidden="1" x14ac:dyDescent="0.25">
      <c r="B1980" s="254"/>
      <c r="C1980" s="131"/>
      <c r="D1980" s="137"/>
      <c r="E1980" s="108"/>
      <c r="F1980" s="87">
        <f t="shared" si="93"/>
        <v>0</v>
      </c>
      <c r="G1980" s="146"/>
      <c r="H1980" s="132"/>
      <c r="I1980" s="118" t="e">
        <f>VLOOKUP(H1980,Presupuesto!$B$11:$C$565,2,0)</f>
        <v>#N/A</v>
      </c>
      <c r="J1980" s="88" t="str">
        <f t="shared" si="94"/>
        <v>Lo Esencial de la Reforma Universitaria</v>
      </c>
      <c r="K1980" s="88" t="s">
        <v>720</v>
      </c>
    </row>
    <row r="1981" spans="2:11" hidden="1" x14ac:dyDescent="0.25">
      <c r="B1981" s="254"/>
      <c r="C1981" s="131"/>
      <c r="D1981" s="137"/>
      <c r="E1981" s="108"/>
      <c r="F1981" s="87">
        <f t="shared" si="93"/>
        <v>0</v>
      </c>
      <c r="G1981" s="146"/>
      <c r="H1981" s="132"/>
      <c r="I1981" s="118" t="e">
        <f>VLOOKUP(H1981,Presupuesto!$B$11:$C$565,2,0)</f>
        <v>#N/A</v>
      </c>
      <c r="J1981" s="88" t="str">
        <f t="shared" si="94"/>
        <v>Lo Esencial de la Reforma Universitaria</v>
      </c>
      <c r="K1981" s="88" t="s">
        <v>720</v>
      </c>
    </row>
    <row r="1982" spans="2:11" hidden="1" x14ac:dyDescent="0.25">
      <c r="B1982" s="254"/>
      <c r="C1982" s="131"/>
      <c r="D1982" s="137"/>
      <c r="E1982" s="108"/>
      <c r="F1982" s="87">
        <f t="shared" si="93"/>
        <v>0</v>
      </c>
      <c r="G1982" s="146"/>
      <c r="H1982" s="132"/>
      <c r="I1982" s="118" t="e">
        <f>VLOOKUP(H1982,Presupuesto!$B$11:$C$565,2,0)</f>
        <v>#N/A</v>
      </c>
      <c r="J1982" s="88" t="str">
        <f t="shared" si="94"/>
        <v>Lo Esencial de la Reforma Universitaria</v>
      </c>
      <c r="K1982" s="88" t="s">
        <v>720</v>
      </c>
    </row>
    <row r="1983" spans="2:11" hidden="1" x14ac:dyDescent="0.25">
      <c r="B1983" s="254"/>
      <c r="C1983" s="131"/>
      <c r="D1983" s="137"/>
      <c r="E1983" s="108"/>
      <c r="F1983" s="87">
        <f t="shared" si="93"/>
        <v>0</v>
      </c>
      <c r="G1983" s="146"/>
      <c r="H1983" s="132"/>
      <c r="I1983" s="118" t="e">
        <f>VLOOKUP(H1983,Presupuesto!$B$11:$C$565,2,0)</f>
        <v>#N/A</v>
      </c>
      <c r="J1983" s="88" t="str">
        <f t="shared" si="94"/>
        <v>Lo Esencial de la Reforma Universitaria</v>
      </c>
      <c r="K1983" s="88" t="s">
        <v>720</v>
      </c>
    </row>
    <row r="1984" spans="2:11" hidden="1" x14ac:dyDescent="0.25">
      <c r="B1984" s="254"/>
      <c r="C1984" s="133"/>
      <c r="D1984" s="137"/>
      <c r="E1984" s="108"/>
      <c r="F1984" s="87">
        <f t="shared" si="93"/>
        <v>0</v>
      </c>
      <c r="G1984" s="146"/>
      <c r="H1984" s="134"/>
      <c r="I1984" s="118" t="e">
        <f>VLOOKUP(H1984,Presupuesto!$B$11:$C$565,2,0)</f>
        <v>#N/A</v>
      </c>
      <c r="J1984" s="88" t="str">
        <f t="shared" si="94"/>
        <v>Lo Esencial de la Reforma Universitaria</v>
      </c>
      <c r="K1984" s="88" t="s">
        <v>732</v>
      </c>
    </row>
    <row r="1985" spans="2:11" hidden="1" x14ac:dyDescent="0.25">
      <c r="B1985" s="254"/>
      <c r="C1985" s="133"/>
      <c r="D1985" s="137"/>
      <c r="E1985" s="108"/>
      <c r="F1985" s="87">
        <f t="shared" si="93"/>
        <v>0</v>
      </c>
      <c r="G1985" s="146"/>
      <c r="H1985" s="134"/>
      <c r="I1985" s="118" t="e">
        <f>VLOOKUP(H1985,Presupuesto!$B$11:$C$565,2,0)</f>
        <v>#N/A</v>
      </c>
      <c r="J1985" s="88" t="str">
        <f t="shared" si="94"/>
        <v>Lo Esencial de la Reforma Universitaria</v>
      </c>
      <c r="K1985" s="88" t="s">
        <v>720</v>
      </c>
    </row>
    <row r="1986" spans="2:11" hidden="1" x14ac:dyDescent="0.25">
      <c r="B1986" s="254"/>
      <c r="C1986" s="133"/>
      <c r="D1986" s="137"/>
      <c r="E1986" s="108"/>
      <c r="F1986" s="87">
        <f t="shared" si="93"/>
        <v>0</v>
      </c>
      <c r="G1986" s="146"/>
      <c r="H1986" s="134"/>
      <c r="I1986" s="118" t="e">
        <f>VLOOKUP(H1986,Presupuesto!$B$11:$C$565,2,0)</f>
        <v>#N/A</v>
      </c>
      <c r="J1986" s="88" t="str">
        <f t="shared" si="94"/>
        <v>Lo Esencial de la Reforma Universitaria</v>
      </c>
      <c r="K1986" s="88" t="s">
        <v>720</v>
      </c>
    </row>
    <row r="1987" spans="2:11" hidden="1" x14ac:dyDescent="0.25">
      <c r="B1987" s="254"/>
      <c r="C1987" s="133"/>
      <c r="D1987" s="137"/>
      <c r="E1987" s="108"/>
      <c r="F1987" s="87">
        <f t="shared" si="93"/>
        <v>0</v>
      </c>
      <c r="G1987" s="146"/>
      <c r="H1987" s="134"/>
      <c r="I1987" s="118" t="e">
        <f>VLOOKUP(H1987,Presupuesto!$B$11:$C$565,2,0)</f>
        <v>#N/A</v>
      </c>
      <c r="J1987" s="88" t="str">
        <f t="shared" si="94"/>
        <v>Lo Esencial de la Reforma Universitaria</v>
      </c>
      <c r="K1987" s="88" t="s">
        <v>720</v>
      </c>
    </row>
    <row r="1988" spans="2:11" ht="15.75" hidden="1" thickBot="1" x14ac:dyDescent="0.3">
      <c r="B1988" s="254"/>
      <c r="C1988" s="135"/>
      <c r="D1988" s="145"/>
      <c r="E1988" s="93"/>
      <c r="F1988" s="95">
        <f t="shared" si="93"/>
        <v>0</v>
      </c>
      <c r="G1988" s="147"/>
      <c r="H1988" s="136"/>
      <c r="I1988" s="120" t="e">
        <f>VLOOKUP(H1988,Presupuesto!$B$11:$C$565,2,0)</f>
        <v>#N/A</v>
      </c>
      <c r="J1988" s="96" t="str">
        <f t="shared" si="94"/>
        <v>Lo Esencial de la Reforma Universitaria</v>
      </c>
      <c r="K1988" s="113" t="s">
        <v>719</v>
      </c>
    </row>
    <row r="1989" spans="2:11" x14ac:dyDescent="0.25">
      <c r="B1989" s="254"/>
      <c r="C1989" s="254"/>
      <c r="D1989" s="254"/>
      <c r="E1989" s="254"/>
      <c r="F1989" s="254"/>
      <c r="G1989" s="243"/>
      <c r="H1989" s="254"/>
      <c r="I1989" s="254"/>
      <c r="J1989" s="254"/>
      <c r="K1989" s="254"/>
    </row>
    <row r="1990" spans="2:11" ht="15.75" thickBot="1" x14ac:dyDescent="0.3">
      <c r="B1990" s="254"/>
      <c r="C1990" s="254"/>
      <c r="D1990" s="254"/>
      <c r="E1990" s="254"/>
      <c r="F1990" s="254"/>
      <c r="G1990" s="243"/>
      <c r="H1990" s="254"/>
      <c r="I1990" s="254"/>
      <c r="J1990" s="254"/>
      <c r="K1990" s="254"/>
    </row>
    <row r="1991" spans="2:11" ht="15.75" thickBot="1" x14ac:dyDescent="0.3">
      <c r="B1991" s="254"/>
      <c r="C1991" s="143" t="s">
        <v>1385</v>
      </c>
      <c r="D1991" s="231">
        <f>SUM(F1998:F2032)</f>
        <v>0</v>
      </c>
      <c r="E1991" s="254"/>
      <c r="F1991" s="68"/>
      <c r="G1991" s="72"/>
      <c r="H1991" s="68"/>
      <c r="I1991" s="68"/>
      <c r="J1991" s="254"/>
      <c r="K1991" s="254"/>
    </row>
    <row r="1992" spans="2:11" x14ac:dyDescent="0.25">
      <c r="B1992" s="254"/>
      <c r="C1992" s="68"/>
      <c r="D1992" s="31"/>
      <c r="E1992" s="84"/>
      <c r="F1992" s="84"/>
      <c r="G1992" s="84"/>
      <c r="H1992" s="69"/>
      <c r="I1992" s="69"/>
      <c r="J1992" s="69"/>
      <c r="K1992" s="102"/>
    </row>
    <row r="1993" spans="2:11" x14ac:dyDescent="0.25">
      <c r="B1993" s="254"/>
      <c r="C1993" s="68"/>
      <c r="D1993" s="31"/>
      <c r="E1993" s="84"/>
      <c r="F1993" s="84"/>
      <c r="G1993" s="84"/>
      <c r="H1993" s="69"/>
      <c r="I1993" s="69"/>
      <c r="J1993" s="69"/>
      <c r="K1993" s="102"/>
    </row>
    <row r="1994" spans="2:11" ht="15.75" x14ac:dyDescent="0.25">
      <c r="B1994" s="254"/>
      <c r="C1994" s="172" t="s">
        <v>1309</v>
      </c>
      <c r="D1994" s="230"/>
      <c r="E1994" s="84"/>
      <c r="F1994" s="84"/>
      <c r="G1994" s="84"/>
      <c r="H1994" s="69"/>
      <c r="I1994" s="69"/>
      <c r="J1994" s="69"/>
      <c r="K1994" s="102"/>
    </row>
    <row r="1995" spans="2:11" ht="18.75" x14ac:dyDescent="0.25">
      <c r="B1995" s="254"/>
      <c r="C1995" s="173" t="e">
        <f>IFERROR(VLOOKUP(D1994,'1. Desarrollo e Innov. Curricu.'!$F:$G,2,FALSE),IFERROR(VLOOKUP(D1994,'2. Investigación Científica'!$F:$G,2,FALSE),IFERROR(VLOOKUP(D1994,'3. Vinculación Univ. Sociedad'!$F:$G,2,FALSE),IFERROR(VLOOKUP(D1994,'4. Docencia y Profesorado Univ.'!$F:$G,2,FALSE),IFERROR(VLOOKUP(D1994,'5. Estudiantes y Graduados'!$F:$G,2,FALSE),IFERROR(VLOOKUP(D1994,'11. Gestion Administrativa'!$F:$G,2,FALSE),IFERROR(VLOOKUP(D1994,'13. Gestión Académica'!$F:$G,2,FALSE),IFERROR(VLOOKUP(D1994,'9. Asegura. de la Calid. y M'!$F:$G,2,FALSE),IFERROR(VLOOKUP(D1994,'6. Gestión del Conocimiento'!$F:$G,2,FALSE),IFERROR(VLOOKUP(D1994,'15. Gobernabilidad y Proceso...'!$F:$G,2,FALSE),IFERROR(VLOOKUP(D1994,'12. Gestión del Talento Humano'!$F:$G,2,FALSE),IFERROR(VLOOKUP(D1994,'14. Internacional... de la E.S.'!$F:$G,2,FALSE),IFERROR(VLOOKUP(D1994,'10. Posgrado'!$F:$G,2,FALSE),IFERROR(VLOOKUP(D1994,'17. Gestión TIC'!$F:$G,2,FALSE),IFERROR(VLOOKUP(D1994,'16. Desa. del Sistema Educ.Sup.'!$F:$G,2,FALSE),IFERROR(VLOOKUP(D1994,'8. Cultura de Inno. Insti...'!$F:$G,2,FALSE),VLOOKUP(D1994,'7. Lo Esencial de la Reforma U.'!$F:$G,2,0)))))))))))))))))</f>
        <v>#N/A</v>
      </c>
      <c r="D1995" s="31"/>
      <c r="E1995" s="84"/>
      <c r="F1995" s="84"/>
      <c r="G1995" s="84"/>
      <c r="H1995" s="69"/>
      <c r="I1995" s="69"/>
      <c r="J1995" s="69"/>
      <c r="K1995" s="102"/>
    </row>
    <row r="1996" spans="2:11" ht="15.75" thickBot="1" x14ac:dyDescent="0.3">
      <c r="B1996" s="254"/>
      <c r="C1996" s="254"/>
      <c r="D1996" s="254"/>
      <c r="E1996" s="254"/>
      <c r="F1996" s="84"/>
      <c r="G1996" s="69"/>
      <c r="H1996" s="69"/>
      <c r="I1996" s="69"/>
      <c r="J1996" s="254"/>
      <c r="K1996" s="254"/>
    </row>
    <row r="1997" spans="2:11" ht="30.75" thickBot="1" x14ac:dyDescent="0.3">
      <c r="B1997" s="254"/>
      <c r="C1997" s="117" t="s">
        <v>1311</v>
      </c>
      <c r="D1997" s="117" t="s">
        <v>99</v>
      </c>
      <c r="E1997" s="124" t="s">
        <v>1313</v>
      </c>
      <c r="F1997" s="123" t="s">
        <v>1314</v>
      </c>
      <c r="G1997" s="121" t="s">
        <v>1315</v>
      </c>
      <c r="H1997" s="124" t="s">
        <v>1316</v>
      </c>
      <c r="I1997" s="121" t="s">
        <v>711</v>
      </c>
      <c r="J1997" s="121" t="s">
        <v>1317</v>
      </c>
      <c r="K1997" s="121" t="s">
        <v>1318</v>
      </c>
    </row>
    <row r="1998" spans="2:11" hidden="1" x14ac:dyDescent="0.25">
      <c r="B1998" s="254"/>
      <c r="C1998" s="183" t="s">
        <v>1284</v>
      </c>
      <c r="D1998" s="184"/>
      <c r="E1998" s="182">
        <f>HLOOKUP(C1998,$AH$2:$BU$3,2,0)</f>
        <v>620</v>
      </c>
      <c r="F1998" s="87">
        <f t="shared" ref="F1998:F2032" si="95">D1998*E1998</f>
        <v>0</v>
      </c>
      <c r="G1998" s="146"/>
      <c r="H1998" s="130"/>
      <c r="I1998" s="118" t="e">
        <f>VLOOKUP(H1998,Presupuesto!$B$11:$C$565,2,0)</f>
        <v>#N/A</v>
      </c>
      <c r="J1998" s="181" t="s">
        <v>81</v>
      </c>
      <c r="K1998" s="88" t="s">
        <v>719</v>
      </c>
    </row>
    <row r="1999" spans="2:11" hidden="1" x14ac:dyDescent="0.25">
      <c r="B1999" s="254"/>
      <c r="C1999" s="129"/>
      <c r="D1999" s="144"/>
      <c r="E1999" s="112"/>
      <c r="F1999" s="87">
        <f t="shared" si="95"/>
        <v>0</v>
      </c>
      <c r="G1999" s="146"/>
      <c r="H1999" s="130"/>
      <c r="I1999" s="118" t="e">
        <f>VLOOKUP(H1999,Presupuesto!$B$11:$C$565,2,0)</f>
        <v>#N/A</v>
      </c>
      <c r="J1999" s="88" t="str">
        <f>$J$810</f>
        <v>Lo Esencial de la Reforma Universitaria</v>
      </c>
      <c r="K1999" s="88" t="s">
        <v>720</v>
      </c>
    </row>
    <row r="2000" spans="2:11" hidden="1" x14ac:dyDescent="0.25">
      <c r="B2000" s="254"/>
      <c r="C2000" s="129"/>
      <c r="D2000" s="144"/>
      <c r="E2000" s="112"/>
      <c r="F2000" s="87">
        <f t="shared" si="95"/>
        <v>0</v>
      </c>
      <c r="G2000" s="146"/>
      <c r="H2000" s="130"/>
      <c r="I2000" s="118" t="e">
        <f>VLOOKUP(H2000,Presupuesto!$B$11:$C$565,2,0)</f>
        <v>#N/A</v>
      </c>
      <c r="J2000" s="88" t="str">
        <f t="shared" ref="J2000:J2032" si="96">$J$810</f>
        <v>Lo Esencial de la Reforma Universitaria</v>
      </c>
      <c r="K2000" s="88" t="s">
        <v>720</v>
      </c>
    </row>
    <row r="2001" spans="2:11" hidden="1" x14ac:dyDescent="0.25">
      <c r="B2001" s="254"/>
      <c r="C2001" s="129"/>
      <c r="D2001" s="144"/>
      <c r="E2001" s="112"/>
      <c r="F2001" s="87">
        <f t="shared" si="95"/>
        <v>0</v>
      </c>
      <c r="G2001" s="146"/>
      <c r="H2001" s="130"/>
      <c r="I2001" s="118" t="e">
        <f>VLOOKUP(H2001,Presupuesto!$B$11:$C$565,2,0)</f>
        <v>#N/A</v>
      </c>
      <c r="J2001" s="88" t="str">
        <f t="shared" si="96"/>
        <v>Lo Esencial de la Reforma Universitaria</v>
      </c>
      <c r="K2001" s="88" t="s">
        <v>720</v>
      </c>
    </row>
    <row r="2002" spans="2:11" hidden="1" x14ac:dyDescent="0.25">
      <c r="B2002" s="254"/>
      <c r="C2002" s="129"/>
      <c r="D2002" s="144"/>
      <c r="E2002" s="112"/>
      <c r="F2002" s="87">
        <f t="shared" si="95"/>
        <v>0</v>
      </c>
      <c r="G2002" s="146"/>
      <c r="H2002" s="130"/>
      <c r="I2002" s="118" t="e">
        <f>VLOOKUP(H2002,Presupuesto!$B$11:$C$565,2,0)</f>
        <v>#N/A</v>
      </c>
      <c r="J2002" s="88" t="str">
        <f t="shared" si="96"/>
        <v>Lo Esencial de la Reforma Universitaria</v>
      </c>
      <c r="K2002" s="88" t="s">
        <v>720</v>
      </c>
    </row>
    <row r="2003" spans="2:11" hidden="1" x14ac:dyDescent="0.25">
      <c r="B2003" s="254"/>
      <c r="C2003" s="129"/>
      <c r="D2003" s="144"/>
      <c r="E2003" s="112"/>
      <c r="F2003" s="87">
        <f t="shared" si="95"/>
        <v>0</v>
      </c>
      <c r="G2003" s="146"/>
      <c r="H2003" s="130"/>
      <c r="I2003" s="118" t="e">
        <f>VLOOKUP(H2003,Presupuesto!$B$11:$C$565,2,0)</f>
        <v>#N/A</v>
      </c>
      <c r="J2003" s="88" t="str">
        <f t="shared" si="96"/>
        <v>Lo Esencial de la Reforma Universitaria</v>
      </c>
      <c r="K2003" s="88" t="s">
        <v>729</v>
      </c>
    </row>
    <row r="2004" spans="2:11" hidden="1" x14ac:dyDescent="0.25">
      <c r="B2004" s="254"/>
      <c r="C2004" s="129"/>
      <c r="D2004" s="144"/>
      <c r="E2004" s="112"/>
      <c r="F2004" s="87">
        <f t="shared" si="95"/>
        <v>0</v>
      </c>
      <c r="G2004" s="146"/>
      <c r="H2004" s="130"/>
      <c r="I2004" s="118" t="e">
        <f>VLOOKUP(H2004,Presupuesto!$B$11:$C$565,2,0)</f>
        <v>#N/A</v>
      </c>
      <c r="J2004" s="88" t="str">
        <f t="shared" si="96"/>
        <v>Lo Esencial de la Reforma Universitaria</v>
      </c>
      <c r="K2004" s="88" t="s">
        <v>720</v>
      </c>
    </row>
    <row r="2005" spans="2:11" hidden="1" x14ac:dyDescent="0.25">
      <c r="B2005" s="254"/>
      <c r="C2005" s="129"/>
      <c r="D2005" s="144"/>
      <c r="E2005" s="112"/>
      <c r="F2005" s="87">
        <f t="shared" si="95"/>
        <v>0</v>
      </c>
      <c r="G2005" s="146"/>
      <c r="H2005" s="130"/>
      <c r="I2005" s="118" t="e">
        <f>VLOOKUP(H2005,Presupuesto!$B$11:$C$565,2,0)</f>
        <v>#N/A</v>
      </c>
      <c r="J2005" s="88" t="str">
        <f t="shared" si="96"/>
        <v>Lo Esencial de la Reforma Universitaria</v>
      </c>
      <c r="K2005" s="88" t="s">
        <v>720</v>
      </c>
    </row>
    <row r="2006" spans="2:11" hidden="1" x14ac:dyDescent="0.25">
      <c r="B2006" s="254"/>
      <c r="C2006" s="129"/>
      <c r="D2006" s="144"/>
      <c r="E2006" s="112"/>
      <c r="F2006" s="87">
        <f t="shared" si="95"/>
        <v>0</v>
      </c>
      <c r="G2006" s="146"/>
      <c r="H2006" s="130"/>
      <c r="I2006" s="118" t="e">
        <f>VLOOKUP(H2006,Presupuesto!$B$11:$C$565,2,0)</f>
        <v>#N/A</v>
      </c>
      <c r="J2006" s="88" t="str">
        <f t="shared" si="96"/>
        <v>Lo Esencial de la Reforma Universitaria</v>
      </c>
      <c r="K2006" s="88" t="s">
        <v>720</v>
      </c>
    </row>
    <row r="2007" spans="2:11" hidden="1" x14ac:dyDescent="0.25">
      <c r="B2007" s="254"/>
      <c r="C2007" s="129"/>
      <c r="D2007" s="144"/>
      <c r="E2007" s="112"/>
      <c r="F2007" s="87">
        <f t="shared" si="95"/>
        <v>0</v>
      </c>
      <c r="G2007" s="146"/>
      <c r="H2007" s="130"/>
      <c r="I2007" s="118" t="e">
        <f>VLOOKUP(H2007,Presupuesto!$B$11:$C$565,2,0)</f>
        <v>#N/A</v>
      </c>
      <c r="J2007" s="88" t="str">
        <f t="shared" si="96"/>
        <v>Lo Esencial de la Reforma Universitaria</v>
      </c>
      <c r="K2007" s="88" t="s">
        <v>720</v>
      </c>
    </row>
    <row r="2008" spans="2:11" hidden="1" x14ac:dyDescent="0.25">
      <c r="B2008" s="254"/>
      <c r="C2008" s="129"/>
      <c r="D2008" s="144"/>
      <c r="E2008" s="112"/>
      <c r="F2008" s="87">
        <f t="shared" si="95"/>
        <v>0</v>
      </c>
      <c r="G2008" s="146"/>
      <c r="H2008" s="130"/>
      <c r="I2008" s="118" t="e">
        <f>VLOOKUP(H2008,Presupuesto!$B$11:$C$565,2,0)</f>
        <v>#N/A</v>
      </c>
      <c r="J2008" s="88" t="str">
        <f t="shared" si="96"/>
        <v>Lo Esencial de la Reforma Universitaria</v>
      </c>
      <c r="K2008" s="88" t="s">
        <v>720</v>
      </c>
    </row>
    <row r="2009" spans="2:11" hidden="1" x14ac:dyDescent="0.25">
      <c r="B2009" s="254"/>
      <c r="C2009" s="129"/>
      <c r="D2009" s="144"/>
      <c r="E2009" s="112"/>
      <c r="F2009" s="87">
        <f t="shared" si="95"/>
        <v>0</v>
      </c>
      <c r="G2009" s="146"/>
      <c r="H2009" s="130"/>
      <c r="I2009" s="118" t="e">
        <f>VLOOKUP(H2009,Presupuesto!$B$11:$C$565,2,0)</f>
        <v>#N/A</v>
      </c>
      <c r="J2009" s="88" t="str">
        <f t="shared" si="96"/>
        <v>Lo Esencial de la Reforma Universitaria</v>
      </c>
      <c r="K2009" s="88" t="s">
        <v>720</v>
      </c>
    </row>
    <row r="2010" spans="2:11" hidden="1" x14ac:dyDescent="0.25">
      <c r="B2010" s="254"/>
      <c r="C2010" s="129"/>
      <c r="D2010" s="144"/>
      <c r="E2010" s="112"/>
      <c r="F2010" s="87">
        <f t="shared" si="95"/>
        <v>0</v>
      </c>
      <c r="G2010" s="146"/>
      <c r="H2010" s="130"/>
      <c r="I2010" s="118" t="e">
        <f>VLOOKUP(H2010,Presupuesto!$B$11:$C$565,2,0)</f>
        <v>#N/A</v>
      </c>
      <c r="J2010" s="88" t="str">
        <f t="shared" si="96"/>
        <v>Lo Esencial de la Reforma Universitaria</v>
      </c>
      <c r="K2010" s="88" t="s">
        <v>720</v>
      </c>
    </row>
    <row r="2011" spans="2:11" hidden="1" x14ac:dyDescent="0.25">
      <c r="B2011" s="254"/>
      <c r="C2011" s="129"/>
      <c r="D2011" s="144"/>
      <c r="E2011" s="112"/>
      <c r="F2011" s="87">
        <f t="shared" si="95"/>
        <v>0</v>
      </c>
      <c r="G2011" s="146"/>
      <c r="H2011" s="130"/>
      <c r="I2011" s="118" t="e">
        <f>VLOOKUP(H2011,Presupuesto!$B$11:$C$565,2,0)</f>
        <v>#N/A</v>
      </c>
      <c r="J2011" s="88" t="str">
        <f t="shared" si="96"/>
        <v>Lo Esencial de la Reforma Universitaria</v>
      </c>
      <c r="K2011" s="88" t="s">
        <v>720</v>
      </c>
    </row>
    <row r="2012" spans="2:11" hidden="1" x14ac:dyDescent="0.25">
      <c r="B2012" s="254"/>
      <c r="C2012" s="129"/>
      <c r="D2012" s="144"/>
      <c r="E2012" s="112"/>
      <c r="F2012" s="87">
        <f t="shared" si="95"/>
        <v>0</v>
      </c>
      <c r="G2012" s="146"/>
      <c r="H2012" s="130"/>
      <c r="I2012" s="118" t="e">
        <f>VLOOKUP(H2012,Presupuesto!$B$11:$C$565,2,0)</f>
        <v>#N/A</v>
      </c>
      <c r="J2012" s="88" t="str">
        <f t="shared" si="96"/>
        <v>Lo Esencial de la Reforma Universitaria</v>
      </c>
      <c r="K2012" s="88" t="s">
        <v>720</v>
      </c>
    </row>
    <row r="2013" spans="2:11" hidden="1" x14ac:dyDescent="0.25">
      <c r="B2013" s="254"/>
      <c r="C2013" s="129"/>
      <c r="D2013" s="144"/>
      <c r="E2013" s="112"/>
      <c r="F2013" s="87">
        <f t="shared" si="95"/>
        <v>0</v>
      </c>
      <c r="G2013" s="146"/>
      <c r="H2013" s="130"/>
      <c r="I2013" s="118" t="e">
        <f>VLOOKUP(H2013,Presupuesto!$B$11:$C$565,2,0)</f>
        <v>#N/A</v>
      </c>
      <c r="J2013" s="88" t="str">
        <f t="shared" si="96"/>
        <v>Lo Esencial de la Reforma Universitaria</v>
      </c>
      <c r="K2013" s="88" t="s">
        <v>720</v>
      </c>
    </row>
    <row r="2014" spans="2:11" hidden="1" x14ac:dyDescent="0.25">
      <c r="B2014" s="254"/>
      <c r="C2014" s="129"/>
      <c r="D2014" s="144"/>
      <c r="E2014" s="112"/>
      <c r="F2014" s="87">
        <f t="shared" si="95"/>
        <v>0</v>
      </c>
      <c r="G2014" s="146"/>
      <c r="H2014" s="130"/>
      <c r="I2014" s="118" t="e">
        <f>VLOOKUP(H2014,Presupuesto!$B$11:$C$565,2,0)</f>
        <v>#N/A</v>
      </c>
      <c r="J2014" s="88" t="str">
        <f t="shared" si="96"/>
        <v>Lo Esencial de la Reforma Universitaria</v>
      </c>
      <c r="K2014" s="88" t="s">
        <v>720</v>
      </c>
    </row>
    <row r="2015" spans="2:11" hidden="1" x14ac:dyDescent="0.25">
      <c r="B2015" s="254"/>
      <c r="C2015" s="129"/>
      <c r="D2015" s="144"/>
      <c r="E2015" s="112"/>
      <c r="F2015" s="87">
        <f t="shared" si="95"/>
        <v>0</v>
      </c>
      <c r="G2015" s="146"/>
      <c r="H2015" s="130"/>
      <c r="I2015" s="118" t="e">
        <f>VLOOKUP(H2015,Presupuesto!$B$11:$C$565,2,0)</f>
        <v>#N/A</v>
      </c>
      <c r="J2015" s="88" t="str">
        <f t="shared" si="96"/>
        <v>Lo Esencial de la Reforma Universitaria</v>
      </c>
      <c r="K2015" s="88" t="s">
        <v>720</v>
      </c>
    </row>
    <row r="2016" spans="2:11" hidden="1" x14ac:dyDescent="0.25">
      <c r="B2016" s="254"/>
      <c r="C2016" s="129"/>
      <c r="D2016" s="144"/>
      <c r="E2016" s="112"/>
      <c r="F2016" s="87">
        <f t="shared" si="95"/>
        <v>0</v>
      </c>
      <c r="G2016" s="146"/>
      <c r="H2016" s="130"/>
      <c r="I2016" s="118" t="e">
        <f>VLOOKUP(H2016,Presupuesto!$B$11:$C$565,2,0)</f>
        <v>#N/A</v>
      </c>
      <c r="J2016" s="88" t="str">
        <f t="shared" si="96"/>
        <v>Lo Esencial de la Reforma Universitaria</v>
      </c>
      <c r="K2016" s="88" t="s">
        <v>720</v>
      </c>
    </row>
    <row r="2017" spans="2:11" hidden="1" x14ac:dyDescent="0.25">
      <c r="B2017" s="254"/>
      <c r="C2017" s="129"/>
      <c r="D2017" s="144"/>
      <c r="E2017" s="112"/>
      <c r="F2017" s="87">
        <f t="shared" si="95"/>
        <v>0</v>
      </c>
      <c r="G2017" s="146"/>
      <c r="H2017" s="130"/>
      <c r="I2017" s="118" t="e">
        <f>VLOOKUP(H2017,Presupuesto!$B$11:$C$565,2,0)</f>
        <v>#N/A</v>
      </c>
      <c r="J2017" s="88" t="str">
        <f t="shared" si="96"/>
        <v>Lo Esencial de la Reforma Universitaria</v>
      </c>
      <c r="K2017" s="88" t="s">
        <v>720</v>
      </c>
    </row>
    <row r="2018" spans="2:11" hidden="1" x14ac:dyDescent="0.25">
      <c r="B2018" s="254"/>
      <c r="C2018" s="129"/>
      <c r="D2018" s="144"/>
      <c r="E2018" s="112"/>
      <c r="F2018" s="87">
        <f t="shared" si="95"/>
        <v>0</v>
      </c>
      <c r="G2018" s="146"/>
      <c r="H2018" s="130"/>
      <c r="I2018" s="118" t="e">
        <f>VLOOKUP(H2018,Presupuesto!$B$11:$C$565,2,0)</f>
        <v>#N/A</v>
      </c>
      <c r="J2018" s="88" t="str">
        <f t="shared" si="96"/>
        <v>Lo Esencial de la Reforma Universitaria</v>
      </c>
      <c r="K2018" s="88" t="s">
        <v>720</v>
      </c>
    </row>
    <row r="2019" spans="2:11" hidden="1" x14ac:dyDescent="0.25">
      <c r="B2019" s="254"/>
      <c r="C2019" s="129"/>
      <c r="D2019" s="144"/>
      <c r="E2019" s="112"/>
      <c r="F2019" s="87">
        <f t="shared" si="95"/>
        <v>0</v>
      </c>
      <c r="G2019" s="146"/>
      <c r="H2019" s="130"/>
      <c r="I2019" s="118" t="e">
        <f>VLOOKUP(H2019,Presupuesto!$B$11:$C$565,2,0)</f>
        <v>#N/A</v>
      </c>
      <c r="J2019" s="88" t="str">
        <f t="shared" si="96"/>
        <v>Lo Esencial de la Reforma Universitaria</v>
      </c>
      <c r="K2019" s="88" t="s">
        <v>720</v>
      </c>
    </row>
    <row r="2020" spans="2:11" hidden="1" x14ac:dyDescent="0.25">
      <c r="B2020" s="254"/>
      <c r="C2020" s="131"/>
      <c r="D2020" s="137"/>
      <c r="E2020" s="108"/>
      <c r="F2020" s="87">
        <f t="shared" si="95"/>
        <v>0</v>
      </c>
      <c r="G2020" s="146"/>
      <c r="H2020" s="132"/>
      <c r="I2020" s="118" t="e">
        <f>VLOOKUP(H2020,Presupuesto!$B$11:$C$565,2,0)</f>
        <v>#N/A</v>
      </c>
      <c r="J2020" s="88" t="str">
        <f t="shared" si="96"/>
        <v>Lo Esencial de la Reforma Universitaria</v>
      </c>
      <c r="K2020" s="88" t="s">
        <v>720</v>
      </c>
    </row>
    <row r="2021" spans="2:11" hidden="1" x14ac:dyDescent="0.25">
      <c r="B2021" s="254"/>
      <c r="C2021" s="131"/>
      <c r="D2021" s="137"/>
      <c r="E2021" s="108"/>
      <c r="F2021" s="87">
        <f t="shared" si="95"/>
        <v>0</v>
      </c>
      <c r="G2021" s="146"/>
      <c r="H2021" s="132"/>
      <c r="I2021" s="118" t="e">
        <f>VLOOKUP(H2021,Presupuesto!$B$11:$C$565,2,0)</f>
        <v>#N/A</v>
      </c>
      <c r="J2021" s="88" t="str">
        <f t="shared" si="96"/>
        <v>Lo Esencial de la Reforma Universitaria</v>
      </c>
      <c r="K2021" s="88" t="s">
        <v>720</v>
      </c>
    </row>
    <row r="2022" spans="2:11" hidden="1" x14ac:dyDescent="0.25">
      <c r="B2022" s="254"/>
      <c r="C2022" s="131"/>
      <c r="D2022" s="137"/>
      <c r="E2022" s="108"/>
      <c r="F2022" s="87">
        <f t="shared" si="95"/>
        <v>0</v>
      </c>
      <c r="G2022" s="146"/>
      <c r="H2022" s="132"/>
      <c r="I2022" s="118" t="e">
        <f>VLOOKUP(H2022,Presupuesto!$B$11:$C$565,2,0)</f>
        <v>#N/A</v>
      </c>
      <c r="J2022" s="88" t="str">
        <f t="shared" si="96"/>
        <v>Lo Esencial de la Reforma Universitaria</v>
      </c>
      <c r="K2022" s="88" t="s">
        <v>720</v>
      </c>
    </row>
    <row r="2023" spans="2:11" hidden="1" x14ac:dyDescent="0.25">
      <c r="B2023" s="254"/>
      <c r="C2023" s="131"/>
      <c r="D2023" s="137"/>
      <c r="E2023" s="108"/>
      <c r="F2023" s="87">
        <f t="shared" si="95"/>
        <v>0</v>
      </c>
      <c r="G2023" s="146"/>
      <c r="H2023" s="132"/>
      <c r="I2023" s="118" t="e">
        <f>VLOOKUP(H2023,Presupuesto!$B$11:$C$565,2,0)</f>
        <v>#N/A</v>
      </c>
      <c r="J2023" s="88" t="str">
        <f t="shared" si="96"/>
        <v>Lo Esencial de la Reforma Universitaria</v>
      </c>
      <c r="K2023" s="88" t="s">
        <v>720</v>
      </c>
    </row>
    <row r="2024" spans="2:11" hidden="1" x14ac:dyDescent="0.25">
      <c r="B2024" s="254"/>
      <c r="C2024" s="131"/>
      <c r="D2024" s="137"/>
      <c r="E2024" s="108"/>
      <c r="F2024" s="87">
        <f t="shared" si="95"/>
        <v>0</v>
      </c>
      <c r="G2024" s="146"/>
      <c r="H2024" s="132"/>
      <c r="I2024" s="118" t="e">
        <f>VLOOKUP(H2024,Presupuesto!$B$11:$C$565,2,0)</f>
        <v>#N/A</v>
      </c>
      <c r="J2024" s="88" t="str">
        <f t="shared" si="96"/>
        <v>Lo Esencial de la Reforma Universitaria</v>
      </c>
      <c r="K2024" s="88" t="s">
        <v>720</v>
      </c>
    </row>
    <row r="2025" spans="2:11" hidden="1" x14ac:dyDescent="0.25">
      <c r="B2025" s="254"/>
      <c r="C2025" s="131"/>
      <c r="D2025" s="137"/>
      <c r="E2025" s="108"/>
      <c r="F2025" s="87">
        <f t="shared" si="95"/>
        <v>0</v>
      </c>
      <c r="G2025" s="146"/>
      <c r="H2025" s="132"/>
      <c r="I2025" s="118" t="e">
        <f>VLOOKUP(H2025,Presupuesto!$B$11:$C$565,2,0)</f>
        <v>#N/A</v>
      </c>
      <c r="J2025" s="88" t="str">
        <f t="shared" si="96"/>
        <v>Lo Esencial de la Reforma Universitaria</v>
      </c>
      <c r="K2025" s="88" t="s">
        <v>720</v>
      </c>
    </row>
    <row r="2026" spans="2:11" hidden="1" x14ac:dyDescent="0.25">
      <c r="B2026" s="254"/>
      <c r="C2026" s="131"/>
      <c r="D2026" s="137"/>
      <c r="E2026" s="108"/>
      <c r="F2026" s="87">
        <f t="shared" si="95"/>
        <v>0</v>
      </c>
      <c r="G2026" s="146"/>
      <c r="H2026" s="132"/>
      <c r="I2026" s="118" t="e">
        <f>VLOOKUP(H2026,Presupuesto!$B$11:$C$565,2,0)</f>
        <v>#N/A</v>
      </c>
      <c r="J2026" s="88" t="str">
        <f t="shared" si="96"/>
        <v>Lo Esencial de la Reforma Universitaria</v>
      </c>
      <c r="K2026" s="88" t="s">
        <v>720</v>
      </c>
    </row>
    <row r="2027" spans="2:11" hidden="1" x14ac:dyDescent="0.25">
      <c r="B2027" s="254"/>
      <c r="C2027" s="131"/>
      <c r="D2027" s="137"/>
      <c r="E2027" s="108"/>
      <c r="F2027" s="87">
        <f t="shared" si="95"/>
        <v>0</v>
      </c>
      <c r="G2027" s="146"/>
      <c r="H2027" s="132"/>
      <c r="I2027" s="118" t="e">
        <f>VLOOKUP(H2027,Presupuesto!$B$11:$C$565,2,0)</f>
        <v>#N/A</v>
      </c>
      <c r="J2027" s="88" t="str">
        <f t="shared" si="96"/>
        <v>Lo Esencial de la Reforma Universitaria</v>
      </c>
      <c r="K2027" s="88" t="s">
        <v>720</v>
      </c>
    </row>
    <row r="2028" spans="2:11" hidden="1" x14ac:dyDescent="0.25">
      <c r="B2028" s="254"/>
      <c r="C2028" s="133"/>
      <c r="D2028" s="137"/>
      <c r="E2028" s="108"/>
      <c r="F2028" s="87">
        <f t="shared" si="95"/>
        <v>0</v>
      </c>
      <c r="G2028" s="146"/>
      <c r="H2028" s="134"/>
      <c r="I2028" s="118" t="e">
        <f>VLOOKUP(H2028,Presupuesto!$B$11:$C$565,2,0)</f>
        <v>#N/A</v>
      </c>
      <c r="J2028" s="88" t="str">
        <f t="shared" si="96"/>
        <v>Lo Esencial de la Reforma Universitaria</v>
      </c>
      <c r="K2028" s="88" t="s">
        <v>732</v>
      </c>
    </row>
    <row r="2029" spans="2:11" hidden="1" x14ac:dyDescent="0.25">
      <c r="B2029" s="254"/>
      <c r="C2029" s="133"/>
      <c r="D2029" s="137"/>
      <c r="E2029" s="108"/>
      <c r="F2029" s="87">
        <f t="shared" si="95"/>
        <v>0</v>
      </c>
      <c r="G2029" s="146"/>
      <c r="H2029" s="134"/>
      <c r="I2029" s="118" t="e">
        <f>VLOOKUP(H2029,Presupuesto!$B$11:$C$565,2,0)</f>
        <v>#N/A</v>
      </c>
      <c r="J2029" s="88" t="str">
        <f t="shared" si="96"/>
        <v>Lo Esencial de la Reforma Universitaria</v>
      </c>
      <c r="K2029" s="88" t="s">
        <v>720</v>
      </c>
    </row>
    <row r="2030" spans="2:11" hidden="1" x14ac:dyDescent="0.25">
      <c r="B2030" s="254"/>
      <c r="C2030" s="133"/>
      <c r="D2030" s="137"/>
      <c r="E2030" s="108"/>
      <c r="F2030" s="87">
        <f t="shared" si="95"/>
        <v>0</v>
      </c>
      <c r="G2030" s="146"/>
      <c r="H2030" s="134"/>
      <c r="I2030" s="118" t="e">
        <f>VLOOKUP(H2030,Presupuesto!$B$11:$C$565,2,0)</f>
        <v>#N/A</v>
      </c>
      <c r="J2030" s="88" t="str">
        <f t="shared" si="96"/>
        <v>Lo Esencial de la Reforma Universitaria</v>
      </c>
      <c r="K2030" s="88" t="s">
        <v>720</v>
      </c>
    </row>
    <row r="2031" spans="2:11" hidden="1" x14ac:dyDescent="0.25">
      <c r="B2031" s="254"/>
      <c r="C2031" s="133"/>
      <c r="D2031" s="137"/>
      <c r="E2031" s="108"/>
      <c r="F2031" s="87">
        <f t="shared" si="95"/>
        <v>0</v>
      </c>
      <c r="G2031" s="146"/>
      <c r="H2031" s="134"/>
      <c r="I2031" s="118" t="e">
        <f>VLOOKUP(H2031,Presupuesto!$B$11:$C$565,2,0)</f>
        <v>#N/A</v>
      </c>
      <c r="J2031" s="88" t="str">
        <f t="shared" si="96"/>
        <v>Lo Esencial de la Reforma Universitaria</v>
      </c>
      <c r="K2031" s="88" t="s">
        <v>720</v>
      </c>
    </row>
    <row r="2032" spans="2:11" ht="15.75" hidden="1" thickBot="1" x14ac:dyDescent="0.3">
      <c r="B2032" s="254"/>
      <c r="C2032" s="135"/>
      <c r="D2032" s="145"/>
      <c r="E2032" s="93"/>
      <c r="F2032" s="95">
        <f t="shared" si="95"/>
        <v>0</v>
      </c>
      <c r="G2032" s="147"/>
      <c r="H2032" s="136"/>
      <c r="I2032" s="120" t="e">
        <f>VLOOKUP(H2032,Presupuesto!$B$11:$C$565,2,0)</f>
        <v>#N/A</v>
      </c>
      <c r="J2032" s="96" t="str">
        <f t="shared" si="96"/>
        <v>Lo Esencial de la Reforma Universitaria</v>
      </c>
      <c r="K2032" s="113" t="s">
        <v>719</v>
      </c>
    </row>
    <row r="2033" spans="2:11" x14ac:dyDescent="0.25">
      <c r="B2033" s="254"/>
      <c r="C2033" s="254"/>
      <c r="D2033" s="254"/>
      <c r="E2033" s="254"/>
      <c r="F2033" s="254"/>
      <c r="G2033" s="243"/>
      <c r="H2033" s="254"/>
      <c r="I2033" s="254"/>
      <c r="J2033" s="254"/>
      <c r="K2033" s="254"/>
    </row>
    <row r="2034" spans="2:11" ht="15.75" thickBot="1" x14ac:dyDescent="0.3">
      <c r="B2034" s="254"/>
      <c r="C2034" s="254"/>
      <c r="D2034" s="254"/>
      <c r="E2034" s="254"/>
      <c r="F2034" s="82"/>
      <c r="G2034" s="81"/>
      <c r="H2034" s="82"/>
      <c r="I2034" s="82"/>
      <c r="J2034" s="254"/>
      <c r="K2034" s="254"/>
    </row>
    <row r="2035" spans="2:11" ht="15.75" thickBot="1" x14ac:dyDescent="0.3">
      <c r="B2035" s="254"/>
      <c r="C2035" s="143" t="s">
        <v>1385</v>
      </c>
      <c r="D2035" s="231">
        <f>SUM(F2042:F2076)</f>
        <v>0</v>
      </c>
      <c r="E2035" s="254"/>
      <c r="F2035" s="68"/>
      <c r="G2035" s="72"/>
      <c r="H2035" s="68"/>
      <c r="I2035" s="68"/>
      <c r="J2035" s="254"/>
      <c r="K2035" s="254"/>
    </row>
    <row r="2036" spans="2:11" x14ac:dyDescent="0.25">
      <c r="B2036" s="254"/>
      <c r="C2036" s="68"/>
      <c r="D2036" s="31"/>
      <c r="E2036" s="84"/>
      <c r="F2036" s="84"/>
      <c r="G2036" s="84"/>
      <c r="H2036" s="69"/>
      <c r="I2036" s="69"/>
      <c r="J2036" s="69"/>
      <c r="K2036" s="102"/>
    </row>
    <row r="2037" spans="2:11" x14ac:dyDescent="0.25">
      <c r="B2037" s="254"/>
      <c r="C2037" s="68"/>
      <c r="D2037" s="31"/>
      <c r="E2037" s="84"/>
      <c r="F2037" s="84"/>
      <c r="G2037" s="84"/>
      <c r="H2037" s="69"/>
      <c r="I2037" s="69"/>
      <c r="J2037" s="69"/>
      <c r="K2037" s="102"/>
    </row>
    <row r="2038" spans="2:11" ht="15.75" x14ac:dyDescent="0.25">
      <c r="B2038" s="254"/>
      <c r="C2038" s="172" t="s">
        <v>1309</v>
      </c>
      <c r="D2038" s="230"/>
      <c r="E2038" s="84"/>
      <c r="F2038" s="84"/>
      <c r="G2038" s="84"/>
      <c r="H2038" s="69"/>
      <c r="I2038" s="69"/>
      <c r="J2038" s="69"/>
      <c r="K2038" s="102"/>
    </row>
    <row r="2039" spans="2:11" ht="18.75" x14ac:dyDescent="0.25">
      <c r="B2039" s="254"/>
      <c r="C2039" s="173" t="e">
        <f>IFERROR(VLOOKUP(D2038,'1. Desarrollo e Innov. Curricu.'!$F:$G,2,FALSE),IFERROR(VLOOKUP(D2038,'2. Investigación Científica'!$F:$G,2,FALSE),IFERROR(VLOOKUP(D2038,'3. Vinculación Univ. Sociedad'!$F:$G,2,FALSE),IFERROR(VLOOKUP(D2038,'4. Docencia y Profesorado Univ.'!$F:$G,2,FALSE),IFERROR(VLOOKUP(D2038,'5. Estudiantes y Graduados'!$F:$G,2,FALSE),IFERROR(VLOOKUP(D2038,'11. Gestion Administrativa'!$F:$G,2,FALSE),IFERROR(VLOOKUP(D2038,'13. Gestión Académica'!$F:$G,2,FALSE),IFERROR(VLOOKUP(D2038,'9. Asegura. de la Calid. y M'!$F:$G,2,FALSE),IFERROR(VLOOKUP(D2038,'6. Gestión del Conocimiento'!$F:$G,2,FALSE),IFERROR(VLOOKUP(D2038,'15. Gobernabilidad y Proceso...'!$F:$G,2,FALSE),IFERROR(VLOOKUP(D2038,'12. Gestión del Talento Humano'!$F:$G,2,FALSE),IFERROR(VLOOKUP(D2038,'14. Internacional... de la E.S.'!$F:$G,2,FALSE),IFERROR(VLOOKUP(D2038,'10. Posgrado'!$F:$G,2,FALSE),IFERROR(VLOOKUP(D2038,'17. Gestión TIC'!$F:$G,2,FALSE),IFERROR(VLOOKUP(D2038,'16. Desa. del Sistema Educ.Sup.'!$F:$G,2,FALSE),IFERROR(VLOOKUP(D2038,'8. Cultura de Inno. Insti...'!$F:$G,2,FALSE),VLOOKUP(D2038,'7. Lo Esencial de la Reforma U.'!$F:$G,2,0)))))))))))))))))</f>
        <v>#N/A</v>
      </c>
      <c r="D2039" s="31"/>
      <c r="E2039" s="84"/>
      <c r="F2039" s="84"/>
      <c r="G2039" s="84"/>
      <c r="H2039" s="69"/>
      <c r="I2039" s="69"/>
      <c r="J2039" s="69"/>
      <c r="K2039" s="102"/>
    </row>
    <row r="2040" spans="2:11" ht="15.75" thickBot="1" x14ac:dyDescent="0.3">
      <c r="B2040" s="254"/>
      <c r="C2040" s="254"/>
      <c r="D2040" s="254"/>
      <c r="E2040" s="254"/>
      <c r="F2040" s="84"/>
      <c r="G2040" s="69"/>
      <c r="H2040" s="69"/>
      <c r="I2040" s="69"/>
      <c r="J2040" s="254"/>
      <c r="K2040" s="254"/>
    </row>
    <row r="2041" spans="2:11" ht="30.75" thickBot="1" x14ac:dyDescent="0.3">
      <c r="B2041" s="254"/>
      <c r="C2041" s="117" t="s">
        <v>1311</v>
      </c>
      <c r="D2041" s="117" t="s">
        <v>99</v>
      </c>
      <c r="E2041" s="124" t="s">
        <v>1313</v>
      </c>
      <c r="F2041" s="123" t="s">
        <v>1314</v>
      </c>
      <c r="G2041" s="121" t="s">
        <v>1315</v>
      </c>
      <c r="H2041" s="124" t="s">
        <v>1316</v>
      </c>
      <c r="I2041" s="121" t="s">
        <v>711</v>
      </c>
      <c r="J2041" s="121" t="s">
        <v>1317</v>
      </c>
      <c r="K2041" s="121" t="s">
        <v>1318</v>
      </c>
    </row>
    <row r="2042" spans="2:11" hidden="1" x14ac:dyDescent="0.25">
      <c r="B2042" s="254"/>
      <c r="C2042" s="183" t="s">
        <v>1284</v>
      </c>
      <c r="D2042" s="184"/>
      <c r="E2042" s="182">
        <f>HLOOKUP(C2042,$AH$2:$BU$3,2,0)</f>
        <v>620</v>
      </c>
      <c r="F2042" s="87">
        <f t="shared" ref="F2042:F2076" si="97">D2042*E2042</f>
        <v>0</v>
      </c>
      <c r="G2042" s="146"/>
      <c r="H2042" s="130"/>
      <c r="I2042" s="118" t="e">
        <f>VLOOKUP(H2042,Presupuesto!$B$11:$C$565,2,0)</f>
        <v>#N/A</v>
      </c>
      <c r="J2042" s="181" t="s">
        <v>81</v>
      </c>
      <c r="K2042" s="88" t="s">
        <v>719</v>
      </c>
    </row>
    <row r="2043" spans="2:11" hidden="1" x14ac:dyDescent="0.25">
      <c r="B2043" s="254"/>
      <c r="C2043" s="129"/>
      <c r="D2043" s="144"/>
      <c r="E2043" s="112"/>
      <c r="F2043" s="87">
        <f t="shared" si="97"/>
        <v>0</v>
      </c>
      <c r="G2043" s="146"/>
      <c r="H2043" s="130"/>
      <c r="I2043" s="118" t="e">
        <f>VLOOKUP(H2043,Presupuesto!$B$11:$C$565,2,0)</f>
        <v>#N/A</v>
      </c>
      <c r="J2043" s="88" t="str">
        <f>$J$854</f>
        <v>Lo Esencial de la Reforma Universitaria</v>
      </c>
      <c r="K2043" s="88" t="s">
        <v>720</v>
      </c>
    </row>
    <row r="2044" spans="2:11" hidden="1" x14ac:dyDescent="0.25">
      <c r="B2044" s="254"/>
      <c r="C2044" s="129"/>
      <c r="D2044" s="144"/>
      <c r="E2044" s="112"/>
      <c r="F2044" s="87">
        <f t="shared" si="97"/>
        <v>0</v>
      </c>
      <c r="G2044" s="146"/>
      <c r="H2044" s="130"/>
      <c r="I2044" s="118" t="e">
        <f>VLOOKUP(H2044,Presupuesto!$B$11:$C$565,2,0)</f>
        <v>#N/A</v>
      </c>
      <c r="J2044" s="88" t="str">
        <f t="shared" ref="J2044:J2076" si="98">$J$854</f>
        <v>Lo Esencial de la Reforma Universitaria</v>
      </c>
      <c r="K2044" s="88" t="s">
        <v>720</v>
      </c>
    </row>
    <row r="2045" spans="2:11" hidden="1" x14ac:dyDescent="0.25">
      <c r="B2045" s="254"/>
      <c r="C2045" s="129"/>
      <c r="D2045" s="144"/>
      <c r="E2045" s="112"/>
      <c r="F2045" s="87">
        <f t="shared" si="97"/>
        <v>0</v>
      </c>
      <c r="G2045" s="146"/>
      <c r="H2045" s="130"/>
      <c r="I2045" s="118" t="e">
        <f>VLOOKUP(H2045,Presupuesto!$B$11:$C$565,2,0)</f>
        <v>#N/A</v>
      </c>
      <c r="J2045" s="88" t="str">
        <f t="shared" si="98"/>
        <v>Lo Esencial de la Reforma Universitaria</v>
      </c>
      <c r="K2045" s="88" t="s">
        <v>720</v>
      </c>
    </row>
    <row r="2046" spans="2:11" hidden="1" x14ac:dyDescent="0.25">
      <c r="B2046" s="254"/>
      <c r="C2046" s="129"/>
      <c r="D2046" s="144"/>
      <c r="E2046" s="112"/>
      <c r="F2046" s="87">
        <f t="shared" si="97"/>
        <v>0</v>
      </c>
      <c r="G2046" s="146"/>
      <c r="H2046" s="130"/>
      <c r="I2046" s="118" t="e">
        <f>VLOOKUP(H2046,Presupuesto!$B$11:$C$565,2,0)</f>
        <v>#N/A</v>
      </c>
      <c r="J2046" s="88" t="str">
        <f t="shared" si="98"/>
        <v>Lo Esencial de la Reforma Universitaria</v>
      </c>
      <c r="K2046" s="88" t="s">
        <v>720</v>
      </c>
    </row>
    <row r="2047" spans="2:11" hidden="1" x14ac:dyDescent="0.25">
      <c r="B2047" s="254"/>
      <c r="C2047" s="129"/>
      <c r="D2047" s="144"/>
      <c r="E2047" s="112"/>
      <c r="F2047" s="87">
        <f t="shared" si="97"/>
        <v>0</v>
      </c>
      <c r="G2047" s="146"/>
      <c r="H2047" s="130"/>
      <c r="I2047" s="118" t="e">
        <f>VLOOKUP(H2047,Presupuesto!$B$11:$C$565,2,0)</f>
        <v>#N/A</v>
      </c>
      <c r="J2047" s="88" t="str">
        <f t="shared" si="98"/>
        <v>Lo Esencial de la Reforma Universitaria</v>
      </c>
      <c r="K2047" s="88" t="s">
        <v>729</v>
      </c>
    </row>
    <row r="2048" spans="2:11" hidden="1" x14ac:dyDescent="0.25">
      <c r="B2048" s="254"/>
      <c r="C2048" s="129"/>
      <c r="D2048" s="144"/>
      <c r="E2048" s="112"/>
      <c r="F2048" s="87">
        <f t="shared" si="97"/>
        <v>0</v>
      </c>
      <c r="G2048" s="146"/>
      <c r="H2048" s="130"/>
      <c r="I2048" s="118" t="e">
        <f>VLOOKUP(H2048,Presupuesto!$B$11:$C$565,2,0)</f>
        <v>#N/A</v>
      </c>
      <c r="J2048" s="88" t="str">
        <f t="shared" si="98"/>
        <v>Lo Esencial de la Reforma Universitaria</v>
      </c>
      <c r="K2048" s="88" t="s">
        <v>720</v>
      </c>
    </row>
    <row r="2049" spans="2:11" hidden="1" x14ac:dyDescent="0.25">
      <c r="B2049" s="254"/>
      <c r="C2049" s="129"/>
      <c r="D2049" s="144"/>
      <c r="E2049" s="112"/>
      <c r="F2049" s="87">
        <f t="shared" si="97"/>
        <v>0</v>
      </c>
      <c r="G2049" s="146"/>
      <c r="H2049" s="130"/>
      <c r="I2049" s="118" t="e">
        <f>VLOOKUP(H2049,Presupuesto!$B$11:$C$565,2,0)</f>
        <v>#N/A</v>
      </c>
      <c r="J2049" s="88" t="str">
        <f t="shared" si="98"/>
        <v>Lo Esencial de la Reforma Universitaria</v>
      </c>
      <c r="K2049" s="88" t="s">
        <v>720</v>
      </c>
    </row>
    <row r="2050" spans="2:11" hidden="1" x14ac:dyDescent="0.25">
      <c r="B2050" s="254"/>
      <c r="C2050" s="129"/>
      <c r="D2050" s="144"/>
      <c r="E2050" s="112"/>
      <c r="F2050" s="87">
        <f t="shared" si="97"/>
        <v>0</v>
      </c>
      <c r="G2050" s="146"/>
      <c r="H2050" s="130"/>
      <c r="I2050" s="118" t="e">
        <f>VLOOKUP(H2050,Presupuesto!$B$11:$C$565,2,0)</f>
        <v>#N/A</v>
      </c>
      <c r="J2050" s="88" t="str">
        <f t="shared" si="98"/>
        <v>Lo Esencial de la Reforma Universitaria</v>
      </c>
      <c r="K2050" s="88" t="s">
        <v>720</v>
      </c>
    </row>
    <row r="2051" spans="2:11" hidden="1" x14ac:dyDescent="0.25">
      <c r="B2051" s="254"/>
      <c r="C2051" s="129"/>
      <c r="D2051" s="144"/>
      <c r="E2051" s="112"/>
      <c r="F2051" s="87">
        <f t="shared" si="97"/>
        <v>0</v>
      </c>
      <c r="G2051" s="146"/>
      <c r="H2051" s="130"/>
      <c r="I2051" s="118" t="e">
        <f>VLOOKUP(H2051,Presupuesto!$B$11:$C$565,2,0)</f>
        <v>#N/A</v>
      </c>
      <c r="J2051" s="88" t="str">
        <f t="shared" si="98"/>
        <v>Lo Esencial de la Reforma Universitaria</v>
      </c>
      <c r="K2051" s="88" t="s">
        <v>720</v>
      </c>
    </row>
    <row r="2052" spans="2:11" hidden="1" x14ac:dyDescent="0.25">
      <c r="B2052" s="254"/>
      <c r="C2052" s="129"/>
      <c r="D2052" s="144"/>
      <c r="E2052" s="112"/>
      <c r="F2052" s="87">
        <f t="shared" si="97"/>
        <v>0</v>
      </c>
      <c r="G2052" s="146"/>
      <c r="H2052" s="130"/>
      <c r="I2052" s="118" t="e">
        <f>VLOOKUP(H2052,Presupuesto!$B$11:$C$565,2,0)</f>
        <v>#N/A</v>
      </c>
      <c r="J2052" s="88" t="str">
        <f t="shared" si="98"/>
        <v>Lo Esencial de la Reforma Universitaria</v>
      </c>
      <c r="K2052" s="88" t="s">
        <v>720</v>
      </c>
    </row>
    <row r="2053" spans="2:11" hidden="1" x14ac:dyDescent="0.25">
      <c r="B2053" s="254"/>
      <c r="C2053" s="129"/>
      <c r="D2053" s="144"/>
      <c r="E2053" s="112"/>
      <c r="F2053" s="87">
        <f t="shared" si="97"/>
        <v>0</v>
      </c>
      <c r="G2053" s="146"/>
      <c r="H2053" s="130"/>
      <c r="I2053" s="118" t="e">
        <f>VLOOKUP(H2053,Presupuesto!$B$11:$C$565,2,0)</f>
        <v>#N/A</v>
      </c>
      <c r="J2053" s="88" t="str">
        <f t="shared" si="98"/>
        <v>Lo Esencial de la Reforma Universitaria</v>
      </c>
      <c r="K2053" s="88" t="s">
        <v>720</v>
      </c>
    </row>
    <row r="2054" spans="2:11" hidden="1" x14ac:dyDescent="0.25">
      <c r="B2054" s="254"/>
      <c r="C2054" s="129"/>
      <c r="D2054" s="144"/>
      <c r="E2054" s="112"/>
      <c r="F2054" s="87">
        <f t="shared" si="97"/>
        <v>0</v>
      </c>
      <c r="G2054" s="146"/>
      <c r="H2054" s="130"/>
      <c r="I2054" s="118" t="e">
        <f>VLOOKUP(H2054,Presupuesto!$B$11:$C$565,2,0)</f>
        <v>#N/A</v>
      </c>
      <c r="J2054" s="88" t="str">
        <f t="shared" si="98"/>
        <v>Lo Esencial de la Reforma Universitaria</v>
      </c>
      <c r="K2054" s="88" t="s">
        <v>720</v>
      </c>
    </row>
    <row r="2055" spans="2:11" hidden="1" x14ac:dyDescent="0.25">
      <c r="B2055" s="254"/>
      <c r="C2055" s="129"/>
      <c r="D2055" s="144"/>
      <c r="E2055" s="112"/>
      <c r="F2055" s="87">
        <f t="shared" si="97"/>
        <v>0</v>
      </c>
      <c r="G2055" s="146"/>
      <c r="H2055" s="130"/>
      <c r="I2055" s="118" t="e">
        <f>VLOOKUP(H2055,Presupuesto!$B$11:$C$565,2,0)</f>
        <v>#N/A</v>
      </c>
      <c r="J2055" s="88" t="str">
        <f t="shared" si="98"/>
        <v>Lo Esencial de la Reforma Universitaria</v>
      </c>
      <c r="K2055" s="88" t="s">
        <v>720</v>
      </c>
    </row>
    <row r="2056" spans="2:11" hidden="1" x14ac:dyDescent="0.25">
      <c r="B2056" s="254"/>
      <c r="C2056" s="129"/>
      <c r="D2056" s="144"/>
      <c r="E2056" s="112"/>
      <c r="F2056" s="87">
        <f t="shared" si="97"/>
        <v>0</v>
      </c>
      <c r="G2056" s="146"/>
      <c r="H2056" s="130"/>
      <c r="I2056" s="118" t="e">
        <f>VLOOKUP(H2056,Presupuesto!$B$11:$C$565,2,0)</f>
        <v>#N/A</v>
      </c>
      <c r="J2056" s="88" t="str">
        <f t="shared" si="98"/>
        <v>Lo Esencial de la Reforma Universitaria</v>
      </c>
      <c r="K2056" s="88" t="s">
        <v>720</v>
      </c>
    </row>
    <row r="2057" spans="2:11" hidden="1" x14ac:dyDescent="0.25">
      <c r="B2057" s="254"/>
      <c r="C2057" s="129"/>
      <c r="D2057" s="144"/>
      <c r="E2057" s="112"/>
      <c r="F2057" s="87">
        <f t="shared" si="97"/>
        <v>0</v>
      </c>
      <c r="G2057" s="146"/>
      <c r="H2057" s="130"/>
      <c r="I2057" s="118" t="e">
        <f>VLOOKUP(H2057,Presupuesto!$B$11:$C$565,2,0)</f>
        <v>#N/A</v>
      </c>
      <c r="J2057" s="88" t="str">
        <f t="shared" si="98"/>
        <v>Lo Esencial de la Reforma Universitaria</v>
      </c>
      <c r="K2057" s="88" t="s">
        <v>720</v>
      </c>
    </row>
    <row r="2058" spans="2:11" hidden="1" x14ac:dyDescent="0.25">
      <c r="B2058" s="254"/>
      <c r="C2058" s="129"/>
      <c r="D2058" s="144"/>
      <c r="E2058" s="112"/>
      <c r="F2058" s="87">
        <f t="shared" si="97"/>
        <v>0</v>
      </c>
      <c r="G2058" s="146"/>
      <c r="H2058" s="130"/>
      <c r="I2058" s="118" t="e">
        <f>VLOOKUP(H2058,Presupuesto!$B$11:$C$565,2,0)</f>
        <v>#N/A</v>
      </c>
      <c r="J2058" s="88" t="str">
        <f t="shared" si="98"/>
        <v>Lo Esencial de la Reforma Universitaria</v>
      </c>
      <c r="K2058" s="88" t="s">
        <v>720</v>
      </c>
    </row>
    <row r="2059" spans="2:11" hidden="1" x14ac:dyDescent="0.25">
      <c r="B2059" s="254"/>
      <c r="C2059" s="129"/>
      <c r="D2059" s="144"/>
      <c r="E2059" s="112"/>
      <c r="F2059" s="87">
        <f t="shared" si="97"/>
        <v>0</v>
      </c>
      <c r="G2059" s="146"/>
      <c r="H2059" s="130"/>
      <c r="I2059" s="118" t="e">
        <f>VLOOKUP(H2059,Presupuesto!$B$11:$C$565,2,0)</f>
        <v>#N/A</v>
      </c>
      <c r="J2059" s="88" t="str">
        <f t="shared" si="98"/>
        <v>Lo Esencial de la Reforma Universitaria</v>
      </c>
      <c r="K2059" s="88" t="s">
        <v>720</v>
      </c>
    </row>
    <row r="2060" spans="2:11" hidden="1" x14ac:dyDescent="0.25">
      <c r="B2060" s="254"/>
      <c r="C2060" s="129"/>
      <c r="D2060" s="144"/>
      <c r="E2060" s="112"/>
      <c r="F2060" s="87">
        <f t="shared" si="97"/>
        <v>0</v>
      </c>
      <c r="G2060" s="146"/>
      <c r="H2060" s="130"/>
      <c r="I2060" s="118" t="e">
        <f>VLOOKUP(H2060,Presupuesto!$B$11:$C$565,2,0)</f>
        <v>#N/A</v>
      </c>
      <c r="J2060" s="88" t="str">
        <f t="shared" si="98"/>
        <v>Lo Esencial de la Reforma Universitaria</v>
      </c>
      <c r="K2060" s="88" t="s">
        <v>720</v>
      </c>
    </row>
    <row r="2061" spans="2:11" hidden="1" x14ac:dyDescent="0.25">
      <c r="B2061" s="254"/>
      <c r="C2061" s="129"/>
      <c r="D2061" s="144"/>
      <c r="E2061" s="112"/>
      <c r="F2061" s="87">
        <f t="shared" si="97"/>
        <v>0</v>
      </c>
      <c r="G2061" s="146"/>
      <c r="H2061" s="130"/>
      <c r="I2061" s="118" t="e">
        <f>VLOOKUP(H2061,Presupuesto!$B$11:$C$565,2,0)</f>
        <v>#N/A</v>
      </c>
      <c r="J2061" s="88" t="str">
        <f t="shared" si="98"/>
        <v>Lo Esencial de la Reforma Universitaria</v>
      </c>
      <c r="K2061" s="88" t="s">
        <v>720</v>
      </c>
    </row>
    <row r="2062" spans="2:11" hidden="1" x14ac:dyDescent="0.25">
      <c r="B2062" s="254"/>
      <c r="C2062" s="129"/>
      <c r="D2062" s="144"/>
      <c r="E2062" s="112"/>
      <c r="F2062" s="87">
        <f t="shared" si="97"/>
        <v>0</v>
      </c>
      <c r="G2062" s="146"/>
      <c r="H2062" s="130"/>
      <c r="I2062" s="118" t="e">
        <f>VLOOKUP(H2062,Presupuesto!$B$11:$C$565,2,0)</f>
        <v>#N/A</v>
      </c>
      <c r="J2062" s="88" t="str">
        <f t="shared" si="98"/>
        <v>Lo Esencial de la Reforma Universitaria</v>
      </c>
      <c r="K2062" s="88" t="s">
        <v>720</v>
      </c>
    </row>
    <row r="2063" spans="2:11" hidden="1" x14ac:dyDescent="0.25">
      <c r="B2063" s="254"/>
      <c r="C2063" s="129"/>
      <c r="D2063" s="144"/>
      <c r="E2063" s="112"/>
      <c r="F2063" s="87">
        <f t="shared" si="97"/>
        <v>0</v>
      </c>
      <c r="G2063" s="146"/>
      <c r="H2063" s="130"/>
      <c r="I2063" s="118" t="e">
        <f>VLOOKUP(H2063,Presupuesto!$B$11:$C$565,2,0)</f>
        <v>#N/A</v>
      </c>
      <c r="J2063" s="88" t="str">
        <f t="shared" si="98"/>
        <v>Lo Esencial de la Reforma Universitaria</v>
      </c>
      <c r="K2063" s="88" t="s">
        <v>720</v>
      </c>
    </row>
    <row r="2064" spans="2:11" hidden="1" x14ac:dyDescent="0.25">
      <c r="B2064" s="254"/>
      <c r="C2064" s="131"/>
      <c r="D2064" s="137"/>
      <c r="E2064" s="108"/>
      <c r="F2064" s="87">
        <f t="shared" si="97"/>
        <v>0</v>
      </c>
      <c r="G2064" s="146"/>
      <c r="H2064" s="132"/>
      <c r="I2064" s="118" t="e">
        <f>VLOOKUP(H2064,Presupuesto!$B$11:$C$565,2,0)</f>
        <v>#N/A</v>
      </c>
      <c r="J2064" s="88" t="str">
        <f t="shared" si="98"/>
        <v>Lo Esencial de la Reforma Universitaria</v>
      </c>
      <c r="K2064" s="88" t="s">
        <v>720</v>
      </c>
    </row>
    <row r="2065" spans="2:11" hidden="1" x14ac:dyDescent="0.25">
      <c r="B2065" s="254"/>
      <c r="C2065" s="131"/>
      <c r="D2065" s="137"/>
      <c r="E2065" s="108"/>
      <c r="F2065" s="87">
        <f t="shared" si="97"/>
        <v>0</v>
      </c>
      <c r="G2065" s="146"/>
      <c r="H2065" s="132"/>
      <c r="I2065" s="118" t="e">
        <f>VLOOKUP(H2065,Presupuesto!$B$11:$C$565,2,0)</f>
        <v>#N/A</v>
      </c>
      <c r="J2065" s="88" t="str">
        <f t="shared" si="98"/>
        <v>Lo Esencial de la Reforma Universitaria</v>
      </c>
      <c r="K2065" s="88" t="s">
        <v>720</v>
      </c>
    </row>
    <row r="2066" spans="2:11" hidden="1" x14ac:dyDescent="0.25">
      <c r="B2066" s="254"/>
      <c r="C2066" s="131"/>
      <c r="D2066" s="137"/>
      <c r="E2066" s="108"/>
      <c r="F2066" s="87">
        <f t="shared" si="97"/>
        <v>0</v>
      </c>
      <c r="G2066" s="146"/>
      <c r="H2066" s="132"/>
      <c r="I2066" s="118" t="e">
        <f>VLOOKUP(H2066,Presupuesto!$B$11:$C$565,2,0)</f>
        <v>#N/A</v>
      </c>
      <c r="J2066" s="88" t="str">
        <f t="shared" si="98"/>
        <v>Lo Esencial de la Reforma Universitaria</v>
      </c>
      <c r="K2066" s="88" t="s">
        <v>720</v>
      </c>
    </row>
    <row r="2067" spans="2:11" hidden="1" x14ac:dyDescent="0.25">
      <c r="B2067" s="254"/>
      <c r="C2067" s="131"/>
      <c r="D2067" s="137"/>
      <c r="E2067" s="108"/>
      <c r="F2067" s="87">
        <f t="shared" si="97"/>
        <v>0</v>
      </c>
      <c r="G2067" s="146"/>
      <c r="H2067" s="132"/>
      <c r="I2067" s="118" t="e">
        <f>VLOOKUP(H2067,Presupuesto!$B$11:$C$565,2,0)</f>
        <v>#N/A</v>
      </c>
      <c r="J2067" s="88" t="str">
        <f t="shared" si="98"/>
        <v>Lo Esencial de la Reforma Universitaria</v>
      </c>
      <c r="K2067" s="88" t="s">
        <v>720</v>
      </c>
    </row>
    <row r="2068" spans="2:11" hidden="1" x14ac:dyDescent="0.25">
      <c r="B2068" s="254"/>
      <c r="C2068" s="131"/>
      <c r="D2068" s="137"/>
      <c r="E2068" s="108"/>
      <c r="F2068" s="87">
        <f t="shared" si="97"/>
        <v>0</v>
      </c>
      <c r="G2068" s="146"/>
      <c r="H2068" s="132"/>
      <c r="I2068" s="118" t="e">
        <f>VLOOKUP(H2068,Presupuesto!$B$11:$C$565,2,0)</f>
        <v>#N/A</v>
      </c>
      <c r="J2068" s="88" t="str">
        <f t="shared" si="98"/>
        <v>Lo Esencial de la Reforma Universitaria</v>
      </c>
      <c r="K2068" s="88" t="s">
        <v>720</v>
      </c>
    </row>
    <row r="2069" spans="2:11" hidden="1" x14ac:dyDescent="0.25">
      <c r="B2069" s="254"/>
      <c r="C2069" s="131"/>
      <c r="D2069" s="137"/>
      <c r="E2069" s="108"/>
      <c r="F2069" s="87">
        <f t="shared" si="97"/>
        <v>0</v>
      </c>
      <c r="G2069" s="146"/>
      <c r="H2069" s="132"/>
      <c r="I2069" s="118" t="e">
        <f>VLOOKUP(H2069,Presupuesto!$B$11:$C$565,2,0)</f>
        <v>#N/A</v>
      </c>
      <c r="J2069" s="88" t="str">
        <f t="shared" si="98"/>
        <v>Lo Esencial de la Reforma Universitaria</v>
      </c>
      <c r="K2069" s="88" t="s">
        <v>720</v>
      </c>
    </row>
    <row r="2070" spans="2:11" hidden="1" x14ac:dyDescent="0.25">
      <c r="B2070" s="254"/>
      <c r="C2070" s="131"/>
      <c r="D2070" s="137"/>
      <c r="E2070" s="108"/>
      <c r="F2070" s="87">
        <f t="shared" si="97"/>
        <v>0</v>
      </c>
      <c r="G2070" s="146"/>
      <c r="H2070" s="132"/>
      <c r="I2070" s="118" t="e">
        <f>VLOOKUP(H2070,Presupuesto!$B$11:$C$565,2,0)</f>
        <v>#N/A</v>
      </c>
      <c r="J2070" s="88" t="str">
        <f t="shared" si="98"/>
        <v>Lo Esencial de la Reforma Universitaria</v>
      </c>
      <c r="K2070" s="88" t="s">
        <v>720</v>
      </c>
    </row>
    <row r="2071" spans="2:11" hidden="1" x14ac:dyDescent="0.25">
      <c r="B2071" s="254"/>
      <c r="C2071" s="131"/>
      <c r="D2071" s="137"/>
      <c r="E2071" s="108"/>
      <c r="F2071" s="87">
        <f t="shared" si="97"/>
        <v>0</v>
      </c>
      <c r="G2071" s="146"/>
      <c r="H2071" s="132"/>
      <c r="I2071" s="118" t="e">
        <f>VLOOKUP(H2071,Presupuesto!$B$11:$C$565,2,0)</f>
        <v>#N/A</v>
      </c>
      <c r="J2071" s="88" t="str">
        <f t="shared" si="98"/>
        <v>Lo Esencial de la Reforma Universitaria</v>
      </c>
      <c r="K2071" s="88" t="s">
        <v>720</v>
      </c>
    </row>
    <row r="2072" spans="2:11" hidden="1" x14ac:dyDescent="0.25">
      <c r="B2072" s="254"/>
      <c r="C2072" s="133"/>
      <c r="D2072" s="137"/>
      <c r="E2072" s="108"/>
      <c r="F2072" s="87">
        <f t="shared" si="97"/>
        <v>0</v>
      </c>
      <c r="G2072" s="146"/>
      <c r="H2072" s="134"/>
      <c r="I2072" s="118" t="e">
        <f>VLOOKUP(H2072,Presupuesto!$B$11:$C$565,2,0)</f>
        <v>#N/A</v>
      </c>
      <c r="J2072" s="88" t="str">
        <f t="shared" si="98"/>
        <v>Lo Esencial de la Reforma Universitaria</v>
      </c>
      <c r="K2072" s="88" t="s">
        <v>732</v>
      </c>
    </row>
    <row r="2073" spans="2:11" hidden="1" x14ac:dyDescent="0.25">
      <c r="B2073" s="254"/>
      <c r="C2073" s="133"/>
      <c r="D2073" s="137"/>
      <c r="E2073" s="108"/>
      <c r="F2073" s="87">
        <f t="shared" si="97"/>
        <v>0</v>
      </c>
      <c r="G2073" s="146"/>
      <c r="H2073" s="134"/>
      <c r="I2073" s="118" t="e">
        <f>VLOOKUP(H2073,Presupuesto!$B$11:$C$565,2,0)</f>
        <v>#N/A</v>
      </c>
      <c r="J2073" s="88" t="str">
        <f t="shared" si="98"/>
        <v>Lo Esencial de la Reforma Universitaria</v>
      </c>
      <c r="K2073" s="88" t="s">
        <v>720</v>
      </c>
    </row>
    <row r="2074" spans="2:11" hidden="1" x14ac:dyDescent="0.25">
      <c r="B2074" s="254"/>
      <c r="C2074" s="133"/>
      <c r="D2074" s="137"/>
      <c r="E2074" s="108"/>
      <c r="F2074" s="87">
        <f t="shared" si="97"/>
        <v>0</v>
      </c>
      <c r="G2074" s="146"/>
      <c r="H2074" s="134"/>
      <c r="I2074" s="118" t="e">
        <f>VLOOKUP(H2074,Presupuesto!$B$11:$C$565,2,0)</f>
        <v>#N/A</v>
      </c>
      <c r="J2074" s="88" t="str">
        <f t="shared" si="98"/>
        <v>Lo Esencial de la Reforma Universitaria</v>
      </c>
      <c r="K2074" s="88" t="s">
        <v>720</v>
      </c>
    </row>
    <row r="2075" spans="2:11" hidden="1" x14ac:dyDescent="0.25">
      <c r="B2075" s="254"/>
      <c r="C2075" s="133"/>
      <c r="D2075" s="137"/>
      <c r="E2075" s="108"/>
      <c r="F2075" s="87">
        <f t="shared" si="97"/>
        <v>0</v>
      </c>
      <c r="G2075" s="146"/>
      <c r="H2075" s="134"/>
      <c r="I2075" s="118" t="e">
        <f>VLOOKUP(H2075,Presupuesto!$B$11:$C$565,2,0)</f>
        <v>#N/A</v>
      </c>
      <c r="J2075" s="88" t="str">
        <f t="shared" si="98"/>
        <v>Lo Esencial de la Reforma Universitaria</v>
      </c>
      <c r="K2075" s="88" t="s">
        <v>720</v>
      </c>
    </row>
    <row r="2076" spans="2:11" ht="15.75" hidden="1" thickBot="1" x14ac:dyDescent="0.3">
      <c r="B2076" s="254"/>
      <c r="C2076" s="135"/>
      <c r="D2076" s="145"/>
      <c r="E2076" s="93"/>
      <c r="F2076" s="95">
        <f t="shared" si="97"/>
        <v>0</v>
      </c>
      <c r="G2076" s="147"/>
      <c r="H2076" s="136"/>
      <c r="I2076" s="120" t="e">
        <f>VLOOKUP(H2076,Presupuesto!$B$11:$C$565,2,0)</f>
        <v>#N/A</v>
      </c>
      <c r="J2076" s="96" t="str">
        <f t="shared" si="98"/>
        <v>Lo Esencial de la Reforma Universitaria</v>
      </c>
      <c r="K2076" s="113" t="s">
        <v>719</v>
      </c>
    </row>
    <row r="2078" spans="2:11" ht="15.75" thickBot="1" x14ac:dyDescent="0.3">
      <c r="B2078" s="254"/>
      <c r="C2078" s="254"/>
      <c r="D2078" s="254"/>
      <c r="E2078" s="254"/>
      <c r="F2078" s="254"/>
      <c r="G2078" s="243"/>
      <c r="H2078" s="254"/>
      <c r="I2078" s="254"/>
      <c r="J2078" s="254"/>
      <c r="K2078" s="254"/>
    </row>
    <row r="2079" spans="2:11" ht="15.75" thickBot="1" x14ac:dyDescent="0.3">
      <c r="B2079" s="254"/>
      <c r="C2079" s="143" t="s">
        <v>1385</v>
      </c>
      <c r="D2079" s="231">
        <f>SUM(F2086:F2120)</f>
        <v>0</v>
      </c>
      <c r="E2079" s="254"/>
      <c r="F2079" s="68"/>
      <c r="G2079" s="72"/>
      <c r="H2079" s="68"/>
      <c r="I2079" s="68"/>
      <c r="J2079" s="254"/>
      <c r="K2079" s="254"/>
    </row>
    <row r="2080" spans="2:11" x14ac:dyDescent="0.25">
      <c r="B2080" s="254"/>
      <c r="C2080" s="68"/>
      <c r="D2080" s="31"/>
      <c r="E2080" s="84"/>
      <c r="F2080" s="84"/>
      <c r="G2080" s="84"/>
      <c r="H2080" s="69"/>
      <c r="I2080" s="69"/>
      <c r="J2080" s="69"/>
      <c r="K2080" s="102"/>
    </row>
    <row r="2081" spans="2:11" x14ac:dyDescent="0.25">
      <c r="B2081" s="254"/>
      <c r="C2081" s="68"/>
      <c r="D2081" s="31"/>
      <c r="E2081" s="84"/>
      <c r="F2081" s="84"/>
      <c r="G2081" s="84"/>
      <c r="H2081" s="69"/>
      <c r="I2081" s="69"/>
      <c r="J2081" s="69"/>
      <c r="K2081" s="102"/>
    </row>
    <row r="2082" spans="2:11" ht="15.75" x14ac:dyDescent="0.25">
      <c r="B2082" s="254"/>
      <c r="C2082" s="172" t="s">
        <v>1309</v>
      </c>
      <c r="D2082" s="230"/>
      <c r="E2082" s="84"/>
      <c r="F2082" s="84"/>
      <c r="G2082" s="84"/>
      <c r="H2082" s="69"/>
      <c r="I2082" s="69"/>
      <c r="J2082" s="69"/>
      <c r="K2082" s="102"/>
    </row>
    <row r="2083" spans="2:11" ht="18.75" x14ac:dyDescent="0.25">
      <c r="B2083" s="254"/>
      <c r="C2083" s="173" t="e">
        <f>IFERROR(VLOOKUP(D2082,'1. Desarrollo e Innov. Curricu.'!$F:$G,2,FALSE),IFERROR(VLOOKUP(D2082,'2. Investigación Científica'!$F:$G,2,FALSE),IFERROR(VLOOKUP(D2082,'3. Vinculación Univ. Sociedad'!$F:$G,2,FALSE),IFERROR(VLOOKUP(D2082,'4. Docencia y Profesorado Univ.'!$F:$G,2,FALSE),IFERROR(VLOOKUP(D2082,'5. Estudiantes y Graduados'!$F:$G,2,FALSE),IFERROR(VLOOKUP(D2082,'11. Gestion Administrativa'!$F:$G,2,FALSE),IFERROR(VLOOKUP(D2082,'13. Gestión Académica'!$F:$G,2,FALSE),IFERROR(VLOOKUP(D2082,'9. Asegura. de la Calid. y M'!$F:$G,2,FALSE),IFERROR(VLOOKUP(D2082,'6. Gestión del Conocimiento'!$F:$G,2,FALSE),IFERROR(VLOOKUP(D2082,'15. Gobernabilidad y Proceso...'!$F:$G,2,FALSE),IFERROR(VLOOKUP(D2082,'12. Gestión del Talento Humano'!$F:$G,2,FALSE),IFERROR(VLOOKUP(D2082,'14. Internacional... de la E.S.'!$F:$G,2,FALSE),IFERROR(VLOOKUP(D2082,'10. Posgrado'!$F:$G,2,FALSE),IFERROR(VLOOKUP(D2082,'17. Gestión TIC'!$F:$G,2,FALSE),IFERROR(VLOOKUP(D2082,'16. Desa. del Sistema Educ.Sup.'!$F:$G,2,FALSE),IFERROR(VLOOKUP(D2082,'8. Cultura de Inno. Insti...'!$F:$G,2,FALSE),VLOOKUP(D2082,'7. Lo Esencial de la Reforma U.'!$F:$G,2,0)))))))))))))))))</f>
        <v>#N/A</v>
      </c>
      <c r="D2083" s="31"/>
      <c r="E2083" s="84"/>
      <c r="F2083" s="84"/>
      <c r="G2083" s="84"/>
      <c r="H2083" s="69"/>
      <c r="I2083" s="69"/>
      <c r="J2083" s="69"/>
      <c r="K2083" s="102"/>
    </row>
    <row r="2084" spans="2:11" ht="15.75" thickBot="1" x14ac:dyDescent="0.3">
      <c r="B2084" s="254"/>
      <c r="C2084" s="254"/>
      <c r="D2084" s="254"/>
      <c r="E2084" s="254"/>
      <c r="F2084" s="84"/>
      <c r="G2084" s="69"/>
      <c r="H2084" s="69"/>
      <c r="I2084" s="69"/>
      <c r="J2084" s="254"/>
      <c r="K2084" s="254"/>
    </row>
    <row r="2085" spans="2:11" ht="30.75" thickBot="1" x14ac:dyDescent="0.3">
      <c r="B2085" s="254"/>
      <c r="C2085" s="117" t="s">
        <v>1311</v>
      </c>
      <c r="D2085" s="117" t="s">
        <v>99</v>
      </c>
      <c r="E2085" s="124" t="s">
        <v>1313</v>
      </c>
      <c r="F2085" s="123" t="s">
        <v>1314</v>
      </c>
      <c r="G2085" s="121" t="s">
        <v>1315</v>
      </c>
      <c r="H2085" s="124" t="s">
        <v>1316</v>
      </c>
      <c r="I2085" s="121" t="s">
        <v>711</v>
      </c>
      <c r="J2085" s="121" t="s">
        <v>1317</v>
      </c>
      <c r="K2085" s="121" t="s">
        <v>1318</v>
      </c>
    </row>
    <row r="2086" spans="2:11" hidden="1" x14ac:dyDescent="0.25">
      <c r="B2086" s="254"/>
      <c r="C2086" s="183" t="s">
        <v>1284</v>
      </c>
      <c r="D2086" s="184"/>
      <c r="E2086" s="182">
        <f>HLOOKUP(C2086,$AH$2:$BU$3,2,0)</f>
        <v>620</v>
      </c>
      <c r="F2086" s="87">
        <f t="shared" ref="F2086:F2120" si="99">D2086*E2086</f>
        <v>0</v>
      </c>
      <c r="G2086" s="146"/>
      <c r="H2086" s="130"/>
      <c r="I2086" s="118" t="e">
        <f>VLOOKUP(H2086,Presupuesto!$B$11:$C$565,2,0)</f>
        <v>#N/A</v>
      </c>
      <c r="J2086" s="181" t="s">
        <v>81</v>
      </c>
      <c r="K2086" s="88" t="s">
        <v>719</v>
      </c>
    </row>
    <row r="2087" spans="2:11" hidden="1" x14ac:dyDescent="0.25">
      <c r="B2087" s="254"/>
      <c r="C2087" s="129"/>
      <c r="D2087" s="144"/>
      <c r="E2087" s="112"/>
      <c r="F2087" s="87">
        <f t="shared" si="99"/>
        <v>0</v>
      </c>
      <c r="G2087" s="146"/>
      <c r="H2087" s="130"/>
      <c r="I2087" s="118" t="e">
        <f>VLOOKUP(H2087,Presupuesto!$B$11:$C$565,2,0)</f>
        <v>#N/A</v>
      </c>
      <c r="J2087" s="88" t="str">
        <f>$J$722</f>
        <v>Lo Esencial de la Reforma Universitaria</v>
      </c>
      <c r="K2087" s="88" t="s">
        <v>720</v>
      </c>
    </row>
    <row r="2088" spans="2:11" hidden="1" x14ac:dyDescent="0.25">
      <c r="B2088" s="254"/>
      <c r="C2088" s="129"/>
      <c r="D2088" s="144"/>
      <c r="E2088" s="112"/>
      <c r="F2088" s="87">
        <f t="shared" si="99"/>
        <v>0</v>
      </c>
      <c r="G2088" s="146"/>
      <c r="H2088" s="130"/>
      <c r="I2088" s="118" t="e">
        <f>VLOOKUP(H2088,Presupuesto!$B$11:$C$565,2,0)</f>
        <v>#N/A</v>
      </c>
      <c r="J2088" s="88" t="str">
        <f t="shared" ref="J2088:J2120" si="100">$J$722</f>
        <v>Lo Esencial de la Reforma Universitaria</v>
      </c>
      <c r="K2088" s="88" t="s">
        <v>720</v>
      </c>
    </row>
    <row r="2089" spans="2:11" hidden="1" x14ac:dyDescent="0.25">
      <c r="B2089" s="254"/>
      <c r="C2089" s="129"/>
      <c r="D2089" s="144"/>
      <c r="E2089" s="112"/>
      <c r="F2089" s="87">
        <f t="shared" si="99"/>
        <v>0</v>
      </c>
      <c r="G2089" s="146"/>
      <c r="H2089" s="130"/>
      <c r="I2089" s="118" t="e">
        <f>VLOOKUP(H2089,Presupuesto!$B$11:$C$565,2,0)</f>
        <v>#N/A</v>
      </c>
      <c r="J2089" s="88" t="str">
        <f t="shared" si="100"/>
        <v>Lo Esencial de la Reforma Universitaria</v>
      </c>
      <c r="K2089" s="88" t="s">
        <v>720</v>
      </c>
    </row>
    <row r="2090" spans="2:11" hidden="1" x14ac:dyDescent="0.25">
      <c r="B2090" s="254"/>
      <c r="C2090" s="129"/>
      <c r="D2090" s="144"/>
      <c r="E2090" s="112"/>
      <c r="F2090" s="87">
        <f t="shared" si="99"/>
        <v>0</v>
      </c>
      <c r="G2090" s="146"/>
      <c r="H2090" s="130"/>
      <c r="I2090" s="118" t="e">
        <f>VLOOKUP(H2090,Presupuesto!$B$11:$C$565,2,0)</f>
        <v>#N/A</v>
      </c>
      <c r="J2090" s="88" t="str">
        <f t="shared" si="100"/>
        <v>Lo Esencial de la Reforma Universitaria</v>
      </c>
      <c r="K2090" s="88" t="s">
        <v>720</v>
      </c>
    </row>
    <row r="2091" spans="2:11" hidden="1" x14ac:dyDescent="0.25">
      <c r="B2091" s="254"/>
      <c r="C2091" s="129"/>
      <c r="D2091" s="144"/>
      <c r="E2091" s="112"/>
      <c r="F2091" s="87">
        <f t="shared" si="99"/>
        <v>0</v>
      </c>
      <c r="G2091" s="146"/>
      <c r="H2091" s="130"/>
      <c r="I2091" s="118" t="e">
        <f>VLOOKUP(H2091,Presupuesto!$B$11:$C$565,2,0)</f>
        <v>#N/A</v>
      </c>
      <c r="J2091" s="88" t="str">
        <f t="shared" si="100"/>
        <v>Lo Esencial de la Reforma Universitaria</v>
      </c>
      <c r="K2091" s="88" t="s">
        <v>729</v>
      </c>
    </row>
    <row r="2092" spans="2:11" hidden="1" x14ac:dyDescent="0.25">
      <c r="B2092" s="254"/>
      <c r="C2092" s="129"/>
      <c r="D2092" s="144"/>
      <c r="E2092" s="112"/>
      <c r="F2092" s="87">
        <f t="shared" si="99"/>
        <v>0</v>
      </c>
      <c r="G2092" s="146"/>
      <c r="H2092" s="130"/>
      <c r="I2092" s="118" t="e">
        <f>VLOOKUP(H2092,Presupuesto!$B$11:$C$565,2,0)</f>
        <v>#N/A</v>
      </c>
      <c r="J2092" s="88" t="str">
        <f t="shared" si="100"/>
        <v>Lo Esencial de la Reforma Universitaria</v>
      </c>
      <c r="K2092" s="88" t="s">
        <v>720</v>
      </c>
    </row>
    <row r="2093" spans="2:11" hidden="1" x14ac:dyDescent="0.25">
      <c r="B2093" s="254"/>
      <c r="C2093" s="129"/>
      <c r="D2093" s="144"/>
      <c r="E2093" s="112"/>
      <c r="F2093" s="87">
        <f t="shared" si="99"/>
        <v>0</v>
      </c>
      <c r="G2093" s="146"/>
      <c r="H2093" s="130"/>
      <c r="I2093" s="118" t="e">
        <f>VLOOKUP(H2093,Presupuesto!$B$11:$C$565,2,0)</f>
        <v>#N/A</v>
      </c>
      <c r="J2093" s="88" t="str">
        <f t="shared" si="100"/>
        <v>Lo Esencial de la Reforma Universitaria</v>
      </c>
      <c r="K2093" s="88" t="s">
        <v>720</v>
      </c>
    </row>
    <row r="2094" spans="2:11" hidden="1" x14ac:dyDescent="0.25">
      <c r="B2094" s="254"/>
      <c r="C2094" s="129"/>
      <c r="D2094" s="144"/>
      <c r="E2094" s="112"/>
      <c r="F2094" s="87">
        <f t="shared" si="99"/>
        <v>0</v>
      </c>
      <c r="G2094" s="146"/>
      <c r="H2094" s="130"/>
      <c r="I2094" s="118" t="e">
        <f>VLOOKUP(H2094,Presupuesto!$B$11:$C$565,2,0)</f>
        <v>#N/A</v>
      </c>
      <c r="J2094" s="88" t="str">
        <f t="shared" si="100"/>
        <v>Lo Esencial de la Reforma Universitaria</v>
      </c>
      <c r="K2094" s="88" t="s">
        <v>720</v>
      </c>
    </row>
    <row r="2095" spans="2:11" hidden="1" x14ac:dyDescent="0.25">
      <c r="B2095" s="254"/>
      <c r="C2095" s="129"/>
      <c r="D2095" s="144"/>
      <c r="E2095" s="112"/>
      <c r="F2095" s="87">
        <f t="shared" si="99"/>
        <v>0</v>
      </c>
      <c r="G2095" s="146"/>
      <c r="H2095" s="130"/>
      <c r="I2095" s="118" t="e">
        <f>VLOOKUP(H2095,Presupuesto!$B$11:$C$565,2,0)</f>
        <v>#N/A</v>
      </c>
      <c r="J2095" s="88" t="str">
        <f t="shared" si="100"/>
        <v>Lo Esencial de la Reforma Universitaria</v>
      </c>
      <c r="K2095" s="88" t="s">
        <v>720</v>
      </c>
    </row>
    <row r="2096" spans="2:11" hidden="1" x14ac:dyDescent="0.25">
      <c r="B2096" s="254"/>
      <c r="C2096" s="129"/>
      <c r="D2096" s="144"/>
      <c r="E2096" s="112"/>
      <c r="F2096" s="87">
        <f t="shared" si="99"/>
        <v>0</v>
      </c>
      <c r="G2096" s="146"/>
      <c r="H2096" s="130"/>
      <c r="I2096" s="118" t="e">
        <f>VLOOKUP(H2096,Presupuesto!$B$11:$C$565,2,0)</f>
        <v>#N/A</v>
      </c>
      <c r="J2096" s="88" t="str">
        <f t="shared" si="100"/>
        <v>Lo Esencial de la Reforma Universitaria</v>
      </c>
      <c r="K2096" s="88" t="s">
        <v>720</v>
      </c>
    </row>
    <row r="2097" spans="2:11" hidden="1" x14ac:dyDescent="0.25">
      <c r="B2097" s="254"/>
      <c r="C2097" s="129"/>
      <c r="D2097" s="144"/>
      <c r="E2097" s="112"/>
      <c r="F2097" s="87">
        <f t="shared" si="99"/>
        <v>0</v>
      </c>
      <c r="G2097" s="146"/>
      <c r="H2097" s="130"/>
      <c r="I2097" s="118" t="e">
        <f>VLOOKUP(H2097,Presupuesto!$B$11:$C$565,2,0)</f>
        <v>#N/A</v>
      </c>
      <c r="J2097" s="88" t="str">
        <f t="shared" si="100"/>
        <v>Lo Esencial de la Reforma Universitaria</v>
      </c>
      <c r="K2097" s="88" t="s">
        <v>720</v>
      </c>
    </row>
    <row r="2098" spans="2:11" hidden="1" x14ac:dyDescent="0.25">
      <c r="B2098" s="254"/>
      <c r="C2098" s="129"/>
      <c r="D2098" s="144"/>
      <c r="E2098" s="112"/>
      <c r="F2098" s="87">
        <f t="shared" si="99"/>
        <v>0</v>
      </c>
      <c r="G2098" s="146"/>
      <c r="H2098" s="130"/>
      <c r="I2098" s="118" t="e">
        <f>VLOOKUP(H2098,Presupuesto!$B$11:$C$565,2,0)</f>
        <v>#N/A</v>
      </c>
      <c r="J2098" s="88" t="str">
        <f t="shared" si="100"/>
        <v>Lo Esencial de la Reforma Universitaria</v>
      </c>
      <c r="K2098" s="88" t="s">
        <v>720</v>
      </c>
    </row>
    <row r="2099" spans="2:11" hidden="1" x14ac:dyDescent="0.25">
      <c r="B2099" s="254"/>
      <c r="C2099" s="129"/>
      <c r="D2099" s="144"/>
      <c r="E2099" s="112"/>
      <c r="F2099" s="87">
        <f t="shared" si="99"/>
        <v>0</v>
      </c>
      <c r="G2099" s="146"/>
      <c r="H2099" s="130"/>
      <c r="I2099" s="118" t="e">
        <f>VLOOKUP(H2099,Presupuesto!$B$11:$C$565,2,0)</f>
        <v>#N/A</v>
      </c>
      <c r="J2099" s="88" t="str">
        <f t="shared" si="100"/>
        <v>Lo Esencial de la Reforma Universitaria</v>
      </c>
      <c r="K2099" s="88" t="s">
        <v>720</v>
      </c>
    </row>
    <row r="2100" spans="2:11" hidden="1" x14ac:dyDescent="0.25">
      <c r="B2100" s="254"/>
      <c r="C2100" s="129"/>
      <c r="D2100" s="144"/>
      <c r="E2100" s="112"/>
      <c r="F2100" s="87">
        <f t="shared" si="99"/>
        <v>0</v>
      </c>
      <c r="G2100" s="146"/>
      <c r="H2100" s="130"/>
      <c r="I2100" s="118" t="e">
        <f>VLOOKUP(H2100,Presupuesto!$B$11:$C$565,2,0)</f>
        <v>#N/A</v>
      </c>
      <c r="J2100" s="88" t="str">
        <f t="shared" si="100"/>
        <v>Lo Esencial de la Reforma Universitaria</v>
      </c>
      <c r="K2100" s="88" t="s">
        <v>720</v>
      </c>
    </row>
    <row r="2101" spans="2:11" hidden="1" x14ac:dyDescent="0.25">
      <c r="B2101" s="254"/>
      <c r="C2101" s="129"/>
      <c r="D2101" s="144"/>
      <c r="E2101" s="112"/>
      <c r="F2101" s="87">
        <f t="shared" si="99"/>
        <v>0</v>
      </c>
      <c r="G2101" s="146"/>
      <c r="H2101" s="130"/>
      <c r="I2101" s="118" t="e">
        <f>VLOOKUP(H2101,Presupuesto!$B$11:$C$565,2,0)</f>
        <v>#N/A</v>
      </c>
      <c r="J2101" s="88" t="str">
        <f t="shared" si="100"/>
        <v>Lo Esencial de la Reforma Universitaria</v>
      </c>
      <c r="K2101" s="88" t="s">
        <v>720</v>
      </c>
    </row>
    <row r="2102" spans="2:11" hidden="1" x14ac:dyDescent="0.25">
      <c r="B2102" s="254"/>
      <c r="C2102" s="129"/>
      <c r="D2102" s="144"/>
      <c r="E2102" s="112"/>
      <c r="F2102" s="87">
        <f t="shared" si="99"/>
        <v>0</v>
      </c>
      <c r="G2102" s="146"/>
      <c r="H2102" s="130"/>
      <c r="I2102" s="118" t="e">
        <f>VLOOKUP(H2102,Presupuesto!$B$11:$C$565,2,0)</f>
        <v>#N/A</v>
      </c>
      <c r="J2102" s="88" t="str">
        <f t="shared" si="100"/>
        <v>Lo Esencial de la Reforma Universitaria</v>
      </c>
      <c r="K2102" s="88" t="s">
        <v>720</v>
      </c>
    </row>
    <row r="2103" spans="2:11" hidden="1" x14ac:dyDescent="0.25">
      <c r="B2103" s="254"/>
      <c r="C2103" s="129"/>
      <c r="D2103" s="144"/>
      <c r="E2103" s="112"/>
      <c r="F2103" s="87">
        <f t="shared" si="99"/>
        <v>0</v>
      </c>
      <c r="G2103" s="146"/>
      <c r="H2103" s="130"/>
      <c r="I2103" s="118" t="e">
        <f>VLOOKUP(H2103,Presupuesto!$B$11:$C$565,2,0)</f>
        <v>#N/A</v>
      </c>
      <c r="J2103" s="88" t="str">
        <f t="shared" si="100"/>
        <v>Lo Esencial de la Reforma Universitaria</v>
      </c>
      <c r="K2103" s="88" t="s">
        <v>720</v>
      </c>
    </row>
    <row r="2104" spans="2:11" hidden="1" x14ac:dyDescent="0.25">
      <c r="B2104" s="254"/>
      <c r="C2104" s="129"/>
      <c r="D2104" s="144"/>
      <c r="E2104" s="112"/>
      <c r="F2104" s="87">
        <f t="shared" si="99"/>
        <v>0</v>
      </c>
      <c r="G2104" s="146"/>
      <c r="H2104" s="130"/>
      <c r="I2104" s="118" t="e">
        <f>VLOOKUP(H2104,Presupuesto!$B$11:$C$565,2,0)</f>
        <v>#N/A</v>
      </c>
      <c r="J2104" s="88" t="str">
        <f t="shared" si="100"/>
        <v>Lo Esencial de la Reforma Universitaria</v>
      </c>
      <c r="K2104" s="88" t="s">
        <v>720</v>
      </c>
    </row>
    <row r="2105" spans="2:11" hidden="1" x14ac:dyDescent="0.25">
      <c r="B2105" s="254"/>
      <c r="C2105" s="129"/>
      <c r="D2105" s="144"/>
      <c r="E2105" s="112"/>
      <c r="F2105" s="87">
        <f t="shared" si="99"/>
        <v>0</v>
      </c>
      <c r="G2105" s="146"/>
      <c r="H2105" s="130"/>
      <c r="I2105" s="118" t="e">
        <f>VLOOKUP(H2105,Presupuesto!$B$11:$C$565,2,0)</f>
        <v>#N/A</v>
      </c>
      <c r="J2105" s="88" t="str">
        <f t="shared" si="100"/>
        <v>Lo Esencial de la Reforma Universitaria</v>
      </c>
      <c r="K2105" s="88" t="s">
        <v>720</v>
      </c>
    </row>
    <row r="2106" spans="2:11" hidden="1" x14ac:dyDescent="0.25">
      <c r="B2106" s="254"/>
      <c r="C2106" s="129"/>
      <c r="D2106" s="144"/>
      <c r="E2106" s="112"/>
      <c r="F2106" s="87">
        <f t="shared" si="99"/>
        <v>0</v>
      </c>
      <c r="G2106" s="146"/>
      <c r="H2106" s="130"/>
      <c r="I2106" s="118" t="e">
        <f>VLOOKUP(H2106,Presupuesto!$B$11:$C$565,2,0)</f>
        <v>#N/A</v>
      </c>
      <c r="J2106" s="88" t="str">
        <f t="shared" si="100"/>
        <v>Lo Esencial de la Reforma Universitaria</v>
      </c>
      <c r="K2106" s="88" t="s">
        <v>720</v>
      </c>
    </row>
    <row r="2107" spans="2:11" hidden="1" x14ac:dyDescent="0.25">
      <c r="B2107" s="254"/>
      <c r="C2107" s="129"/>
      <c r="D2107" s="144"/>
      <c r="E2107" s="112"/>
      <c r="F2107" s="87">
        <f t="shared" si="99"/>
        <v>0</v>
      </c>
      <c r="G2107" s="146"/>
      <c r="H2107" s="130"/>
      <c r="I2107" s="118" t="e">
        <f>VLOOKUP(H2107,Presupuesto!$B$11:$C$565,2,0)</f>
        <v>#N/A</v>
      </c>
      <c r="J2107" s="88" t="str">
        <f t="shared" si="100"/>
        <v>Lo Esencial de la Reforma Universitaria</v>
      </c>
      <c r="K2107" s="88" t="s">
        <v>720</v>
      </c>
    </row>
    <row r="2108" spans="2:11" hidden="1" x14ac:dyDescent="0.25">
      <c r="B2108" s="254"/>
      <c r="C2108" s="131"/>
      <c r="D2108" s="137"/>
      <c r="E2108" s="108"/>
      <c r="F2108" s="87">
        <f t="shared" si="99"/>
        <v>0</v>
      </c>
      <c r="G2108" s="146"/>
      <c r="H2108" s="132"/>
      <c r="I2108" s="118" t="e">
        <f>VLOOKUP(H2108,Presupuesto!$B$11:$C$565,2,0)</f>
        <v>#N/A</v>
      </c>
      <c r="J2108" s="88" t="str">
        <f t="shared" si="100"/>
        <v>Lo Esencial de la Reforma Universitaria</v>
      </c>
      <c r="K2108" s="88" t="s">
        <v>720</v>
      </c>
    </row>
    <row r="2109" spans="2:11" hidden="1" x14ac:dyDescent="0.25">
      <c r="B2109" s="254"/>
      <c r="C2109" s="131"/>
      <c r="D2109" s="137"/>
      <c r="E2109" s="108"/>
      <c r="F2109" s="87">
        <f t="shared" si="99"/>
        <v>0</v>
      </c>
      <c r="G2109" s="146"/>
      <c r="H2109" s="132"/>
      <c r="I2109" s="118" t="e">
        <f>VLOOKUP(H2109,Presupuesto!$B$11:$C$565,2,0)</f>
        <v>#N/A</v>
      </c>
      <c r="J2109" s="88" t="str">
        <f t="shared" si="100"/>
        <v>Lo Esencial de la Reforma Universitaria</v>
      </c>
      <c r="K2109" s="88" t="s">
        <v>720</v>
      </c>
    </row>
    <row r="2110" spans="2:11" hidden="1" x14ac:dyDescent="0.25">
      <c r="B2110" s="254"/>
      <c r="C2110" s="131"/>
      <c r="D2110" s="137"/>
      <c r="E2110" s="108"/>
      <c r="F2110" s="87">
        <f t="shared" si="99"/>
        <v>0</v>
      </c>
      <c r="G2110" s="146"/>
      <c r="H2110" s="132"/>
      <c r="I2110" s="118" t="e">
        <f>VLOOKUP(H2110,Presupuesto!$B$11:$C$565,2,0)</f>
        <v>#N/A</v>
      </c>
      <c r="J2110" s="88" t="str">
        <f t="shared" si="100"/>
        <v>Lo Esencial de la Reforma Universitaria</v>
      </c>
      <c r="K2110" s="88" t="s">
        <v>720</v>
      </c>
    </row>
    <row r="2111" spans="2:11" hidden="1" x14ac:dyDescent="0.25">
      <c r="B2111" s="254"/>
      <c r="C2111" s="131"/>
      <c r="D2111" s="137"/>
      <c r="E2111" s="108"/>
      <c r="F2111" s="87">
        <f t="shared" si="99"/>
        <v>0</v>
      </c>
      <c r="G2111" s="146"/>
      <c r="H2111" s="132"/>
      <c r="I2111" s="118" t="e">
        <f>VLOOKUP(H2111,Presupuesto!$B$11:$C$565,2,0)</f>
        <v>#N/A</v>
      </c>
      <c r="J2111" s="88" t="str">
        <f t="shared" si="100"/>
        <v>Lo Esencial de la Reforma Universitaria</v>
      </c>
      <c r="K2111" s="88" t="s">
        <v>720</v>
      </c>
    </row>
    <row r="2112" spans="2:11" hidden="1" x14ac:dyDescent="0.25">
      <c r="B2112" s="254"/>
      <c r="C2112" s="131"/>
      <c r="D2112" s="137"/>
      <c r="E2112" s="108"/>
      <c r="F2112" s="87">
        <f t="shared" si="99"/>
        <v>0</v>
      </c>
      <c r="G2112" s="146"/>
      <c r="H2112" s="132"/>
      <c r="I2112" s="118" t="e">
        <f>VLOOKUP(H2112,Presupuesto!$B$11:$C$565,2,0)</f>
        <v>#N/A</v>
      </c>
      <c r="J2112" s="88" t="str">
        <f t="shared" si="100"/>
        <v>Lo Esencial de la Reforma Universitaria</v>
      </c>
      <c r="K2112" s="88" t="s">
        <v>720</v>
      </c>
    </row>
    <row r="2113" spans="2:11" hidden="1" x14ac:dyDescent="0.25">
      <c r="B2113" s="254"/>
      <c r="C2113" s="131"/>
      <c r="D2113" s="137"/>
      <c r="E2113" s="108"/>
      <c r="F2113" s="87">
        <f t="shared" si="99"/>
        <v>0</v>
      </c>
      <c r="G2113" s="146"/>
      <c r="H2113" s="132"/>
      <c r="I2113" s="118" t="e">
        <f>VLOOKUP(H2113,Presupuesto!$B$11:$C$565,2,0)</f>
        <v>#N/A</v>
      </c>
      <c r="J2113" s="88" t="str">
        <f t="shared" si="100"/>
        <v>Lo Esencial de la Reforma Universitaria</v>
      </c>
      <c r="K2113" s="88" t="s">
        <v>720</v>
      </c>
    </row>
    <row r="2114" spans="2:11" hidden="1" x14ac:dyDescent="0.25">
      <c r="B2114" s="254"/>
      <c r="C2114" s="131"/>
      <c r="D2114" s="137"/>
      <c r="E2114" s="108"/>
      <c r="F2114" s="87">
        <f t="shared" si="99"/>
        <v>0</v>
      </c>
      <c r="G2114" s="146"/>
      <c r="H2114" s="132"/>
      <c r="I2114" s="118" t="e">
        <f>VLOOKUP(H2114,Presupuesto!$B$11:$C$565,2,0)</f>
        <v>#N/A</v>
      </c>
      <c r="J2114" s="88" t="str">
        <f t="shared" si="100"/>
        <v>Lo Esencial de la Reforma Universitaria</v>
      </c>
      <c r="K2114" s="88" t="s">
        <v>720</v>
      </c>
    </row>
    <row r="2115" spans="2:11" hidden="1" x14ac:dyDescent="0.25">
      <c r="B2115" s="254"/>
      <c r="C2115" s="131"/>
      <c r="D2115" s="137"/>
      <c r="E2115" s="108"/>
      <c r="F2115" s="87">
        <f t="shared" si="99"/>
        <v>0</v>
      </c>
      <c r="G2115" s="146"/>
      <c r="H2115" s="132"/>
      <c r="I2115" s="118" t="e">
        <f>VLOOKUP(H2115,Presupuesto!$B$11:$C$565,2,0)</f>
        <v>#N/A</v>
      </c>
      <c r="J2115" s="88" t="str">
        <f t="shared" si="100"/>
        <v>Lo Esencial de la Reforma Universitaria</v>
      </c>
      <c r="K2115" s="88" t="s">
        <v>720</v>
      </c>
    </row>
    <row r="2116" spans="2:11" hidden="1" x14ac:dyDescent="0.25">
      <c r="B2116" s="254"/>
      <c r="C2116" s="133"/>
      <c r="D2116" s="137"/>
      <c r="E2116" s="108"/>
      <c r="F2116" s="87">
        <f t="shared" si="99"/>
        <v>0</v>
      </c>
      <c r="G2116" s="146"/>
      <c r="H2116" s="134"/>
      <c r="I2116" s="118" t="e">
        <f>VLOOKUP(H2116,Presupuesto!$B$11:$C$565,2,0)</f>
        <v>#N/A</v>
      </c>
      <c r="J2116" s="88" t="str">
        <f t="shared" si="100"/>
        <v>Lo Esencial de la Reforma Universitaria</v>
      </c>
      <c r="K2116" s="88" t="s">
        <v>732</v>
      </c>
    </row>
    <row r="2117" spans="2:11" hidden="1" x14ac:dyDescent="0.25">
      <c r="B2117" s="254"/>
      <c r="C2117" s="133"/>
      <c r="D2117" s="137"/>
      <c r="E2117" s="108"/>
      <c r="F2117" s="87">
        <f t="shared" si="99"/>
        <v>0</v>
      </c>
      <c r="G2117" s="146"/>
      <c r="H2117" s="134"/>
      <c r="I2117" s="118" t="e">
        <f>VLOOKUP(H2117,Presupuesto!$B$11:$C$565,2,0)</f>
        <v>#N/A</v>
      </c>
      <c r="J2117" s="88" t="str">
        <f t="shared" si="100"/>
        <v>Lo Esencial de la Reforma Universitaria</v>
      </c>
      <c r="K2117" s="88" t="s">
        <v>720</v>
      </c>
    </row>
    <row r="2118" spans="2:11" hidden="1" x14ac:dyDescent="0.25">
      <c r="B2118" s="254"/>
      <c r="C2118" s="133"/>
      <c r="D2118" s="137"/>
      <c r="E2118" s="108"/>
      <c r="F2118" s="87">
        <f t="shared" si="99"/>
        <v>0</v>
      </c>
      <c r="G2118" s="146"/>
      <c r="H2118" s="134"/>
      <c r="I2118" s="118" t="e">
        <f>VLOOKUP(H2118,Presupuesto!$B$11:$C$565,2,0)</f>
        <v>#N/A</v>
      </c>
      <c r="J2118" s="88" t="str">
        <f t="shared" si="100"/>
        <v>Lo Esencial de la Reforma Universitaria</v>
      </c>
      <c r="K2118" s="88" t="s">
        <v>720</v>
      </c>
    </row>
    <row r="2119" spans="2:11" hidden="1" x14ac:dyDescent="0.25">
      <c r="B2119" s="254"/>
      <c r="C2119" s="133"/>
      <c r="D2119" s="137"/>
      <c r="E2119" s="108"/>
      <c r="F2119" s="87">
        <f t="shared" si="99"/>
        <v>0</v>
      </c>
      <c r="G2119" s="146"/>
      <c r="H2119" s="134"/>
      <c r="I2119" s="118" t="e">
        <f>VLOOKUP(H2119,Presupuesto!$B$11:$C$565,2,0)</f>
        <v>#N/A</v>
      </c>
      <c r="J2119" s="88" t="str">
        <f t="shared" si="100"/>
        <v>Lo Esencial de la Reforma Universitaria</v>
      </c>
      <c r="K2119" s="88" t="s">
        <v>720</v>
      </c>
    </row>
    <row r="2120" spans="2:11" ht="15.75" hidden="1" thickBot="1" x14ac:dyDescent="0.3">
      <c r="B2120" s="254"/>
      <c r="C2120" s="135"/>
      <c r="D2120" s="145"/>
      <c r="E2120" s="93"/>
      <c r="F2120" s="95">
        <f t="shared" si="99"/>
        <v>0</v>
      </c>
      <c r="G2120" s="147"/>
      <c r="H2120" s="136"/>
      <c r="I2120" s="120" t="e">
        <f>VLOOKUP(H2120,Presupuesto!$B$11:$C$565,2,0)</f>
        <v>#N/A</v>
      </c>
      <c r="J2120" s="96" t="str">
        <f t="shared" si="100"/>
        <v>Lo Esencial de la Reforma Universitaria</v>
      </c>
      <c r="K2120" s="113" t="s">
        <v>719</v>
      </c>
    </row>
    <row r="2121" spans="2:11" x14ac:dyDescent="0.25">
      <c r="B2121" s="254"/>
      <c r="C2121" s="254"/>
      <c r="D2121" s="254"/>
      <c r="E2121" s="254"/>
      <c r="F2121" s="254"/>
      <c r="G2121" s="243"/>
      <c r="H2121" s="254"/>
      <c r="I2121" s="254"/>
      <c r="J2121" s="254"/>
      <c r="K2121" s="254"/>
    </row>
    <row r="2122" spans="2:11" ht="15.75" thickBot="1" x14ac:dyDescent="0.3">
      <c r="B2122" s="254"/>
      <c r="C2122" s="254"/>
      <c r="D2122" s="254"/>
      <c r="E2122" s="254"/>
      <c r="F2122" s="82"/>
      <c r="G2122" s="81"/>
      <c r="H2122" s="82"/>
      <c r="I2122" s="82"/>
      <c r="J2122" s="254"/>
      <c r="K2122" s="254"/>
    </row>
    <row r="2123" spans="2:11" ht="15.75" thickBot="1" x14ac:dyDescent="0.3">
      <c r="B2123" s="254"/>
      <c r="C2123" s="143" t="s">
        <v>1385</v>
      </c>
      <c r="D2123" s="231">
        <f>SUM(F2130:F2164)</f>
        <v>0</v>
      </c>
      <c r="E2123" s="254"/>
      <c r="F2123" s="68"/>
      <c r="G2123" s="72"/>
      <c r="H2123" s="68"/>
      <c r="I2123" s="68"/>
      <c r="J2123" s="254"/>
      <c r="K2123" s="254"/>
    </row>
    <row r="2124" spans="2:11" x14ac:dyDescent="0.25">
      <c r="B2124" s="254"/>
      <c r="C2124" s="68"/>
      <c r="D2124" s="31"/>
      <c r="E2124" s="84"/>
      <c r="F2124" s="84"/>
      <c r="G2124" s="84"/>
      <c r="H2124" s="69"/>
      <c r="I2124" s="69"/>
      <c r="J2124" s="69"/>
      <c r="K2124" s="102"/>
    </row>
    <row r="2125" spans="2:11" x14ac:dyDescent="0.25">
      <c r="B2125" s="254"/>
      <c r="C2125" s="68"/>
      <c r="D2125" s="31"/>
      <c r="E2125" s="84"/>
      <c r="F2125" s="84"/>
      <c r="G2125" s="84"/>
      <c r="H2125" s="69"/>
      <c r="I2125" s="69"/>
      <c r="J2125" s="69"/>
      <c r="K2125" s="102"/>
    </row>
    <row r="2126" spans="2:11" ht="15.75" x14ac:dyDescent="0.25">
      <c r="B2126" s="254"/>
      <c r="C2126" s="172" t="s">
        <v>1309</v>
      </c>
      <c r="D2126" s="230"/>
      <c r="E2126" s="84"/>
      <c r="F2126" s="84"/>
      <c r="G2126" s="84"/>
      <c r="H2126" s="69"/>
      <c r="I2126" s="69"/>
      <c r="J2126" s="69"/>
      <c r="K2126" s="102"/>
    </row>
    <row r="2127" spans="2:11" ht="18.75" x14ac:dyDescent="0.25">
      <c r="B2127" s="254"/>
      <c r="C2127" s="173" t="e">
        <f>IFERROR(VLOOKUP(D2126,'1. Desarrollo e Innov. Curricu.'!$F:$G,2,FALSE),IFERROR(VLOOKUP(D2126,'2. Investigación Científica'!$F:$G,2,FALSE),IFERROR(VLOOKUP(D2126,'3. Vinculación Univ. Sociedad'!$F:$G,2,FALSE),IFERROR(VLOOKUP(D2126,'4. Docencia y Profesorado Univ.'!$F:$G,2,FALSE),IFERROR(VLOOKUP(D2126,'5. Estudiantes y Graduados'!$F:$G,2,FALSE),IFERROR(VLOOKUP(D2126,'11. Gestion Administrativa'!$F:$G,2,FALSE),IFERROR(VLOOKUP(D2126,'13. Gestión Académica'!$F:$G,2,FALSE),IFERROR(VLOOKUP(D2126,'9. Asegura. de la Calid. y M'!$F:$G,2,FALSE),IFERROR(VLOOKUP(D2126,'6. Gestión del Conocimiento'!$F:$G,2,FALSE),IFERROR(VLOOKUP(D2126,'15. Gobernabilidad y Proceso...'!$F:$G,2,FALSE),IFERROR(VLOOKUP(D2126,'12. Gestión del Talento Humano'!$F:$G,2,FALSE),IFERROR(VLOOKUP(D2126,'14. Internacional... de la E.S.'!$F:$G,2,FALSE),IFERROR(VLOOKUP(D2126,'10. Posgrado'!$F:$G,2,FALSE),IFERROR(VLOOKUP(D2126,'17. Gestión TIC'!$F:$G,2,FALSE),IFERROR(VLOOKUP(D2126,'16. Desa. del Sistema Educ.Sup.'!$F:$G,2,FALSE),IFERROR(VLOOKUP(D2126,'8. Cultura de Inno. Insti...'!$F:$G,2,FALSE),VLOOKUP(D2126,'7. Lo Esencial de la Reforma U.'!$F:$G,2,0)))))))))))))))))</f>
        <v>#N/A</v>
      </c>
      <c r="D2127" s="31"/>
      <c r="E2127" s="84"/>
      <c r="F2127" s="84"/>
      <c r="G2127" s="84"/>
      <c r="H2127" s="69"/>
      <c r="I2127" s="69"/>
      <c r="J2127" s="69"/>
      <c r="K2127" s="102"/>
    </row>
    <row r="2128" spans="2:11" ht="15.75" thickBot="1" x14ac:dyDescent="0.3">
      <c r="B2128" s="254"/>
      <c r="C2128" s="254"/>
      <c r="D2128" s="254"/>
      <c r="E2128" s="254"/>
      <c r="F2128" s="84"/>
      <c r="G2128" s="69"/>
      <c r="H2128" s="69"/>
      <c r="I2128" s="69"/>
      <c r="J2128" s="254"/>
      <c r="K2128" s="254"/>
    </row>
    <row r="2129" spans="2:11" ht="30.75" thickBot="1" x14ac:dyDescent="0.3">
      <c r="B2129" s="254"/>
      <c r="C2129" s="117" t="s">
        <v>1311</v>
      </c>
      <c r="D2129" s="117" t="s">
        <v>99</v>
      </c>
      <c r="E2129" s="124" t="s">
        <v>1313</v>
      </c>
      <c r="F2129" s="123" t="s">
        <v>1314</v>
      </c>
      <c r="G2129" s="121" t="s">
        <v>1315</v>
      </c>
      <c r="H2129" s="124" t="s">
        <v>1316</v>
      </c>
      <c r="I2129" s="121" t="s">
        <v>711</v>
      </c>
      <c r="J2129" s="121" t="s">
        <v>1317</v>
      </c>
      <c r="K2129" s="121" t="s">
        <v>1318</v>
      </c>
    </row>
    <row r="2130" spans="2:11" hidden="1" x14ac:dyDescent="0.25">
      <c r="B2130" s="254"/>
      <c r="C2130" s="183" t="s">
        <v>1284</v>
      </c>
      <c r="D2130" s="184"/>
      <c r="E2130" s="182">
        <f>HLOOKUP(C2130,$AH$2:$BU$3,2,0)</f>
        <v>620</v>
      </c>
      <c r="F2130" s="87">
        <f t="shared" ref="F2130:F2164" si="101">D2130*E2130</f>
        <v>0</v>
      </c>
      <c r="G2130" s="146"/>
      <c r="H2130" s="130"/>
      <c r="I2130" s="118" t="e">
        <f>VLOOKUP(H2130,Presupuesto!$B$11:$C$565,2,0)</f>
        <v>#N/A</v>
      </c>
      <c r="J2130" s="181" t="s">
        <v>81</v>
      </c>
      <c r="K2130" s="88" t="s">
        <v>719</v>
      </c>
    </row>
    <row r="2131" spans="2:11" hidden="1" x14ac:dyDescent="0.25">
      <c r="B2131" s="254"/>
      <c r="C2131" s="129"/>
      <c r="D2131" s="144"/>
      <c r="E2131" s="112"/>
      <c r="F2131" s="87">
        <f t="shared" si="101"/>
        <v>0</v>
      </c>
      <c r="G2131" s="146"/>
      <c r="H2131" s="130"/>
      <c r="I2131" s="118" t="e">
        <f>VLOOKUP(H2131,Presupuesto!$B$11:$C$565,2,0)</f>
        <v>#N/A</v>
      </c>
      <c r="J2131" s="88" t="str">
        <f>$J$766</f>
        <v>Lo Esencial de la Reforma Universitaria</v>
      </c>
      <c r="K2131" s="88" t="s">
        <v>720</v>
      </c>
    </row>
    <row r="2132" spans="2:11" hidden="1" x14ac:dyDescent="0.25">
      <c r="B2132" s="254"/>
      <c r="C2132" s="129"/>
      <c r="D2132" s="144"/>
      <c r="E2132" s="112"/>
      <c r="F2132" s="87">
        <f t="shared" si="101"/>
        <v>0</v>
      </c>
      <c r="G2132" s="146"/>
      <c r="H2132" s="130"/>
      <c r="I2132" s="118" t="e">
        <f>VLOOKUP(H2132,Presupuesto!$B$11:$C$565,2,0)</f>
        <v>#N/A</v>
      </c>
      <c r="J2132" s="88" t="str">
        <f t="shared" ref="J2132:J2164" si="102">$J$766</f>
        <v>Lo Esencial de la Reforma Universitaria</v>
      </c>
      <c r="K2132" s="88" t="s">
        <v>720</v>
      </c>
    </row>
    <row r="2133" spans="2:11" hidden="1" x14ac:dyDescent="0.25">
      <c r="B2133" s="254"/>
      <c r="C2133" s="129"/>
      <c r="D2133" s="144"/>
      <c r="E2133" s="112"/>
      <c r="F2133" s="87">
        <f t="shared" si="101"/>
        <v>0</v>
      </c>
      <c r="G2133" s="146"/>
      <c r="H2133" s="130"/>
      <c r="I2133" s="118" t="e">
        <f>VLOOKUP(H2133,Presupuesto!$B$11:$C$565,2,0)</f>
        <v>#N/A</v>
      </c>
      <c r="J2133" s="88" t="str">
        <f t="shared" si="102"/>
        <v>Lo Esencial de la Reforma Universitaria</v>
      </c>
      <c r="K2133" s="88" t="s">
        <v>720</v>
      </c>
    </row>
    <row r="2134" spans="2:11" hidden="1" x14ac:dyDescent="0.25">
      <c r="B2134" s="254"/>
      <c r="C2134" s="129"/>
      <c r="D2134" s="144"/>
      <c r="E2134" s="112"/>
      <c r="F2134" s="87">
        <f t="shared" si="101"/>
        <v>0</v>
      </c>
      <c r="G2134" s="146"/>
      <c r="H2134" s="130"/>
      <c r="I2134" s="118" t="e">
        <f>VLOOKUP(H2134,Presupuesto!$B$11:$C$565,2,0)</f>
        <v>#N/A</v>
      </c>
      <c r="J2134" s="88" t="str">
        <f t="shared" si="102"/>
        <v>Lo Esencial de la Reforma Universitaria</v>
      </c>
      <c r="K2134" s="88" t="s">
        <v>720</v>
      </c>
    </row>
    <row r="2135" spans="2:11" hidden="1" x14ac:dyDescent="0.25">
      <c r="B2135" s="254"/>
      <c r="C2135" s="129"/>
      <c r="D2135" s="144"/>
      <c r="E2135" s="112"/>
      <c r="F2135" s="87">
        <f t="shared" si="101"/>
        <v>0</v>
      </c>
      <c r="G2135" s="146"/>
      <c r="H2135" s="130"/>
      <c r="I2135" s="118" t="e">
        <f>VLOOKUP(H2135,Presupuesto!$B$11:$C$565,2,0)</f>
        <v>#N/A</v>
      </c>
      <c r="J2135" s="88" t="str">
        <f t="shared" si="102"/>
        <v>Lo Esencial de la Reforma Universitaria</v>
      </c>
      <c r="K2135" s="88" t="s">
        <v>729</v>
      </c>
    </row>
    <row r="2136" spans="2:11" hidden="1" x14ac:dyDescent="0.25">
      <c r="B2136" s="254"/>
      <c r="C2136" s="129"/>
      <c r="D2136" s="144"/>
      <c r="E2136" s="112"/>
      <c r="F2136" s="87">
        <f t="shared" si="101"/>
        <v>0</v>
      </c>
      <c r="G2136" s="146"/>
      <c r="H2136" s="130"/>
      <c r="I2136" s="118" t="e">
        <f>VLOOKUP(H2136,Presupuesto!$B$11:$C$565,2,0)</f>
        <v>#N/A</v>
      </c>
      <c r="J2136" s="88" t="str">
        <f t="shared" si="102"/>
        <v>Lo Esencial de la Reforma Universitaria</v>
      </c>
      <c r="K2136" s="88" t="s">
        <v>720</v>
      </c>
    </row>
    <row r="2137" spans="2:11" hidden="1" x14ac:dyDescent="0.25">
      <c r="B2137" s="254"/>
      <c r="C2137" s="129"/>
      <c r="D2137" s="144"/>
      <c r="E2137" s="112"/>
      <c r="F2137" s="87">
        <f t="shared" si="101"/>
        <v>0</v>
      </c>
      <c r="G2137" s="146"/>
      <c r="H2137" s="130"/>
      <c r="I2137" s="118" t="e">
        <f>VLOOKUP(H2137,Presupuesto!$B$11:$C$565,2,0)</f>
        <v>#N/A</v>
      </c>
      <c r="J2137" s="88" t="str">
        <f t="shared" si="102"/>
        <v>Lo Esencial de la Reforma Universitaria</v>
      </c>
      <c r="K2137" s="88" t="s">
        <v>720</v>
      </c>
    </row>
    <row r="2138" spans="2:11" hidden="1" x14ac:dyDescent="0.25">
      <c r="B2138" s="254"/>
      <c r="C2138" s="129"/>
      <c r="D2138" s="144"/>
      <c r="E2138" s="112"/>
      <c r="F2138" s="87">
        <f t="shared" si="101"/>
        <v>0</v>
      </c>
      <c r="G2138" s="146"/>
      <c r="H2138" s="130"/>
      <c r="I2138" s="118" t="e">
        <f>VLOOKUP(H2138,Presupuesto!$B$11:$C$565,2,0)</f>
        <v>#N/A</v>
      </c>
      <c r="J2138" s="88" t="str">
        <f t="shared" si="102"/>
        <v>Lo Esencial de la Reforma Universitaria</v>
      </c>
      <c r="K2138" s="88" t="s">
        <v>720</v>
      </c>
    </row>
    <row r="2139" spans="2:11" hidden="1" x14ac:dyDescent="0.25">
      <c r="B2139" s="254"/>
      <c r="C2139" s="129"/>
      <c r="D2139" s="144"/>
      <c r="E2139" s="112"/>
      <c r="F2139" s="87">
        <f t="shared" si="101"/>
        <v>0</v>
      </c>
      <c r="G2139" s="146"/>
      <c r="H2139" s="130"/>
      <c r="I2139" s="118" t="e">
        <f>VLOOKUP(H2139,Presupuesto!$B$11:$C$565,2,0)</f>
        <v>#N/A</v>
      </c>
      <c r="J2139" s="88" t="str">
        <f t="shared" si="102"/>
        <v>Lo Esencial de la Reforma Universitaria</v>
      </c>
      <c r="K2139" s="88" t="s">
        <v>720</v>
      </c>
    </row>
    <row r="2140" spans="2:11" hidden="1" x14ac:dyDescent="0.25">
      <c r="B2140" s="254"/>
      <c r="C2140" s="129"/>
      <c r="D2140" s="144"/>
      <c r="E2140" s="112"/>
      <c r="F2140" s="87">
        <f t="shared" si="101"/>
        <v>0</v>
      </c>
      <c r="G2140" s="146"/>
      <c r="H2140" s="130"/>
      <c r="I2140" s="118" t="e">
        <f>VLOOKUP(H2140,Presupuesto!$B$11:$C$565,2,0)</f>
        <v>#N/A</v>
      </c>
      <c r="J2140" s="88" t="str">
        <f t="shared" si="102"/>
        <v>Lo Esencial de la Reforma Universitaria</v>
      </c>
      <c r="K2140" s="88" t="s">
        <v>720</v>
      </c>
    </row>
    <row r="2141" spans="2:11" hidden="1" x14ac:dyDescent="0.25">
      <c r="B2141" s="254"/>
      <c r="C2141" s="129"/>
      <c r="D2141" s="144"/>
      <c r="E2141" s="112"/>
      <c r="F2141" s="87">
        <f t="shared" si="101"/>
        <v>0</v>
      </c>
      <c r="G2141" s="146"/>
      <c r="H2141" s="130"/>
      <c r="I2141" s="118" t="e">
        <f>VLOOKUP(H2141,Presupuesto!$B$11:$C$565,2,0)</f>
        <v>#N/A</v>
      </c>
      <c r="J2141" s="88" t="str">
        <f t="shared" si="102"/>
        <v>Lo Esencial de la Reforma Universitaria</v>
      </c>
      <c r="K2141" s="88" t="s">
        <v>720</v>
      </c>
    </row>
    <row r="2142" spans="2:11" hidden="1" x14ac:dyDescent="0.25">
      <c r="B2142" s="254"/>
      <c r="C2142" s="129"/>
      <c r="D2142" s="144"/>
      <c r="E2142" s="112"/>
      <c r="F2142" s="87">
        <f t="shared" si="101"/>
        <v>0</v>
      </c>
      <c r="G2142" s="146"/>
      <c r="H2142" s="130"/>
      <c r="I2142" s="118" t="e">
        <f>VLOOKUP(H2142,Presupuesto!$B$11:$C$565,2,0)</f>
        <v>#N/A</v>
      </c>
      <c r="J2142" s="88" t="str">
        <f t="shared" si="102"/>
        <v>Lo Esencial de la Reforma Universitaria</v>
      </c>
      <c r="K2142" s="88" t="s">
        <v>720</v>
      </c>
    </row>
    <row r="2143" spans="2:11" hidden="1" x14ac:dyDescent="0.25">
      <c r="B2143" s="254"/>
      <c r="C2143" s="129"/>
      <c r="D2143" s="144"/>
      <c r="E2143" s="112"/>
      <c r="F2143" s="87">
        <f t="shared" si="101"/>
        <v>0</v>
      </c>
      <c r="G2143" s="146"/>
      <c r="H2143" s="130"/>
      <c r="I2143" s="118" t="e">
        <f>VLOOKUP(H2143,Presupuesto!$B$11:$C$565,2,0)</f>
        <v>#N/A</v>
      </c>
      <c r="J2143" s="88" t="str">
        <f t="shared" si="102"/>
        <v>Lo Esencial de la Reforma Universitaria</v>
      </c>
      <c r="K2143" s="88" t="s">
        <v>720</v>
      </c>
    </row>
    <row r="2144" spans="2:11" hidden="1" x14ac:dyDescent="0.25">
      <c r="B2144" s="254"/>
      <c r="C2144" s="129"/>
      <c r="D2144" s="144"/>
      <c r="E2144" s="112"/>
      <c r="F2144" s="87">
        <f t="shared" si="101"/>
        <v>0</v>
      </c>
      <c r="G2144" s="146"/>
      <c r="H2144" s="130"/>
      <c r="I2144" s="118" t="e">
        <f>VLOOKUP(H2144,Presupuesto!$B$11:$C$565,2,0)</f>
        <v>#N/A</v>
      </c>
      <c r="J2144" s="88" t="str">
        <f t="shared" si="102"/>
        <v>Lo Esencial de la Reforma Universitaria</v>
      </c>
      <c r="K2144" s="88" t="s">
        <v>720</v>
      </c>
    </row>
    <row r="2145" spans="2:11" hidden="1" x14ac:dyDescent="0.25">
      <c r="B2145" s="254"/>
      <c r="C2145" s="129"/>
      <c r="D2145" s="144"/>
      <c r="E2145" s="112"/>
      <c r="F2145" s="87">
        <f t="shared" si="101"/>
        <v>0</v>
      </c>
      <c r="G2145" s="146"/>
      <c r="H2145" s="130"/>
      <c r="I2145" s="118" t="e">
        <f>VLOOKUP(H2145,Presupuesto!$B$11:$C$565,2,0)</f>
        <v>#N/A</v>
      </c>
      <c r="J2145" s="88" t="str">
        <f t="shared" si="102"/>
        <v>Lo Esencial de la Reforma Universitaria</v>
      </c>
      <c r="K2145" s="88" t="s">
        <v>720</v>
      </c>
    </row>
    <row r="2146" spans="2:11" hidden="1" x14ac:dyDescent="0.25">
      <c r="B2146" s="254"/>
      <c r="C2146" s="129"/>
      <c r="D2146" s="144"/>
      <c r="E2146" s="112"/>
      <c r="F2146" s="87">
        <f t="shared" si="101"/>
        <v>0</v>
      </c>
      <c r="G2146" s="146"/>
      <c r="H2146" s="130"/>
      <c r="I2146" s="118" t="e">
        <f>VLOOKUP(H2146,Presupuesto!$B$11:$C$565,2,0)</f>
        <v>#N/A</v>
      </c>
      <c r="J2146" s="88" t="str">
        <f t="shared" si="102"/>
        <v>Lo Esencial de la Reforma Universitaria</v>
      </c>
      <c r="K2146" s="88" t="s">
        <v>720</v>
      </c>
    </row>
    <row r="2147" spans="2:11" hidden="1" x14ac:dyDescent="0.25">
      <c r="B2147" s="254"/>
      <c r="C2147" s="129"/>
      <c r="D2147" s="144"/>
      <c r="E2147" s="112"/>
      <c r="F2147" s="87">
        <f t="shared" si="101"/>
        <v>0</v>
      </c>
      <c r="G2147" s="146"/>
      <c r="H2147" s="130"/>
      <c r="I2147" s="118" t="e">
        <f>VLOOKUP(H2147,Presupuesto!$B$11:$C$565,2,0)</f>
        <v>#N/A</v>
      </c>
      <c r="J2147" s="88" t="str">
        <f t="shared" si="102"/>
        <v>Lo Esencial de la Reforma Universitaria</v>
      </c>
      <c r="K2147" s="88" t="s">
        <v>720</v>
      </c>
    </row>
    <row r="2148" spans="2:11" hidden="1" x14ac:dyDescent="0.25">
      <c r="B2148" s="254"/>
      <c r="C2148" s="129"/>
      <c r="D2148" s="144"/>
      <c r="E2148" s="112"/>
      <c r="F2148" s="87">
        <f t="shared" si="101"/>
        <v>0</v>
      </c>
      <c r="G2148" s="146"/>
      <c r="H2148" s="130"/>
      <c r="I2148" s="118" t="e">
        <f>VLOOKUP(H2148,Presupuesto!$B$11:$C$565,2,0)</f>
        <v>#N/A</v>
      </c>
      <c r="J2148" s="88" t="str">
        <f t="shared" si="102"/>
        <v>Lo Esencial de la Reforma Universitaria</v>
      </c>
      <c r="K2148" s="88" t="s">
        <v>720</v>
      </c>
    </row>
    <row r="2149" spans="2:11" hidden="1" x14ac:dyDescent="0.25">
      <c r="B2149" s="254"/>
      <c r="C2149" s="129"/>
      <c r="D2149" s="144"/>
      <c r="E2149" s="112"/>
      <c r="F2149" s="87">
        <f t="shared" si="101"/>
        <v>0</v>
      </c>
      <c r="G2149" s="146"/>
      <c r="H2149" s="130"/>
      <c r="I2149" s="118" t="e">
        <f>VLOOKUP(H2149,Presupuesto!$B$11:$C$565,2,0)</f>
        <v>#N/A</v>
      </c>
      <c r="J2149" s="88" t="str">
        <f t="shared" si="102"/>
        <v>Lo Esencial de la Reforma Universitaria</v>
      </c>
      <c r="K2149" s="88" t="s">
        <v>720</v>
      </c>
    </row>
    <row r="2150" spans="2:11" hidden="1" x14ac:dyDescent="0.25">
      <c r="B2150" s="254"/>
      <c r="C2150" s="129"/>
      <c r="D2150" s="144"/>
      <c r="E2150" s="112"/>
      <c r="F2150" s="87">
        <f t="shared" si="101"/>
        <v>0</v>
      </c>
      <c r="G2150" s="146"/>
      <c r="H2150" s="130"/>
      <c r="I2150" s="118" t="e">
        <f>VLOOKUP(H2150,Presupuesto!$B$11:$C$565,2,0)</f>
        <v>#N/A</v>
      </c>
      <c r="J2150" s="88" t="str">
        <f t="shared" si="102"/>
        <v>Lo Esencial de la Reforma Universitaria</v>
      </c>
      <c r="K2150" s="88" t="s">
        <v>720</v>
      </c>
    </row>
    <row r="2151" spans="2:11" hidden="1" x14ac:dyDescent="0.25">
      <c r="B2151" s="254"/>
      <c r="C2151" s="129"/>
      <c r="D2151" s="144"/>
      <c r="E2151" s="112"/>
      <c r="F2151" s="87">
        <f t="shared" si="101"/>
        <v>0</v>
      </c>
      <c r="G2151" s="146"/>
      <c r="H2151" s="130"/>
      <c r="I2151" s="118" t="e">
        <f>VLOOKUP(H2151,Presupuesto!$B$11:$C$565,2,0)</f>
        <v>#N/A</v>
      </c>
      <c r="J2151" s="88" t="str">
        <f t="shared" si="102"/>
        <v>Lo Esencial de la Reforma Universitaria</v>
      </c>
      <c r="K2151" s="88" t="s">
        <v>720</v>
      </c>
    </row>
    <row r="2152" spans="2:11" hidden="1" x14ac:dyDescent="0.25">
      <c r="B2152" s="254"/>
      <c r="C2152" s="131"/>
      <c r="D2152" s="137"/>
      <c r="E2152" s="108"/>
      <c r="F2152" s="87">
        <f t="shared" si="101"/>
        <v>0</v>
      </c>
      <c r="G2152" s="146"/>
      <c r="H2152" s="132"/>
      <c r="I2152" s="118" t="e">
        <f>VLOOKUP(H2152,Presupuesto!$B$11:$C$565,2,0)</f>
        <v>#N/A</v>
      </c>
      <c r="J2152" s="88" t="str">
        <f t="shared" si="102"/>
        <v>Lo Esencial de la Reforma Universitaria</v>
      </c>
      <c r="K2152" s="88" t="s">
        <v>720</v>
      </c>
    </row>
    <row r="2153" spans="2:11" hidden="1" x14ac:dyDescent="0.25">
      <c r="B2153" s="254"/>
      <c r="C2153" s="131"/>
      <c r="D2153" s="137"/>
      <c r="E2153" s="108"/>
      <c r="F2153" s="87">
        <f t="shared" si="101"/>
        <v>0</v>
      </c>
      <c r="G2153" s="146"/>
      <c r="H2153" s="132"/>
      <c r="I2153" s="118" t="e">
        <f>VLOOKUP(H2153,Presupuesto!$B$11:$C$565,2,0)</f>
        <v>#N/A</v>
      </c>
      <c r="J2153" s="88" t="str">
        <f t="shared" si="102"/>
        <v>Lo Esencial de la Reforma Universitaria</v>
      </c>
      <c r="K2153" s="88" t="s">
        <v>720</v>
      </c>
    </row>
    <row r="2154" spans="2:11" hidden="1" x14ac:dyDescent="0.25">
      <c r="B2154" s="254"/>
      <c r="C2154" s="131"/>
      <c r="D2154" s="137"/>
      <c r="E2154" s="108"/>
      <c r="F2154" s="87">
        <f t="shared" si="101"/>
        <v>0</v>
      </c>
      <c r="G2154" s="146"/>
      <c r="H2154" s="132"/>
      <c r="I2154" s="118" t="e">
        <f>VLOOKUP(H2154,Presupuesto!$B$11:$C$565,2,0)</f>
        <v>#N/A</v>
      </c>
      <c r="J2154" s="88" t="str">
        <f t="shared" si="102"/>
        <v>Lo Esencial de la Reforma Universitaria</v>
      </c>
      <c r="K2154" s="88" t="s">
        <v>720</v>
      </c>
    </row>
    <row r="2155" spans="2:11" hidden="1" x14ac:dyDescent="0.25">
      <c r="B2155" s="254"/>
      <c r="C2155" s="131"/>
      <c r="D2155" s="137"/>
      <c r="E2155" s="108"/>
      <c r="F2155" s="87">
        <f t="shared" si="101"/>
        <v>0</v>
      </c>
      <c r="G2155" s="146"/>
      <c r="H2155" s="132"/>
      <c r="I2155" s="118" t="e">
        <f>VLOOKUP(H2155,Presupuesto!$B$11:$C$565,2,0)</f>
        <v>#N/A</v>
      </c>
      <c r="J2155" s="88" t="str">
        <f t="shared" si="102"/>
        <v>Lo Esencial de la Reforma Universitaria</v>
      </c>
      <c r="K2155" s="88" t="s">
        <v>720</v>
      </c>
    </row>
    <row r="2156" spans="2:11" hidden="1" x14ac:dyDescent="0.25">
      <c r="B2156" s="254"/>
      <c r="C2156" s="131"/>
      <c r="D2156" s="137"/>
      <c r="E2156" s="108"/>
      <c r="F2156" s="87">
        <f t="shared" si="101"/>
        <v>0</v>
      </c>
      <c r="G2156" s="146"/>
      <c r="H2156" s="132"/>
      <c r="I2156" s="118" t="e">
        <f>VLOOKUP(H2156,Presupuesto!$B$11:$C$565,2,0)</f>
        <v>#N/A</v>
      </c>
      <c r="J2156" s="88" t="str">
        <f t="shared" si="102"/>
        <v>Lo Esencial de la Reforma Universitaria</v>
      </c>
      <c r="K2156" s="88" t="s">
        <v>720</v>
      </c>
    </row>
    <row r="2157" spans="2:11" hidden="1" x14ac:dyDescent="0.25">
      <c r="B2157" s="254"/>
      <c r="C2157" s="131"/>
      <c r="D2157" s="137"/>
      <c r="E2157" s="108"/>
      <c r="F2157" s="87">
        <f t="shared" si="101"/>
        <v>0</v>
      </c>
      <c r="G2157" s="146"/>
      <c r="H2157" s="132"/>
      <c r="I2157" s="118" t="e">
        <f>VLOOKUP(H2157,Presupuesto!$B$11:$C$565,2,0)</f>
        <v>#N/A</v>
      </c>
      <c r="J2157" s="88" t="str">
        <f t="shared" si="102"/>
        <v>Lo Esencial de la Reforma Universitaria</v>
      </c>
      <c r="K2157" s="88" t="s">
        <v>720</v>
      </c>
    </row>
    <row r="2158" spans="2:11" hidden="1" x14ac:dyDescent="0.25">
      <c r="B2158" s="254"/>
      <c r="C2158" s="131"/>
      <c r="D2158" s="137"/>
      <c r="E2158" s="108"/>
      <c r="F2158" s="87">
        <f t="shared" si="101"/>
        <v>0</v>
      </c>
      <c r="G2158" s="146"/>
      <c r="H2158" s="132"/>
      <c r="I2158" s="118" t="e">
        <f>VLOOKUP(H2158,Presupuesto!$B$11:$C$565,2,0)</f>
        <v>#N/A</v>
      </c>
      <c r="J2158" s="88" t="str">
        <f t="shared" si="102"/>
        <v>Lo Esencial de la Reforma Universitaria</v>
      </c>
      <c r="K2158" s="88" t="s">
        <v>720</v>
      </c>
    </row>
    <row r="2159" spans="2:11" hidden="1" x14ac:dyDescent="0.25">
      <c r="B2159" s="254"/>
      <c r="C2159" s="131"/>
      <c r="D2159" s="137"/>
      <c r="E2159" s="108"/>
      <c r="F2159" s="87">
        <f t="shared" si="101"/>
        <v>0</v>
      </c>
      <c r="G2159" s="146"/>
      <c r="H2159" s="132"/>
      <c r="I2159" s="118" t="e">
        <f>VLOOKUP(H2159,Presupuesto!$B$11:$C$565,2,0)</f>
        <v>#N/A</v>
      </c>
      <c r="J2159" s="88" t="str">
        <f t="shared" si="102"/>
        <v>Lo Esencial de la Reforma Universitaria</v>
      </c>
      <c r="K2159" s="88" t="s">
        <v>720</v>
      </c>
    </row>
    <row r="2160" spans="2:11" hidden="1" x14ac:dyDescent="0.25">
      <c r="B2160" s="254"/>
      <c r="C2160" s="133"/>
      <c r="D2160" s="137"/>
      <c r="E2160" s="108"/>
      <c r="F2160" s="87">
        <f t="shared" si="101"/>
        <v>0</v>
      </c>
      <c r="G2160" s="146"/>
      <c r="H2160" s="134"/>
      <c r="I2160" s="118" t="e">
        <f>VLOOKUP(H2160,Presupuesto!$B$11:$C$565,2,0)</f>
        <v>#N/A</v>
      </c>
      <c r="J2160" s="88" t="str">
        <f t="shared" si="102"/>
        <v>Lo Esencial de la Reforma Universitaria</v>
      </c>
      <c r="K2160" s="88" t="s">
        <v>732</v>
      </c>
    </row>
    <row r="2161" spans="2:11" hidden="1" x14ac:dyDescent="0.25">
      <c r="B2161" s="254"/>
      <c r="C2161" s="133"/>
      <c r="D2161" s="137"/>
      <c r="E2161" s="108"/>
      <c r="F2161" s="87">
        <f t="shared" si="101"/>
        <v>0</v>
      </c>
      <c r="G2161" s="146"/>
      <c r="H2161" s="134"/>
      <c r="I2161" s="118" t="e">
        <f>VLOOKUP(H2161,Presupuesto!$B$11:$C$565,2,0)</f>
        <v>#N/A</v>
      </c>
      <c r="J2161" s="88" t="str">
        <f t="shared" si="102"/>
        <v>Lo Esencial de la Reforma Universitaria</v>
      </c>
      <c r="K2161" s="88" t="s">
        <v>720</v>
      </c>
    </row>
    <row r="2162" spans="2:11" hidden="1" x14ac:dyDescent="0.25">
      <c r="B2162" s="254"/>
      <c r="C2162" s="133"/>
      <c r="D2162" s="137"/>
      <c r="E2162" s="108"/>
      <c r="F2162" s="87">
        <f t="shared" si="101"/>
        <v>0</v>
      </c>
      <c r="G2162" s="146"/>
      <c r="H2162" s="134"/>
      <c r="I2162" s="118" t="e">
        <f>VLOOKUP(H2162,Presupuesto!$B$11:$C$565,2,0)</f>
        <v>#N/A</v>
      </c>
      <c r="J2162" s="88" t="str">
        <f t="shared" si="102"/>
        <v>Lo Esencial de la Reforma Universitaria</v>
      </c>
      <c r="K2162" s="88" t="s">
        <v>720</v>
      </c>
    </row>
    <row r="2163" spans="2:11" hidden="1" x14ac:dyDescent="0.25">
      <c r="B2163" s="254"/>
      <c r="C2163" s="133"/>
      <c r="D2163" s="137"/>
      <c r="E2163" s="108"/>
      <c r="F2163" s="87">
        <f t="shared" si="101"/>
        <v>0</v>
      </c>
      <c r="G2163" s="146"/>
      <c r="H2163" s="134"/>
      <c r="I2163" s="118" t="e">
        <f>VLOOKUP(H2163,Presupuesto!$B$11:$C$565,2,0)</f>
        <v>#N/A</v>
      </c>
      <c r="J2163" s="88" t="str">
        <f t="shared" si="102"/>
        <v>Lo Esencial de la Reforma Universitaria</v>
      </c>
      <c r="K2163" s="88" t="s">
        <v>720</v>
      </c>
    </row>
    <row r="2164" spans="2:11" ht="15.75" hidden="1" thickBot="1" x14ac:dyDescent="0.3">
      <c r="B2164" s="254"/>
      <c r="C2164" s="135"/>
      <c r="D2164" s="145"/>
      <c r="E2164" s="93"/>
      <c r="F2164" s="95">
        <f t="shared" si="101"/>
        <v>0</v>
      </c>
      <c r="G2164" s="147"/>
      <c r="H2164" s="136"/>
      <c r="I2164" s="120" t="e">
        <f>VLOOKUP(H2164,Presupuesto!$B$11:$C$565,2,0)</f>
        <v>#N/A</v>
      </c>
      <c r="J2164" s="96" t="str">
        <f t="shared" si="102"/>
        <v>Lo Esencial de la Reforma Universitaria</v>
      </c>
      <c r="K2164" s="113" t="s">
        <v>719</v>
      </c>
    </row>
    <row r="2165" spans="2:11" x14ac:dyDescent="0.25">
      <c r="B2165" s="254"/>
      <c r="C2165" s="254"/>
      <c r="D2165" s="254"/>
      <c r="E2165" s="254"/>
      <c r="F2165" s="254"/>
      <c r="G2165" s="243"/>
      <c r="H2165" s="254"/>
      <c r="I2165" s="254"/>
      <c r="J2165" s="254"/>
      <c r="K2165" s="254"/>
    </row>
    <row r="2166" spans="2:11" ht="15.75" thickBot="1" x14ac:dyDescent="0.3">
      <c r="B2166" s="254"/>
      <c r="C2166" s="254"/>
      <c r="D2166" s="254"/>
      <c r="E2166" s="254"/>
      <c r="F2166" s="254"/>
      <c r="G2166" s="243"/>
      <c r="H2166" s="254"/>
      <c r="I2166" s="254"/>
      <c r="J2166" s="254"/>
      <c r="K2166" s="254"/>
    </row>
    <row r="2167" spans="2:11" ht="15.75" thickBot="1" x14ac:dyDescent="0.3">
      <c r="B2167" s="254"/>
      <c r="C2167" s="143" t="s">
        <v>1385</v>
      </c>
      <c r="D2167" s="231">
        <f>SUM(F2174:F2208)</f>
        <v>0</v>
      </c>
      <c r="E2167" s="254"/>
      <c r="F2167" s="68"/>
      <c r="G2167" s="72"/>
      <c r="H2167" s="68"/>
      <c r="I2167" s="68"/>
      <c r="J2167" s="254"/>
      <c r="K2167" s="254"/>
    </row>
    <row r="2168" spans="2:11" x14ac:dyDescent="0.25">
      <c r="B2168" s="254"/>
      <c r="C2168" s="68"/>
      <c r="D2168" s="31"/>
      <c r="E2168" s="84"/>
      <c r="F2168" s="84"/>
      <c r="G2168" s="84"/>
      <c r="H2168" s="69"/>
      <c r="I2168" s="69"/>
      <c r="J2168" s="69"/>
      <c r="K2168" s="102"/>
    </row>
    <row r="2169" spans="2:11" x14ac:dyDescent="0.25">
      <c r="B2169" s="254"/>
      <c r="C2169" s="68"/>
      <c r="D2169" s="31"/>
      <c r="E2169" s="84"/>
      <c r="F2169" s="84"/>
      <c r="G2169" s="84"/>
      <c r="H2169" s="69"/>
      <c r="I2169" s="69"/>
      <c r="J2169" s="69"/>
      <c r="K2169" s="102"/>
    </row>
    <row r="2170" spans="2:11" ht="15.75" x14ac:dyDescent="0.25">
      <c r="B2170" s="254"/>
      <c r="C2170" s="172" t="s">
        <v>1309</v>
      </c>
      <c r="D2170" s="230"/>
      <c r="E2170" s="84"/>
      <c r="F2170" s="84"/>
      <c r="G2170" s="84"/>
      <c r="H2170" s="69"/>
      <c r="I2170" s="69"/>
      <c r="J2170" s="69"/>
      <c r="K2170" s="102"/>
    </row>
    <row r="2171" spans="2:11" ht="18.75" x14ac:dyDescent="0.25">
      <c r="B2171" s="254"/>
      <c r="C2171" s="173" t="e">
        <f>IFERROR(VLOOKUP(D2170,'1. Desarrollo e Innov. Curricu.'!$F:$G,2,FALSE),IFERROR(VLOOKUP(D2170,'2. Investigación Científica'!$F:$G,2,FALSE),IFERROR(VLOOKUP(D2170,'3. Vinculación Univ. Sociedad'!$F:$G,2,FALSE),IFERROR(VLOOKUP(D2170,'4. Docencia y Profesorado Univ.'!$F:$G,2,FALSE),IFERROR(VLOOKUP(D2170,'5. Estudiantes y Graduados'!$F:$G,2,FALSE),IFERROR(VLOOKUP(D2170,'11. Gestion Administrativa'!$F:$G,2,FALSE),IFERROR(VLOOKUP(D2170,'13. Gestión Académica'!$F:$G,2,FALSE),IFERROR(VLOOKUP(D2170,'9. Asegura. de la Calid. y M'!$F:$G,2,FALSE),IFERROR(VLOOKUP(D2170,'6. Gestión del Conocimiento'!$F:$G,2,FALSE),IFERROR(VLOOKUP(D2170,'15. Gobernabilidad y Proceso...'!$F:$G,2,FALSE),IFERROR(VLOOKUP(D2170,'12. Gestión del Talento Humano'!$F:$G,2,FALSE),IFERROR(VLOOKUP(D2170,'14. Internacional... de la E.S.'!$F:$G,2,FALSE),IFERROR(VLOOKUP(D2170,'10. Posgrado'!$F:$G,2,FALSE),IFERROR(VLOOKUP(D2170,'17. Gestión TIC'!$F:$G,2,FALSE),IFERROR(VLOOKUP(D2170,'16. Desa. del Sistema Educ.Sup.'!$F:$G,2,FALSE),IFERROR(VLOOKUP(D2170,'8. Cultura de Inno. Insti...'!$F:$G,2,FALSE),VLOOKUP(D2170,'7. Lo Esencial de la Reforma U.'!$F:$G,2,0)))))))))))))))))</f>
        <v>#N/A</v>
      </c>
      <c r="D2171" s="31"/>
      <c r="E2171" s="84"/>
      <c r="F2171" s="84"/>
      <c r="G2171" s="84"/>
      <c r="H2171" s="69"/>
      <c r="I2171" s="69"/>
      <c r="J2171" s="69"/>
      <c r="K2171" s="102"/>
    </row>
    <row r="2172" spans="2:11" ht="15.75" thickBot="1" x14ac:dyDescent="0.3">
      <c r="B2172" s="254"/>
      <c r="C2172" s="254"/>
      <c r="D2172" s="254"/>
      <c r="E2172" s="254"/>
      <c r="F2172" s="84"/>
      <c r="G2172" s="69"/>
      <c r="H2172" s="69"/>
      <c r="I2172" s="69"/>
      <c r="J2172" s="254"/>
      <c r="K2172" s="254"/>
    </row>
    <row r="2173" spans="2:11" ht="30.75" thickBot="1" x14ac:dyDescent="0.3">
      <c r="B2173" s="254"/>
      <c r="C2173" s="117" t="s">
        <v>1311</v>
      </c>
      <c r="D2173" s="117" t="s">
        <v>99</v>
      </c>
      <c r="E2173" s="124" t="s">
        <v>1313</v>
      </c>
      <c r="F2173" s="123" t="s">
        <v>1314</v>
      </c>
      <c r="G2173" s="121" t="s">
        <v>1315</v>
      </c>
      <c r="H2173" s="124" t="s">
        <v>1316</v>
      </c>
      <c r="I2173" s="121" t="s">
        <v>711</v>
      </c>
      <c r="J2173" s="121" t="s">
        <v>1317</v>
      </c>
      <c r="K2173" s="121" t="s">
        <v>1318</v>
      </c>
    </row>
    <row r="2174" spans="2:11" hidden="1" x14ac:dyDescent="0.25">
      <c r="B2174" s="254"/>
      <c r="C2174" s="183" t="s">
        <v>1284</v>
      </c>
      <c r="D2174" s="184"/>
      <c r="E2174" s="182">
        <f>HLOOKUP(C2174,$AH$2:$BU$3,2,0)</f>
        <v>620</v>
      </c>
      <c r="F2174" s="87">
        <f t="shared" ref="F2174:F2208" si="103">D2174*E2174</f>
        <v>0</v>
      </c>
      <c r="G2174" s="146"/>
      <c r="H2174" s="130"/>
      <c r="I2174" s="118" t="e">
        <f>VLOOKUP(H2174,Presupuesto!$B$11:$C$565,2,0)</f>
        <v>#N/A</v>
      </c>
      <c r="J2174" s="181" t="s">
        <v>81</v>
      </c>
      <c r="K2174" s="88" t="s">
        <v>719</v>
      </c>
    </row>
    <row r="2175" spans="2:11" hidden="1" x14ac:dyDescent="0.25">
      <c r="B2175" s="254"/>
      <c r="C2175" s="129"/>
      <c r="D2175" s="144"/>
      <c r="E2175" s="112"/>
      <c r="F2175" s="87">
        <f t="shared" si="103"/>
        <v>0</v>
      </c>
      <c r="G2175" s="146"/>
      <c r="H2175" s="130"/>
      <c r="I2175" s="118" t="e">
        <f>VLOOKUP(H2175,Presupuesto!$B$11:$C$565,2,0)</f>
        <v>#N/A</v>
      </c>
      <c r="J2175" s="88" t="str">
        <f>$J$810</f>
        <v>Lo Esencial de la Reforma Universitaria</v>
      </c>
      <c r="K2175" s="88" t="s">
        <v>720</v>
      </c>
    </row>
    <row r="2176" spans="2:11" hidden="1" x14ac:dyDescent="0.25">
      <c r="B2176" s="254"/>
      <c r="C2176" s="129"/>
      <c r="D2176" s="144"/>
      <c r="E2176" s="112"/>
      <c r="F2176" s="87">
        <f t="shared" si="103"/>
        <v>0</v>
      </c>
      <c r="G2176" s="146"/>
      <c r="H2176" s="130"/>
      <c r="I2176" s="118" t="e">
        <f>VLOOKUP(H2176,Presupuesto!$B$11:$C$565,2,0)</f>
        <v>#N/A</v>
      </c>
      <c r="J2176" s="88" t="str">
        <f t="shared" ref="J2176:J2208" si="104">$J$810</f>
        <v>Lo Esencial de la Reforma Universitaria</v>
      </c>
      <c r="K2176" s="88" t="s">
        <v>720</v>
      </c>
    </row>
    <row r="2177" spans="2:11" hidden="1" x14ac:dyDescent="0.25">
      <c r="B2177" s="254"/>
      <c r="C2177" s="129"/>
      <c r="D2177" s="144"/>
      <c r="E2177" s="112"/>
      <c r="F2177" s="87">
        <f t="shared" si="103"/>
        <v>0</v>
      </c>
      <c r="G2177" s="146"/>
      <c r="H2177" s="130"/>
      <c r="I2177" s="118" t="e">
        <f>VLOOKUP(H2177,Presupuesto!$B$11:$C$565,2,0)</f>
        <v>#N/A</v>
      </c>
      <c r="J2177" s="88" t="str">
        <f t="shared" si="104"/>
        <v>Lo Esencial de la Reforma Universitaria</v>
      </c>
      <c r="K2177" s="88" t="s">
        <v>720</v>
      </c>
    </row>
    <row r="2178" spans="2:11" hidden="1" x14ac:dyDescent="0.25">
      <c r="B2178" s="254"/>
      <c r="C2178" s="129"/>
      <c r="D2178" s="144"/>
      <c r="E2178" s="112"/>
      <c r="F2178" s="87">
        <f t="shared" si="103"/>
        <v>0</v>
      </c>
      <c r="G2178" s="146"/>
      <c r="H2178" s="130"/>
      <c r="I2178" s="118" t="e">
        <f>VLOOKUP(H2178,Presupuesto!$B$11:$C$565,2,0)</f>
        <v>#N/A</v>
      </c>
      <c r="J2178" s="88" t="str">
        <f t="shared" si="104"/>
        <v>Lo Esencial de la Reforma Universitaria</v>
      </c>
      <c r="K2178" s="88" t="s">
        <v>720</v>
      </c>
    </row>
    <row r="2179" spans="2:11" hidden="1" x14ac:dyDescent="0.25">
      <c r="B2179" s="254"/>
      <c r="C2179" s="129"/>
      <c r="D2179" s="144"/>
      <c r="E2179" s="112"/>
      <c r="F2179" s="87">
        <f t="shared" si="103"/>
        <v>0</v>
      </c>
      <c r="G2179" s="146"/>
      <c r="H2179" s="130"/>
      <c r="I2179" s="118" t="e">
        <f>VLOOKUP(H2179,Presupuesto!$B$11:$C$565,2,0)</f>
        <v>#N/A</v>
      </c>
      <c r="J2179" s="88" t="str">
        <f t="shared" si="104"/>
        <v>Lo Esencial de la Reforma Universitaria</v>
      </c>
      <c r="K2179" s="88" t="s">
        <v>729</v>
      </c>
    </row>
    <row r="2180" spans="2:11" hidden="1" x14ac:dyDescent="0.25">
      <c r="B2180" s="254"/>
      <c r="C2180" s="129"/>
      <c r="D2180" s="144"/>
      <c r="E2180" s="112"/>
      <c r="F2180" s="87">
        <f t="shared" si="103"/>
        <v>0</v>
      </c>
      <c r="G2180" s="146"/>
      <c r="H2180" s="130"/>
      <c r="I2180" s="118" t="e">
        <f>VLOOKUP(H2180,Presupuesto!$B$11:$C$565,2,0)</f>
        <v>#N/A</v>
      </c>
      <c r="J2180" s="88" t="str">
        <f t="shared" si="104"/>
        <v>Lo Esencial de la Reforma Universitaria</v>
      </c>
      <c r="K2180" s="88" t="s">
        <v>720</v>
      </c>
    </row>
    <row r="2181" spans="2:11" hidden="1" x14ac:dyDescent="0.25">
      <c r="B2181" s="254"/>
      <c r="C2181" s="129"/>
      <c r="D2181" s="144"/>
      <c r="E2181" s="112"/>
      <c r="F2181" s="87">
        <f t="shared" si="103"/>
        <v>0</v>
      </c>
      <c r="G2181" s="146"/>
      <c r="H2181" s="130"/>
      <c r="I2181" s="118" t="e">
        <f>VLOOKUP(H2181,Presupuesto!$B$11:$C$565,2,0)</f>
        <v>#N/A</v>
      </c>
      <c r="J2181" s="88" t="str">
        <f t="shared" si="104"/>
        <v>Lo Esencial de la Reforma Universitaria</v>
      </c>
      <c r="K2181" s="88" t="s">
        <v>720</v>
      </c>
    </row>
    <row r="2182" spans="2:11" hidden="1" x14ac:dyDescent="0.25">
      <c r="B2182" s="254"/>
      <c r="C2182" s="129"/>
      <c r="D2182" s="144"/>
      <c r="E2182" s="112"/>
      <c r="F2182" s="87">
        <f t="shared" si="103"/>
        <v>0</v>
      </c>
      <c r="G2182" s="146"/>
      <c r="H2182" s="130"/>
      <c r="I2182" s="118" t="e">
        <f>VLOOKUP(H2182,Presupuesto!$B$11:$C$565,2,0)</f>
        <v>#N/A</v>
      </c>
      <c r="J2182" s="88" t="str">
        <f t="shared" si="104"/>
        <v>Lo Esencial de la Reforma Universitaria</v>
      </c>
      <c r="K2182" s="88" t="s">
        <v>720</v>
      </c>
    </row>
    <row r="2183" spans="2:11" hidden="1" x14ac:dyDescent="0.25">
      <c r="B2183" s="254"/>
      <c r="C2183" s="129"/>
      <c r="D2183" s="144"/>
      <c r="E2183" s="112"/>
      <c r="F2183" s="87">
        <f t="shared" si="103"/>
        <v>0</v>
      </c>
      <c r="G2183" s="146"/>
      <c r="H2183" s="130"/>
      <c r="I2183" s="118" t="e">
        <f>VLOOKUP(H2183,Presupuesto!$B$11:$C$565,2,0)</f>
        <v>#N/A</v>
      </c>
      <c r="J2183" s="88" t="str">
        <f t="shared" si="104"/>
        <v>Lo Esencial de la Reforma Universitaria</v>
      </c>
      <c r="K2183" s="88" t="s">
        <v>720</v>
      </c>
    </row>
    <row r="2184" spans="2:11" hidden="1" x14ac:dyDescent="0.25">
      <c r="B2184" s="254"/>
      <c r="C2184" s="129"/>
      <c r="D2184" s="144"/>
      <c r="E2184" s="112"/>
      <c r="F2184" s="87">
        <f t="shared" si="103"/>
        <v>0</v>
      </c>
      <c r="G2184" s="146"/>
      <c r="H2184" s="130"/>
      <c r="I2184" s="118" t="e">
        <f>VLOOKUP(H2184,Presupuesto!$B$11:$C$565,2,0)</f>
        <v>#N/A</v>
      </c>
      <c r="J2184" s="88" t="str">
        <f t="shared" si="104"/>
        <v>Lo Esencial de la Reforma Universitaria</v>
      </c>
      <c r="K2184" s="88" t="s">
        <v>720</v>
      </c>
    </row>
    <row r="2185" spans="2:11" hidden="1" x14ac:dyDescent="0.25">
      <c r="B2185" s="254"/>
      <c r="C2185" s="129"/>
      <c r="D2185" s="144"/>
      <c r="E2185" s="112"/>
      <c r="F2185" s="87">
        <f t="shared" si="103"/>
        <v>0</v>
      </c>
      <c r="G2185" s="146"/>
      <c r="H2185" s="130"/>
      <c r="I2185" s="118" t="e">
        <f>VLOOKUP(H2185,Presupuesto!$B$11:$C$565,2,0)</f>
        <v>#N/A</v>
      </c>
      <c r="J2185" s="88" t="str">
        <f t="shared" si="104"/>
        <v>Lo Esencial de la Reforma Universitaria</v>
      </c>
      <c r="K2185" s="88" t="s">
        <v>720</v>
      </c>
    </row>
    <row r="2186" spans="2:11" hidden="1" x14ac:dyDescent="0.25">
      <c r="B2186" s="254"/>
      <c r="C2186" s="129"/>
      <c r="D2186" s="144"/>
      <c r="E2186" s="112"/>
      <c r="F2186" s="87">
        <f t="shared" si="103"/>
        <v>0</v>
      </c>
      <c r="G2186" s="146"/>
      <c r="H2186" s="130"/>
      <c r="I2186" s="118" t="e">
        <f>VLOOKUP(H2186,Presupuesto!$B$11:$C$565,2,0)</f>
        <v>#N/A</v>
      </c>
      <c r="J2186" s="88" t="str">
        <f t="shared" si="104"/>
        <v>Lo Esencial de la Reforma Universitaria</v>
      </c>
      <c r="K2186" s="88" t="s">
        <v>720</v>
      </c>
    </row>
    <row r="2187" spans="2:11" hidden="1" x14ac:dyDescent="0.25">
      <c r="B2187" s="254"/>
      <c r="C2187" s="129"/>
      <c r="D2187" s="144"/>
      <c r="E2187" s="112"/>
      <c r="F2187" s="87">
        <f t="shared" si="103"/>
        <v>0</v>
      </c>
      <c r="G2187" s="146"/>
      <c r="H2187" s="130"/>
      <c r="I2187" s="118" t="e">
        <f>VLOOKUP(H2187,Presupuesto!$B$11:$C$565,2,0)</f>
        <v>#N/A</v>
      </c>
      <c r="J2187" s="88" t="str">
        <f t="shared" si="104"/>
        <v>Lo Esencial de la Reforma Universitaria</v>
      </c>
      <c r="K2187" s="88" t="s">
        <v>720</v>
      </c>
    </row>
    <row r="2188" spans="2:11" hidden="1" x14ac:dyDescent="0.25">
      <c r="B2188" s="254"/>
      <c r="C2188" s="129"/>
      <c r="D2188" s="144"/>
      <c r="E2188" s="112"/>
      <c r="F2188" s="87">
        <f t="shared" si="103"/>
        <v>0</v>
      </c>
      <c r="G2188" s="146"/>
      <c r="H2188" s="130"/>
      <c r="I2188" s="118" t="e">
        <f>VLOOKUP(H2188,Presupuesto!$B$11:$C$565,2,0)</f>
        <v>#N/A</v>
      </c>
      <c r="J2188" s="88" t="str">
        <f t="shared" si="104"/>
        <v>Lo Esencial de la Reforma Universitaria</v>
      </c>
      <c r="K2188" s="88" t="s">
        <v>720</v>
      </c>
    </row>
    <row r="2189" spans="2:11" hidden="1" x14ac:dyDescent="0.25">
      <c r="B2189" s="254"/>
      <c r="C2189" s="129"/>
      <c r="D2189" s="144"/>
      <c r="E2189" s="112"/>
      <c r="F2189" s="87">
        <f t="shared" si="103"/>
        <v>0</v>
      </c>
      <c r="G2189" s="146"/>
      <c r="H2189" s="130"/>
      <c r="I2189" s="118" t="e">
        <f>VLOOKUP(H2189,Presupuesto!$B$11:$C$565,2,0)</f>
        <v>#N/A</v>
      </c>
      <c r="J2189" s="88" t="str">
        <f t="shared" si="104"/>
        <v>Lo Esencial de la Reforma Universitaria</v>
      </c>
      <c r="K2189" s="88" t="s">
        <v>720</v>
      </c>
    </row>
    <row r="2190" spans="2:11" hidden="1" x14ac:dyDescent="0.25">
      <c r="B2190" s="254"/>
      <c r="C2190" s="129"/>
      <c r="D2190" s="144"/>
      <c r="E2190" s="112"/>
      <c r="F2190" s="87">
        <f t="shared" si="103"/>
        <v>0</v>
      </c>
      <c r="G2190" s="146"/>
      <c r="H2190" s="130"/>
      <c r="I2190" s="118" t="e">
        <f>VLOOKUP(H2190,Presupuesto!$B$11:$C$565,2,0)</f>
        <v>#N/A</v>
      </c>
      <c r="J2190" s="88" t="str">
        <f t="shared" si="104"/>
        <v>Lo Esencial de la Reforma Universitaria</v>
      </c>
      <c r="K2190" s="88" t="s">
        <v>720</v>
      </c>
    </row>
    <row r="2191" spans="2:11" hidden="1" x14ac:dyDescent="0.25">
      <c r="B2191" s="254"/>
      <c r="C2191" s="129"/>
      <c r="D2191" s="144"/>
      <c r="E2191" s="112"/>
      <c r="F2191" s="87">
        <f t="shared" si="103"/>
        <v>0</v>
      </c>
      <c r="G2191" s="146"/>
      <c r="H2191" s="130"/>
      <c r="I2191" s="118" t="e">
        <f>VLOOKUP(H2191,Presupuesto!$B$11:$C$565,2,0)</f>
        <v>#N/A</v>
      </c>
      <c r="J2191" s="88" t="str">
        <f t="shared" si="104"/>
        <v>Lo Esencial de la Reforma Universitaria</v>
      </c>
      <c r="K2191" s="88" t="s">
        <v>720</v>
      </c>
    </row>
    <row r="2192" spans="2:11" hidden="1" x14ac:dyDescent="0.25">
      <c r="B2192" s="254"/>
      <c r="C2192" s="129"/>
      <c r="D2192" s="144"/>
      <c r="E2192" s="112"/>
      <c r="F2192" s="87">
        <f t="shared" si="103"/>
        <v>0</v>
      </c>
      <c r="G2192" s="146"/>
      <c r="H2192" s="130"/>
      <c r="I2192" s="118" t="e">
        <f>VLOOKUP(H2192,Presupuesto!$B$11:$C$565,2,0)</f>
        <v>#N/A</v>
      </c>
      <c r="J2192" s="88" t="str">
        <f t="shared" si="104"/>
        <v>Lo Esencial de la Reforma Universitaria</v>
      </c>
      <c r="K2192" s="88" t="s">
        <v>720</v>
      </c>
    </row>
    <row r="2193" spans="2:11" hidden="1" x14ac:dyDescent="0.25">
      <c r="B2193" s="254"/>
      <c r="C2193" s="129"/>
      <c r="D2193" s="144"/>
      <c r="E2193" s="112"/>
      <c r="F2193" s="87">
        <f t="shared" si="103"/>
        <v>0</v>
      </c>
      <c r="G2193" s="146"/>
      <c r="H2193" s="130"/>
      <c r="I2193" s="118" t="e">
        <f>VLOOKUP(H2193,Presupuesto!$B$11:$C$565,2,0)</f>
        <v>#N/A</v>
      </c>
      <c r="J2193" s="88" t="str">
        <f t="shared" si="104"/>
        <v>Lo Esencial de la Reforma Universitaria</v>
      </c>
      <c r="K2193" s="88" t="s">
        <v>720</v>
      </c>
    </row>
    <row r="2194" spans="2:11" hidden="1" x14ac:dyDescent="0.25">
      <c r="B2194" s="254"/>
      <c r="C2194" s="129"/>
      <c r="D2194" s="144"/>
      <c r="E2194" s="112"/>
      <c r="F2194" s="87">
        <f t="shared" si="103"/>
        <v>0</v>
      </c>
      <c r="G2194" s="146"/>
      <c r="H2194" s="130"/>
      <c r="I2194" s="118" t="e">
        <f>VLOOKUP(H2194,Presupuesto!$B$11:$C$565,2,0)</f>
        <v>#N/A</v>
      </c>
      <c r="J2194" s="88" t="str">
        <f t="shared" si="104"/>
        <v>Lo Esencial de la Reforma Universitaria</v>
      </c>
      <c r="K2194" s="88" t="s">
        <v>720</v>
      </c>
    </row>
    <row r="2195" spans="2:11" hidden="1" x14ac:dyDescent="0.25">
      <c r="B2195" s="254"/>
      <c r="C2195" s="129"/>
      <c r="D2195" s="144"/>
      <c r="E2195" s="112"/>
      <c r="F2195" s="87">
        <f t="shared" si="103"/>
        <v>0</v>
      </c>
      <c r="G2195" s="146"/>
      <c r="H2195" s="130"/>
      <c r="I2195" s="118" t="e">
        <f>VLOOKUP(H2195,Presupuesto!$B$11:$C$565,2,0)</f>
        <v>#N/A</v>
      </c>
      <c r="J2195" s="88" t="str">
        <f t="shared" si="104"/>
        <v>Lo Esencial de la Reforma Universitaria</v>
      </c>
      <c r="K2195" s="88" t="s">
        <v>720</v>
      </c>
    </row>
    <row r="2196" spans="2:11" hidden="1" x14ac:dyDescent="0.25">
      <c r="B2196" s="254"/>
      <c r="C2196" s="131"/>
      <c r="D2196" s="137"/>
      <c r="E2196" s="108"/>
      <c r="F2196" s="87">
        <f t="shared" si="103"/>
        <v>0</v>
      </c>
      <c r="G2196" s="146"/>
      <c r="H2196" s="132"/>
      <c r="I2196" s="118" t="e">
        <f>VLOOKUP(H2196,Presupuesto!$B$11:$C$565,2,0)</f>
        <v>#N/A</v>
      </c>
      <c r="J2196" s="88" t="str">
        <f t="shared" si="104"/>
        <v>Lo Esencial de la Reforma Universitaria</v>
      </c>
      <c r="K2196" s="88" t="s">
        <v>720</v>
      </c>
    </row>
    <row r="2197" spans="2:11" hidden="1" x14ac:dyDescent="0.25">
      <c r="B2197" s="254"/>
      <c r="C2197" s="131"/>
      <c r="D2197" s="137"/>
      <c r="E2197" s="108"/>
      <c r="F2197" s="87">
        <f t="shared" si="103"/>
        <v>0</v>
      </c>
      <c r="G2197" s="146"/>
      <c r="H2197" s="132"/>
      <c r="I2197" s="118" t="e">
        <f>VLOOKUP(H2197,Presupuesto!$B$11:$C$565,2,0)</f>
        <v>#N/A</v>
      </c>
      <c r="J2197" s="88" t="str">
        <f t="shared" si="104"/>
        <v>Lo Esencial de la Reforma Universitaria</v>
      </c>
      <c r="K2197" s="88" t="s">
        <v>720</v>
      </c>
    </row>
    <row r="2198" spans="2:11" hidden="1" x14ac:dyDescent="0.25">
      <c r="B2198" s="254"/>
      <c r="C2198" s="131"/>
      <c r="D2198" s="137"/>
      <c r="E2198" s="108"/>
      <c r="F2198" s="87">
        <f t="shared" si="103"/>
        <v>0</v>
      </c>
      <c r="G2198" s="146"/>
      <c r="H2198" s="132"/>
      <c r="I2198" s="118" t="e">
        <f>VLOOKUP(H2198,Presupuesto!$B$11:$C$565,2,0)</f>
        <v>#N/A</v>
      </c>
      <c r="J2198" s="88" t="str">
        <f t="shared" si="104"/>
        <v>Lo Esencial de la Reforma Universitaria</v>
      </c>
      <c r="K2198" s="88" t="s">
        <v>720</v>
      </c>
    </row>
    <row r="2199" spans="2:11" hidden="1" x14ac:dyDescent="0.25">
      <c r="B2199" s="254"/>
      <c r="C2199" s="131"/>
      <c r="D2199" s="137"/>
      <c r="E2199" s="108"/>
      <c r="F2199" s="87">
        <f t="shared" si="103"/>
        <v>0</v>
      </c>
      <c r="G2199" s="146"/>
      <c r="H2199" s="132"/>
      <c r="I2199" s="118" t="e">
        <f>VLOOKUP(H2199,Presupuesto!$B$11:$C$565,2,0)</f>
        <v>#N/A</v>
      </c>
      <c r="J2199" s="88" t="str">
        <f t="shared" si="104"/>
        <v>Lo Esencial de la Reforma Universitaria</v>
      </c>
      <c r="K2199" s="88" t="s">
        <v>720</v>
      </c>
    </row>
    <row r="2200" spans="2:11" hidden="1" x14ac:dyDescent="0.25">
      <c r="B2200" s="254"/>
      <c r="C2200" s="131"/>
      <c r="D2200" s="137"/>
      <c r="E2200" s="108"/>
      <c r="F2200" s="87">
        <f t="shared" si="103"/>
        <v>0</v>
      </c>
      <c r="G2200" s="146"/>
      <c r="H2200" s="132"/>
      <c r="I2200" s="118" t="e">
        <f>VLOOKUP(H2200,Presupuesto!$B$11:$C$565,2,0)</f>
        <v>#N/A</v>
      </c>
      <c r="J2200" s="88" t="str">
        <f t="shared" si="104"/>
        <v>Lo Esencial de la Reforma Universitaria</v>
      </c>
      <c r="K2200" s="88" t="s">
        <v>720</v>
      </c>
    </row>
    <row r="2201" spans="2:11" hidden="1" x14ac:dyDescent="0.25">
      <c r="B2201" s="254"/>
      <c r="C2201" s="131"/>
      <c r="D2201" s="137"/>
      <c r="E2201" s="108"/>
      <c r="F2201" s="87">
        <f t="shared" si="103"/>
        <v>0</v>
      </c>
      <c r="G2201" s="146"/>
      <c r="H2201" s="132"/>
      <c r="I2201" s="118" t="e">
        <f>VLOOKUP(H2201,Presupuesto!$B$11:$C$565,2,0)</f>
        <v>#N/A</v>
      </c>
      <c r="J2201" s="88" t="str">
        <f t="shared" si="104"/>
        <v>Lo Esencial de la Reforma Universitaria</v>
      </c>
      <c r="K2201" s="88" t="s">
        <v>720</v>
      </c>
    </row>
    <row r="2202" spans="2:11" hidden="1" x14ac:dyDescent="0.25">
      <c r="B2202" s="254"/>
      <c r="C2202" s="131"/>
      <c r="D2202" s="137"/>
      <c r="E2202" s="108"/>
      <c r="F2202" s="87">
        <f t="shared" si="103"/>
        <v>0</v>
      </c>
      <c r="G2202" s="146"/>
      <c r="H2202" s="132"/>
      <c r="I2202" s="118" t="e">
        <f>VLOOKUP(H2202,Presupuesto!$B$11:$C$565,2,0)</f>
        <v>#N/A</v>
      </c>
      <c r="J2202" s="88" t="str">
        <f t="shared" si="104"/>
        <v>Lo Esencial de la Reforma Universitaria</v>
      </c>
      <c r="K2202" s="88" t="s">
        <v>720</v>
      </c>
    </row>
    <row r="2203" spans="2:11" hidden="1" x14ac:dyDescent="0.25">
      <c r="B2203" s="254"/>
      <c r="C2203" s="131"/>
      <c r="D2203" s="137"/>
      <c r="E2203" s="108"/>
      <c r="F2203" s="87">
        <f t="shared" si="103"/>
        <v>0</v>
      </c>
      <c r="G2203" s="146"/>
      <c r="H2203" s="132"/>
      <c r="I2203" s="118" t="e">
        <f>VLOOKUP(H2203,Presupuesto!$B$11:$C$565,2,0)</f>
        <v>#N/A</v>
      </c>
      <c r="J2203" s="88" t="str">
        <f t="shared" si="104"/>
        <v>Lo Esencial de la Reforma Universitaria</v>
      </c>
      <c r="K2203" s="88" t="s">
        <v>720</v>
      </c>
    </row>
    <row r="2204" spans="2:11" hidden="1" x14ac:dyDescent="0.25">
      <c r="B2204" s="254"/>
      <c r="C2204" s="133"/>
      <c r="D2204" s="137"/>
      <c r="E2204" s="108"/>
      <c r="F2204" s="87">
        <f t="shared" si="103"/>
        <v>0</v>
      </c>
      <c r="G2204" s="146"/>
      <c r="H2204" s="134"/>
      <c r="I2204" s="118" t="e">
        <f>VLOOKUP(H2204,Presupuesto!$B$11:$C$565,2,0)</f>
        <v>#N/A</v>
      </c>
      <c r="J2204" s="88" t="str">
        <f t="shared" si="104"/>
        <v>Lo Esencial de la Reforma Universitaria</v>
      </c>
      <c r="K2204" s="88" t="s">
        <v>732</v>
      </c>
    </row>
    <row r="2205" spans="2:11" hidden="1" x14ac:dyDescent="0.25">
      <c r="B2205" s="254"/>
      <c r="C2205" s="133"/>
      <c r="D2205" s="137"/>
      <c r="E2205" s="108"/>
      <c r="F2205" s="87">
        <f t="shared" si="103"/>
        <v>0</v>
      </c>
      <c r="G2205" s="146"/>
      <c r="H2205" s="134"/>
      <c r="I2205" s="118" t="e">
        <f>VLOOKUP(H2205,Presupuesto!$B$11:$C$565,2,0)</f>
        <v>#N/A</v>
      </c>
      <c r="J2205" s="88" t="str">
        <f t="shared" si="104"/>
        <v>Lo Esencial de la Reforma Universitaria</v>
      </c>
      <c r="K2205" s="88" t="s">
        <v>720</v>
      </c>
    </row>
    <row r="2206" spans="2:11" hidden="1" x14ac:dyDescent="0.25">
      <c r="B2206" s="254"/>
      <c r="C2206" s="133"/>
      <c r="D2206" s="137"/>
      <c r="E2206" s="108"/>
      <c r="F2206" s="87">
        <f t="shared" si="103"/>
        <v>0</v>
      </c>
      <c r="G2206" s="146"/>
      <c r="H2206" s="134"/>
      <c r="I2206" s="118" t="e">
        <f>VLOOKUP(H2206,Presupuesto!$B$11:$C$565,2,0)</f>
        <v>#N/A</v>
      </c>
      <c r="J2206" s="88" t="str">
        <f t="shared" si="104"/>
        <v>Lo Esencial de la Reforma Universitaria</v>
      </c>
      <c r="K2206" s="88" t="s">
        <v>720</v>
      </c>
    </row>
    <row r="2207" spans="2:11" hidden="1" x14ac:dyDescent="0.25">
      <c r="B2207" s="254"/>
      <c r="C2207" s="133"/>
      <c r="D2207" s="137"/>
      <c r="E2207" s="108"/>
      <c r="F2207" s="87">
        <f t="shared" si="103"/>
        <v>0</v>
      </c>
      <c r="G2207" s="146"/>
      <c r="H2207" s="134"/>
      <c r="I2207" s="118" t="e">
        <f>VLOOKUP(H2207,Presupuesto!$B$11:$C$565,2,0)</f>
        <v>#N/A</v>
      </c>
      <c r="J2207" s="88" t="str">
        <f t="shared" si="104"/>
        <v>Lo Esencial de la Reforma Universitaria</v>
      </c>
      <c r="K2207" s="88" t="s">
        <v>720</v>
      </c>
    </row>
    <row r="2208" spans="2:11" ht="15.75" hidden="1" thickBot="1" x14ac:dyDescent="0.3">
      <c r="B2208" s="254"/>
      <c r="C2208" s="135"/>
      <c r="D2208" s="145"/>
      <c r="E2208" s="93"/>
      <c r="F2208" s="95">
        <f t="shared" si="103"/>
        <v>0</v>
      </c>
      <c r="G2208" s="147"/>
      <c r="H2208" s="136"/>
      <c r="I2208" s="120" t="e">
        <f>VLOOKUP(H2208,Presupuesto!$B$11:$C$565,2,0)</f>
        <v>#N/A</v>
      </c>
      <c r="J2208" s="96" t="str">
        <f t="shared" si="104"/>
        <v>Lo Esencial de la Reforma Universitaria</v>
      </c>
      <c r="K2208" s="113" t="s">
        <v>719</v>
      </c>
    </row>
    <row r="2209" spans="2:11" x14ac:dyDescent="0.25">
      <c r="B2209" s="254"/>
      <c r="C2209" s="254"/>
      <c r="D2209" s="254"/>
      <c r="E2209" s="254"/>
      <c r="F2209" s="254"/>
      <c r="G2209" s="243"/>
      <c r="H2209" s="254"/>
      <c r="I2209" s="254"/>
      <c r="J2209" s="254"/>
      <c r="K2209" s="254"/>
    </row>
    <row r="2210" spans="2:11" ht="15.75" thickBot="1" x14ac:dyDescent="0.3">
      <c r="B2210" s="254"/>
      <c r="C2210" s="254"/>
      <c r="D2210" s="254"/>
      <c r="E2210" s="254"/>
      <c r="F2210" s="82"/>
      <c r="G2210" s="81"/>
      <c r="H2210" s="82"/>
      <c r="I2210" s="82"/>
      <c r="J2210" s="254"/>
      <c r="K2210" s="254"/>
    </row>
    <row r="2211" spans="2:11" ht="15.75" thickBot="1" x14ac:dyDescent="0.3">
      <c r="B2211" s="254"/>
      <c r="C2211" s="143" t="s">
        <v>1385</v>
      </c>
      <c r="D2211" s="231">
        <f>SUM(F2218:F2252)</f>
        <v>0</v>
      </c>
      <c r="E2211" s="254"/>
      <c r="F2211" s="68"/>
      <c r="G2211" s="72"/>
      <c r="H2211" s="68"/>
      <c r="I2211" s="68"/>
      <c r="J2211" s="254"/>
      <c r="K2211" s="254"/>
    </row>
    <row r="2212" spans="2:11" x14ac:dyDescent="0.25">
      <c r="B2212" s="254"/>
      <c r="C2212" s="68"/>
      <c r="D2212" s="31"/>
      <c r="E2212" s="84"/>
      <c r="F2212" s="84"/>
      <c r="G2212" s="84"/>
      <c r="H2212" s="69"/>
      <c r="I2212" s="69"/>
      <c r="J2212" s="69"/>
      <c r="K2212" s="102"/>
    </row>
    <row r="2213" spans="2:11" x14ac:dyDescent="0.25">
      <c r="B2213" s="254"/>
      <c r="C2213" s="68"/>
      <c r="D2213" s="31"/>
      <c r="E2213" s="84"/>
      <c r="F2213" s="84"/>
      <c r="G2213" s="84"/>
      <c r="H2213" s="69"/>
      <c r="I2213" s="69"/>
      <c r="J2213" s="69"/>
      <c r="K2213" s="102"/>
    </row>
    <row r="2214" spans="2:11" ht="15.75" x14ac:dyDescent="0.25">
      <c r="B2214" s="254"/>
      <c r="C2214" s="172" t="s">
        <v>1309</v>
      </c>
      <c r="D2214" s="230"/>
      <c r="E2214" s="84"/>
      <c r="F2214" s="84"/>
      <c r="G2214" s="84"/>
      <c r="H2214" s="69"/>
      <c r="I2214" s="69"/>
      <c r="J2214" s="69"/>
      <c r="K2214" s="102"/>
    </row>
    <row r="2215" spans="2:11" ht="18.75" x14ac:dyDescent="0.25">
      <c r="B2215" s="254"/>
      <c r="C2215" s="173" t="e">
        <f>IFERROR(VLOOKUP(D2214,'1. Desarrollo e Innov. Curricu.'!$F:$G,2,FALSE),IFERROR(VLOOKUP(D2214,'2. Investigación Científica'!$F:$G,2,FALSE),IFERROR(VLOOKUP(D2214,'3. Vinculación Univ. Sociedad'!$F:$G,2,FALSE),IFERROR(VLOOKUP(D2214,'4. Docencia y Profesorado Univ.'!$F:$G,2,FALSE),IFERROR(VLOOKUP(D2214,'5. Estudiantes y Graduados'!$F:$G,2,FALSE),IFERROR(VLOOKUP(D2214,'11. Gestion Administrativa'!$F:$G,2,FALSE),IFERROR(VLOOKUP(D2214,'13. Gestión Académica'!$F:$G,2,FALSE),IFERROR(VLOOKUP(D2214,'9. Asegura. de la Calid. y M'!$F:$G,2,FALSE),IFERROR(VLOOKUP(D2214,'6. Gestión del Conocimiento'!$F:$G,2,FALSE),IFERROR(VLOOKUP(D2214,'15. Gobernabilidad y Proceso...'!$F:$G,2,FALSE),IFERROR(VLOOKUP(D2214,'12. Gestión del Talento Humano'!$F:$G,2,FALSE),IFERROR(VLOOKUP(D2214,'14. Internacional... de la E.S.'!$F:$G,2,FALSE),IFERROR(VLOOKUP(D2214,'10. Posgrado'!$F:$G,2,FALSE),IFERROR(VLOOKUP(D2214,'17. Gestión TIC'!$F:$G,2,FALSE),IFERROR(VLOOKUP(D2214,'16. Desa. del Sistema Educ.Sup.'!$F:$G,2,FALSE),IFERROR(VLOOKUP(D2214,'8. Cultura de Inno. Insti...'!$F:$G,2,FALSE),VLOOKUP(D2214,'7. Lo Esencial de la Reforma U.'!$F:$G,2,0)))))))))))))))))</f>
        <v>#N/A</v>
      </c>
      <c r="D2215" s="31"/>
      <c r="E2215" s="84"/>
      <c r="F2215" s="84"/>
      <c r="G2215" s="84"/>
      <c r="H2215" s="69"/>
      <c r="I2215" s="69"/>
      <c r="J2215" s="69"/>
      <c r="K2215" s="102"/>
    </row>
    <row r="2216" spans="2:11" ht="15.75" thickBot="1" x14ac:dyDescent="0.3">
      <c r="B2216" s="254"/>
      <c r="C2216" s="254"/>
      <c r="D2216" s="254"/>
      <c r="E2216" s="254"/>
      <c r="F2216" s="84"/>
      <c r="G2216" s="69"/>
      <c r="H2216" s="69"/>
      <c r="I2216" s="69"/>
      <c r="J2216" s="254"/>
      <c r="K2216" s="254"/>
    </row>
    <row r="2217" spans="2:11" ht="30.75" thickBot="1" x14ac:dyDescent="0.3">
      <c r="B2217" s="254"/>
      <c r="C2217" s="117" t="s">
        <v>1311</v>
      </c>
      <c r="D2217" s="117" t="s">
        <v>99</v>
      </c>
      <c r="E2217" s="124" t="s">
        <v>1313</v>
      </c>
      <c r="F2217" s="123" t="s">
        <v>1314</v>
      </c>
      <c r="G2217" s="121" t="s">
        <v>1315</v>
      </c>
      <c r="H2217" s="124" t="s">
        <v>1316</v>
      </c>
      <c r="I2217" s="121" t="s">
        <v>711</v>
      </c>
      <c r="J2217" s="121" t="s">
        <v>1317</v>
      </c>
      <c r="K2217" s="121" t="s">
        <v>1318</v>
      </c>
    </row>
    <row r="2218" spans="2:11" hidden="1" x14ac:dyDescent="0.25">
      <c r="B2218" s="254"/>
      <c r="C2218" s="183" t="s">
        <v>1284</v>
      </c>
      <c r="D2218" s="184"/>
      <c r="E2218" s="182">
        <f>HLOOKUP(C2218,$AH$2:$BU$3,2,0)</f>
        <v>620</v>
      </c>
      <c r="F2218" s="87">
        <f t="shared" ref="F2218:F2252" si="105">D2218*E2218</f>
        <v>0</v>
      </c>
      <c r="G2218" s="146"/>
      <c r="H2218" s="130"/>
      <c r="I2218" s="118" t="e">
        <f>VLOOKUP(H2218,Presupuesto!$B$11:$C$565,2,0)</f>
        <v>#N/A</v>
      </c>
      <c r="J2218" s="181" t="s">
        <v>81</v>
      </c>
      <c r="K2218" s="88" t="s">
        <v>719</v>
      </c>
    </row>
    <row r="2219" spans="2:11" hidden="1" x14ac:dyDescent="0.25">
      <c r="B2219" s="254"/>
      <c r="C2219" s="129"/>
      <c r="D2219" s="144"/>
      <c r="E2219" s="112"/>
      <c r="F2219" s="87">
        <f t="shared" si="105"/>
        <v>0</v>
      </c>
      <c r="G2219" s="146"/>
      <c r="H2219" s="130"/>
      <c r="I2219" s="118" t="e">
        <f>VLOOKUP(H2219,Presupuesto!$B$11:$C$565,2,0)</f>
        <v>#N/A</v>
      </c>
      <c r="J2219" s="88" t="str">
        <f>$J$854</f>
        <v>Lo Esencial de la Reforma Universitaria</v>
      </c>
      <c r="K2219" s="88" t="s">
        <v>720</v>
      </c>
    </row>
    <row r="2220" spans="2:11" hidden="1" x14ac:dyDescent="0.25">
      <c r="B2220" s="254"/>
      <c r="C2220" s="129"/>
      <c r="D2220" s="144"/>
      <c r="E2220" s="112"/>
      <c r="F2220" s="87">
        <f t="shared" si="105"/>
        <v>0</v>
      </c>
      <c r="G2220" s="146"/>
      <c r="H2220" s="130"/>
      <c r="I2220" s="118" t="e">
        <f>VLOOKUP(H2220,Presupuesto!$B$11:$C$565,2,0)</f>
        <v>#N/A</v>
      </c>
      <c r="J2220" s="88" t="str">
        <f t="shared" ref="J2220:J2252" si="106">$J$854</f>
        <v>Lo Esencial de la Reforma Universitaria</v>
      </c>
      <c r="K2220" s="88" t="s">
        <v>720</v>
      </c>
    </row>
    <row r="2221" spans="2:11" hidden="1" x14ac:dyDescent="0.25">
      <c r="B2221" s="254"/>
      <c r="C2221" s="129"/>
      <c r="D2221" s="144"/>
      <c r="E2221" s="112"/>
      <c r="F2221" s="87">
        <f t="shared" si="105"/>
        <v>0</v>
      </c>
      <c r="G2221" s="146"/>
      <c r="H2221" s="130"/>
      <c r="I2221" s="118" t="e">
        <f>VLOOKUP(H2221,Presupuesto!$B$11:$C$565,2,0)</f>
        <v>#N/A</v>
      </c>
      <c r="J2221" s="88" t="str">
        <f t="shared" si="106"/>
        <v>Lo Esencial de la Reforma Universitaria</v>
      </c>
      <c r="K2221" s="88" t="s">
        <v>720</v>
      </c>
    </row>
    <row r="2222" spans="2:11" hidden="1" x14ac:dyDescent="0.25">
      <c r="B2222" s="254"/>
      <c r="C2222" s="129"/>
      <c r="D2222" s="144"/>
      <c r="E2222" s="112"/>
      <c r="F2222" s="87">
        <f t="shared" si="105"/>
        <v>0</v>
      </c>
      <c r="G2222" s="146"/>
      <c r="H2222" s="130"/>
      <c r="I2222" s="118" t="e">
        <f>VLOOKUP(H2222,Presupuesto!$B$11:$C$565,2,0)</f>
        <v>#N/A</v>
      </c>
      <c r="J2222" s="88" t="str">
        <f t="shared" si="106"/>
        <v>Lo Esencial de la Reforma Universitaria</v>
      </c>
      <c r="K2222" s="88" t="s">
        <v>720</v>
      </c>
    </row>
    <row r="2223" spans="2:11" hidden="1" x14ac:dyDescent="0.25">
      <c r="B2223" s="254"/>
      <c r="C2223" s="129"/>
      <c r="D2223" s="144"/>
      <c r="E2223" s="112"/>
      <c r="F2223" s="87">
        <f t="shared" si="105"/>
        <v>0</v>
      </c>
      <c r="G2223" s="146"/>
      <c r="H2223" s="130"/>
      <c r="I2223" s="118" t="e">
        <f>VLOOKUP(H2223,Presupuesto!$B$11:$C$565,2,0)</f>
        <v>#N/A</v>
      </c>
      <c r="J2223" s="88" t="str">
        <f t="shared" si="106"/>
        <v>Lo Esencial de la Reforma Universitaria</v>
      </c>
      <c r="K2223" s="88" t="s">
        <v>729</v>
      </c>
    </row>
    <row r="2224" spans="2:11" hidden="1" x14ac:dyDescent="0.25">
      <c r="B2224" s="254"/>
      <c r="C2224" s="129"/>
      <c r="D2224" s="144"/>
      <c r="E2224" s="112"/>
      <c r="F2224" s="87">
        <f t="shared" si="105"/>
        <v>0</v>
      </c>
      <c r="G2224" s="146"/>
      <c r="H2224" s="130"/>
      <c r="I2224" s="118" t="e">
        <f>VLOOKUP(H2224,Presupuesto!$B$11:$C$565,2,0)</f>
        <v>#N/A</v>
      </c>
      <c r="J2224" s="88" t="str">
        <f t="shared" si="106"/>
        <v>Lo Esencial de la Reforma Universitaria</v>
      </c>
      <c r="K2224" s="88" t="s">
        <v>720</v>
      </c>
    </row>
    <row r="2225" spans="2:11" hidden="1" x14ac:dyDescent="0.25">
      <c r="B2225" s="254"/>
      <c r="C2225" s="129"/>
      <c r="D2225" s="144"/>
      <c r="E2225" s="112"/>
      <c r="F2225" s="87">
        <f t="shared" si="105"/>
        <v>0</v>
      </c>
      <c r="G2225" s="146"/>
      <c r="H2225" s="130"/>
      <c r="I2225" s="118" t="e">
        <f>VLOOKUP(H2225,Presupuesto!$B$11:$C$565,2,0)</f>
        <v>#N/A</v>
      </c>
      <c r="J2225" s="88" t="str">
        <f t="shared" si="106"/>
        <v>Lo Esencial de la Reforma Universitaria</v>
      </c>
      <c r="K2225" s="88" t="s">
        <v>720</v>
      </c>
    </row>
    <row r="2226" spans="2:11" hidden="1" x14ac:dyDescent="0.25">
      <c r="B2226" s="254"/>
      <c r="C2226" s="129"/>
      <c r="D2226" s="144"/>
      <c r="E2226" s="112"/>
      <c r="F2226" s="87">
        <f t="shared" si="105"/>
        <v>0</v>
      </c>
      <c r="G2226" s="146"/>
      <c r="H2226" s="130"/>
      <c r="I2226" s="118" t="e">
        <f>VLOOKUP(H2226,Presupuesto!$B$11:$C$565,2,0)</f>
        <v>#N/A</v>
      </c>
      <c r="J2226" s="88" t="str">
        <f t="shared" si="106"/>
        <v>Lo Esencial de la Reforma Universitaria</v>
      </c>
      <c r="K2226" s="88" t="s">
        <v>720</v>
      </c>
    </row>
    <row r="2227" spans="2:11" hidden="1" x14ac:dyDescent="0.25">
      <c r="B2227" s="254"/>
      <c r="C2227" s="129"/>
      <c r="D2227" s="144"/>
      <c r="E2227" s="112"/>
      <c r="F2227" s="87">
        <f t="shared" si="105"/>
        <v>0</v>
      </c>
      <c r="G2227" s="146"/>
      <c r="H2227" s="130"/>
      <c r="I2227" s="118" t="e">
        <f>VLOOKUP(H2227,Presupuesto!$B$11:$C$565,2,0)</f>
        <v>#N/A</v>
      </c>
      <c r="J2227" s="88" t="str">
        <f t="shared" si="106"/>
        <v>Lo Esencial de la Reforma Universitaria</v>
      </c>
      <c r="K2227" s="88" t="s">
        <v>720</v>
      </c>
    </row>
    <row r="2228" spans="2:11" hidden="1" x14ac:dyDescent="0.25">
      <c r="B2228" s="254"/>
      <c r="C2228" s="129"/>
      <c r="D2228" s="144"/>
      <c r="E2228" s="112"/>
      <c r="F2228" s="87">
        <f t="shared" si="105"/>
        <v>0</v>
      </c>
      <c r="G2228" s="146"/>
      <c r="H2228" s="130"/>
      <c r="I2228" s="118" t="e">
        <f>VLOOKUP(H2228,Presupuesto!$B$11:$C$565,2,0)</f>
        <v>#N/A</v>
      </c>
      <c r="J2228" s="88" t="str">
        <f t="shared" si="106"/>
        <v>Lo Esencial de la Reforma Universitaria</v>
      </c>
      <c r="K2228" s="88" t="s">
        <v>720</v>
      </c>
    </row>
    <row r="2229" spans="2:11" hidden="1" x14ac:dyDescent="0.25">
      <c r="B2229" s="254"/>
      <c r="C2229" s="129"/>
      <c r="D2229" s="144"/>
      <c r="E2229" s="112"/>
      <c r="F2229" s="87">
        <f t="shared" si="105"/>
        <v>0</v>
      </c>
      <c r="G2229" s="146"/>
      <c r="H2229" s="130"/>
      <c r="I2229" s="118" t="e">
        <f>VLOOKUP(H2229,Presupuesto!$B$11:$C$565,2,0)</f>
        <v>#N/A</v>
      </c>
      <c r="J2229" s="88" t="str">
        <f t="shared" si="106"/>
        <v>Lo Esencial de la Reforma Universitaria</v>
      </c>
      <c r="K2229" s="88" t="s">
        <v>720</v>
      </c>
    </row>
    <row r="2230" spans="2:11" hidden="1" x14ac:dyDescent="0.25">
      <c r="B2230" s="254"/>
      <c r="C2230" s="129"/>
      <c r="D2230" s="144"/>
      <c r="E2230" s="112"/>
      <c r="F2230" s="87">
        <f t="shared" si="105"/>
        <v>0</v>
      </c>
      <c r="G2230" s="146"/>
      <c r="H2230" s="130"/>
      <c r="I2230" s="118" t="e">
        <f>VLOOKUP(H2230,Presupuesto!$B$11:$C$565,2,0)</f>
        <v>#N/A</v>
      </c>
      <c r="J2230" s="88" t="str">
        <f t="shared" si="106"/>
        <v>Lo Esencial de la Reforma Universitaria</v>
      </c>
      <c r="K2230" s="88" t="s">
        <v>720</v>
      </c>
    </row>
    <row r="2231" spans="2:11" hidden="1" x14ac:dyDescent="0.25">
      <c r="B2231" s="254"/>
      <c r="C2231" s="129"/>
      <c r="D2231" s="144"/>
      <c r="E2231" s="112"/>
      <c r="F2231" s="87">
        <f t="shared" si="105"/>
        <v>0</v>
      </c>
      <c r="G2231" s="146"/>
      <c r="H2231" s="130"/>
      <c r="I2231" s="118" t="e">
        <f>VLOOKUP(H2231,Presupuesto!$B$11:$C$565,2,0)</f>
        <v>#N/A</v>
      </c>
      <c r="J2231" s="88" t="str">
        <f t="shared" si="106"/>
        <v>Lo Esencial de la Reforma Universitaria</v>
      </c>
      <c r="K2231" s="88" t="s">
        <v>720</v>
      </c>
    </row>
    <row r="2232" spans="2:11" hidden="1" x14ac:dyDescent="0.25">
      <c r="B2232" s="254"/>
      <c r="C2232" s="129"/>
      <c r="D2232" s="144"/>
      <c r="E2232" s="112"/>
      <c r="F2232" s="87">
        <f t="shared" si="105"/>
        <v>0</v>
      </c>
      <c r="G2232" s="146"/>
      <c r="H2232" s="130"/>
      <c r="I2232" s="118" t="e">
        <f>VLOOKUP(H2232,Presupuesto!$B$11:$C$565,2,0)</f>
        <v>#N/A</v>
      </c>
      <c r="J2232" s="88" t="str">
        <f t="shared" si="106"/>
        <v>Lo Esencial de la Reforma Universitaria</v>
      </c>
      <c r="K2232" s="88" t="s">
        <v>720</v>
      </c>
    </row>
    <row r="2233" spans="2:11" hidden="1" x14ac:dyDescent="0.25">
      <c r="B2233" s="254"/>
      <c r="C2233" s="129"/>
      <c r="D2233" s="144"/>
      <c r="E2233" s="112"/>
      <c r="F2233" s="87">
        <f t="shared" si="105"/>
        <v>0</v>
      </c>
      <c r="G2233" s="146"/>
      <c r="H2233" s="130"/>
      <c r="I2233" s="118" t="e">
        <f>VLOOKUP(H2233,Presupuesto!$B$11:$C$565,2,0)</f>
        <v>#N/A</v>
      </c>
      <c r="J2233" s="88" t="str">
        <f t="shared" si="106"/>
        <v>Lo Esencial de la Reforma Universitaria</v>
      </c>
      <c r="K2233" s="88" t="s">
        <v>720</v>
      </c>
    </row>
    <row r="2234" spans="2:11" hidden="1" x14ac:dyDescent="0.25">
      <c r="B2234" s="254"/>
      <c r="C2234" s="129"/>
      <c r="D2234" s="144"/>
      <c r="E2234" s="112"/>
      <c r="F2234" s="87">
        <f t="shared" si="105"/>
        <v>0</v>
      </c>
      <c r="G2234" s="146"/>
      <c r="H2234" s="130"/>
      <c r="I2234" s="118" t="e">
        <f>VLOOKUP(H2234,Presupuesto!$B$11:$C$565,2,0)</f>
        <v>#N/A</v>
      </c>
      <c r="J2234" s="88" t="str">
        <f t="shared" si="106"/>
        <v>Lo Esencial de la Reforma Universitaria</v>
      </c>
      <c r="K2234" s="88" t="s">
        <v>720</v>
      </c>
    </row>
    <row r="2235" spans="2:11" hidden="1" x14ac:dyDescent="0.25">
      <c r="B2235" s="254"/>
      <c r="C2235" s="129"/>
      <c r="D2235" s="144"/>
      <c r="E2235" s="112"/>
      <c r="F2235" s="87">
        <f t="shared" si="105"/>
        <v>0</v>
      </c>
      <c r="G2235" s="146"/>
      <c r="H2235" s="130"/>
      <c r="I2235" s="118" t="e">
        <f>VLOOKUP(H2235,Presupuesto!$B$11:$C$565,2,0)</f>
        <v>#N/A</v>
      </c>
      <c r="J2235" s="88" t="str">
        <f t="shared" si="106"/>
        <v>Lo Esencial de la Reforma Universitaria</v>
      </c>
      <c r="K2235" s="88" t="s">
        <v>720</v>
      </c>
    </row>
    <row r="2236" spans="2:11" hidden="1" x14ac:dyDescent="0.25">
      <c r="B2236" s="254"/>
      <c r="C2236" s="129"/>
      <c r="D2236" s="144"/>
      <c r="E2236" s="112"/>
      <c r="F2236" s="87">
        <f t="shared" si="105"/>
        <v>0</v>
      </c>
      <c r="G2236" s="146"/>
      <c r="H2236" s="130"/>
      <c r="I2236" s="118" t="e">
        <f>VLOOKUP(H2236,Presupuesto!$B$11:$C$565,2,0)</f>
        <v>#N/A</v>
      </c>
      <c r="J2236" s="88" t="str">
        <f t="shared" si="106"/>
        <v>Lo Esencial de la Reforma Universitaria</v>
      </c>
      <c r="K2236" s="88" t="s">
        <v>720</v>
      </c>
    </row>
    <row r="2237" spans="2:11" hidden="1" x14ac:dyDescent="0.25">
      <c r="B2237" s="254"/>
      <c r="C2237" s="129"/>
      <c r="D2237" s="144"/>
      <c r="E2237" s="112"/>
      <c r="F2237" s="87">
        <f t="shared" si="105"/>
        <v>0</v>
      </c>
      <c r="G2237" s="146"/>
      <c r="H2237" s="130"/>
      <c r="I2237" s="118" t="e">
        <f>VLOOKUP(H2237,Presupuesto!$B$11:$C$565,2,0)</f>
        <v>#N/A</v>
      </c>
      <c r="J2237" s="88" t="str">
        <f t="shared" si="106"/>
        <v>Lo Esencial de la Reforma Universitaria</v>
      </c>
      <c r="K2237" s="88" t="s">
        <v>720</v>
      </c>
    </row>
    <row r="2238" spans="2:11" hidden="1" x14ac:dyDescent="0.25">
      <c r="B2238" s="254"/>
      <c r="C2238" s="129"/>
      <c r="D2238" s="144"/>
      <c r="E2238" s="112"/>
      <c r="F2238" s="87">
        <f t="shared" si="105"/>
        <v>0</v>
      </c>
      <c r="G2238" s="146"/>
      <c r="H2238" s="130"/>
      <c r="I2238" s="118" t="e">
        <f>VLOOKUP(H2238,Presupuesto!$B$11:$C$565,2,0)</f>
        <v>#N/A</v>
      </c>
      <c r="J2238" s="88" t="str">
        <f t="shared" si="106"/>
        <v>Lo Esencial de la Reforma Universitaria</v>
      </c>
      <c r="K2238" s="88" t="s">
        <v>720</v>
      </c>
    </row>
    <row r="2239" spans="2:11" hidden="1" x14ac:dyDescent="0.25">
      <c r="B2239" s="254"/>
      <c r="C2239" s="129"/>
      <c r="D2239" s="144"/>
      <c r="E2239" s="112"/>
      <c r="F2239" s="87">
        <f t="shared" si="105"/>
        <v>0</v>
      </c>
      <c r="G2239" s="146"/>
      <c r="H2239" s="130"/>
      <c r="I2239" s="118" t="e">
        <f>VLOOKUP(H2239,Presupuesto!$B$11:$C$565,2,0)</f>
        <v>#N/A</v>
      </c>
      <c r="J2239" s="88" t="str">
        <f t="shared" si="106"/>
        <v>Lo Esencial de la Reforma Universitaria</v>
      </c>
      <c r="K2239" s="88" t="s">
        <v>720</v>
      </c>
    </row>
    <row r="2240" spans="2:11" hidden="1" x14ac:dyDescent="0.25">
      <c r="B2240" s="254"/>
      <c r="C2240" s="131"/>
      <c r="D2240" s="137"/>
      <c r="E2240" s="108"/>
      <c r="F2240" s="87">
        <f t="shared" si="105"/>
        <v>0</v>
      </c>
      <c r="G2240" s="146"/>
      <c r="H2240" s="132"/>
      <c r="I2240" s="118" t="e">
        <f>VLOOKUP(H2240,Presupuesto!$B$11:$C$565,2,0)</f>
        <v>#N/A</v>
      </c>
      <c r="J2240" s="88" t="str">
        <f t="shared" si="106"/>
        <v>Lo Esencial de la Reforma Universitaria</v>
      </c>
      <c r="K2240" s="88" t="s">
        <v>720</v>
      </c>
    </row>
    <row r="2241" spans="2:11" hidden="1" x14ac:dyDescent="0.25">
      <c r="B2241" s="254"/>
      <c r="C2241" s="131"/>
      <c r="D2241" s="137"/>
      <c r="E2241" s="108"/>
      <c r="F2241" s="87">
        <f t="shared" si="105"/>
        <v>0</v>
      </c>
      <c r="G2241" s="146"/>
      <c r="H2241" s="132"/>
      <c r="I2241" s="118" t="e">
        <f>VLOOKUP(H2241,Presupuesto!$B$11:$C$565,2,0)</f>
        <v>#N/A</v>
      </c>
      <c r="J2241" s="88" t="str">
        <f t="shared" si="106"/>
        <v>Lo Esencial de la Reforma Universitaria</v>
      </c>
      <c r="K2241" s="88" t="s">
        <v>720</v>
      </c>
    </row>
    <row r="2242" spans="2:11" hidden="1" x14ac:dyDescent="0.25">
      <c r="B2242" s="254"/>
      <c r="C2242" s="131"/>
      <c r="D2242" s="137"/>
      <c r="E2242" s="108"/>
      <c r="F2242" s="87">
        <f t="shared" si="105"/>
        <v>0</v>
      </c>
      <c r="G2242" s="146"/>
      <c r="H2242" s="132"/>
      <c r="I2242" s="118" t="e">
        <f>VLOOKUP(H2242,Presupuesto!$B$11:$C$565,2,0)</f>
        <v>#N/A</v>
      </c>
      <c r="J2242" s="88" t="str">
        <f t="shared" si="106"/>
        <v>Lo Esencial de la Reforma Universitaria</v>
      </c>
      <c r="K2242" s="88" t="s">
        <v>720</v>
      </c>
    </row>
    <row r="2243" spans="2:11" hidden="1" x14ac:dyDescent="0.25">
      <c r="B2243" s="254"/>
      <c r="C2243" s="131"/>
      <c r="D2243" s="137"/>
      <c r="E2243" s="108"/>
      <c r="F2243" s="87">
        <f t="shared" si="105"/>
        <v>0</v>
      </c>
      <c r="G2243" s="146"/>
      <c r="H2243" s="132"/>
      <c r="I2243" s="118" t="e">
        <f>VLOOKUP(H2243,Presupuesto!$B$11:$C$565,2,0)</f>
        <v>#N/A</v>
      </c>
      <c r="J2243" s="88" t="str">
        <f t="shared" si="106"/>
        <v>Lo Esencial de la Reforma Universitaria</v>
      </c>
      <c r="K2243" s="88" t="s">
        <v>720</v>
      </c>
    </row>
    <row r="2244" spans="2:11" hidden="1" x14ac:dyDescent="0.25">
      <c r="B2244" s="254"/>
      <c r="C2244" s="131"/>
      <c r="D2244" s="137"/>
      <c r="E2244" s="108"/>
      <c r="F2244" s="87">
        <f t="shared" si="105"/>
        <v>0</v>
      </c>
      <c r="G2244" s="146"/>
      <c r="H2244" s="132"/>
      <c r="I2244" s="118" t="e">
        <f>VLOOKUP(H2244,Presupuesto!$B$11:$C$565,2,0)</f>
        <v>#N/A</v>
      </c>
      <c r="J2244" s="88" t="str">
        <f t="shared" si="106"/>
        <v>Lo Esencial de la Reforma Universitaria</v>
      </c>
      <c r="K2244" s="88" t="s">
        <v>720</v>
      </c>
    </row>
    <row r="2245" spans="2:11" hidden="1" x14ac:dyDescent="0.25">
      <c r="B2245" s="254"/>
      <c r="C2245" s="131"/>
      <c r="D2245" s="137"/>
      <c r="E2245" s="108"/>
      <c r="F2245" s="87">
        <f t="shared" si="105"/>
        <v>0</v>
      </c>
      <c r="G2245" s="146"/>
      <c r="H2245" s="132"/>
      <c r="I2245" s="118" t="e">
        <f>VLOOKUP(H2245,Presupuesto!$B$11:$C$565,2,0)</f>
        <v>#N/A</v>
      </c>
      <c r="J2245" s="88" t="str">
        <f t="shared" si="106"/>
        <v>Lo Esencial de la Reforma Universitaria</v>
      </c>
      <c r="K2245" s="88" t="s">
        <v>720</v>
      </c>
    </row>
    <row r="2246" spans="2:11" hidden="1" x14ac:dyDescent="0.25">
      <c r="B2246" s="254"/>
      <c r="C2246" s="131"/>
      <c r="D2246" s="137"/>
      <c r="E2246" s="108"/>
      <c r="F2246" s="87">
        <f t="shared" si="105"/>
        <v>0</v>
      </c>
      <c r="G2246" s="146"/>
      <c r="H2246" s="132"/>
      <c r="I2246" s="118" t="e">
        <f>VLOOKUP(H2246,Presupuesto!$B$11:$C$565,2,0)</f>
        <v>#N/A</v>
      </c>
      <c r="J2246" s="88" t="str">
        <f t="shared" si="106"/>
        <v>Lo Esencial de la Reforma Universitaria</v>
      </c>
      <c r="K2246" s="88" t="s">
        <v>720</v>
      </c>
    </row>
    <row r="2247" spans="2:11" hidden="1" x14ac:dyDescent="0.25">
      <c r="B2247" s="254"/>
      <c r="C2247" s="131"/>
      <c r="D2247" s="137"/>
      <c r="E2247" s="108"/>
      <c r="F2247" s="87">
        <f t="shared" si="105"/>
        <v>0</v>
      </c>
      <c r="G2247" s="146"/>
      <c r="H2247" s="132"/>
      <c r="I2247" s="118" t="e">
        <f>VLOOKUP(H2247,Presupuesto!$B$11:$C$565,2,0)</f>
        <v>#N/A</v>
      </c>
      <c r="J2247" s="88" t="str">
        <f t="shared" si="106"/>
        <v>Lo Esencial de la Reforma Universitaria</v>
      </c>
      <c r="K2247" s="88" t="s">
        <v>720</v>
      </c>
    </row>
    <row r="2248" spans="2:11" hidden="1" x14ac:dyDescent="0.25">
      <c r="B2248" s="254"/>
      <c r="C2248" s="133"/>
      <c r="D2248" s="137"/>
      <c r="E2248" s="108"/>
      <c r="F2248" s="87">
        <f t="shared" si="105"/>
        <v>0</v>
      </c>
      <c r="G2248" s="146"/>
      <c r="H2248" s="134"/>
      <c r="I2248" s="118" t="e">
        <f>VLOOKUP(H2248,Presupuesto!$B$11:$C$565,2,0)</f>
        <v>#N/A</v>
      </c>
      <c r="J2248" s="88" t="str">
        <f t="shared" si="106"/>
        <v>Lo Esencial de la Reforma Universitaria</v>
      </c>
      <c r="K2248" s="88" t="s">
        <v>732</v>
      </c>
    </row>
    <row r="2249" spans="2:11" hidden="1" x14ac:dyDescent="0.25">
      <c r="B2249" s="254"/>
      <c r="C2249" s="133"/>
      <c r="D2249" s="137"/>
      <c r="E2249" s="108"/>
      <c r="F2249" s="87">
        <f t="shared" si="105"/>
        <v>0</v>
      </c>
      <c r="G2249" s="146"/>
      <c r="H2249" s="134"/>
      <c r="I2249" s="118" t="e">
        <f>VLOOKUP(H2249,Presupuesto!$B$11:$C$565,2,0)</f>
        <v>#N/A</v>
      </c>
      <c r="J2249" s="88" t="str">
        <f t="shared" si="106"/>
        <v>Lo Esencial de la Reforma Universitaria</v>
      </c>
      <c r="K2249" s="88" t="s">
        <v>720</v>
      </c>
    </row>
    <row r="2250" spans="2:11" hidden="1" x14ac:dyDescent="0.25">
      <c r="B2250" s="254"/>
      <c r="C2250" s="133"/>
      <c r="D2250" s="137"/>
      <c r="E2250" s="108"/>
      <c r="F2250" s="87">
        <f t="shared" si="105"/>
        <v>0</v>
      </c>
      <c r="G2250" s="146"/>
      <c r="H2250" s="134"/>
      <c r="I2250" s="118" t="e">
        <f>VLOOKUP(H2250,Presupuesto!$B$11:$C$565,2,0)</f>
        <v>#N/A</v>
      </c>
      <c r="J2250" s="88" t="str">
        <f t="shared" si="106"/>
        <v>Lo Esencial de la Reforma Universitaria</v>
      </c>
      <c r="K2250" s="88" t="s">
        <v>720</v>
      </c>
    </row>
    <row r="2251" spans="2:11" hidden="1" x14ac:dyDescent="0.25">
      <c r="B2251" s="254"/>
      <c r="C2251" s="133"/>
      <c r="D2251" s="137"/>
      <c r="E2251" s="108"/>
      <c r="F2251" s="87">
        <f t="shared" si="105"/>
        <v>0</v>
      </c>
      <c r="G2251" s="146"/>
      <c r="H2251" s="134"/>
      <c r="I2251" s="118" t="e">
        <f>VLOOKUP(H2251,Presupuesto!$B$11:$C$565,2,0)</f>
        <v>#N/A</v>
      </c>
      <c r="J2251" s="88" t="str">
        <f t="shared" si="106"/>
        <v>Lo Esencial de la Reforma Universitaria</v>
      </c>
      <c r="K2251" s="88" t="s">
        <v>720</v>
      </c>
    </row>
    <row r="2252" spans="2:11" ht="15.75" hidden="1" thickBot="1" x14ac:dyDescent="0.3">
      <c r="B2252" s="254"/>
      <c r="C2252" s="135"/>
      <c r="D2252" s="145"/>
      <c r="E2252" s="93"/>
      <c r="F2252" s="95">
        <f t="shared" si="105"/>
        <v>0</v>
      </c>
      <c r="G2252" s="147"/>
      <c r="H2252" s="136"/>
      <c r="I2252" s="120" t="e">
        <f>VLOOKUP(H2252,Presupuesto!$B$11:$C$565,2,0)</f>
        <v>#N/A</v>
      </c>
      <c r="J2252" s="96" t="str">
        <f t="shared" si="106"/>
        <v>Lo Esencial de la Reforma Universitaria</v>
      </c>
      <c r="K2252" s="113" t="s">
        <v>719</v>
      </c>
    </row>
  </sheetData>
  <autoFilter ref="E8:K2252">
    <filterColumn colId="4">
      <filters blank="1">
        <filter val="ALIMENTOS B EBIDAS PARA PERSONAS"/>
        <filter val="ALIMENTOS Y BEBIDAS PARA PERSONAS (31100-00)"/>
        <filter val="ARTICULOS PARA DEPORTES Y RECREATIVOS"/>
        <filter val="Descripción de Cuenta"/>
        <filter val="EQUIPO DE COMUNICACIàN Y SE¥ALAMIENTO"/>
        <filter val="EQUIPO EDUCACIONAL Y RECREATIVO"/>
        <filter val="EQUIPOS DE OFICINA Y MUEBLES (42140-00)"/>
        <filter val="ESTRUCTURAS METALICAS ACABADAS"/>
        <filter val="IMPRENTA Y PUBLICIDAD Y REPRODUC."/>
        <filter val="LIBROS REVISTAS Y PERIODICOS"/>
        <filter val="MUEBLES VARIOS DE OFICINA"/>
        <filter val="OTROS ALQUILERES"/>
        <filter val="OTROS RESPUESTOS Y ACCESORIOS MENORES"/>
        <filter val="OTROS SERVICIOS COMERCIALES Y FINANCIEROS"/>
        <filter val="OTROS SERVICIOS COMERCIALES Y FINANCIEROS N.C."/>
        <filter val="PASAJES AL EXTERIOR"/>
        <filter val="PRENDA DE VESTIR"/>
        <filter val="PRODUCTOS DE MATERIAL PLASTICO."/>
        <filter val="PRODUCTOS DE VIDRIO"/>
        <filter val="PRODUCTOS PAPEL Y CARTON"/>
        <filter val="SERVICIOS CEREMONIAL Y PROTOCOLO"/>
        <filter val="SERVICIOS DE IMPRENTA PUBLIC.Y REPRODUCCION"/>
        <filter val="UTILES DE ESCRITORIO, OFICINA Y ENSE¥ANZA"/>
        <filter val="VIATICOS AL EXTERIOR"/>
        <filter val="VIATICOS NACIONALES"/>
      </filters>
    </filterColumn>
  </autoFilter>
  <dataConsolidate/>
  <dataValidations xWindow="1178" yWindow="483"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G898:G932 G942:G976 G986:G1020 G1030:G1064 G1074:G1108 G1514:G1548 G1118:G1152 G1206:G1240 G1162:G1196 G1250:G1284 G1338:G1372 G1382:G1416 G1426:G1460 G1470:G1504 G1294:G1328 G2174:G2208 G1558:G1592 G1602:G1636 G1646:G1680 G1866:G1900 G1734:G1768 G1778:G1812 G1822:G1856 G2042:G2076 G1910:G1944 G1954:G1988 G1998:G2032 G2218:G2252 G2086:G2120 G2130:G2164 G1690:G1724">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K898:K932 K942:K976 K986:K1020 K1030:K1064 K1074:K1108 K1118:K1152 K1162:K1196 K1206:K1240 K1250:K1284 K1294:K1328 K1338:K1372 K1382:K1416 K1426:K1460 K1470:K1504 K1514:K1548 K1558:K1592 K1602:K1636 K1646:K1680 K1690:K1724 K1734:K1768 K1778:K1812 K1822:K1856 K1866:K1900 K1910:K1944 K1954:K1988 K1998:K2032 K2042:K2076 K2086:K2120 K2130:K2164 K2174:K2208 K2218:K2252">
      <formula1>$U$2:$AF$2</formula1>
    </dataValidation>
    <dataValidation type="list" allowBlank="1" showInputMessage="1" showErrorMessage="1" errorTitle="¡Ingreso Invalido!" error="Seleccione una opción de la lista." promptTitle="Categoria/Zona de Viáticos" prompt="Seleccione una opción de la lista" sqref="C17:C18 C61 C105 C149:C150 C193 C237 C281 C325 C370 C414 C458 C502 C546 C590 C634 C678 C722 C766 C810 C854:C855 C152 C898 C942 C986 C1030 C1074 C1118 C1162 C1206 C1250 C1294 C1338 C1382 C1426 C1470 C1514 C1558 C1602 C1646 C1690 C1734 C1778 C1822 C1866 C1910 C1954 C1998 C2042 C2086 C2130 C2174 C2218">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H898:H932 H942:H976 H986:H1020 H1030:H1064 H1074:H1108 H1514:H1548 H1118:H1152 H1206:H1240 H1162:H1196 H1250:H1284 H1338:H1372 H1382:H1416 H1426:H1460 H1470:H1504 H1294:H1328 H2174:H2208 H1558:H1592 H1602:H1636 H1646:H1680 H1866:H1900 H1734:H1768 H1778:H1812 H1822:H1856 H2042:H2076 H1910:H1944 H1954:H1988 H1998:H2032 H2218:H2252 H2086:H2120 H2130:H2164 H1690:H1724">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J899:J932 J943:J976 J987:J1020 J1031:J1064 J1075:J1108 J1515:J1548 J1119:J1152 J1207:J1240 J1251:J1284 J1295:J1328 J1339:J1372 J1383:J1416 J1427:J1460 J1471:J1504 J1163:J1196 J2175:J2208 J1559:J1592 J1603:J1636 J1647:J1680 J1867:J1900 J1735:J1768 J1779:J1812 J1823:J1856 J2043:J2076 J1911:J1944 J1955:J1988 J1999:J2032 J2219:J2252 J2087:J2120 J2131:J2164 J1691:J1724">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J898 J942 J986 J1030 J1074 J1118 J1162 J1206 J1250 J1294 J1338 J1382 J1426 J1470 J1514 J1558 J1602 J1646 J1690 J1734 J1778 J1822 J1866 J1910 J1954 J1998 J2042 J2086 J2130 J2174 J2218">
      <formula1>$A$2:$Q$2</formula1>
    </dataValidation>
  </dataValidations>
  <pageMargins left="0.7" right="0.7" top="0.75" bottom="0.75" header="0.3" footer="0.3"/>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zoomScalePageLayoutView="86" workbookViewId="0">
      <selection activeCell="J17" sqref="J17"/>
    </sheetView>
  </sheetViews>
  <sheetFormatPr baseColWidth="10" defaultColWidth="11.42578125" defaultRowHeight="15" x14ac:dyDescent="0.25"/>
  <cols>
    <col min="1" max="1" width="1.85546875" style="78" customWidth="1"/>
    <col min="2" max="2" width="7.85546875" style="78" customWidth="1"/>
    <col min="3" max="3" width="46.7109375" style="78" bestFit="1" customWidth="1"/>
    <col min="4" max="4" width="26.85546875" style="78" bestFit="1" customWidth="1"/>
    <col min="5" max="5" width="13.85546875" style="78" customWidth="1"/>
    <col min="6" max="6" width="21.85546875" style="78" customWidth="1"/>
    <col min="7" max="7" width="16.42578125" style="70" customWidth="1"/>
    <col min="8" max="8" width="18.28515625" style="78" customWidth="1"/>
    <col min="9" max="9" width="43.28515625" style="78" customWidth="1"/>
    <col min="10" max="10" width="28.140625" style="78" bestFit="1" customWidth="1"/>
    <col min="11" max="11" width="19.85546875" style="78" bestFit="1" customWidth="1"/>
    <col min="12" max="12" width="12.7109375" style="78" bestFit="1" customWidth="1"/>
    <col min="13" max="16384" width="11.42578125" style="78"/>
  </cols>
  <sheetData>
    <row r="1" spans="1:555" ht="25.9" hidden="1" x14ac:dyDescent="0.3">
      <c r="A1" s="257" t="s">
        <v>148</v>
      </c>
      <c r="B1" s="405" t="s">
        <v>149</v>
      </c>
      <c r="C1" s="406" t="s">
        <v>150</v>
      </c>
      <c r="D1" s="406" t="s">
        <v>151</v>
      </c>
      <c r="E1" s="406" t="s">
        <v>152</v>
      </c>
      <c r="F1" s="406" t="s">
        <v>153</v>
      </c>
      <c r="G1" s="406" t="s">
        <v>154</v>
      </c>
      <c r="H1" s="406" t="s">
        <v>155</v>
      </c>
      <c r="I1" s="406" t="s">
        <v>156</v>
      </c>
      <c r="J1" s="406" t="s">
        <v>157</v>
      </c>
      <c r="K1" s="406" t="s">
        <v>158</v>
      </c>
      <c r="L1" s="406" t="s">
        <v>159</v>
      </c>
      <c r="M1" s="406" t="s">
        <v>160</v>
      </c>
      <c r="N1" s="406" t="s">
        <v>161</v>
      </c>
      <c r="O1" s="406" t="s">
        <v>162</v>
      </c>
      <c r="P1" s="406" t="s">
        <v>163</v>
      </c>
      <c r="Q1" s="406" t="s">
        <v>164</v>
      </c>
      <c r="R1" s="406" t="s">
        <v>165</v>
      </c>
      <c r="S1" s="406" t="s">
        <v>166</v>
      </c>
      <c r="T1" s="406" t="s">
        <v>167</v>
      </c>
      <c r="U1" s="406" t="s">
        <v>168</v>
      </c>
      <c r="V1" s="406" t="s">
        <v>169</v>
      </c>
      <c r="W1" s="406" t="s">
        <v>170</v>
      </c>
      <c r="X1" s="406" t="s">
        <v>171</v>
      </c>
      <c r="Y1" s="406" t="s">
        <v>172</v>
      </c>
      <c r="Z1" s="406" t="s">
        <v>173</v>
      </c>
      <c r="AA1" s="406" t="s">
        <v>174</v>
      </c>
      <c r="AB1" s="406" t="s">
        <v>175</v>
      </c>
      <c r="AC1" s="406" t="s">
        <v>176</v>
      </c>
      <c r="AD1" s="406" t="s">
        <v>177</v>
      </c>
      <c r="AE1" s="406" t="s">
        <v>178</v>
      </c>
      <c r="AF1" s="406" t="s">
        <v>179</v>
      </c>
      <c r="AG1" s="406" t="s">
        <v>180</v>
      </c>
      <c r="AH1" s="406" t="s">
        <v>181</v>
      </c>
      <c r="AI1" s="406" t="s">
        <v>182</v>
      </c>
      <c r="AJ1" s="405" t="s">
        <v>183</v>
      </c>
      <c r="AK1" s="406" t="s">
        <v>184</v>
      </c>
      <c r="AL1" s="406" t="s">
        <v>185</v>
      </c>
      <c r="AM1" s="406" t="s">
        <v>186</v>
      </c>
      <c r="AN1" s="406" t="s">
        <v>187</v>
      </c>
      <c r="AO1" s="406" t="s">
        <v>188</v>
      </c>
      <c r="AP1" s="406" t="s">
        <v>189</v>
      </c>
      <c r="AQ1" s="406" t="s">
        <v>190</v>
      </c>
      <c r="AR1" s="406" t="s">
        <v>191</v>
      </c>
      <c r="AS1" s="406" t="s">
        <v>192</v>
      </c>
      <c r="AT1" s="406" t="s">
        <v>193</v>
      </c>
      <c r="AU1" s="406" t="s">
        <v>194</v>
      </c>
      <c r="AV1" s="406" t="s">
        <v>195</v>
      </c>
      <c r="AW1" s="406" t="s">
        <v>196</v>
      </c>
      <c r="AX1" s="406" t="s">
        <v>197</v>
      </c>
      <c r="AY1" s="406" t="s">
        <v>198</v>
      </c>
      <c r="AZ1" s="406" t="s">
        <v>199</v>
      </c>
      <c r="BA1" s="406" t="s">
        <v>200</v>
      </c>
      <c r="BB1" s="406" t="s">
        <v>201</v>
      </c>
      <c r="BC1" s="406" t="s">
        <v>202</v>
      </c>
      <c r="BD1" s="406" t="s">
        <v>203</v>
      </c>
      <c r="BE1" s="406" t="s">
        <v>204</v>
      </c>
      <c r="BF1" s="406" t="s">
        <v>205</v>
      </c>
      <c r="BG1" s="406" t="s">
        <v>206</v>
      </c>
      <c r="BH1" s="406" t="s">
        <v>207</v>
      </c>
      <c r="BI1" s="406" t="s">
        <v>208</v>
      </c>
      <c r="BJ1" s="406" t="s">
        <v>209</v>
      </c>
      <c r="BK1" s="406" t="s">
        <v>210</v>
      </c>
      <c r="BL1" s="406" t="s">
        <v>211</v>
      </c>
      <c r="BM1" s="406" t="s">
        <v>212</v>
      </c>
      <c r="BN1" s="406" t="s">
        <v>213</v>
      </c>
      <c r="BO1" s="406" t="s">
        <v>214</v>
      </c>
      <c r="BP1" s="406" t="s">
        <v>215</v>
      </c>
      <c r="BQ1" s="406" t="s">
        <v>216</v>
      </c>
      <c r="BR1" s="406" t="s">
        <v>217</v>
      </c>
      <c r="BS1" s="406" t="s">
        <v>218</v>
      </c>
      <c r="BT1" s="405" t="s">
        <v>219</v>
      </c>
      <c r="BU1" s="406" t="s">
        <v>220</v>
      </c>
      <c r="BV1" s="406" t="s">
        <v>221</v>
      </c>
      <c r="BW1" s="406" t="s">
        <v>222</v>
      </c>
      <c r="BX1" s="406" t="s">
        <v>223</v>
      </c>
      <c r="BY1" s="406" t="s">
        <v>224</v>
      </c>
      <c r="BZ1" s="405" t="s">
        <v>225</v>
      </c>
      <c r="CA1" s="406" t="s">
        <v>226</v>
      </c>
      <c r="CB1" s="406" t="s">
        <v>227</v>
      </c>
      <c r="CC1" s="406" t="s">
        <v>228</v>
      </c>
      <c r="CD1" s="406" t="s">
        <v>229</v>
      </c>
      <c r="CE1" s="406" t="s">
        <v>230</v>
      </c>
      <c r="CF1" s="406" t="s">
        <v>231</v>
      </c>
      <c r="CG1" s="405" t="s">
        <v>232</v>
      </c>
      <c r="CH1" s="406" t="s">
        <v>233</v>
      </c>
      <c r="CI1" s="406" t="s">
        <v>234</v>
      </c>
      <c r="CJ1" s="406" t="s">
        <v>235</v>
      </c>
      <c r="CK1" s="406" t="s">
        <v>236</v>
      </c>
      <c r="CL1" s="406" t="s">
        <v>237</v>
      </c>
      <c r="CM1" s="406" t="s">
        <v>238</v>
      </c>
      <c r="CN1" s="406" t="s">
        <v>239</v>
      </c>
      <c r="CO1" s="406" t="s">
        <v>240</v>
      </c>
      <c r="CP1" s="406" t="s">
        <v>241</v>
      </c>
      <c r="CQ1" s="407" t="s">
        <v>242</v>
      </c>
      <c r="CR1" s="405" t="s">
        <v>243</v>
      </c>
      <c r="CS1" s="406" t="s">
        <v>244</v>
      </c>
      <c r="CT1" s="406" t="s">
        <v>245</v>
      </c>
      <c r="CU1" s="406" t="s">
        <v>246</v>
      </c>
      <c r="CV1" s="406" t="s">
        <v>247</v>
      </c>
      <c r="CW1" s="406" t="s">
        <v>248</v>
      </c>
      <c r="CX1" s="406" t="s">
        <v>249</v>
      </c>
      <c r="CY1" s="406" t="s">
        <v>250</v>
      </c>
      <c r="CZ1" s="406" t="s">
        <v>251</v>
      </c>
      <c r="DA1" s="406" t="s">
        <v>252</v>
      </c>
      <c r="DB1" s="406" t="s">
        <v>253</v>
      </c>
      <c r="DC1" s="405" t="s">
        <v>254</v>
      </c>
      <c r="DD1" s="406" t="s">
        <v>255</v>
      </c>
      <c r="DE1" s="406" t="s">
        <v>256</v>
      </c>
      <c r="DF1" s="406" t="s">
        <v>257</v>
      </c>
      <c r="DG1" s="406" t="s">
        <v>258</v>
      </c>
      <c r="DH1" s="406" t="s">
        <v>259</v>
      </c>
      <c r="DI1" s="406" t="s">
        <v>260</v>
      </c>
      <c r="DJ1" s="406" t="s">
        <v>261</v>
      </c>
      <c r="DK1" s="406" t="s">
        <v>262</v>
      </c>
      <c r="DL1" s="406" t="s">
        <v>263</v>
      </c>
      <c r="DM1" s="406" t="s">
        <v>264</v>
      </c>
      <c r="DN1" s="406" t="s">
        <v>265</v>
      </c>
      <c r="DO1" s="406" t="s">
        <v>266</v>
      </c>
      <c r="DP1" s="406" t="s">
        <v>267</v>
      </c>
      <c r="DQ1" s="406" t="s">
        <v>268</v>
      </c>
      <c r="DR1" s="405" t="s">
        <v>269</v>
      </c>
      <c r="DS1" s="406" t="s">
        <v>270</v>
      </c>
      <c r="DT1" s="406" t="s">
        <v>271</v>
      </c>
      <c r="DU1" s="406" t="s">
        <v>272</v>
      </c>
      <c r="DV1" s="406" t="s">
        <v>273</v>
      </c>
      <c r="DW1" s="406" t="s">
        <v>274</v>
      </c>
      <c r="DX1" s="406" t="s">
        <v>275</v>
      </c>
      <c r="DY1" s="406" t="s">
        <v>276</v>
      </c>
      <c r="DZ1" s="406" t="s">
        <v>277</v>
      </c>
      <c r="EA1" s="406" t="s">
        <v>278</v>
      </c>
      <c r="EB1" s="406" t="s">
        <v>279</v>
      </c>
      <c r="EC1" s="406" t="s">
        <v>280</v>
      </c>
      <c r="ED1" s="406" t="s">
        <v>281</v>
      </c>
      <c r="EE1" s="406" t="s">
        <v>282</v>
      </c>
      <c r="EF1" s="406" t="s">
        <v>283</v>
      </c>
      <c r="EG1" s="406" t="s">
        <v>284</v>
      </c>
      <c r="EH1" s="405" t="s">
        <v>285</v>
      </c>
      <c r="EI1" s="406" t="s">
        <v>286</v>
      </c>
      <c r="EJ1" s="406" t="s">
        <v>287</v>
      </c>
      <c r="EK1" s="406" t="s">
        <v>288</v>
      </c>
      <c r="EL1" s="406" t="s">
        <v>289</v>
      </c>
      <c r="EM1" s="406" t="s">
        <v>290</v>
      </c>
      <c r="EN1" s="406" t="s">
        <v>291</v>
      </c>
      <c r="EO1" s="406" t="s">
        <v>292</v>
      </c>
      <c r="EP1" s="406" t="s">
        <v>293</v>
      </c>
      <c r="EQ1" s="406" t="s">
        <v>294</v>
      </c>
      <c r="ER1" s="406" t="s">
        <v>295</v>
      </c>
      <c r="ES1" s="406" t="s">
        <v>296</v>
      </c>
      <c r="ET1" s="406" t="s">
        <v>297</v>
      </c>
      <c r="EU1" s="406" t="s">
        <v>298</v>
      </c>
      <c r="EV1" s="406" t="s">
        <v>299</v>
      </c>
      <c r="EW1" s="405" t="s">
        <v>300</v>
      </c>
      <c r="EX1" s="406" t="s">
        <v>301</v>
      </c>
      <c r="EY1" s="406" t="s">
        <v>302</v>
      </c>
      <c r="EZ1" s="406" t="s">
        <v>303</v>
      </c>
      <c r="FA1" s="406" t="s">
        <v>304</v>
      </c>
      <c r="FB1" s="406" t="s">
        <v>305</v>
      </c>
      <c r="FC1" s="406" t="s">
        <v>306</v>
      </c>
      <c r="FD1" s="406" t="s">
        <v>307</v>
      </c>
      <c r="FE1" s="406" t="s">
        <v>308</v>
      </c>
      <c r="FF1" s="406" t="s">
        <v>309</v>
      </c>
      <c r="FG1" s="406" t="s">
        <v>310</v>
      </c>
      <c r="FH1" s="406" t="s">
        <v>311</v>
      </c>
      <c r="FI1" s="406" t="s">
        <v>312</v>
      </c>
      <c r="FJ1" s="406" t="s">
        <v>313</v>
      </c>
      <c r="FK1" s="406" t="s">
        <v>314</v>
      </c>
      <c r="FL1" s="406" t="s">
        <v>315</v>
      </c>
      <c r="FM1" s="406" t="s">
        <v>316</v>
      </c>
      <c r="FN1" s="406" t="s">
        <v>317</v>
      </c>
      <c r="FO1" s="406" t="s">
        <v>318</v>
      </c>
      <c r="FP1" s="406" t="s">
        <v>319</v>
      </c>
      <c r="FQ1" s="406" t="s">
        <v>320</v>
      </c>
      <c r="FR1" s="406" t="s">
        <v>321</v>
      </c>
      <c r="FS1" s="406" t="s">
        <v>322</v>
      </c>
      <c r="FT1" s="406" t="s">
        <v>323</v>
      </c>
      <c r="FU1" s="406" t="s">
        <v>324</v>
      </c>
      <c r="FV1" s="406" t="s">
        <v>325</v>
      </c>
      <c r="FW1" s="405" t="s">
        <v>326</v>
      </c>
      <c r="FX1" s="405" t="s">
        <v>327</v>
      </c>
      <c r="FY1" s="406" t="s">
        <v>328</v>
      </c>
      <c r="FZ1" s="406" t="s">
        <v>329</v>
      </c>
      <c r="GA1" s="406" t="s">
        <v>330</v>
      </c>
      <c r="GB1" s="406" t="s">
        <v>331</v>
      </c>
      <c r="GC1" s="406" t="s">
        <v>332</v>
      </c>
      <c r="GD1" s="406" t="s">
        <v>333</v>
      </c>
      <c r="GE1" s="406" t="s">
        <v>334</v>
      </c>
      <c r="GF1" s="405" t="s">
        <v>335</v>
      </c>
      <c r="GG1" s="406" t="s">
        <v>336</v>
      </c>
      <c r="GH1" s="406" t="s">
        <v>337</v>
      </c>
      <c r="GI1" s="406" t="s">
        <v>338</v>
      </c>
      <c r="GJ1" s="406" t="s">
        <v>339</v>
      </c>
      <c r="GK1" s="406" t="s">
        <v>340</v>
      </c>
      <c r="GL1" s="406" t="s">
        <v>341</v>
      </c>
      <c r="GM1" s="406" t="s">
        <v>342</v>
      </c>
      <c r="GN1" s="405" t="s">
        <v>343</v>
      </c>
      <c r="GO1" s="406" t="s">
        <v>344</v>
      </c>
      <c r="GP1" s="406" t="s">
        <v>345</v>
      </c>
      <c r="GQ1" s="406" t="s">
        <v>346</v>
      </c>
      <c r="GR1" s="406" t="s">
        <v>347</v>
      </c>
      <c r="GS1" s="406" t="s">
        <v>348</v>
      </c>
      <c r="GT1" s="406" t="s">
        <v>349</v>
      </c>
      <c r="GU1" s="405" t="s">
        <v>350</v>
      </c>
      <c r="GV1" s="406" t="s">
        <v>351</v>
      </c>
      <c r="GW1" s="406" t="s">
        <v>352</v>
      </c>
      <c r="GX1" s="406" t="s">
        <v>353</v>
      </c>
      <c r="GY1" s="406" t="s">
        <v>354</v>
      </c>
      <c r="GZ1" s="406" t="s">
        <v>355</v>
      </c>
      <c r="HA1" s="406" t="s">
        <v>356</v>
      </c>
      <c r="HB1" s="406" t="s">
        <v>357</v>
      </c>
      <c r="HC1" s="407" t="s">
        <v>358</v>
      </c>
      <c r="HD1" s="405" t="s">
        <v>359</v>
      </c>
      <c r="HE1" s="406" t="s">
        <v>360</v>
      </c>
      <c r="HF1" s="406" t="s">
        <v>361</v>
      </c>
      <c r="HG1" s="406" t="s">
        <v>362</v>
      </c>
      <c r="HH1" s="406" t="s">
        <v>363</v>
      </c>
      <c r="HI1" s="406" t="s">
        <v>364</v>
      </c>
      <c r="HJ1" s="406" t="s">
        <v>365</v>
      </c>
      <c r="HK1" s="406" t="s">
        <v>366</v>
      </c>
      <c r="HL1" s="406" t="s">
        <v>367</v>
      </c>
      <c r="HM1" s="406" t="s">
        <v>368</v>
      </c>
      <c r="HN1" s="406" t="s">
        <v>369</v>
      </c>
      <c r="HO1" s="406" t="s">
        <v>370</v>
      </c>
      <c r="HP1" s="405" t="s">
        <v>371</v>
      </c>
      <c r="HQ1" s="406" t="s">
        <v>372</v>
      </c>
      <c r="HR1" s="406" t="s">
        <v>373</v>
      </c>
      <c r="HS1" s="406" t="s">
        <v>374</v>
      </c>
      <c r="HT1" s="406" t="s">
        <v>375</v>
      </c>
      <c r="HU1" s="406" t="s">
        <v>376</v>
      </c>
      <c r="HV1" s="406" t="s">
        <v>377</v>
      </c>
      <c r="HW1" s="406" t="s">
        <v>378</v>
      </c>
      <c r="HX1" s="405" t="s">
        <v>379</v>
      </c>
      <c r="HY1" s="406" t="s">
        <v>380</v>
      </c>
      <c r="HZ1" s="406" t="s">
        <v>381</v>
      </c>
      <c r="IA1" s="406" t="s">
        <v>382</v>
      </c>
      <c r="IB1" s="406" t="s">
        <v>383</v>
      </c>
      <c r="IC1" s="406" t="s">
        <v>384</v>
      </c>
      <c r="ID1" s="406" t="s">
        <v>385</v>
      </c>
      <c r="IE1" s="406" t="s">
        <v>386</v>
      </c>
      <c r="IF1" s="406" t="s">
        <v>387</v>
      </c>
      <c r="IG1" s="406" t="s">
        <v>388</v>
      </c>
      <c r="IH1" s="406" t="s">
        <v>389</v>
      </c>
      <c r="II1" s="406" t="s">
        <v>390</v>
      </c>
      <c r="IJ1" s="406" t="s">
        <v>391</v>
      </c>
      <c r="IK1" s="406" t="s">
        <v>392</v>
      </c>
      <c r="IL1" s="406" t="s">
        <v>393</v>
      </c>
      <c r="IM1" s="406" t="s">
        <v>394</v>
      </c>
      <c r="IN1" s="406" t="s">
        <v>395</v>
      </c>
      <c r="IO1" s="405" t="s">
        <v>396</v>
      </c>
      <c r="IP1" s="406" t="s">
        <v>397</v>
      </c>
      <c r="IQ1" s="406" t="s">
        <v>398</v>
      </c>
      <c r="IR1" s="406" t="s">
        <v>399</v>
      </c>
      <c r="IS1" s="406" t="s">
        <v>400</v>
      </c>
      <c r="IT1" s="406" t="s">
        <v>401</v>
      </c>
      <c r="IU1" s="406" t="s">
        <v>402</v>
      </c>
      <c r="IV1" s="405" t="s">
        <v>403</v>
      </c>
      <c r="IW1" s="406" t="s">
        <v>404</v>
      </c>
      <c r="IX1" s="406" t="s">
        <v>405</v>
      </c>
      <c r="IY1" s="406" t="s">
        <v>406</v>
      </c>
      <c r="IZ1" s="406" t="s">
        <v>407</v>
      </c>
      <c r="JA1" s="406" t="s">
        <v>408</v>
      </c>
      <c r="JB1" s="406" t="s">
        <v>409</v>
      </c>
      <c r="JC1" s="406" t="s">
        <v>410</v>
      </c>
      <c r="JD1" s="406" t="s">
        <v>411</v>
      </c>
      <c r="JE1" s="406" t="s">
        <v>412</v>
      </c>
      <c r="JF1" s="406" t="s">
        <v>413</v>
      </c>
      <c r="JG1" s="406" t="s">
        <v>414</v>
      </c>
      <c r="JH1" s="406" t="s">
        <v>415</v>
      </c>
      <c r="JI1" s="406" t="s">
        <v>416</v>
      </c>
      <c r="JJ1" s="406" t="s">
        <v>417</v>
      </c>
      <c r="JK1" s="406" t="s">
        <v>418</v>
      </c>
      <c r="JL1" s="406" t="s">
        <v>419</v>
      </c>
      <c r="JM1" s="406" t="s">
        <v>420</v>
      </c>
      <c r="JN1" s="406" t="s">
        <v>421</v>
      </c>
      <c r="JO1" s="406" t="s">
        <v>422</v>
      </c>
      <c r="JP1" s="406" t="s">
        <v>423</v>
      </c>
      <c r="JQ1" s="406" t="s">
        <v>424</v>
      </c>
      <c r="JR1" s="406" t="s">
        <v>425</v>
      </c>
      <c r="JS1" s="406" t="s">
        <v>426</v>
      </c>
      <c r="JT1" s="406" t="s">
        <v>427</v>
      </c>
      <c r="JU1" s="406" t="s">
        <v>428</v>
      </c>
      <c r="JV1" s="406" t="s">
        <v>429</v>
      </c>
      <c r="JW1" s="406" t="s">
        <v>430</v>
      </c>
      <c r="JX1" s="406" t="s">
        <v>431</v>
      </c>
      <c r="JY1" s="406" t="s">
        <v>432</v>
      </c>
      <c r="JZ1" s="406" t="s">
        <v>433</v>
      </c>
      <c r="KA1" s="406" t="s">
        <v>434</v>
      </c>
      <c r="KB1" s="406" t="s">
        <v>435</v>
      </c>
      <c r="KC1" s="406" t="s">
        <v>436</v>
      </c>
      <c r="KD1" s="406" t="s">
        <v>437</v>
      </c>
      <c r="KE1" s="406" t="s">
        <v>438</v>
      </c>
      <c r="KF1" s="406" t="s">
        <v>439</v>
      </c>
      <c r="KG1" s="406" t="s">
        <v>440</v>
      </c>
      <c r="KH1" s="406" t="s">
        <v>441</v>
      </c>
      <c r="KI1" s="406" t="s">
        <v>442</v>
      </c>
      <c r="KJ1" s="406" t="s">
        <v>443</v>
      </c>
      <c r="KK1" s="406" t="s">
        <v>444</v>
      </c>
      <c r="KL1" s="406" t="s">
        <v>445</v>
      </c>
      <c r="KM1" s="406" t="s">
        <v>446</v>
      </c>
      <c r="KN1" s="406" t="s">
        <v>447</v>
      </c>
      <c r="KO1" s="405" t="s">
        <v>448</v>
      </c>
      <c r="KP1" s="406" t="s">
        <v>449</v>
      </c>
      <c r="KQ1" s="406" t="s">
        <v>450</v>
      </c>
      <c r="KR1" s="406" t="s">
        <v>451</v>
      </c>
      <c r="KS1" s="406" t="s">
        <v>452</v>
      </c>
      <c r="KT1" s="406" t="s">
        <v>453</v>
      </c>
      <c r="KU1" s="406" t="s">
        <v>454</v>
      </c>
      <c r="KV1" s="406" t="s">
        <v>455</v>
      </c>
      <c r="KW1" s="406" t="s">
        <v>456</v>
      </c>
      <c r="KX1" s="406" t="s">
        <v>457</v>
      </c>
      <c r="KY1" s="406" t="s">
        <v>458</v>
      </c>
      <c r="KZ1" s="406" t="s">
        <v>459</v>
      </c>
      <c r="LA1" s="406" t="s">
        <v>460</v>
      </c>
      <c r="LB1" s="406" t="s">
        <v>461</v>
      </c>
      <c r="LC1" s="406" t="s">
        <v>462</v>
      </c>
      <c r="LD1" s="407" t="s">
        <v>463</v>
      </c>
      <c r="LE1" s="405" t="s">
        <v>464</v>
      </c>
      <c r="LF1" s="406" t="s">
        <v>465</v>
      </c>
      <c r="LG1" s="406" t="s">
        <v>520</v>
      </c>
      <c r="LH1" s="406" t="s">
        <v>521</v>
      </c>
      <c r="LI1" s="406" t="s">
        <v>522</v>
      </c>
      <c r="LJ1" s="406" t="s">
        <v>523</v>
      </c>
      <c r="LK1" s="406" t="s">
        <v>524</v>
      </c>
      <c r="LL1" s="406" t="s">
        <v>525</v>
      </c>
      <c r="LM1" s="406" t="s">
        <v>526</v>
      </c>
      <c r="LN1" s="406" t="s">
        <v>527</v>
      </c>
      <c r="LO1" s="406" t="s">
        <v>528</v>
      </c>
      <c r="LP1" s="406" t="s">
        <v>466</v>
      </c>
      <c r="LQ1" s="406" t="s">
        <v>529</v>
      </c>
      <c r="LR1" s="406" t="s">
        <v>530</v>
      </c>
      <c r="LS1" s="406" t="s">
        <v>531</v>
      </c>
      <c r="LT1" s="406" t="s">
        <v>532</v>
      </c>
      <c r="LU1" s="406" t="s">
        <v>533</v>
      </c>
      <c r="LV1" s="405" t="s">
        <v>467</v>
      </c>
      <c r="LW1" s="406" t="s">
        <v>468</v>
      </c>
      <c r="LX1" s="406" t="s">
        <v>469</v>
      </c>
      <c r="LY1" s="406" t="s">
        <v>470</v>
      </c>
      <c r="LZ1" s="406" t="s">
        <v>471</v>
      </c>
      <c r="MA1" s="406" t="s">
        <v>472</v>
      </c>
      <c r="MB1" s="406" t="s">
        <v>473</v>
      </c>
      <c r="MC1" s="406" t="s">
        <v>474</v>
      </c>
      <c r="MD1" s="406" t="s">
        <v>475</v>
      </c>
      <c r="ME1" s="406" t="s">
        <v>476</v>
      </c>
      <c r="MF1" s="406" t="s">
        <v>477</v>
      </c>
      <c r="MG1" s="406" t="s">
        <v>478</v>
      </c>
      <c r="MH1" s="406" t="s">
        <v>479</v>
      </c>
      <c r="MI1" s="406" t="s">
        <v>480</v>
      </c>
      <c r="MJ1" s="406" t="s">
        <v>481</v>
      </c>
      <c r="MK1" s="406" t="s">
        <v>482</v>
      </c>
      <c r="ML1" s="406" t="s">
        <v>483</v>
      </c>
      <c r="MM1" s="406" t="s">
        <v>484</v>
      </c>
      <c r="MN1" s="406" t="s">
        <v>485</v>
      </c>
      <c r="MO1" s="406" t="s">
        <v>486</v>
      </c>
      <c r="MP1" s="406" t="s">
        <v>487</v>
      </c>
      <c r="MQ1" s="406" t="s">
        <v>488</v>
      </c>
      <c r="MR1" s="406" t="s">
        <v>489</v>
      </c>
      <c r="MS1" s="406" t="s">
        <v>490</v>
      </c>
      <c r="MT1" s="406" t="s">
        <v>491</v>
      </c>
      <c r="MU1" s="406" t="s">
        <v>492</v>
      </c>
      <c r="MV1" s="406" t="s">
        <v>493</v>
      </c>
      <c r="MW1" s="406" t="s">
        <v>494</v>
      </c>
      <c r="MX1" s="406" t="s">
        <v>495</v>
      </c>
      <c r="MY1" s="406" t="s">
        <v>496</v>
      </c>
      <c r="MZ1" s="406" t="s">
        <v>497</v>
      </c>
      <c r="NA1" s="406" t="s">
        <v>498</v>
      </c>
      <c r="NB1" s="406" t="s">
        <v>499</v>
      </c>
      <c r="NC1" s="406" t="s">
        <v>500</v>
      </c>
      <c r="ND1" s="406" t="s">
        <v>501</v>
      </c>
      <c r="NE1" s="406" t="s">
        <v>502</v>
      </c>
      <c r="NF1" s="406" t="s">
        <v>503</v>
      </c>
      <c r="NG1" s="406" t="s">
        <v>504</v>
      </c>
      <c r="NH1" s="405" t="s">
        <v>505</v>
      </c>
      <c r="NI1" s="406" t="s">
        <v>506</v>
      </c>
      <c r="NJ1" s="406" t="s">
        <v>507</v>
      </c>
      <c r="NK1" s="406" t="s">
        <v>508</v>
      </c>
      <c r="NL1" s="406" t="s">
        <v>509</v>
      </c>
      <c r="NM1" s="406" t="s">
        <v>510</v>
      </c>
      <c r="NN1" s="405" t="s">
        <v>511</v>
      </c>
      <c r="NO1" s="406" t="s">
        <v>512</v>
      </c>
      <c r="NP1" s="406" t="s">
        <v>513</v>
      </c>
      <c r="NQ1" s="406" t="s">
        <v>514</v>
      </c>
      <c r="NR1" s="406" t="s">
        <v>515</v>
      </c>
      <c r="NS1" s="406" t="s">
        <v>516</v>
      </c>
      <c r="NT1" s="406" t="s">
        <v>517</v>
      </c>
      <c r="NU1" s="406" t="s">
        <v>518</v>
      </c>
      <c r="NV1" s="407" t="s">
        <v>534</v>
      </c>
      <c r="NW1" s="405" t="s">
        <v>535</v>
      </c>
      <c r="NX1" s="406" t="s">
        <v>536</v>
      </c>
      <c r="NY1" s="406" t="s">
        <v>537</v>
      </c>
      <c r="NZ1" s="406" t="s">
        <v>538</v>
      </c>
      <c r="OA1" s="406" t="s">
        <v>539</v>
      </c>
      <c r="OB1" s="406" t="s">
        <v>540</v>
      </c>
      <c r="OC1" s="406" t="s">
        <v>541</v>
      </c>
      <c r="OD1" s="406" t="s">
        <v>542</v>
      </c>
      <c r="OE1" s="406" t="s">
        <v>543</v>
      </c>
      <c r="OF1" s="406" t="s">
        <v>544</v>
      </c>
      <c r="OG1" s="406" t="s">
        <v>545</v>
      </c>
      <c r="OH1" s="406" t="s">
        <v>546</v>
      </c>
      <c r="OI1" s="406" t="s">
        <v>547</v>
      </c>
      <c r="OJ1" s="406" t="s">
        <v>548</v>
      </c>
      <c r="OK1" s="406" t="s">
        <v>549</v>
      </c>
      <c r="OL1" s="406" t="s">
        <v>550</v>
      </c>
      <c r="OM1" s="406" t="s">
        <v>551</v>
      </c>
      <c r="ON1" s="406" t="s">
        <v>552</v>
      </c>
      <c r="OO1" s="406" t="s">
        <v>553</v>
      </c>
      <c r="OP1" s="406" t="s">
        <v>554</v>
      </c>
      <c r="OQ1" s="406" t="s">
        <v>555</v>
      </c>
      <c r="OR1" s="406" t="s">
        <v>556</v>
      </c>
      <c r="OS1" s="406" t="s">
        <v>557</v>
      </c>
      <c r="OT1" s="406" t="s">
        <v>558</v>
      </c>
      <c r="OU1" s="406" t="s">
        <v>559</v>
      </c>
      <c r="OV1" s="406" t="s">
        <v>560</v>
      </c>
      <c r="OW1" s="406" t="s">
        <v>561</v>
      </c>
      <c r="OX1" s="406" t="s">
        <v>562</v>
      </c>
      <c r="OY1" s="406" t="s">
        <v>563</v>
      </c>
      <c r="OZ1" s="406" t="s">
        <v>564</v>
      </c>
      <c r="PA1" s="406" t="s">
        <v>565</v>
      </c>
      <c r="PB1" s="406" t="s">
        <v>566</v>
      </c>
      <c r="PC1" s="406" t="s">
        <v>567</v>
      </c>
      <c r="PD1" s="406" t="s">
        <v>568</v>
      </c>
      <c r="PE1" s="406" t="s">
        <v>569</v>
      </c>
      <c r="PF1" s="406" t="s">
        <v>570</v>
      </c>
      <c r="PG1" s="406" t="s">
        <v>571</v>
      </c>
      <c r="PH1" s="406" t="s">
        <v>572</v>
      </c>
      <c r="PI1" s="406" t="s">
        <v>573</v>
      </c>
      <c r="PJ1" s="406" t="s">
        <v>574</v>
      </c>
      <c r="PK1" s="406" t="s">
        <v>575</v>
      </c>
      <c r="PL1" s="406" t="s">
        <v>576</v>
      </c>
      <c r="PM1" s="406" t="s">
        <v>577</v>
      </c>
      <c r="PN1" s="406" t="s">
        <v>578</v>
      </c>
      <c r="PO1" s="406" t="s">
        <v>579</v>
      </c>
      <c r="PP1" s="406" t="s">
        <v>580</v>
      </c>
      <c r="PQ1" s="406" t="s">
        <v>581</v>
      </c>
      <c r="PR1" s="406" t="s">
        <v>582</v>
      </c>
      <c r="PS1" s="406" t="s">
        <v>583</v>
      </c>
      <c r="PT1" s="406" t="s">
        <v>584</v>
      </c>
      <c r="PU1" s="406" t="s">
        <v>585</v>
      </c>
      <c r="PV1" s="406" t="s">
        <v>586</v>
      </c>
      <c r="PW1" s="406" t="s">
        <v>587</v>
      </c>
      <c r="PX1" s="406" t="s">
        <v>588</v>
      </c>
      <c r="PY1" s="406" t="s">
        <v>589</v>
      </c>
      <c r="PZ1" s="406" t="s">
        <v>590</v>
      </c>
      <c r="QA1" s="406" t="s">
        <v>591</v>
      </c>
      <c r="QB1" s="406" t="s">
        <v>592</v>
      </c>
      <c r="QC1" s="406" t="s">
        <v>593</v>
      </c>
      <c r="QD1" s="406" t="s">
        <v>594</v>
      </c>
      <c r="QE1" s="406" t="s">
        <v>595</v>
      </c>
      <c r="QF1" s="405" t="s">
        <v>596</v>
      </c>
      <c r="QG1" s="406" t="s">
        <v>597</v>
      </c>
      <c r="QH1" s="406" t="s">
        <v>598</v>
      </c>
      <c r="QI1" s="406" t="s">
        <v>599</v>
      </c>
      <c r="QJ1" s="406" t="s">
        <v>600</v>
      </c>
      <c r="QK1" s="406" t="s">
        <v>601</v>
      </c>
      <c r="QL1" s="406" t="s">
        <v>602</v>
      </c>
      <c r="QM1" s="406" t="s">
        <v>603</v>
      </c>
      <c r="QN1" s="405" t="s">
        <v>604</v>
      </c>
      <c r="QO1" s="406" t="s">
        <v>605</v>
      </c>
      <c r="QP1" s="406" t="s">
        <v>606</v>
      </c>
      <c r="QQ1" s="406" t="s">
        <v>621</v>
      </c>
      <c r="QR1" s="406" t="s">
        <v>622</v>
      </c>
      <c r="QS1" s="406" t="s">
        <v>623</v>
      </c>
      <c r="QT1" s="406" t="s">
        <v>624</v>
      </c>
      <c r="QU1" s="406" t="s">
        <v>625</v>
      </c>
      <c r="QV1" s="406" t="s">
        <v>626</v>
      </c>
      <c r="QW1" s="406" t="s">
        <v>627</v>
      </c>
      <c r="QX1" s="406" t="s">
        <v>628</v>
      </c>
      <c r="QY1" s="406" t="s">
        <v>629</v>
      </c>
      <c r="QZ1" s="406" t="s">
        <v>630</v>
      </c>
      <c r="RA1" s="406" t="s">
        <v>631</v>
      </c>
      <c r="RB1" s="406" t="s">
        <v>632</v>
      </c>
      <c r="RC1" s="406" t="s">
        <v>633</v>
      </c>
      <c r="RD1" s="406" t="s">
        <v>634</v>
      </c>
      <c r="RE1" s="406" t="s">
        <v>635</v>
      </c>
      <c r="RF1" s="405" t="s">
        <v>607</v>
      </c>
      <c r="RG1" s="406" t="s">
        <v>608</v>
      </c>
      <c r="RH1" s="406" t="s">
        <v>609</v>
      </c>
      <c r="RI1" s="406" t="s">
        <v>610</v>
      </c>
      <c r="RJ1" s="405" t="s">
        <v>611</v>
      </c>
      <c r="RK1" s="406" t="s">
        <v>612</v>
      </c>
      <c r="RL1" s="406" t="s">
        <v>613</v>
      </c>
      <c r="RM1" s="406" t="s">
        <v>614</v>
      </c>
      <c r="RN1" s="406" t="s">
        <v>615</v>
      </c>
      <c r="RO1" s="406" t="s">
        <v>616</v>
      </c>
      <c r="RP1" s="406" t="s">
        <v>617</v>
      </c>
      <c r="RQ1" s="406" t="s">
        <v>618</v>
      </c>
      <c r="RR1" s="406" t="s">
        <v>619</v>
      </c>
      <c r="RS1" s="406" t="s">
        <v>620</v>
      </c>
      <c r="RT1" s="407" t="s">
        <v>636</v>
      </c>
      <c r="RU1" s="405" t="s">
        <v>637</v>
      </c>
      <c r="RV1" s="406" t="s">
        <v>638</v>
      </c>
      <c r="RW1" s="406" t="s">
        <v>639</v>
      </c>
      <c r="RX1" s="406" t="s">
        <v>640</v>
      </c>
      <c r="RY1" s="406" t="s">
        <v>641</v>
      </c>
      <c r="RZ1" s="406" t="s">
        <v>642</v>
      </c>
      <c r="SA1" s="406" t="s">
        <v>643</v>
      </c>
      <c r="SB1" s="406" t="s">
        <v>644</v>
      </c>
      <c r="SC1" s="406" t="s">
        <v>645</v>
      </c>
      <c r="SD1" s="405" t="s">
        <v>646</v>
      </c>
      <c r="SE1" s="406" t="s">
        <v>647</v>
      </c>
      <c r="SF1" s="406" t="s">
        <v>648</v>
      </c>
      <c r="SG1" s="406" t="s">
        <v>649</v>
      </c>
      <c r="SH1" s="406" t="s">
        <v>650</v>
      </c>
      <c r="SI1" s="406" t="s">
        <v>651</v>
      </c>
      <c r="SJ1" s="406" t="s">
        <v>652</v>
      </c>
      <c r="SK1" s="406" t="s">
        <v>653</v>
      </c>
      <c r="SL1" s="406" t="s">
        <v>654</v>
      </c>
      <c r="SM1" s="406" t="s">
        <v>655</v>
      </c>
      <c r="SN1" s="406" t="s">
        <v>656</v>
      </c>
      <c r="SO1" s="406" t="s">
        <v>657</v>
      </c>
      <c r="SP1" s="406" t="s">
        <v>658</v>
      </c>
      <c r="SQ1" s="406" t="s">
        <v>659</v>
      </c>
      <c r="SR1" s="406" t="s">
        <v>660</v>
      </c>
      <c r="SS1" s="406" t="s">
        <v>661</v>
      </c>
      <c r="ST1" s="406" t="s">
        <v>662</v>
      </c>
      <c r="SU1" s="407" t="s">
        <v>663</v>
      </c>
      <c r="SV1" s="405" t="s">
        <v>664</v>
      </c>
      <c r="SW1" s="406" t="s">
        <v>665</v>
      </c>
      <c r="SX1" s="406" t="s">
        <v>666</v>
      </c>
      <c r="SY1" s="406" t="s">
        <v>667</v>
      </c>
      <c r="SZ1" s="406" t="s">
        <v>668</v>
      </c>
      <c r="TA1" s="406" t="s">
        <v>669</v>
      </c>
      <c r="TB1" s="406" t="s">
        <v>670</v>
      </c>
      <c r="TC1" s="406" t="s">
        <v>671</v>
      </c>
      <c r="TD1" s="406" t="s">
        <v>672</v>
      </c>
      <c r="TE1" s="406" t="s">
        <v>673</v>
      </c>
      <c r="TF1" s="406" t="s">
        <v>674</v>
      </c>
      <c r="TG1" s="406" t="s">
        <v>675</v>
      </c>
      <c r="TH1" s="406" t="s">
        <v>676</v>
      </c>
      <c r="TI1" s="406" t="s">
        <v>677</v>
      </c>
      <c r="TJ1" s="405" t="s">
        <v>678</v>
      </c>
      <c r="TK1" s="406" t="s">
        <v>679</v>
      </c>
      <c r="TL1" s="406" t="s">
        <v>680</v>
      </c>
      <c r="TM1" s="406" t="s">
        <v>681</v>
      </c>
      <c r="TN1" s="406" t="s">
        <v>682</v>
      </c>
      <c r="TO1" s="406" t="s">
        <v>683</v>
      </c>
      <c r="TP1" s="406" t="s">
        <v>684</v>
      </c>
      <c r="TQ1" s="406" t="s">
        <v>685</v>
      </c>
      <c r="TR1" s="406" t="s">
        <v>686</v>
      </c>
      <c r="TS1" s="406" t="s">
        <v>687</v>
      </c>
      <c r="TT1" s="406" t="s">
        <v>688</v>
      </c>
      <c r="TU1" s="406" t="s">
        <v>689</v>
      </c>
      <c r="TV1" s="406" t="s">
        <v>690</v>
      </c>
      <c r="TW1" s="406" t="s">
        <v>691</v>
      </c>
      <c r="TX1" s="406" t="s">
        <v>692</v>
      </c>
      <c r="TY1" s="406" t="s">
        <v>693</v>
      </c>
      <c r="TZ1" s="406" t="s">
        <v>694</v>
      </c>
      <c r="UA1" s="406" t="s">
        <v>695</v>
      </c>
      <c r="UB1" s="406" t="s">
        <v>696</v>
      </c>
      <c r="UC1" s="407" t="s">
        <v>697</v>
      </c>
      <c r="UD1" s="406" t="s">
        <v>698</v>
      </c>
      <c r="UE1" s="406" t="s">
        <v>699</v>
      </c>
      <c r="UF1" s="406" t="s">
        <v>700</v>
      </c>
      <c r="UG1" s="406" t="s">
        <v>701</v>
      </c>
      <c r="UH1" s="406" t="s">
        <v>702</v>
      </c>
      <c r="UI1" s="408"/>
    </row>
    <row r="2" spans="1:555" s="111" customFormat="1" ht="14.45" hidden="1" x14ac:dyDescent="0.3">
      <c r="A2" s="255" t="s">
        <v>49</v>
      </c>
      <c r="B2" s="255" t="s">
        <v>51</v>
      </c>
      <c r="C2" s="255" t="s">
        <v>53</v>
      </c>
      <c r="D2" s="255" t="s">
        <v>57</v>
      </c>
      <c r="E2" s="255" t="s">
        <v>60</v>
      </c>
      <c r="F2" s="255" t="s">
        <v>63</v>
      </c>
      <c r="G2" s="256" t="s">
        <v>66</v>
      </c>
      <c r="H2" s="255" t="s">
        <v>718</v>
      </c>
      <c r="I2" s="255" t="s">
        <v>69</v>
      </c>
      <c r="J2" s="255" t="s">
        <v>72</v>
      </c>
      <c r="K2" s="255" t="s">
        <v>74</v>
      </c>
      <c r="L2" s="255" t="s">
        <v>75</v>
      </c>
      <c r="M2" s="255" t="s">
        <v>78</v>
      </c>
      <c r="N2" s="255" t="s">
        <v>79</v>
      </c>
      <c r="O2" s="255" t="s">
        <v>80</v>
      </c>
      <c r="P2" s="255" t="s">
        <v>81</v>
      </c>
      <c r="Q2" s="255" t="s">
        <v>82</v>
      </c>
      <c r="R2" s="250" t="str">
        <f>+Presupuesto!D11</f>
        <v>Recurrente</v>
      </c>
      <c r="S2" s="250" t="str">
        <f>+Presupuesto!E11</f>
        <v>Programa / Proyecto 2017</v>
      </c>
      <c r="T2" s="255"/>
      <c r="U2" s="255" t="s">
        <v>719</v>
      </c>
      <c r="V2" s="255" t="s">
        <v>720</v>
      </c>
      <c r="W2" s="255" t="s">
        <v>721</v>
      </c>
      <c r="X2" s="255" t="s">
        <v>723</v>
      </c>
      <c r="Y2" s="255" t="s">
        <v>724</v>
      </c>
      <c r="Z2" s="255" t="s">
        <v>725</v>
      </c>
      <c r="AA2" s="255" t="s">
        <v>727</v>
      </c>
      <c r="AB2" s="255" t="s">
        <v>728</v>
      </c>
      <c r="AC2" s="255" t="s">
        <v>729</v>
      </c>
      <c r="AD2" s="255" t="s">
        <v>731</v>
      </c>
      <c r="AE2" s="255" t="s">
        <v>732</v>
      </c>
      <c r="AF2" s="255" t="s">
        <v>733</v>
      </c>
      <c r="AG2" s="255"/>
      <c r="AH2" s="245" t="s">
        <v>1265</v>
      </c>
      <c r="AI2" s="245" t="s">
        <v>1266</v>
      </c>
      <c r="AJ2" s="245" t="s">
        <v>1267</v>
      </c>
      <c r="AK2" s="245" t="s">
        <v>1268</v>
      </c>
      <c r="AL2" s="245" t="s">
        <v>1269</v>
      </c>
      <c r="AM2" s="245" t="s">
        <v>1270</v>
      </c>
      <c r="AN2" s="245" t="s">
        <v>1271</v>
      </c>
      <c r="AO2" s="245" t="s">
        <v>1272</v>
      </c>
      <c r="AP2" s="245" t="s">
        <v>1273</v>
      </c>
      <c r="AQ2" s="245" t="s">
        <v>1274</v>
      </c>
      <c r="AR2" s="245" t="s">
        <v>1275</v>
      </c>
      <c r="AS2" s="245" t="s">
        <v>1276</v>
      </c>
      <c r="AT2" s="245" t="s">
        <v>1277</v>
      </c>
      <c r="AU2" s="245" t="s">
        <v>1278</v>
      </c>
      <c r="AV2" s="245" t="s">
        <v>1279</v>
      </c>
      <c r="AW2" s="245" t="s">
        <v>1280</v>
      </c>
      <c r="AX2" s="245" t="s">
        <v>1281</v>
      </c>
      <c r="AY2" s="245" t="s">
        <v>1282</v>
      </c>
      <c r="AZ2" s="245" t="s">
        <v>1283</v>
      </c>
      <c r="BA2" s="245" t="s">
        <v>1284</v>
      </c>
      <c r="BB2" s="245" t="s">
        <v>1285</v>
      </c>
      <c r="BC2" s="245" t="s">
        <v>1286</v>
      </c>
      <c r="BD2" s="245" t="s">
        <v>1287</v>
      </c>
      <c r="BE2" s="245" t="s">
        <v>1288</v>
      </c>
      <c r="BF2" s="245" t="s">
        <v>1289</v>
      </c>
      <c r="BG2" s="245" t="s">
        <v>1290</v>
      </c>
      <c r="BH2" s="245" t="s">
        <v>1291</v>
      </c>
      <c r="BI2" s="245" t="s">
        <v>1292</v>
      </c>
      <c r="BJ2" s="245" t="s">
        <v>1293</v>
      </c>
      <c r="BK2" s="245" t="s">
        <v>1294</v>
      </c>
      <c r="BL2" s="245" t="s">
        <v>1295</v>
      </c>
      <c r="BM2" s="245" t="s">
        <v>1296</v>
      </c>
      <c r="BN2" s="245" t="s">
        <v>1297</v>
      </c>
      <c r="BO2" s="245" t="s">
        <v>1298</v>
      </c>
      <c r="BP2" s="245" t="s">
        <v>1299</v>
      </c>
      <c r="BQ2" s="245" t="s">
        <v>1300</v>
      </c>
      <c r="BR2" s="245" t="s">
        <v>1301</v>
      </c>
      <c r="BS2" s="245" t="s">
        <v>1302</v>
      </c>
      <c r="BT2" s="245" t="s">
        <v>1303</v>
      </c>
      <c r="BU2" s="245" t="s">
        <v>1304</v>
      </c>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c r="FX2" s="255"/>
      <c r="FY2" s="255"/>
      <c r="FZ2" s="255"/>
      <c r="GA2" s="255"/>
      <c r="GB2" s="255"/>
      <c r="GC2" s="255"/>
      <c r="GD2" s="255"/>
      <c r="GE2" s="255"/>
      <c r="GF2" s="255"/>
      <c r="GG2" s="255"/>
      <c r="GH2" s="255"/>
      <c r="GI2" s="255"/>
      <c r="GJ2" s="255"/>
      <c r="GK2" s="255"/>
      <c r="GL2" s="255"/>
      <c r="GM2" s="255"/>
      <c r="GN2" s="255"/>
      <c r="GO2" s="255"/>
      <c r="GP2" s="255"/>
      <c r="GQ2" s="255"/>
      <c r="GR2" s="255"/>
      <c r="GS2" s="255"/>
      <c r="GT2" s="255"/>
      <c r="GU2" s="255"/>
      <c r="GV2" s="255"/>
      <c r="GW2" s="255"/>
      <c r="GX2" s="255"/>
      <c r="GY2" s="255"/>
      <c r="GZ2" s="255"/>
      <c r="HA2" s="255"/>
      <c r="HB2" s="255"/>
      <c r="HC2" s="255"/>
      <c r="HD2" s="255"/>
      <c r="HE2" s="255"/>
      <c r="HF2" s="255"/>
      <c r="HG2" s="255"/>
      <c r="HH2" s="255"/>
      <c r="HI2" s="255"/>
      <c r="HJ2" s="255"/>
      <c r="HK2" s="255"/>
      <c r="HL2" s="255"/>
      <c r="HM2" s="255"/>
      <c r="HN2" s="255"/>
      <c r="HO2" s="255"/>
      <c r="HP2" s="255"/>
      <c r="HQ2" s="255"/>
      <c r="HR2" s="255"/>
      <c r="HS2" s="255"/>
      <c r="HT2" s="255"/>
      <c r="HU2" s="255"/>
      <c r="HV2" s="255"/>
      <c r="HW2" s="255"/>
      <c r="HX2" s="255"/>
      <c r="HY2" s="255"/>
      <c r="HZ2" s="255"/>
      <c r="IA2" s="255"/>
      <c r="IB2" s="255"/>
      <c r="IC2" s="255"/>
      <c r="ID2" s="255"/>
      <c r="IE2" s="255"/>
      <c r="IF2" s="255"/>
      <c r="IG2" s="255"/>
      <c r="IH2" s="255"/>
      <c r="II2" s="255"/>
      <c r="IJ2" s="255"/>
      <c r="IK2" s="255"/>
      <c r="IL2" s="255"/>
      <c r="IM2" s="255"/>
      <c r="IN2" s="255"/>
      <c r="IO2" s="255"/>
      <c r="IP2" s="255"/>
      <c r="IQ2" s="255"/>
      <c r="IR2" s="255"/>
      <c r="IS2" s="255"/>
      <c r="IT2" s="255"/>
      <c r="IU2" s="255"/>
      <c r="IV2" s="255"/>
      <c r="IW2" s="255"/>
      <c r="IX2" s="255"/>
      <c r="IY2" s="255"/>
      <c r="IZ2" s="255"/>
      <c r="JA2" s="255"/>
      <c r="JB2" s="255"/>
      <c r="JC2" s="255"/>
      <c r="JD2" s="255"/>
      <c r="JE2" s="255"/>
      <c r="JF2" s="255"/>
      <c r="JG2" s="255"/>
      <c r="JH2" s="255"/>
      <c r="JI2" s="255"/>
      <c r="JJ2" s="255"/>
      <c r="JK2" s="255"/>
      <c r="JL2" s="255"/>
      <c r="JM2" s="255"/>
      <c r="JN2" s="255"/>
      <c r="JO2" s="255"/>
      <c r="JP2" s="255"/>
      <c r="JQ2" s="255"/>
      <c r="JR2" s="255"/>
      <c r="JS2" s="255"/>
      <c r="JT2" s="255"/>
      <c r="JU2" s="255"/>
      <c r="JV2" s="255"/>
      <c r="JW2" s="255"/>
      <c r="JX2" s="255"/>
      <c r="JY2" s="255"/>
      <c r="JZ2" s="255"/>
      <c r="KA2" s="255"/>
      <c r="KB2" s="255"/>
      <c r="KC2" s="255"/>
      <c r="KD2" s="255"/>
      <c r="KE2" s="255"/>
      <c r="KF2" s="255"/>
      <c r="KG2" s="255"/>
      <c r="KH2" s="255"/>
      <c r="KI2" s="255"/>
      <c r="KJ2" s="255"/>
      <c r="KK2" s="255"/>
      <c r="KL2" s="255"/>
      <c r="KM2" s="255"/>
      <c r="KN2" s="255"/>
      <c r="KO2" s="255"/>
      <c r="KP2" s="255"/>
      <c r="KQ2" s="255"/>
      <c r="KR2" s="255"/>
      <c r="KS2" s="255"/>
      <c r="KT2" s="255"/>
      <c r="KU2" s="255"/>
      <c r="KV2" s="255"/>
      <c r="KW2" s="255"/>
      <c r="KX2" s="255"/>
      <c r="KY2" s="255"/>
      <c r="KZ2" s="255"/>
      <c r="LA2" s="255"/>
      <c r="LB2" s="255"/>
      <c r="LC2" s="255"/>
      <c r="LD2" s="255"/>
      <c r="LE2" s="255"/>
      <c r="LF2" s="255"/>
      <c r="LG2" s="255"/>
      <c r="LH2" s="255"/>
      <c r="LI2" s="255"/>
      <c r="LJ2" s="255"/>
      <c r="LK2" s="255"/>
      <c r="LL2" s="255"/>
      <c r="LM2" s="255"/>
      <c r="LN2" s="255"/>
      <c r="LO2" s="255"/>
      <c r="LP2" s="255"/>
      <c r="LQ2" s="255"/>
      <c r="LR2" s="255"/>
      <c r="LS2" s="255"/>
      <c r="LT2" s="255"/>
      <c r="LU2" s="255"/>
      <c r="LV2" s="255"/>
      <c r="LW2" s="255"/>
      <c r="LX2" s="255"/>
      <c r="LY2" s="255"/>
      <c r="LZ2" s="255"/>
      <c r="MA2" s="255"/>
      <c r="MB2" s="255"/>
      <c r="MC2" s="255"/>
      <c r="MD2" s="255"/>
      <c r="ME2" s="255"/>
      <c r="MF2" s="255"/>
      <c r="MG2" s="255"/>
      <c r="MH2" s="255"/>
      <c r="MI2" s="255"/>
      <c r="MJ2" s="255"/>
      <c r="MK2" s="255"/>
      <c r="ML2" s="255"/>
      <c r="MM2" s="255"/>
      <c r="MN2" s="255"/>
      <c r="MO2" s="255"/>
      <c r="MP2" s="255"/>
      <c r="MQ2" s="255"/>
      <c r="MR2" s="255"/>
      <c r="MS2" s="255"/>
      <c r="MT2" s="255"/>
      <c r="MU2" s="255"/>
      <c r="MV2" s="255"/>
      <c r="MW2" s="255"/>
      <c r="MX2" s="255"/>
      <c r="MY2" s="255"/>
      <c r="MZ2" s="255"/>
      <c r="NA2" s="255"/>
      <c r="NB2" s="255"/>
      <c r="NC2" s="255"/>
      <c r="ND2" s="255"/>
      <c r="NE2" s="255"/>
      <c r="NF2" s="255"/>
      <c r="NG2" s="255"/>
      <c r="NH2" s="255"/>
      <c r="NI2" s="255"/>
      <c r="NJ2" s="255"/>
      <c r="NK2" s="255"/>
      <c r="NL2" s="255"/>
      <c r="NM2" s="255"/>
      <c r="NN2" s="255"/>
      <c r="NO2" s="255"/>
      <c r="NP2" s="255"/>
      <c r="NQ2" s="255"/>
      <c r="NR2" s="255"/>
      <c r="NS2" s="255"/>
      <c r="NT2" s="255"/>
      <c r="NU2" s="255"/>
      <c r="NV2" s="255"/>
      <c r="NW2" s="255"/>
      <c r="NX2" s="255"/>
      <c r="NY2" s="255"/>
      <c r="NZ2" s="255"/>
      <c r="OA2" s="255"/>
      <c r="OB2" s="255"/>
      <c r="OC2" s="255"/>
      <c r="OD2" s="255"/>
      <c r="OE2" s="255"/>
      <c r="OF2" s="255"/>
      <c r="OG2" s="255"/>
      <c r="OH2" s="255"/>
      <c r="OI2" s="255"/>
      <c r="OJ2" s="255"/>
      <c r="OK2" s="255"/>
      <c r="OL2" s="255"/>
      <c r="OM2" s="255"/>
      <c r="ON2" s="255"/>
      <c r="OO2" s="255"/>
      <c r="OP2" s="255"/>
      <c r="OQ2" s="255"/>
      <c r="OR2" s="255"/>
      <c r="OS2" s="255"/>
      <c r="OT2" s="255"/>
      <c r="OU2" s="255"/>
      <c r="OV2" s="255"/>
      <c r="OW2" s="255"/>
      <c r="OX2" s="255"/>
      <c r="OY2" s="255"/>
      <c r="OZ2" s="255"/>
      <c r="PA2" s="255"/>
      <c r="PB2" s="255"/>
      <c r="PC2" s="255"/>
      <c r="PD2" s="255"/>
      <c r="PE2" s="255"/>
      <c r="PF2" s="255"/>
      <c r="PG2" s="255"/>
      <c r="PH2" s="255"/>
      <c r="PI2" s="255"/>
      <c r="PJ2" s="255"/>
      <c r="PK2" s="255"/>
      <c r="PL2" s="255"/>
      <c r="PM2" s="255"/>
      <c r="PN2" s="255"/>
      <c r="PO2" s="255"/>
      <c r="PP2" s="255"/>
      <c r="PQ2" s="255"/>
      <c r="PR2" s="255"/>
      <c r="PS2" s="255"/>
      <c r="PT2" s="255"/>
      <c r="PU2" s="255"/>
      <c r="PV2" s="255"/>
      <c r="PW2" s="255"/>
      <c r="PX2" s="255"/>
      <c r="PY2" s="255"/>
      <c r="PZ2" s="255"/>
      <c r="QA2" s="255"/>
      <c r="QB2" s="255"/>
      <c r="QC2" s="255"/>
      <c r="QD2" s="255"/>
      <c r="QE2" s="255"/>
      <c r="QF2" s="255"/>
      <c r="QG2" s="255"/>
      <c r="QH2" s="255"/>
      <c r="QI2" s="255"/>
      <c r="QJ2" s="255"/>
      <c r="QK2" s="255"/>
      <c r="QL2" s="255"/>
      <c r="QM2" s="255"/>
      <c r="QN2" s="255"/>
      <c r="QO2" s="255"/>
      <c r="QP2" s="255"/>
      <c r="QQ2" s="255"/>
      <c r="QR2" s="255"/>
      <c r="QS2" s="255"/>
      <c r="QT2" s="255"/>
      <c r="QU2" s="255"/>
      <c r="QV2" s="255"/>
      <c r="QW2" s="255"/>
      <c r="QX2" s="255"/>
      <c r="QY2" s="255"/>
      <c r="QZ2" s="255"/>
      <c r="RA2" s="255"/>
      <c r="RB2" s="255"/>
      <c r="RC2" s="255"/>
      <c r="RD2" s="255"/>
      <c r="RE2" s="255"/>
      <c r="RF2" s="255"/>
      <c r="RG2" s="255"/>
      <c r="RH2" s="255"/>
      <c r="RI2" s="255"/>
      <c r="RJ2" s="255"/>
      <c r="RK2" s="255"/>
      <c r="RL2" s="255"/>
      <c r="RM2" s="255"/>
      <c r="RN2" s="255"/>
      <c r="RO2" s="255"/>
      <c r="RP2" s="255"/>
      <c r="RQ2" s="255"/>
      <c r="RR2" s="255"/>
      <c r="RS2" s="255"/>
      <c r="RT2" s="255"/>
      <c r="RU2" s="255"/>
      <c r="RV2" s="255"/>
      <c r="RW2" s="255"/>
      <c r="RX2" s="255"/>
      <c r="RY2" s="255"/>
      <c r="RZ2" s="255"/>
      <c r="SA2" s="255"/>
      <c r="SB2" s="255"/>
      <c r="SC2" s="255"/>
      <c r="SD2" s="255"/>
      <c r="SE2" s="255"/>
      <c r="SF2" s="255"/>
      <c r="SG2" s="255"/>
      <c r="SH2" s="255"/>
      <c r="SI2" s="255"/>
      <c r="SJ2" s="255"/>
      <c r="SK2" s="255"/>
      <c r="SL2" s="255"/>
      <c r="SM2" s="255"/>
      <c r="SN2" s="255"/>
      <c r="SO2" s="255"/>
      <c r="SP2" s="255"/>
      <c r="SQ2" s="255"/>
      <c r="SR2" s="255"/>
      <c r="SS2" s="255"/>
      <c r="ST2" s="255"/>
      <c r="SU2" s="255"/>
      <c r="SV2" s="255"/>
      <c r="SW2" s="255"/>
      <c r="SX2" s="255"/>
      <c r="SY2" s="255"/>
      <c r="SZ2" s="255"/>
      <c r="TA2" s="255"/>
      <c r="TB2" s="255"/>
      <c r="TC2" s="255"/>
      <c r="TD2" s="255"/>
      <c r="TE2" s="255"/>
      <c r="TF2" s="255"/>
      <c r="TG2" s="255"/>
      <c r="TH2" s="255"/>
      <c r="TI2" s="255"/>
      <c r="TJ2" s="255"/>
      <c r="TK2" s="255"/>
      <c r="TL2" s="255"/>
      <c r="TM2" s="255"/>
      <c r="TN2" s="255"/>
      <c r="TO2" s="255"/>
      <c r="TP2" s="255"/>
      <c r="TQ2" s="255"/>
      <c r="TR2" s="255"/>
      <c r="TS2" s="255"/>
      <c r="TT2" s="255"/>
      <c r="TU2" s="255"/>
      <c r="TV2" s="255"/>
      <c r="TW2" s="255"/>
      <c r="TX2" s="255"/>
      <c r="TY2" s="255"/>
      <c r="TZ2" s="255"/>
      <c r="UA2" s="255"/>
      <c r="UB2" s="255"/>
      <c r="UC2" s="255"/>
      <c r="UD2" s="255"/>
      <c r="UE2" s="255"/>
      <c r="UF2" s="255"/>
      <c r="UG2" s="255"/>
      <c r="UH2" s="255"/>
      <c r="UI2" s="255"/>
    </row>
    <row r="3" spans="1:555" ht="14.45" hidden="1" x14ac:dyDescent="0.3">
      <c r="A3" s="254"/>
      <c r="B3" s="254"/>
      <c r="C3" s="254"/>
      <c r="D3" s="254"/>
      <c r="E3" s="254"/>
      <c r="F3" s="254"/>
      <c r="G3" s="243"/>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46">
        <v>2500</v>
      </c>
      <c r="AI3" s="246">
        <v>1900</v>
      </c>
      <c r="AJ3" s="246">
        <v>1650</v>
      </c>
      <c r="AK3" s="246">
        <v>1580</v>
      </c>
      <c r="AL3" s="246">
        <v>2250</v>
      </c>
      <c r="AM3" s="246">
        <v>1650</v>
      </c>
      <c r="AN3" s="246">
        <v>1400</v>
      </c>
      <c r="AO3" s="247">
        <v>1340</v>
      </c>
      <c r="AP3" s="247">
        <v>2000</v>
      </c>
      <c r="AQ3" s="247">
        <v>1400</v>
      </c>
      <c r="AR3" s="247">
        <v>1150</v>
      </c>
      <c r="AS3" s="247">
        <v>1100</v>
      </c>
      <c r="AT3" s="247">
        <v>1750</v>
      </c>
      <c r="AU3" s="247">
        <v>1150</v>
      </c>
      <c r="AV3" s="247">
        <v>900</v>
      </c>
      <c r="AW3" s="247">
        <v>860</v>
      </c>
      <c r="AX3" s="247">
        <v>1200</v>
      </c>
      <c r="AY3" s="248">
        <v>900</v>
      </c>
      <c r="AZ3" s="248">
        <v>650</v>
      </c>
      <c r="BA3" s="248">
        <v>620</v>
      </c>
      <c r="BB3" s="246">
        <f>+'Cuadro Resumen'!C213</f>
        <v>5759.1495000000004</v>
      </c>
      <c r="BC3" s="246">
        <f>+'Cuadro Resumen'!D213</f>
        <v>5307.4515000000001</v>
      </c>
      <c r="BD3" s="246">
        <f>+'Cuadro Resumen'!E213</f>
        <v>6775.47</v>
      </c>
      <c r="BE3" s="246">
        <f>+'Cuadro Resumen'!F213</f>
        <v>6323.7719999999999</v>
      </c>
      <c r="BF3" s="246">
        <f>+'Cuadro Resumen'!C214</f>
        <v>5081.6025</v>
      </c>
      <c r="BG3" s="246">
        <f>+'Cuadro Resumen'!D214</f>
        <v>4629.9045000000006</v>
      </c>
      <c r="BH3" s="246">
        <f>+'Cuadro Resumen'!E214</f>
        <v>6097.9230000000007</v>
      </c>
      <c r="BI3" s="246">
        <f>+'Cuadro Resumen'!F214</f>
        <v>5646.2250000000004</v>
      </c>
      <c r="BJ3" s="247">
        <f>+'Cuadro Resumen'!C215</f>
        <v>4404.0555000000004</v>
      </c>
      <c r="BK3" s="247">
        <f>+'Cuadro Resumen'!D215</f>
        <v>4065.2820000000002</v>
      </c>
      <c r="BL3" s="247">
        <f>+'Cuadro Resumen'!E215</f>
        <v>5420.3760000000002</v>
      </c>
      <c r="BM3" s="247">
        <f>+'Cuadro Resumen'!F215</f>
        <v>4968.6779999999999</v>
      </c>
      <c r="BN3" s="247">
        <f>+'Cuadro Resumen'!C216</f>
        <v>3726.5085000000004</v>
      </c>
      <c r="BO3" s="247">
        <f>+'Cuadro Resumen'!D216</f>
        <v>3387.7350000000001</v>
      </c>
      <c r="BP3" s="247">
        <f>+'Cuadro Resumen'!E216</f>
        <v>4742.8290000000006</v>
      </c>
      <c r="BQ3" s="247">
        <f>+'Cuadro Resumen'!F216</f>
        <v>4404.0555000000004</v>
      </c>
      <c r="BR3" s="247">
        <f>+'Cuadro Resumen'!C217</f>
        <v>3274.8105</v>
      </c>
      <c r="BS3" s="247">
        <f>+'Cuadro Resumen'!D217</f>
        <v>3048.9615000000003</v>
      </c>
      <c r="BT3" s="247">
        <f>+'Cuadro Resumen'!E217</f>
        <v>4178.2065000000002</v>
      </c>
      <c r="BU3" s="247">
        <f>+'Cuadro Resumen'!F217</f>
        <v>3839.433</v>
      </c>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254"/>
      <c r="IA3" s="254"/>
      <c r="IB3" s="254"/>
      <c r="IC3" s="254"/>
      <c r="ID3" s="254"/>
      <c r="IE3" s="254"/>
      <c r="IF3" s="254"/>
      <c r="IG3" s="254"/>
      <c r="IH3" s="254"/>
      <c r="II3" s="254"/>
      <c r="IJ3" s="254"/>
      <c r="IK3" s="254"/>
      <c r="IL3" s="254"/>
      <c r="IM3" s="254"/>
      <c r="IN3" s="254"/>
      <c r="IO3" s="254"/>
      <c r="IP3" s="254"/>
      <c r="IQ3" s="254"/>
      <c r="IR3" s="254"/>
      <c r="IS3" s="254"/>
      <c r="IT3" s="254"/>
      <c r="IU3" s="254"/>
      <c r="IV3" s="254"/>
      <c r="IW3" s="254"/>
      <c r="IX3" s="254"/>
      <c r="IY3" s="254"/>
      <c r="IZ3" s="254"/>
      <c r="JA3" s="254"/>
      <c r="JB3" s="254"/>
      <c r="JC3" s="254"/>
      <c r="JD3" s="254"/>
      <c r="JE3" s="254"/>
      <c r="JF3" s="254"/>
      <c r="JG3" s="254"/>
      <c r="JH3" s="254"/>
      <c r="JI3" s="254"/>
      <c r="JJ3" s="254"/>
      <c r="JK3" s="254"/>
      <c r="JL3" s="254"/>
      <c r="JM3" s="254"/>
      <c r="JN3" s="254"/>
      <c r="JO3" s="254"/>
      <c r="JP3" s="254"/>
      <c r="JQ3" s="254"/>
      <c r="JR3" s="254"/>
      <c r="JS3" s="254"/>
      <c r="JT3" s="254"/>
      <c r="JU3" s="254"/>
      <c r="JV3" s="254"/>
      <c r="JW3" s="254"/>
      <c r="JX3" s="254"/>
      <c r="JY3" s="254"/>
      <c r="JZ3" s="254"/>
      <c r="KA3" s="254"/>
      <c r="KB3" s="254"/>
      <c r="KC3" s="254"/>
      <c r="KD3" s="254"/>
      <c r="KE3" s="254"/>
      <c r="KF3" s="254"/>
      <c r="KG3" s="254"/>
      <c r="KH3" s="254"/>
      <c r="KI3" s="254"/>
      <c r="KJ3" s="254"/>
      <c r="KK3" s="254"/>
      <c r="KL3" s="254"/>
      <c r="KM3" s="254"/>
      <c r="KN3" s="254"/>
      <c r="KO3" s="254"/>
      <c r="KP3" s="254"/>
      <c r="KQ3" s="254"/>
      <c r="KR3" s="254"/>
      <c r="KS3" s="254"/>
      <c r="KT3" s="254"/>
      <c r="KU3" s="254"/>
      <c r="KV3" s="254"/>
      <c r="KW3" s="254"/>
      <c r="KX3" s="254"/>
      <c r="KY3" s="254"/>
      <c r="KZ3" s="254"/>
      <c r="LA3" s="254"/>
      <c r="LB3" s="254"/>
      <c r="LC3" s="254"/>
      <c r="LD3" s="254"/>
      <c r="LE3" s="254"/>
      <c r="LF3" s="254"/>
      <c r="LG3" s="254"/>
      <c r="LH3" s="254"/>
      <c r="LI3" s="254"/>
      <c r="LJ3" s="254"/>
      <c r="LK3" s="254"/>
      <c r="LL3" s="254"/>
      <c r="LM3" s="254"/>
      <c r="LN3" s="254"/>
      <c r="LO3" s="254"/>
      <c r="LP3" s="254"/>
      <c r="LQ3" s="254"/>
      <c r="LR3" s="254"/>
      <c r="LS3" s="254"/>
      <c r="LT3" s="254"/>
      <c r="LU3" s="254"/>
      <c r="LV3" s="254"/>
      <c r="LW3" s="254"/>
      <c r="LX3" s="254"/>
      <c r="LY3" s="254"/>
      <c r="LZ3" s="254"/>
      <c r="MA3" s="254"/>
      <c r="MB3" s="254"/>
      <c r="MC3" s="254"/>
      <c r="MD3" s="254"/>
      <c r="ME3" s="254"/>
      <c r="MF3" s="254"/>
      <c r="MG3" s="254"/>
      <c r="MH3" s="254"/>
      <c r="MI3" s="254"/>
      <c r="MJ3" s="254"/>
      <c r="MK3" s="254"/>
      <c r="ML3" s="254"/>
      <c r="MM3" s="254"/>
      <c r="MN3" s="254"/>
      <c r="MO3" s="254"/>
      <c r="MP3" s="254"/>
      <c r="MQ3" s="254"/>
      <c r="MR3" s="254"/>
      <c r="MS3" s="254"/>
      <c r="MT3" s="254"/>
      <c r="MU3" s="254"/>
      <c r="MV3" s="254"/>
      <c r="MW3" s="254"/>
      <c r="MX3" s="254"/>
      <c r="MY3" s="254"/>
      <c r="MZ3" s="254"/>
      <c r="NA3" s="254"/>
      <c r="NB3" s="254"/>
      <c r="NC3" s="254"/>
      <c r="ND3" s="254"/>
      <c r="NE3" s="254"/>
      <c r="NF3" s="254"/>
      <c r="NG3" s="254"/>
      <c r="NH3" s="254"/>
      <c r="NI3" s="254"/>
      <c r="NJ3" s="254"/>
      <c r="NK3" s="254"/>
      <c r="NL3" s="254"/>
      <c r="NM3" s="254"/>
      <c r="NN3" s="254"/>
      <c r="NO3" s="254"/>
      <c r="NP3" s="254"/>
      <c r="NQ3" s="254"/>
      <c r="NR3" s="254"/>
      <c r="NS3" s="254"/>
      <c r="NT3" s="254"/>
      <c r="NU3" s="254"/>
      <c r="NV3" s="254"/>
      <c r="NW3" s="254"/>
      <c r="NX3" s="254"/>
      <c r="NY3" s="254"/>
      <c r="NZ3" s="254"/>
      <c r="OA3" s="254"/>
      <c r="OB3" s="254"/>
      <c r="OC3" s="254"/>
      <c r="OD3" s="254"/>
      <c r="OE3" s="254"/>
      <c r="OF3" s="254"/>
      <c r="OG3" s="254"/>
      <c r="OH3" s="254"/>
      <c r="OI3" s="254"/>
      <c r="OJ3" s="254"/>
      <c r="OK3" s="254"/>
      <c r="OL3" s="254"/>
      <c r="OM3" s="254"/>
      <c r="ON3" s="254"/>
      <c r="OO3" s="254"/>
      <c r="OP3" s="254"/>
      <c r="OQ3" s="254"/>
      <c r="OR3" s="254"/>
      <c r="OS3" s="254"/>
      <c r="OT3" s="254"/>
      <c r="OU3" s="254"/>
      <c r="OV3" s="254"/>
      <c r="OW3" s="254"/>
      <c r="OX3" s="254"/>
      <c r="OY3" s="254"/>
      <c r="OZ3" s="254"/>
      <c r="PA3" s="254"/>
      <c r="PB3" s="254"/>
      <c r="PC3" s="254"/>
      <c r="PD3" s="254"/>
      <c r="PE3" s="254"/>
      <c r="PF3" s="254"/>
      <c r="PG3" s="254"/>
      <c r="PH3" s="254"/>
      <c r="PI3" s="254"/>
      <c r="PJ3" s="254"/>
      <c r="PK3" s="254"/>
      <c r="PL3" s="254"/>
      <c r="PM3" s="254"/>
      <c r="PN3" s="254"/>
      <c r="PO3" s="254"/>
      <c r="PP3" s="254"/>
      <c r="PQ3" s="254"/>
      <c r="PR3" s="254"/>
      <c r="PS3" s="254"/>
      <c r="PT3" s="254"/>
      <c r="PU3" s="254"/>
      <c r="PV3" s="254"/>
      <c r="PW3" s="254"/>
      <c r="PX3" s="254"/>
      <c r="PY3" s="254"/>
      <c r="PZ3" s="254"/>
      <c r="QA3" s="254"/>
      <c r="QB3" s="254"/>
      <c r="QC3" s="254"/>
      <c r="QD3" s="254"/>
      <c r="QE3" s="254"/>
      <c r="QF3" s="254"/>
      <c r="QG3" s="254"/>
      <c r="QH3" s="254"/>
      <c r="QI3" s="254"/>
      <c r="QJ3" s="254"/>
      <c r="QK3" s="254"/>
      <c r="QL3" s="254"/>
      <c r="QM3" s="254"/>
      <c r="QN3" s="254"/>
      <c r="QO3" s="254"/>
      <c r="QP3" s="254"/>
      <c r="QQ3" s="254"/>
      <c r="QR3" s="254"/>
      <c r="QS3" s="254"/>
      <c r="QT3" s="254"/>
      <c r="QU3" s="254"/>
      <c r="QV3" s="254"/>
      <c r="QW3" s="254"/>
      <c r="QX3" s="254"/>
      <c r="QY3" s="254"/>
      <c r="QZ3" s="254"/>
      <c r="RA3" s="254"/>
      <c r="RB3" s="254"/>
      <c r="RC3" s="254"/>
      <c r="RD3" s="254"/>
      <c r="RE3" s="254"/>
      <c r="RF3" s="254"/>
      <c r="RG3" s="254"/>
      <c r="RH3" s="254"/>
      <c r="RI3" s="254"/>
      <c r="RJ3" s="254"/>
      <c r="RK3" s="254"/>
      <c r="RL3" s="254"/>
      <c r="RM3" s="254"/>
      <c r="RN3" s="254"/>
      <c r="RO3" s="254"/>
      <c r="RP3" s="254"/>
      <c r="RQ3" s="254"/>
      <c r="RR3" s="254"/>
      <c r="RS3" s="254"/>
      <c r="RT3" s="254"/>
      <c r="RU3" s="254"/>
      <c r="RV3" s="254"/>
      <c r="RW3" s="254"/>
      <c r="RX3" s="254"/>
      <c r="RY3" s="254"/>
      <c r="RZ3" s="254"/>
      <c r="SA3" s="254"/>
      <c r="SB3" s="254"/>
      <c r="SC3" s="254"/>
      <c r="SD3" s="254"/>
      <c r="SE3" s="254"/>
      <c r="SF3" s="254"/>
      <c r="SG3" s="254"/>
      <c r="SH3" s="254"/>
      <c r="SI3" s="254"/>
      <c r="SJ3" s="254"/>
      <c r="SK3" s="254"/>
      <c r="SL3" s="254"/>
      <c r="SM3" s="254"/>
      <c r="SN3" s="254"/>
      <c r="SO3" s="254"/>
      <c r="SP3" s="254"/>
      <c r="SQ3" s="254"/>
      <c r="SR3" s="254"/>
      <c r="SS3" s="254"/>
      <c r="ST3" s="254"/>
      <c r="SU3" s="254"/>
      <c r="SV3" s="254"/>
      <c r="SW3" s="254"/>
      <c r="SX3" s="254"/>
      <c r="SY3" s="254"/>
      <c r="SZ3" s="254"/>
      <c r="TA3" s="254"/>
      <c r="TB3" s="254"/>
      <c r="TC3" s="254"/>
      <c r="TD3" s="254"/>
      <c r="TE3" s="254"/>
      <c r="TF3" s="254"/>
      <c r="TG3" s="254"/>
      <c r="TH3" s="254"/>
      <c r="TI3" s="254"/>
      <c r="TJ3" s="254"/>
      <c r="TK3" s="254"/>
      <c r="TL3" s="254"/>
      <c r="TM3" s="254"/>
      <c r="TN3" s="254"/>
      <c r="TO3" s="254"/>
      <c r="TP3" s="254"/>
      <c r="TQ3" s="254"/>
      <c r="TR3" s="254"/>
      <c r="TS3" s="254"/>
      <c r="TT3" s="254"/>
      <c r="TU3" s="254"/>
      <c r="TV3" s="254"/>
      <c r="TW3" s="254"/>
      <c r="TX3" s="254"/>
      <c r="TY3" s="254"/>
      <c r="TZ3" s="254"/>
      <c r="UA3" s="254"/>
      <c r="UB3" s="254"/>
      <c r="UC3" s="254"/>
      <c r="UD3" s="254"/>
      <c r="UE3" s="254"/>
      <c r="UF3" s="254"/>
      <c r="UG3" s="254"/>
      <c r="UH3" s="254"/>
      <c r="UI3" s="254"/>
    </row>
    <row r="4" spans="1:555" thickBot="1" x14ac:dyDescent="0.35">
      <c r="A4" s="254"/>
      <c r="B4" s="254"/>
      <c r="C4" s="254"/>
      <c r="D4" s="254"/>
      <c r="E4" s="254"/>
      <c r="F4" s="254"/>
      <c r="G4" s="243"/>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c r="EP4" s="254"/>
      <c r="EQ4" s="254"/>
      <c r="ER4" s="254"/>
      <c r="ES4" s="254"/>
      <c r="ET4" s="254"/>
      <c r="EU4" s="254"/>
      <c r="EV4" s="254"/>
      <c r="EW4" s="254"/>
      <c r="EX4" s="254"/>
      <c r="EY4" s="254"/>
      <c r="EZ4" s="254"/>
      <c r="FA4" s="254"/>
      <c r="FB4" s="254"/>
      <c r="FC4" s="254"/>
      <c r="FD4" s="254"/>
      <c r="FE4" s="254"/>
      <c r="FF4" s="254"/>
      <c r="FG4" s="254"/>
      <c r="FH4" s="254"/>
      <c r="FI4" s="254"/>
      <c r="FJ4" s="254"/>
      <c r="FK4" s="254"/>
      <c r="FL4" s="254"/>
      <c r="FM4" s="254"/>
      <c r="FN4" s="254"/>
      <c r="FO4" s="254"/>
      <c r="FP4" s="254"/>
      <c r="FQ4" s="254"/>
      <c r="FR4" s="254"/>
      <c r="FS4" s="254"/>
      <c r="FT4" s="254"/>
      <c r="FU4" s="254"/>
      <c r="FV4" s="254"/>
      <c r="FW4" s="254"/>
      <c r="FX4" s="254"/>
      <c r="FY4" s="254"/>
      <c r="FZ4" s="254"/>
      <c r="GA4" s="254"/>
      <c r="GB4" s="254"/>
      <c r="GC4" s="254"/>
      <c r="GD4" s="254"/>
      <c r="GE4" s="254"/>
      <c r="GF4" s="254"/>
      <c r="GG4" s="254"/>
      <c r="GH4" s="254"/>
      <c r="GI4" s="254"/>
      <c r="GJ4" s="254"/>
      <c r="GK4" s="254"/>
      <c r="GL4" s="254"/>
      <c r="GM4" s="254"/>
      <c r="GN4" s="254"/>
      <c r="GO4" s="254"/>
      <c r="GP4" s="254"/>
      <c r="GQ4" s="254"/>
      <c r="GR4" s="254"/>
      <c r="GS4" s="254"/>
      <c r="GT4" s="254"/>
      <c r="GU4" s="254"/>
      <c r="GV4" s="254"/>
      <c r="GW4" s="254"/>
      <c r="GX4" s="254"/>
      <c r="GY4" s="254"/>
      <c r="GZ4" s="254"/>
      <c r="HA4" s="254"/>
      <c r="HB4" s="254"/>
      <c r="HC4" s="254"/>
      <c r="HD4" s="254"/>
      <c r="HE4" s="254"/>
      <c r="HF4" s="254"/>
      <c r="HG4" s="254"/>
      <c r="HH4" s="254"/>
      <c r="HI4" s="254"/>
      <c r="HJ4" s="254"/>
      <c r="HK4" s="254"/>
      <c r="HL4" s="254"/>
      <c r="HM4" s="254"/>
      <c r="HN4" s="254"/>
      <c r="HO4" s="254"/>
      <c r="HP4" s="254"/>
      <c r="HQ4" s="254"/>
      <c r="HR4" s="254"/>
      <c r="HS4" s="254"/>
      <c r="HT4" s="254"/>
      <c r="HU4" s="254"/>
      <c r="HV4" s="254"/>
      <c r="HW4" s="254"/>
      <c r="HX4" s="254"/>
      <c r="HY4" s="254"/>
      <c r="HZ4" s="254"/>
      <c r="IA4" s="254"/>
      <c r="IB4" s="254"/>
      <c r="IC4" s="254"/>
      <c r="ID4" s="254"/>
      <c r="IE4" s="254"/>
      <c r="IF4" s="254"/>
      <c r="IG4" s="254"/>
      <c r="IH4" s="254"/>
      <c r="II4" s="254"/>
      <c r="IJ4" s="254"/>
      <c r="IK4" s="254"/>
      <c r="IL4" s="254"/>
      <c r="IM4" s="254"/>
      <c r="IN4" s="254"/>
      <c r="IO4" s="254"/>
      <c r="IP4" s="254"/>
      <c r="IQ4" s="254"/>
      <c r="IR4" s="254"/>
      <c r="IS4" s="254"/>
      <c r="IT4" s="254"/>
      <c r="IU4" s="254"/>
      <c r="IV4" s="254"/>
      <c r="IW4" s="254"/>
      <c r="IX4" s="254"/>
      <c r="IY4" s="254"/>
      <c r="IZ4" s="254"/>
      <c r="JA4" s="254"/>
      <c r="JB4" s="254"/>
      <c r="JC4" s="254"/>
      <c r="JD4" s="254"/>
      <c r="JE4" s="254"/>
      <c r="JF4" s="254"/>
      <c r="JG4" s="254"/>
      <c r="JH4" s="254"/>
      <c r="JI4" s="254"/>
      <c r="JJ4" s="254"/>
      <c r="JK4" s="254"/>
      <c r="JL4" s="254"/>
      <c r="JM4" s="254"/>
      <c r="JN4" s="254"/>
      <c r="JO4" s="254"/>
      <c r="JP4" s="254"/>
      <c r="JQ4" s="254"/>
      <c r="JR4" s="254"/>
      <c r="JS4" s="254"/>
      <c r="JT4" s="254"/>
      <c r="JU4" s="254"/>
      <c r="JV4" s="254"/>
      <c r="JW4" s="254"/>
      <c r="JX4" s="254"/>
      <c r="JY4" s="254"/>
      <c r="JZ4" s="254"/>
      <c r="KA4" s="254"/>
      <c r="KB4" s="254"/>
      <c r="KC4" s="254"/>
      <c r="KD4" s="254"/>
      <c r="KE4" s="254"/>
      <c r="KF4" s="254"/>
      <c r="KG4" s="254"/>
      <c r="KH4" s="254"/>
      <c r="KI4" s="254"/>
      <c r="KJ4" s="254"/>
      <c r="KK4" s="254"/>
      <c r="KL4" s="254"/>
      <c r="KM4" s="254"/>
      <c r="KN4" s="254"/>
      <c r="KO4" s="254"/>
      <c r="KP4" s="254"/>
      <c r="KQ4" s="254"/>
      <c r="KR4" s="254"/>
      <c r="KS4" s="254"/>
      <c r="KT4" s="254"/>
      <c r="KU4" s="254"/>
      <c r="KV4" s="254"/>
      <c r="KW4" s="254"/>
      <c r="KX4" s="254"/>
      <c r="KY4" s="254"/>
      <c r="KZ4" s="254"/>
      <c r="LA4" s="254"/>
      <c r="LB4" s="254"/>
      <c r="LC4" s="254"/>
      <c r="LD4" s="254"/>
      <c r="LE4" s="254"/>
      <c r="LF4" s="254"/>
      <c r="LG4" s="254"/>
      <c r="LH4" s="254"/>
      <c r="LI4" s="254"/>
      <c r="LJ4" s="254"/>
      <c r="LK4" s="254"/>
      <c r="LL4" s="254"/>
      <c r="LM4" s="254"/>
      <c r="LN4" s="254"/>
      <c r="LO4" s="254"/>
      <c r="LP4" s="254"/>
      <c r="LQ4" s="254"/>
      <c r="LR4" s="254"/>
      <c r="LS4" s="254"/>
      <c r="LT4" s="254"/>
      <c r="LU4" s="254"/>
      <c r="LV4" s="254"/>
      <c r="LW4" s="254"/>
      <c r="LX4" s="254"/>
      <c r="LY4" s="254"/>
      <c r="LZ4" s="254"/>
      <c r="MA4" s="254"/>
      <c r="MB4" s="254"/>
      <c r="MC4" s="254"/>
      <c r="MD4" s="254"/>
      <c r="ME4" s="254"/>
      <c r="MF4" s="254"/>
      <c r="MG4" s="254"/>
      <c r="MH4" s="254"/>
      <c r="MI4" s="254"/>
      <c r="MJ4" s="254"/>
      <c r="MK4" s="254"/>
      <c r="ML4" s="254"/>
      <c r="MM4" s="254"/>
      <c r="MN4" s="254"/>
      <c r="MO4" s="254"/>
      <c r="MP4" s="254"/>
      <c r="MQ4" s="254"/>
      <c r="MR4" s="254"/>
      <c r="MS4" s="254"/>
      <c r="MT4" s="254"/>
      <c r="MU4" s="254"/>
      <c r="MV4" s="254"/>
      <c r="MW4" s="254"/>
      <c r="MX4" s="254"/>
      <c r="MY4" s="254"/>
      <c r="MZ4" s="254"/>
      <c r="NA4" s="254"/>
      <c r="NB4" s="254"/>
      <c r="NC4" s="254"/>
      <c r="ND4" s="254"/>
      <c r="NE4" s="254"/>
      <c r="NF4" s="254"/>
      <c r="NG4" s="254"/>
      <c r="NH4" s="254"/>
      <c r="NI4" s="254"/>
      <c r="NJ4" s="254"/>
      <c r="NK4" s="254"/>
      <c r="NL4" s="254"/>
      <c r="NM4" s="254"/>
      <c r="NN4" s="254"/>
      <c r="NO4" s="254"/>
      <c r="NP4" s="254"/>
      <c r="NQ4" s="254"/>
      <c r="NR4" s="254"/>
      <c r="NS4" s="254"/>
      <c r="NT4" s="254"/>
      <c r="NU4" s="254"/>
      <c r="NV4" s="254"/>
      <c r="NW4" s="254"/>
      <c r="NX4" s="254"/>
      <c r="NY4" s="254"/>
      <c r="NZ4" s="254"/>
      <c r="OA4" s="254"/>
      <c r="OB4" s="254"/>
      <c r="OC4" s="254"/>
      <c r="OD4" s="254"/>
      <c r="OE4" s="254"/>
      <c r="OF4" s="254"/>
      <c r="OG4" s="254"/>
      <c r="OH4" s="254"/>
      <c r="OI4" s="254"/>
      <c r="OJ4" s="254"/>
      <c r="OK4" s="254"/>
      <c r="OL4" s="254"/>
      <c r="OM4" s="254"/>
      <c r="ON4" s="254"/>
      <c r="OO4" s="254"/>
      <c r="OP4" s="254"/>
      <c r="OQ4" s="254"/>
      <c r="OR4" s="254"/>
      <c r="OS4" s="254"/>
      <c r="OT4" s="254"/>
      <c r="OU4" s="254"/>
      <c r="OV4" s="254"/>
      <c r="OW4" s="254"/>
      <c r="OX4" s="254"/>
      <c r="OY4" s="254"/>
      <c r="OZ4" s="254"/>
      <c r="PA4" s="254"/>
      <c r="PB4" s="254"/>
      <c r="PC4" s="254"/>
      <c r="PD4" s="254"/>
      <c r="PE4" s="254"/>
      <c r="PF4" s="254"/>
      <c r="PG4" s="254"/>
      <c r="PH4" s="254"/>
      <c r="PI4" s="254"/>
      <c r="PJ4" s="254"/>
      <c r="PK4" s="254"/>
      <c r="PL4" s="254"/>
      <c r="PM4" s="254"/>
      <c r="PN4" s="254"/>
      <c r="PO4" s="254"/>
      <c r="PP4" s="254"/>
      <c r="PQ4" s="254"/>
      <c r="PR4" s="254"/>
      <c r="PS4" s="254"/>
      <c r="PT4" s="254"/>
      <c r="PU4" s="254"/>
      <c r="PV4" s="254"/>
      <c r="PW4" s="254"/>
      <c r="PX4" s="254"/>
      <c r="PY4" s="254"/>
      <c r="PZ4" s="254"/>
      <c r="QA4" s="254"/>
      <c r="QB4" s="254"/>
      <c r="QC4" s="254"/>
      <c r="QD4" s="254"/>
      <c r="QE4" s="254"/>
      <c r="QF4" s="254"/>
      <c r="QG4" s="254"/>
      <c r="QH4" s="254"/>
      <c r="QI4" s="254"/>
      <c r="QJ4" s="254"/>
      <c r="QK4" s="254"/>
      <c r="QL4" s="254"/>
      <c r="QM4" s="254"/>
      <c r="QN4" s="254"/>
      <c r="QO4" s="254"/>
      <c r="QP4" s="254"/>
      <c r="QQ4" s="254"/>
      <c r="QR4" s="254"/>
      <c r="QS4" s="254"/>
      <c r="QT4" s="254"/>
      <c r="QU4" s="254"/>
      <c r="QV4" s="254"/>
      <c r="QW4" s="254"/>
      <c r="QX4" s="254"/>
      <c r="QY4" s="254"/>
      <c r="QZ4" s="254"/>
      <c r="RA4" s="254"/>
      <c r="RB4" s="254"/>
      <c r="RC4" s="254"/>
      <c r="RD4" s="254"/>
      <c r="RE4" s="254"/>
      <c r="RF4" s="254"/>
      <c r="RG4" s="254"/>
      <c r="RH4" s="254"/>
      <c r="RI4" s="254"/>
      <c r="RJ4" s="254"/>
      <c r="RK4" s="254"/>
      <c r="RL4" s="254"/>
      <c r="RM4" s="254"/>
      <c r="RN4" s="254"/>
      <c r="RO4" s="254"/>
      <c r="RP4" s="254"/>
      <c r="RQ4" s="254"/>
      <c r="RR4" s="254"/>
      <c r="RS4" s="254"/>
      <c r="RT4" s="254"/>
      <c r="RU4" s="254"/>
      <c r="RV4" s="254"/>
      <c r="RW4" s="254"/>
      <c r="RX4" s="254"/>
      <c r="RY4" s="254"/>
      <c r="RZ4" s="254"/>
      <c r="SA4" s="254"/>
      <c r="SB4" s="254"/>
      <c r="SC4" s="254"/>
      <c r="SD4" s="254"/>
      <c r="SE4" s="254"/>
      <c r="SF4" s="254"/>
      <c r="SG4" s="254"/>
      <c r="SH4" s="254"/>
      <c r="SI4" s="254"/>
      <c r="SJ4" s="254"/>
      <c r="SK4" s="254"/>
      <c r="SL4" s="254"/>
      <c r="SM4" s="254"/>
      <c r="SN4" s="254"/>
      <c r="SO4" s="254"/>
      <c r="SP4" s="254"/>
      <c r="SQ4" s="254"/>
      <c r="SR4" s="254"/>
      <c r="SS4" s="254"/>
      <c r="ST4" s="254"/>
      <c r="SU4" s="254"/>
      <c r="SV4" s="254"/>
      <c r="SW4" s="254"/>
      <c r="SX4" s="254"/>
      <c r="SY4" s="254"/>
      <c r="SZ4" s="254"/>
      <c r="TA4" s="254"/>
      <c r="TB4" s="254"/>
      <c r="TC4" s="254"/>
      <c r="TD4" s="254"/>
      <c r="TE4" s="254"/>
      <c r="TF4" s="254"/>
      <c r="TG4" s="254"/>
      <c r="TH4" s="254"/>
      <c r="TI4" s="254"/>
      <c r="TJ4" s="254"/>
      <c r="TK4" s="254"/>
      <c r="TL4" s="254"/>
      <c r="TM4" s="254"/>
      <c r="TN4" s="254"/>
      <c r="TO4" s="254"/>
      <c r="TP4" s="254"/>
      <c r="TQ4" s="254"/>
      <c r="TR4" s="254"/>
      <c r="TS4" s="254"/>
      <c r="TT4" s="254"/>
      <c r="TU4" s="254"/>
      <c r="TV4" s="254"/>
      <c r="TW4" s="254"/>
      <c r="TX4" s="254"/>
      <c r="TY4" s="254"/>
      <c r="TZ4" s="254"/>
      <c r="UA4" s="254"/>
      <c r="UB4" s="254"/>
      <c r="UC4" s="254"/>
      <c r="UD4" s="254"/>
      <c r="UE4" s="254"/>
      <c r="UF4" s="254"/>
      <c r="UG4" s="254"/>
      <c r="UH4" s="254"/>
      <c r="UI4" s="254"/>
    </row>
    <row r="5" spans="1:555" ht="26.45" thickBot="1" x14ac:dyDescent="0.35">
      <c r="A5" s="254"/>
      <c r="B5" s="254"/>
      <c r="C5" s="79" t="s">
        <v>1464</v>
      </c>
      <c r="D5" s="169">
        <f>SUMIF(C:C,$C$10,D:D)</f>
        <v>0</v>
      </c>
      <c r="E5" s="254"/>
      <c r="F5" s="254"/>
      <c r="G5" s="243"/>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c r="DM5" s="254"/>
      <c r="DN5" s="254"/>
      <c r="DO5" s="254"/>
      <c r="DP5" s="254"/>
      <c r="DQ5" s="254"/>
      <c r="DR5" s="254"/>
      <c r="DS5" s="254"/>
      <c r="DT5" s="254"/>
      <c r="DU5" s="254"/>
      <c r="DV5" s="254"/>
      <c r="DW5" s="254"/>
      <c r="DX5" s="254"/>
      <c r="DY5" s="254"/>
      <c r="DZ5" s="254"/>
      <c r="EA5" s="254"/>
      <c r="EB5" s="254"/>
      <c r="EC5" s="254"/>
      <c r="ED5" s="254"/>
      <c r="EE5" s="254"/>
      <c r="EF5" s="254"/>
      <c r="EG5" s="254"/>
      <c r="EH5" s="254"/>
      <c r="EI5" s="254"/>
      <c r="EJ5" s="254"/>
      <c r="EK5" s="254"/>
      <c r="EL5" s="254"/>
      <c r="EM5" s="254"/>
      <c r="EN5" s="254"/>
      <c r="EO5" s="254"/>
      <c r="EP5" s="254"/>
      <c r="EQ5" s="254"/>
      <c r="ER5" s="254"/>
      <c r="ES5" s="254"/>
      <c r="ET5" s="254"/>
      <c r="EU5" s="254"/>
      <c r="EV5" s="254"/>
      <c r="EW5" s="254"/>
      <c r="EX5" s="254"/>
      <c r="EY5" s="254"/>
      <c r="EZ5" s="254"/>
      <c r="FA5" s="254"/>
      <c r="FB5" s="254"/>
      <c r="FC5" s="254"/>
      <c r="FD5" s="254"/>
      <c r="FE5" s="254"/>
      <c r="FF5" s="254"/>
      <c r="FG5" s="254"/>
      <c r="FH5" s="254"/>
      <c r="FI5" s="254"/>
      <c r="FJ5" s="254"/>
      <c r="FK5" s="254"/>
      <c r="FL5" s="254"/>
      <c r="FM5" s="254"/>
      <c r="FN5" s="254"/>
      <c r="FO5" s="254"/>
      <c r="FP5" s="254"/>
      <c r="FQ5" s="254"/>
      <c r="FR5" s="254"/>
      <c r="FS5" s="254"/>
      <c r="FT5" s="254"/>
      <c r="FU5" s="254"/>
      <c r="FV5" s="254"/>
      <c r="FW5" s="254"/>
      <c r="FX5" s="254"/>
      <c r="FY5" s="254"/>
      <c r="FZ5" s="254"/>
      <c r="GA5" s="254"/>
      <c r="GB5" s="254"/>
      <c r="GC5" s="254"/>
      <c r="GD5" s="254"/>
      <c r="GE5" s="254"/>
      <c r="GF5" s="254"/>
      <c r="GG5" s="254"/>
      <c r="GH5" s="254"/>
      <c r="GI5" s="254"/>
      <c r="GJ5" s="254"/>
      <c r="GK5" s="254"/>
      <c r="GL5" s="254"/>
      <c r="GM5" s="254"/>
      <c r="GN5" s="254"/>
      <c r="GO5" s="254"/>
      <c r="GP5" s="254"/>
      <c r="GQ5" s="254"/>
      <c r="GR5" s="254"/>
      <c r="GS5" s="254"/>
      <c r="GT5" s="254"/>
      <c r="GU5" s="254"/>
      <c r="GV5" s="254"/>
      <c r="GW5" s="254"/>
      <c r="GX5" s="254"/>
      <c r="GY5" s="254"/>
      <c r="GZ5" s="254"/>
      <c r="HA5" s="254"/>
      <c r="HB5" s="254"/>
      <c r="HC5" s="254"/>
      <c r="HD5" s="254"/>
      <c r="HE5" s="254"/>
      <c r="HF5" s="254"/>
      <c r="HG5" s="254"/>
      <c r="HH5" s="254"/>
      <c r="HI5" s="254"/>
      <c r="HJ5" s="254"/>
      <c r="HK5" s="254"/>
      <c r="HL5" s="254"/>
      <c r="HM5" s="254"/>
      <c r="HN5" s="254"/>
      <c r="HO5" s="254"/>
      <c r="HP5" s="254"/>
      <c r="HQ5" s="254"/>
      <c r="HR5" s="254"/>
      <c r="HS5" s="254"/>
      <c r="HT5" s="254"/>
      <c r="HU5" s="254"/>
      <c r="HV5" s="254"/>
      <c r="HW5" s="254"/>
      <c r="HX5" s="254"/>
      <c r="HY5" s="254"/>
      <c r="HZ5" s="254"/>
      <c r="IA5" s="254"/>
      <c r="IB5" s="254"/>
      <c r="IC5" s="254"/>
      <c r="ID5" s="254"/>
      <c r="IE5" s="254"/>
      <c r="IF5" s="254"/>
      <c r="IG5" s="254"/>
      <c r="IH5" s="254"/>
      <c r="II5" s="254"/>
      <c r="IJ5" s="254"/>
      <c r="IK5" s="254"/>
      <c r="IL5" s="254"/>
      <c r="IM5" s="254"/>
      <c r="IN5" s="254"/>
      <c r="IO5" s="254"/>
      <c r="IP5" s="254"/>
      <c r="IQ5" s="254"/>
      <c r="IR5" s="254"/>
      <c r="IS5" s="254"/>
      <c r="IT5" s="254"/>
      <c r="IU5" s="254"/>
      <c r="IV5" s="254"/>
      <c r="IW5" s="254"/>
      <c r="IX5" s="254"/>
      <c r="IY5" s="254"/>
      <c r="IZ5" s="254"/>
      <c r="JA5" s="254"/>
      <c r="JB5" s="254"/>
      <c r="JC5" s="254"/>
      <c r="JD5" s="254"/>
      <c r="JE5" s="254"/>
      <c r="JF5" s="254"/>
      <c r="JG5" s="254"/>
      <c r="JH5" s="254"/>
      <c r="JI5" s="254"/>
      <c r="JJ5" s="254"/>
      <c r="JK5" s="254"/>
      <c r="JL5" s="254"/>
      <c r="JM5" s="254"/>
      <c r="JN5" s="254"/>
      <c r="JO5" s="254"/>
      <c r="JP5" s="254"/>
      <c r="JQ5" s="254"/>
      <c r="JR5" s="254"/>
      <c r="JS5" s="254"/>
      <c r="JT5" s="254"/>
      <c r="JU5" s="254"/>
      <c r="JV5" s="254"/>
      <c r="JW5" s="254"/>
      <c r="JX5" s="254"/>
      <c r="JY5" s="254"/>
      <c r="JZ5" s="254"/>
      <c r="KA5" s="254"/>
      <c r="KB5" s="254"/>
      <c r="KC5" s="254"/>
      <c r="KD5" s="254"/>
      <c r="KE5" s="254"/>
      <c r="KF5" s="254"/>
      <c r="KG5" s="254"/>
      <c r="KH5" s="254"/>
      <c r="KI5" s="254"/>
      <c r="KJ5" s="254"/>
      <c r="KK5" s="254"/>
      <c r="KL5" s="254"/>
      <c r="KM5" s="254"/>
      <c r="KN5" s="254"/>
      <c r="KO5" s="254"/>
      <c r="KP5" s="254"/>
      <c r="KQ5" s="254"/>
      <c r="KR5" s="254"/>
      <c r="KS5" s="254"/>
      <c r="KT5" s="254"/>
      <c r="KU5" s="254"/>
      <c r="KV5" s="254"/>
      <c r="KW5" s="254"/>
      <c r="KX5" s="254"/>
      <c r="KY5" s="254"/>
      <c r="KZ5" s="254"/>
      <c r="LA5" s="254"/>
      <c r="LB5" s="254"/>
      <c r="LC5" s="254"/>
      <c r="LD5" s="254"/>
      <c r="LE5" s="254"/>
      <c r="LF5" s="254"/>
      <c r="LG5" s="254"/>
      <c r="LH5" s="254"/>
      <c r="LI5" s="254"/>
      <c r="LJ5" s="254"/>
      <c r="LK5" s="254"/>
      <c r="LL5" s="254"/>
      <c r="LM5" s="254"/>
      <c r="LN5" s="254"/>
      <c r="LO5" s="254"/>
      <c r="LP5" s="254"/>
      <c r="LQ5" s="254"/>
      <c r="LR5" s="254"/>
      <c r="LS5" s="254"/>
      <c r="LT5" s="254"/>
      <c r="LU5" s="254"/>
      <c r="LV5" s="254"/>
      <c r="LW5" s="254"/>
      <c r="LX5" s="254"/>
      <c r="LY5" s="254"/>
      <c r="LZ5" s="254"/>
      <c r="MA5" s="254"/>
      <c r="MB5" s="254"/>
      <c r="MC5" s="254"/>
      <c r="MD5" s="254"/>
      <c r="ME5" s="254"/>
      <c r="MF5" s="254"/>
      <c r="MG5" s="254"/>
      <c r="MH5" s="254"/>
      <c r="MI5" s="254"/>
      <c r="MJ5" s="254"/>
      <c r="MK5" s="254"/>
      <c r="ML5" s="254"/>
      <c r="MM5" s="254"/>
      <c r="MN5" s="254"/>
      <c r="MO5" s="254"/>
      <c r="MP5" s="254"/>
      <c r="MQ5" s="254"/>
      <c r="MR5" s="254"/>
      <c r="MS5" s="254"/>
      <c r="MT5" s="254"/>
      <c r="MU5" s="254"/>
      <c r="MV5" s="254"/>
      <c r="MW5" s="254"/>
      <c r="MX5" s="254"/>
      <c r="MY5" s="254"/>
      <c r="MZ5" s="254"/>
      <c r="NA5" s="254"/>
      <c r="NB5" s="254"/>
      <c r="NC5" s="254"/>
      <c r="ND5" s="254"/>
      <c r="NE5" s="254"/>
      <c r="NF5" s="254"/>
      <c r="NG5" s="254"/>
      <c r="NH5" s="254"/>
      <c r="NI5" s="254"/>
      <c r="NJ5" s="254"/>
      <c r="NK5" s="254"/>
      <c r="NL5" s="254"/>
      <c r="NM5" s="254"/>
      <c r="NN5" s="254"/>
      <c r="NO5" s="254"/>
      <c r="NP5" s="254"/>
      <c r="NQ5" s="254"/>
      <c r="NR5" s="254"/>
      <c r="NS5" s="254"/>
      <c r="NT5" s="254"/>
      <c r="NU5" s="254"/>
      <c r="NV5" s="254"/>
      <c r="NW5" s="254"/>
      <c r="NX5" s="254"/>
      <c r="NY5" s="254"/>
      <c r="NZ5" s="254"/>
      <c r="OA5" s="254"/>
      <c r="OB5" s="254"/>
      <c r="OC5" s="254"/>
      <c r="OD5" s="254"/>
      <c r="OE5" s="254"/>
      <c r="OF5" s="254"/>
      <c r="OG5" s="254"/>
      <c r="OH5" s="254"/>
      <c r="OI5" s="254"/>
      <c r="OJ5" s="254"/>
      <c r="OK5" s="254"/>
      <c r="OL5" s="254"/>
      <c r="OM5" s="254"/>
      <c r="ON5" s="254"/>
      <c r="OO5" s="254"/>
      <c r="OP5" s="254"/>
      <c r="OQ5" s="254"/>
      <c r="OR5" s="254"/>
      <c r="OS5" s="254"/>
      <c r="OT5" s="254"/>
      <c r="OU5" s="254"/>
      <c r="OV5" s="254"/>
      <c r="OW5" s="254"/>
      <c r="OX5" s="254"/>
      <c r="OY5" s="254"/>
      <c r="OZ5" s="254"/>
      <c r="PA5" s="254"/>
      <c r="PB5" s="254"/>
      <c r="PC5" s="254"/>
      <c r="PD5" s="254"/>
      <c r="PE5" s="254"/>
      <c r="PF5" s="254"/>
      <c r="PG5" s="254"/>
      <c r="PH5" s="254"/>
      <c r="PI5" s="254"/>
      <c r="PJ5" s="254"/>
      <c r="PK5" s="254"/>
      <c r="PL5" s="254"/>
      <c r="PM5" s="254"/>
      <c r="PN5" s="254"/>
      <c r="PO5" s="254"/>
      <c r="PP5" s="254"/>
      <c r="PQ5" s="254"/>
      <c r="PR5" s="254"/>
      <c r="PS5" s="254"/>
      <c r="PT5" s="254"/>
      <c r="PU5" s="254"/>
      <c r="PV5" s="254"/>
      <c r="PW5" s="254"/>
      <c r="PX5" s="254"/>
      <c r="PY5" s="254"/>
      <c r="PZ5" s="254"/>
      <c r="QA5" s="254"/>
      <c r="QB5" s="254"/>
      <c r="QC5" s="254"/>
      <c r="QD5" s="254"/>
      <c r="QE5" s="254"/>
      <c r="QF5" s="254"/>
      <c r="QG5" s="254"/>
      <c r="QH5" s="254"/>
      <c r="QI5" s="254"/>
      <c r="QJ5" s="254"/>
      <c r="QK5" s="254"/>
      <c r="QL5" s="254"/>
      <c r="QM5" s="254"/>
      <c r="QN5" s="254"/>
      <c r="QO5" s="254"/>
      <c r="QP5" s="254"/>
      <c r="QQ5" s="254"/>
      <c r="QR5" s="254"/>
      <c r="QS5" s="254"/>
      <c r="QT5" s="254"/>
      <c r="QU5" s="254"/>
      <c r="QV5" s="254"/>
      <c r="QW5" s="254"/>
      <c r="QX5" s="254"/>
      <c r="QY5" s="254"/>
      <c r="QZ5" s="254"/>
      <c r="RA5" s="254"/>
      <c r="RB5" s="254"/>
      <c r="RC5" s="254"/>
      <c r="RD5" s="254"/>
      <c r="RE5" s="254"/>
      <c r="RF5" s="254"/>
      <c r="RG5" s="254"/>
      <c r="RH5" s="254"/>
      <c r="RI5" s="254"/>
      <c r="RJ5" s="254"/>
      <c r="RK5" s="254"/>
      <c r="RL5" s="254"/>
      <c r="RM5" s="254"/>
      <c r="RN5" s="254"/>
      <c r="RO5" s="254"/>
      <c r="RP5" s="254"/>
      <c r="RQ5" s="254"/>
      <c r="RR5" s="254"/>
      <c r="RS5" s="254"/>
      <c r="RT5" s="254"/>
      <c r="RU5" s="254"/>
      <c r="RV5" s="254"/>
      <c r="RW5" s="254"/>
      <c r="RX5" s="254"/>
      <c r="RY5" s="254"/>
      <c r="RZ5" s="254"/>
      <c r="SA5" s="254"/>
      <c r="SB5" s="254"/>
      <c r="SC5" s="254"/>
      <c r="SD5" s="254"/>
      <c r="SE5" s="254"/>
      <c r="SF5" s="254"/>
      <c r="SG5" s="254"/>
      <c r="SH5" s="254"/>
      <c r="SI5" s="254"/>
      <c r="SJ5" s="254"/>
      <c r="SK5" s="254"/>
      <c r="SL5" s="254"/>
      <c r="SM5" s="254"/>
      <c r="SN5" s="254"/>
      <c r="SO5" s="254"/>
      <c r="SP5" s="254"/>
      <c r="SQ5" s="254"/>
      <c r="SR5" s="254"/>
      <c r="SS5" s="254"/>
      <c r="ST5" s="254"/>
      <c r="SU5" s="254"/>
      <c r="SV5" s="254"/>
      <c r="SW5" s="254"/>
      <c r="SX5" s="254"/>
      <c r="SY5" s="254"/>
      <c r="SZ5" s="254"/>
      <c r="TA5" s="254"/>
      <c r="TB5" s="254"/>
      <c r="TC5" s="254"/>
      <c r="TD5" s="254"/>
      <c r="TE5" s="254"/>
      <c r="TF5" s="254"/>
      <c r="TG5" s="254"/>
      <c r="TH5" s="254"/>
      <c r="TI5" s="254"/>
      <c r="TJ5" s="254"/>
      <c r="TK5" s="254"/>
      <c r="TL5" s="254"/>
      <c r="TM5" s="254"/>
      <c r="TN5" s="254"/>
      <c r="TO5" s="254"/>
      <c r="TP5" s="254"/>
      <c r="TQ5" s="254"/>
      <c r="TR5" s="254"/>
      <c r="TS5" s="254"/>
      <c r="TT5" s="254"/>
      <c r="TU5" s="254"/>
      <c r="TV5" s="254"/>
      <c r="TW5" s="254"/>
      <c r="TX5" s="254"/>
      <c r="TY5" s="254"/>
      <c r="TZ5" s="254"/>
      <c r="UA5" s="254"/>
      <c r="UB5" s="254"/>
      <c r="UC5" s="254"/>
      <c r="UD5" s="254"/>
      <c r="UE5" s="254"/>
      <c r="UF5" s="254"/>
      <c r="UG5" s="254"/>
      <c r="UH5" s="254"/>
      <c r="UI5" s="254"/>
    </row>
    <row r="6" spans="1:555" ht="14.45" x14ac:dyDescent="0.3">
      <c r="A6" s="254"/>
      <c r="B6" s="254"/>
      <c r="C6" s="97"/>
      <c r="D6" s="97"/>
      <c r="E6" s="97"/>
      <c r="F6" s="97"/>
      <c r="G6" s="71"/>
      <c r="H6" s="97"/>
      <c r="I6" s="97"/>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c r="DM6" s="254"/>
      <c r="DN6" s="254"/>
      <c r="DO6" s="254"/>
      <c r="DP6" s="254"/>
      <c r="DQ6" s="254"/>
      <c r="DR6" s="254"/>
      <c r="DS6" s="254"/>
      <c r="DT6" s="254"/>
      <c r="DU6" s="254"/>
      <c r="DV6" s="254"/>
      <c r="DW6" s="254"/>
      <c r="DX6" s="254"/>
      <c r="DY6" s="254"/>
      <c r="DZ6" s="254"/>
      <c r="EA6" s="254"/>
      <c r="EB6" s="254"/>
      <c r="EC6" s="254"/>
      <c r="ED6" s="254"/>
      <c r="EE6" s="254"/>
      <c r="EF6" s="254"/>
      <c r="EG6" s="254"/>
      <c r="EH6" s="254"/>
      <c r="EI6" s="254"/>
      <c r="EJ6" s="254"/>
      <c r="EK6" s="254"/>
      <c r="EL6" s="254"/>
      <c r="EM6" s="254"/>
      <c r="EN6" s="254"/>
      <c r="EO6" s="254"/>
      <c r="EP6" s="254"/>
      <c r="EQ6" s="254"/>
      <c r="ER6" s="254"/>
      <c r="ES6" s="254"/>
      <c r="ET6" s="254"/>
      <c r="EU6" s="254"/>
      <c r="EV6" s="254"/>
      <c r="EW6" s="254"/>
      <c r="EX6" s="254"/>
      <c r="EY6" s="254"/>
      <c r="EZ6" s="254"/>
      <c r="FA6" s="254"/>
      <c r="FB6" s="254"/>
      <c r="FC6" s="254"/>
      <c r="FD6" s="254"/>
      <c r="FE6" s="254"/>
      <c r="FF6" s="254"/>
      <c r="FG6" s="254"/>
      <c r="FH6" s="254"/>
      <c r="FI6" s="254"/>
      <c r="FJ6" s="254"/>
      <c r="FK6" s="254"/>
      <c r="FL6" s="254"/>
      <c r="FM6" s="254"/>
      <c r="FN6" s="254"/>
      <c r="FO6" s="254"/>
      <c r="FP6" s="254"/>
      <c r="FQ6" s="254"/>
      <c r="FR6" s="254"/>
      <c r="FS6" s="254"/>
      <c r="FT6" s="254"/>
      <c r="FU6" s="254"/>
      <c r="FV6" s="254"/>
      <c r="FW6" s="254"/>
      <c r="FX6" s="254"/>
      <c r="FY6" s="254"/>
      <c r="FZ6" s="254"/>
      <c r="GA6" s="254"/>
      <c r="GB6" s="254"/>
      <c r="GC6" s="254"/>
      <c r="GD6" s="254"/>
      <c r="GE6" s="254"/>
      <c r="GF6" s="254"/>
      <c r="GG6" s="254"/>
      <c r="GH6" s="254"/>
      <c r="GI6" s="254"/>
      <c r="GJ6" s="254"/>
      <c r="GK6" s="254"/>
      <c r="GL6" s="254"/>
      <c r="GM6" s="254"/>
      <c r="GN6" s="254"/>
      <c r="GO6" s="254"/>
      <c r="GP6" s="254"/>
      <c r="GQ6" s="254"/>
      <c r="GR6" s="254"/>
      <c r="GS6" s="254"/>
      <c r="GT6" s="254"/>
      <c r="GU6" s="254"/>
      <c r="GV6" s="254"/>
      <c r="GW6" s="254"/>
      <c r="GX6" s="254"/>
      <c r="GY6" s="254"/>
      <c r="GZ6" s="254"/>
      <c r="HA6" s="254"/>
      <c r="HB6" s="254"/>
      <c r="HC6" s="254"/>
      <c r="HD6" s="254"/>
      <c r="HE6" s="254"/>
      <c r="HF6" s="254"/>
      <c r="HG6" s="254"/>
      <c r="HH6" s="254"/>
      <c r="HI6" s="254"/>
      <c r="HJ6" s="254"/>
      <c r="HK6" s="254"/>
      <c r="HL6" s="254"/>
      <c r="HM6" s="254"/>
      <c r="HN6" s="254"/>
      <c r="HO6" s="254"/>
      <c r="HP6" s="254"/>
      <c r="HQ6" s="254"/>
      <c r="HR6" s="254"/>
      <c r="HS6" s="254"/>
      <c r="HT6" s="254"/>
      <c r="HU6" s="254"/>
      <c r="HV6" s="254"/>
      <c r="HW6" s="254"/>
      <c r="HX6" s="254"/>
      <c r="HY6" s="254"/>
      <c r="HZ6" s="254"/>
      <c r="IA6" s="254"/>
      <c r="IB6" s="254"/>
      <c r="IC6" s="254"/>
      <c r="ID6" s="254"/>
      <c r="IE6" s="254"/>
      <c r="IF6" s="254"/>
      <c r="IG6" s="254"/>
      <c r="IH6" s="254"/>
      <c r="II6" s="254"/>
      <c r="IJ6" s="254"/>
      <c r="IK6" s="254"/>
      <c r="IL6" s="254"/>
      <c r="IM6" s="254"/>
      <c r="IN6" s="254"/>
      <c r="IO6" s="254"/>
      <c r="IP6" s="254"/>
      <c r="IQ6" s="254"/>
      <c r="IR6" s="254"/>
      <c r="IS6" s="254"/>
      <c r="IT6" s="254"/>
      <c r="IU6" s="254"/>
      <c r="IV6" s="254"/>
      <c r="IW6" s="254"/>
      <c r="IX6" s="254"/>
      <c r="IY6" s="254"/>
      <c r="IZ6" s="254"/>
      <c r="JA6" s="254"/>
      <c r="JB6" s="254"/>
      <c r="JC6" s="254"/>
      <c r="JD6" s="254"/>
      <c r="JE6" s="254"/>
      <c r="JF6" s="254"/>
      <c r="JG6" s="254"/>
      <c r="JH6" s="254"/>
      <c r="JI6" s="254"/>
      <c r="JJ6" s="254"/>
      <c r="JK6" s="254"/>
      <c r="JL6" s="254"/>
      <c r="JM6" s="254"/>
      <c r="JN6" s="254"/>
      <c r="JO6" s="254"/>
      <c r="JP6" s="254"/>
      <c r="JQ6" s="254"/>
      <c r="JR6" s="254"/>
      <c r="JS6" s="254"/>
      <c r="JT6" s="254"/>
      <c r="JU6" s="254"/>
      <c r="JV6" s="254"/>
      <c r="JW6" s="254"/>
      <c r="JX6" s="254"/>
      <c r="JY6" s="254"/>
      <c r="JZ6" s="254"/>
      <c r="KA6" s="254"/>
      <c r="KB6" s="254"/>
      <c r="KC6" s="254"/>
      <c r="KD6" s="254"/>
      <c r="KE6" s="254"/>
      <c r="KF6" s="254"/>
      <c r="KG6" s="254"/>
      <c r="KH6" s="254"/>
      <c r="KI6" s="254"/>
      <c r="KJ6" s="254"/>
      <c r="KK6" s="254"/>
      <c r="KL6" s="254"/>
      <c r="KM6" s="254"/>
      <c r="KN6" s="254"/>
      <c r="KO6" s="254"/>
      <c r="KP6" s="254"/>
      <c r="KQ6" s="254"/>
      <c r="KR6" s="254"/>
      <c r="KS6" s="254"/>
      <c r="KT6" s="254"/>
      <c r="KU6" s="254"/>
      <c r="KV6" s="254"/>
      <c r="KW6" s="254"/>
      <c r="KX6" s="254"/>
      <c r="KY6" s="254"/>
      <c r="KZ6" s="254"/>
      <c r="LA6" s="254"/>
      <c r="LB6" s="254"/>
      <c r="LC6" s="254"/>
      <c r="LD6" s="254"/>
      <c r="LE6" s="254"/>
      <c r="LF6" s="254"/>
      <c r="LG6" s="254"/>
      <c r="LH6" s="254"/>
      <c r="LI6" s="254"/>
      <c r="LJ6" s="254"/>
      <c r="LK6" s="254"/>
      <c r="LL6" s="254"/>
      <c r="LM6" s="254"/>
      <c r="LN6" s="254"/>
      <c r="LO6" s="254"/>
      <c r="LP6" s="254"/>
      <c r="LQ6" s="254"/>
      <c r="LR6" s="254"/>
      <c r="LS6" s="254"/>
      <c r="LT6" s="254"/>
      <c r="LU6" s="254"/>
      <c r="LV6" s="254"/>
      <c r="LW6" s="254"/>
      <c r="LX6" s="254"/>
      <c r="LY6" s="254"/>
      <c r="LZ6" s="254"/>
      <c r="MA6" s="254"/>
      <c r="MB6" s="254"/>
      <c r="MC6" s="254"/>
      <c r="MD6" s="254"/>
      <c r="ME6" s="254"/>
      <c r="MF6" s="254"/>
      <c r="MG6" s="254"/>
      <c r="MH6" s="254"/>
      <c r="MI6" s="254"/>
      <c r="MJ6" s="254"/>
      <c r="MK6" s="254"/>
      <c r="ML6" s="254"/>
      <c r="MM6" s="254"/>
      <c r="MN6" s="254"/>
      <c r="MO6" s="254"/>
      <c r="MP6" s="254"/>
      <c r="MQ6" s="254"/>
      <c r="MR6" s="254"/>
      <c r="MS6" s="254"/>
      <c r="MT6" s="254"/>
      <c r="MU6" s="254"/>
      <c r="MV6" s="254"/>
      <c r="MW6" s="254"/>
      <c r="MX6" s="254"/>
      <c r="MY6" s="254"/>
      <c r="MZ6" s="254"/>
      <c r="NA6" s="254"/>
      <c r="NB6" s="254"/>
      <c r="NC6" s="254"/>
      <c r="ND6" s="254"/>
      <c r="NE6" s="254"/>
      <c r="NF6" s="254"/>
      <c r="NG6" s="254"/>
      <c r="NH6" s="254"/>
      <c r="NI6" s="254"/>
      <c r="NJ6" s="254"/>
      <c r="NK6" s="254"/>
      <c r="NL6" s="254"/>
      <c r="NM6" s="254"/>
      <c r="NN6" s="254"/>
      <c r="NO6" s="254"/>
      <c r="NP6" s="254"/>
      <c r="NQ6" s="254"/>
      <c r="NR6" s="254"/>
      <c r="NS6" s="254"/>
      <c r="NT6" s="254"/>
      <c r="NU6" s="254"/>
      <c r="NV6" s="254"/>
      <c r="NW6" s="254"/>
      <c r="NX6" s="254"/>
      <c r="NY6" s="254"/>
      <c r="NZ6" s="254"/>
      <c r="OA6" s="254"/>
      <c r="OB6" s="254"/>
      <c r="OC6" s="254"/>
      <c r="OD6" s="254"/>
      <c r="OE6" s="254"/>
      <c r="OF6" s="254"/>
      <c r="OG6" s="254"/>
      <c r="OH6" s="254"/>
      <c r="OI6" s="254"/>
      <c r="OJ6" s="254"/>
      <c r="OK6" s="254"/>
      <c r="OL6" s="254"/>
      <c r="OM6" s="254"/>
      <c r="ON6" s="254"/>
      <c r="OO6" s="254"/>
      <c r="OP6" s="254"/>
      <c r="OQ6" s="254"/>
      <c r="OR6" s="254"/>
      <c r="OS6" s="254"/>
      <c r="OT6" s="254"/>
      <c r="OU6" s="254"/>
      <c r="OV6" s="254"/>
      <c r="OW6" s="254"/>
      <c r="OX6" s="254"/>
      <c r="OY6" s="254"/>
      <c r="OZ6" s="254"/>
      <c r="PA6" s="254"/>
      <c r="PB6" s="254"/>
      <c r="PC6" s="254"/>
      <c r="PD6" s="254"/>
      <c r="PE6" s="254"/>
      <c r="PF6" s="254"/>
      <c r="PG6" s="254"/>
      <c r="PH6" s="254"/>
      <c r="PI6" s="254"/>
      <c r="PJ6" s="254"/>
      <c r="PK6" s="254"/>
      <c r="PL6" s="254"/>
      <c r="PM6" s="254"/>
      <c r="PN6" s="254"/>
      <c r="PO6" s="254"/>
      <c r="PP6" s="254"/>
      <c r="PQ6" s="254"/>
      <c r="PR6" s="254"/>
      <c r="PS6" s="254"/>
      <c r="PT6" s="254"/>
      <c r="PU6" s="254"/>
      <c r="PV6" s="254"/>
      <c r="PW6" s="254"/>
      <c r="PX6" s="254"/>
      <c r="PY6" s="254"/>
      <c r="PZ6" s="254"/>
      <c r="QA6" s="254"/>
      <c r="QB6" s="254"/>
      <c r="QC6" s="254"/>
      <c r="QD6" s="254"/>
      <c r="QE6" s="254"/>
      <c r="QF6" s="254"/>
      <c r="QG6" s="254"/>
      <c r="QH6" s="254"/>
      <c r="QI6" s="254"/>
      <c r="QJ6" s="254"/>
      <c r="QK6" s="254"/>
      <c r="QL6" s="254"/>
      <c r="QM6" s="254"/>
      <c r="QN6" s="254"/>
      <c r="QO6" s="254"/>
      <c r="QP6" s="254"/>
      <c r="QQ6" s="254"/>
      <c r="QR6" s="254"/>
      <c r="QS6" s="254"/>
      <c r="QT6" s="254"/>
      <c r="QU6" s="254"/>
      <c r="QV6" s="254"/>
      <c r="QW6" s="254"/>
      <c r="QX6" s="254"/>
      <c r="QY6" s="254"/>
      <c r="QZ6" s="254"/>
      <c r="RA6" s="254"/>
      <c r="RB6" s="254"/>
      <c r="RC6" s="254"/>
      <c r="RD6" s="254"/>
      <c r="RE6" s="254"/>
      <c r="RF6" s="254"/>
      <c r="RG6" s="254"/>
      <c r="RH6" s="254"/>
      <c r="RI6" s="254"/>
      <c r="RJ6" s="254"/>
      <c r="RK6" s="254"/>
      <c r="RL6" s="254"/>
      <c r="RM6" s="254"/>
      <c r="RN6" s="254"/>
      <c r="RO6" s="254"/>
      <c r="RP6" s="254"/>
      <c r="RQ6" s="254"/>
      <c r="RR6" s="254"/>
      <c r="RS6" s="254"/>
      <c r="RT6" s="254"/>
      <c r="RU6" s="254"/>
      <c r="RV6" s="254"/>
      <c r="RW6" s="254"/>
      <c r="RX6" s="254"/>
      <c r="RY6" s="254"/>
      <c r="RZ6" s="254"/>
      <c r="SA6" s="254"/>
      <c r="SB6" s="254"/>
      <c r="SC6" s="254"/>
      <c r="SD6" s="254"/>
      <c r="SE6" s="254"/>
      <c r="SF6" s="254"/>
      <c r="SG6" s="254"/>
      <c r="SH6" s="254"/>
      <c r="SI6" s="254"/>
      <c r="SJ6" s="254"/>
      <c r="SK6" s="254"/>
      <c r="SL6" s="254"/>
      <c r="SM6" s="254"/>
      <c r="SN6" s="254"/>
      <c r="SO6" s="254"/>
      <c r="SP6" s="254"/>
      <c r="SQ6" s="254"/>
      <c r="SR6" s="254"/>
      <c r="SS6" s="254"/>
      <c r="ST6" s="254"/>
      <c r="SU6" s="254"/>
      <c r="SV6" s="254"/>
      <c r="SW6" s="254"/>
      <c r="SX6" s="254"/>
      <c r="SY6" s="254"/>
      <c r="SZ6" s="254"/>
      <c r="TA6" s="254"/>
      <c r="TB6" s="254"/>
      <c r="TC6" s="254"/>
      <c r="TD6" s="254"/>
      <c r="TE6" s="254"/>
      <c r="TF6" s="254"/>
      <c r="TG6" s="254"/>
      <c r="TH6" s="254"/>
      <c r="TI6" s="254"/>
      <c r="TJ6" s="254"/>
      <c r="TK6" s="254"/>
      <c r="TL6" s="254"/>
      <c r="TM6" s="254"/>
      <c r="TN6" s="254"/>
      <c r="TO6" s="254"/>
      <c r="TP6" s="254"/>
      <c r="TQ6" s="254"/>
      <c r="TR6" s="254"/>
      <c r="TS6" s="254"/>
      <c r="TT6" s="254"/>
      <c r="TU6" s="254"/>
      <c r="TV6" s="254"/>
      <c r="TW6" s="254"/>
      <c r="TX6" s="254"/>
      <c r="TY6" s="254"/>
      <c r="TZ6" s="254"/>
      <c r="UA6" s="254"/>
      <c r="UB6" s="254"/>
      <c r="UC6" s="254"/>
      <c r="UD6" s="254"/>
      <c r="UE6" s="254"/>
      <c r="UF6" s="254"/>
      <c r="UG6" s="254"/>
      <c r="UH6" s="254"/>
      <c r="UI6" s="254"/>
    </row>
    <row r="7" spans="1:555" ht="14.45" x14ac:dyDescent="0.3">
      <c r="A7" s="254"/>
      <c r="B7" s="254"/>
      <c r="C7" s="97"/>
      <c r="D7" s="97"/>
      <c r="E7" s="97"/>
      <c r="F7" s="97"/>
      <c r="G7" s="71"/>
      <c r="H7" s="97"/>
      <c r="I7" s="97"/>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c r="FL7" s="254"/>
      <c r="FM7" s="254"/>
      <c r="FN7" s="254"/>
      <c r="FO7" s="254"/>
      <c r="FP7" s="254"/>
      <c r="FQ7" s="254"/>
      <c r="FR7" s="254"/>
      <c r="FS7" s="254"/>
      <c r="FT7" s="254"/>
      <c r="FU7" s="254"/>
      <c r="FV7" s="254"/>
      <c r="FW7" s="254"/>
      <c r="FX7" s="254"/>
      <c r="FY7" s="254"/>
      <c r="FZ7" s="254"/>
      <c r="GA7" s="254"/>
      <c r="GB7" s="254"/>
      <c r="GC7" s="254"/>
      <c r="GD7" s="254"/>
      <c r="GE7" s="254"/>
      <c r="GF7" s="254"/>
      <c r="GG7" s="254"/>
      <c r="GH7" s="254"/>
      <c r="GI7" s="254"/>
      <c r="GJ7" s="254"/>
      <c r="GK7" s="254"/>
      <c r="GL7" s="254"/>
      <c r="GM7" s="254"/>
      <c r="GN7" s="254"/>
      <c r="GO7" s="254"/>
      <c r="GP7" s="254"/>
      <c r="GQ7" s="254"/>
      <c r="GR7" s="254"/>
      <c r="GS7" s="254"/>
      <c r="GT7" s="254"/>
      <c r="GU7" s="254"/>
      <c r="GV7" s="254"/>
      <c r="GW7" s="254"/>
      <c r="GX7" s="254"/>
      <c r="GY7" s="254"/>
      <c r="GZ7" s="254"/>
      <c r="HA7" s="254"/>
      <c r="HB7" s="254"/>
      <c r="HC7" s="254"/>
      <c r="HD7" s="254"/>
      <c r="HE7" s="254"/>
      <c r="HF7" s="254"/>
      <c r="HG7" s="254"/>
      <c r="HH7" s="254"/>
      <c r="HI7" s="254"/>
      <c r="HJ7" s="254"/>
      <c r="HK7" s="254"/>
      <c r="HL7" s="254"/>
      <c r="HM7" s="254"/>
      <c r="HN7" s="254"/>
      <c r="HO7" s="254"/>
      <c r="HP7" s="254"/>
      <c r="HQ7" s="254"/>
      <c r="HR7" s="254"/>
      <c r="HS7" s="254"/>
      <c r="HT7" s="254"/>
      <c r="HU7" s="254"/>
      <c r="HV7" s="254"/>
      <c r="HW7" s="254"/>
      <c r="HX7" s="254"/>
      <c r="HY7" s="254"/>
      <c r="HZ7" s="254"/>
      <c r="IA7" s="254"/>
      <c r="IB7" s="254"/>
      <c r="IC7" s="254"/>
      <c r="ID7" s="254"/>
      <c r="IE7" s="254"/>
      <c r="IF7" s="254"/>
      <c r="IG7" s="254"/>
      <c r="IH7" s="254"/>
      <c r="II7" s="254"/>
      <c r="IJ7" s="254"/>
      <c r="IK7" s="254"/>
      <c r="IL7" s="254"/>
      <c r="IM7" s="254"/>
      <c r="IN7" s="254"/>
      <c r="IO7" s="254"/>
      <c r="IP7" s="254"/>
      <c r="IQ7" s="254"/>
      <c r="IR7" s="254"/>
      <c r="IS7" s="254"/>
      <c r="IT7" s="254"/>
      <c r="IU7" s="254"/>
      <c r="IV7" s="254"/>
      <c r="IW7" s="254"/>
      <c r="IX7" s="254"/>
      <c r="IY7" s="254"/>
      <c r="IZ7" s="254"/>
      <c r="JA7" s="254"/>
      <c r="JB7" s="254"/>
      <c r="JC7" s="254"/>
      <c r="JD7" s="254"/>
      <c r="JE7" s="254"/>
      <c r="JF7" s="254"/>
      <c r="JG7" s="254"/>
      <c r="JH7" s="254"/>
      <c r="JI7" s="254"/>
      <c r="JJ7" s="254"/>
      <c r="JK7" s="254"/>
      <c r="JL7" s="254"/>
      <c r="JM7" s="254"/>
      <c r="JN7" s="254"/>
      <c r="JO7" s="254"/>
      <c r="JP7" s="254"/>
      <c r="JQ7" s="254"/>
      <c r="JR7" s="254"/>
      <c r="JS7" s="254"/>
      <c r="JT7" s="254"/>
      <c r="JU7" s="254"/>
      <c r="JV7" s="254"/>
      <c r="JW7" s="254"/>
      <c r="JX7" s="254"/>
      <c r="JY7" s="254"/>
      <c r="JZ7" s="254"/>
      <c r="KA7" s="254"/>
      <c r="KB7" s="254"/>
      <c r="KC7" s="254"/>
      <c r="KD7" s="254"/>
      <c r="KE7" s="254"/>
      <c r="KF7" s="254"/>
      <c r="KG7" s="254"/>
      <c r="KH7" s="254"/>
      <c r="KI7" s="254"/>
      <c r="KJ7" s="254"/>
      <c r="KK7" s="254"/>
      <c r="KL7" s="254"/>
      <c r="KM7" s="254"/>
      <c r="KN7" s="254"/>
      <c r="KO7" s="254"/>
      <c r="KP7" s="254"/>
      <c r="KQ7" s="254"/>
      <c r="KR7" s="254"/>
      <c r="KS7" s="254"/>
      <c r="KT7" s="254"/>
      <c r="KU7" s="254"/>
      <c r="KV7" s="254"/>
      <c r="KW7" s="254"/>
      <c r="KX7" s="254"/>
      <c r="KY7" s="254"/>
      <c r="KZ7" s="254"/>
      <c r="LA7" s="254"/>
      <c r="LB7" s="254"/>
      <c r="LC7" s="254"/>
      <c r="LD7" s="254"/>
      <c r="LE7" s="254"/>
      <c r="LF7" s="254"/>
      <c r="LG7" s="254"/>
      <c r="LH7" s="254"/>
      <c r="LI7" s="254"/>
      <c r="LJ7" s="254"/>
      <c r="LK7" s="254"/>
      <c r="LL7" s="254"/>
      <c r="LM7" s="254"/>
      <c r="LN7" s="254"/>
      <c r="LO7" s="254"/>
      <c r="LP7" s="254"/>
      <c r="LQ7" s="254"/>
      <c r="LR7" s="254"/>
      <c r="LS7" s="254"/>
      <c r="LT7" s="254"/>
      <c r="LU7" s="254"/>
      <c r="LV7" s="254"/>
      <c r="LW7" s="254"/>
      <c r="LX7" s="254"/>
      <c r="LY7" s="254"/>
      <c r="LZ7" s="254"/>
      <c r="MA7" s="254"/>
      <c r="MB7" s="254"/>
      <c r="MC7" s="254"/>
      <c r="MD7" s="254"/>
      <c r="ME7" s="254"/>
      <c r="MF7" s="254"/>
      <c r="MG7" s="254"/>
      <c r="MH7" s="254"/>
      <c r="MI7" s="254"/>
      <c r="MJ7" s="254"/>
      <c r="MK7" s="254"/>
      <c r="ML7" s="254"/>
      <c r="MM7" s="254"/>
      <c r="MN7" s="254"/>
      <c r="MO7" s="254"/>
      <c r="MP7" s="254"/>
      <c r="MQ7" s="254"/>
      <c r="MR7" s="254"/>
      <c r="MS7" s="254"/>
      <c r="MT7" s="254"/>
      <c r="MU7" s="254"/>
      <c r="MV7" s="254"/>
      <c r="MW7" s="254"/>
      <c r="MX7" s="254"/>
      <c r="MY7" s="254"/>
      <c r="MZ7" s="254"/>
      <c r="NA7" s="254"/>
      <c r="NB7" s="254"/>
      <c r="NC7" s="254"/>
      <c r="ND7" s="254"/>
      <c r="NE7" s="254"/>
      <c r="NF7" s="254"/>
      <c r="NG7" s="254"/>
      <c r="NH7" s="254"/>
      <c r="NI7" s="254"/>
      <c r="NJ7" s="254"/>
      <c r="NK7" s="254"/>
      <c r="NL7" s="254"/>
      <c r="NM7" s="254"/>
      <c r="NN7" s="254"/>
      <c r="NO7" s="254"/>
      <c r="NP7" s="254"/>
      <c r="NQ7" s="254"/>
      <c r="NR7" s="254"/>
      <c r="NS7" s="254"/>
      <c r="NT7" s="254"/>
      <c r="NU7" s="254"/>
      <c r="NV7" s="254"/>
      <c r="NW7" s="254"/>
      <c r="NX7" s="254"/>
      <c r="NY7" s="254"/>
      <c r="NZ7" s="254"/>
      <c r="OA7" s="254"/>
      <c r="OB7" s="254"/>
      <c r="OC7" s="254"/>
      <c r="OD7" s="254"/>
      <c r="OE7" s="254"/>
      <c r="OF7" s="254"/>
      <c r="OG7" s="254"/>
      <c r="OH7" s="254"/>
      <c r="OI7" s="254"/>
      <c r="OJ7" s="254"/>
      <c r="OK7" s="254"/>
      <c r="OL7" s="254"/>
      <c r="OM7" s="254"/>
      <c r="ON7" s="254"/>
      <c r="OO7" s="254"/>
      <c r="OP7" s="254"/>
      <c r="OQ7" s="254"/>
      <c r="OR7" s="254"/>
      <c r="OS7" s="254"/>
      <c r="OT7" s="254"/>
      <c r="OU7" s="254"/>
      <c r="OV7" s="254"/>
      <c r="OW7" s="254"/>
      <c r="OX7" s="254"/>
      <c r="OY7" s="254"/>
      <c r="OZ7" s="254"/>
      <c r="PA7" s="254"/>
      <c r="PB7" s="254"/>
      <c r="PC7" s="254"/>
      <c r="PD7" s="254"/>
      <c r="PE7" s="254"/>
      <c r="PF7" s="254"/>
      <c r="PG7" s="254"/>
      <c r="PH7" s="254"/>
      <c r="PI7" s="254"/>
      <c r="PJ7" s="254"/>
      <c r="PK7" s="254"/>
      <c r="PL7" s="254"/>
      <c r="PM7" s="254"/>
      <c r="PN7" s="254"/>
      <c r="PO7" s="254"/>
      <c r="PP7" s="254"/>
      <c r="PQ7" s="254"/>
      <c r="PR7" s="254"/>
      <c r="PS7" s="254"/>
      <c r="PT7" s="254"/>
      <c r="PU7" s="254"/>
      <c r="PV7" s="254"/>
      <c r="PW7" s="254"/>
      <c r="PX7" s="254"/>
      <c r="PY7" s="254"/>
      <c r="PZ7" s="254"/>
      <c r="QA7" s="254"/>
      <c r="QB7" s="254"/>
      <c r="QC7" s="254"/>
      <c r="QD7" s="254"/>
      <c r="QE7" s="254"/>
      <c r="QF7" s="254"/>
      <c r="QG7" s="254"/>
      <c r="QH7" s="254"/>
      <c r="QI7" s="254"/>
      <c r="QJ7" s="254"/>
      <c r="QK7" s="254"/>
      <c r="QL7" s="254"/>
      <c r="QM7" s="254"/>
      <c r="QN7" s="254"/>
      <c r="QO7" s="254"/>
      <c r="QP7" s="254"/>
      <c r="QQ7" s="254"/>
      <c r="QR7" s="254"/>
      <c r="QS7" s="254"/>
      <c r="QT7" s="254"/>
      <c r="QU7" s="254"/>
      <c r="QV7" s="254"/>
      <c r="QW7" s="254"/>
      <c r="QX7" s="254"/>
      <c r="QY7" s="254"/>
      <c r="QZ7" s="254"/>
      <c r="RA7" s="254"/>
      <c r="RB7" s="254"/>
      <c r="RC7" s="254"/>
      <c r="RD7" s="254"/>
      <c r="RE7" s="254"/>
      <c r="RF7" s="254"/>
      <c r="RG7" s="254"/>
      <c r="RH7" s="254"/>
      <c r="RI7" s="254"/>
      <c r="RJ7" s="254"/>
      <c r="RK7" s="254"/>
      <c r="RL7" s="254"/>
      <c r="RM7" s="254"/>
      <c r="RN7" s="254"/>
      <c r="RO7" s="254"/>
      <c r="RP7" s="254"/>
      <c r="RQ7" s="254"/>
      <c r="RR7" s="254"/>
      <c r="RS7" s="254"/>
      <c r="RT7" s="254"/>
      <c r="RU7" s="254"/>
      <c r="RV7" s="254"/>
      <c r="RW7" s="254"/>
      <c r="RX7" s="254"/>
      <c r="RY7" s="254"/>
      <c r="RZ7" s="254"/>
      <c r="SA7" s="254"/>
      <c r="SB7" s="254"/>
      <c r="SC7" s="254"/>
      <c r="SD7" s="254"/>
      <c r="SE7" s="254"/>
      <c r="SF7" s="254"/>
      <c r="SG7" s="254"/>
      <c r="SH7" s="254"/>
      <c r="SI7" s="254"/>
      <c r="SJ7" s="254"/>
      <c r="SK7" s="254"/>
      <c r="SL7" s="254"/>
      <c r="SM7" s="254"/>
      <c r="SN7" s="254"/>
      <c r="SO7" s="254"/>
      <c r="SP7" s="254"/>
      <c r="SQ7" s="254"/>
      <c r="SR7" s="254"/>
      <c r="SS7" s="254"/>
      <c r="ST7" s="254"/>
      <c r="SU7" s="254"/>
      <c r="SV7" s="254"/>
      <c r="SW7" s="254"/>
      <c r="SX7" s="254"/>
      <c r="SY7" s="254"/>
      <c r="SZ7" s="254"/>
      <c r="TA7" s="254"/>
      <c r="TB7" s="254"/>
      <c r="TC7" s="254"/>
      <c r="TD7" s="254"/>
      <c r="TE7" s="254"/>
      <c r="TF7" s="254"/>
      <c r="TG7" s="254"/>
      <c r="TH7" s="254"/>
      <c r="TI7" s="254"/>
      <c r="TJ7" s="254"/>
      <c r="TK7" s="254"/>
      <c r="TL7" s="254"/>
      <c r="TM7" s="254"/>
      <c r="TN7" s="254"/>
      <c r="TO7" s="254"/>
      <c r="TP7" s="254"/>
      <c r="TQ7" s="254"/>
      <c r="TR7" s="254"/>
      <c r="TS7" s="254"/>
      <c r="TT7" s="254"/>
      <c r="TU7" s="254"/>
      <c r="TV7" s="254"/>
      <c r="TW7" s="254"/>
      <c r="TX7" s="254"/>
      <c r="TY7" s="254"/>
      <c r="TZ7" s="254"/>
      <c r="UA7" s="254"/>
      <c r="UB7" s="254"/>
      <c r="UC7" s="254"/>
      <c r="UD7" s="254"/>
      <c r="UE7" s="254"/>
      <c r="UF7" s="254"/>
      <c r="UG7" s="254"/>
      <c r="UH7" s="254"/>
      <c r="UI7" s="254"/>
    </row>
    <row r="8" spans="1:555" ht="14.45" x14ac:dyDescent="0.3">
      <c r="A8" s="254"/>
      <c r="B8" s="254"/>
      <c r="C8" s="97"/>
      <c r="D8" s="97"/>
      <c r="E8" s="97"/>
      <c r="F8" s="97"/>
      <c r="G8" s="71"/>
      <c r="H8" s="97"/>
      <c r="I8" s="97"/>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c r="DM8" s="254"/>
      <c r="DN8" s="254"/>
      <c r="DO8" s="254"/>
      <c r="DP8" s="254"/>
      <c r="DQ8" s="254"/>
      <c r="DR8" s="254"/>
      <c r="DS8" s="254"/>
      <c r="DT8" s="254"/>
      <c r="DU8" s="254"/>
      <c r="DV8" s="254"/>
      <c r="DW8" s="254"/>
      <c r="DX8" s="254"/>
      <c r="DY8" s="254"/>
      <c r="DZ8" s="254"/>
      <c r="EA8" s="254"/>
      <c r="EB8" s="254"/>
      <c r="EC8" s="254"/>
      <c r="ED8" s="254"/>
      <c r="EE8" s="254"/>
      <c r="EF8" s="254"/>
      <c r="EG8" s="254"/>
      <c r="EH8" s="254"/>
      <c r="EI8" s="254"/>
      <c r="EJ8" s="254"/>
      <c r="EK8" s="254"/>
      <c r="EL8" s="254"/>
      <c r="EM8" s="254"/>
      <c r="EN8" s="254"/>
      <c r="EO8" s="254"/>
      <c r="EP8" s="254"/>
      <c r="EQ8" s="254"/>
      <c r="ER8" s="254"/>
      <c r="ES8" s="254"/>
      <c r="ET8" s="254"/>
      <c r="EU8" s="254"/>
      <c r="EV8" s="254"/>
      <c r="EW8" s="254"/>
      <c r="EX8" s="254"/>
      <c r="EY8" s="254"/>
      <c r="EZ8" s="254"/>
      <c r="FA8" s="254"/>
      <c r="FB8" s="254"/>
      <c r="FC8" s="254"/>
      <c r="FD8" s="254"/>
      <c r="FE8" s="254"/>
      <c r="FF8" s="254"/>
      <c r="FG8" s="254"/>
      <c r="FH8" s="254"/>
      <c r="FI8" s="254"/>
      <c r="FJ8" s="254"/>
      <c r="FK8" s="254"/>
      <c r="FL8" s="254"/>
      <c r="FM8" s="254"/>
      <c r="FN8" s="254"/>
      <c r="FO8" s="254"/>
      <c r="FP8" s="254"/>
      <c r="FQ8" s="254"/>
      <c r="FR8" s="254"/>
      <c r="FS8" s="254"/>
      <c r="FT8" s="254"/>
      <c r="FU8" s="254"/>
      <c r="FV8" s="254"/>
      <c r="FW8" s="254"/>
      <c r="FX8" s="254"/>
      <c r="FY8" s="254"/>
      <c r="FZ8" s="254"/>
      <c r="GA8" s="254"/>
      <c r="GB8" s="254"/>
      <c r="GC8" s="254"/>
      <c r="GD8" s="254"/>
      <c r="GE8" s="254"/>
      <c r="GF8" s="254"/>
      <c r="GG8" s="254"/>
      <c r="GH8" s="254"/>
      <c r="GI8" s="254"/>
      <c r="GJ8" s="254"/>
      <c r="GK8" s="254"/>
      <c r="GL8" s="254"/>
      <c r="GM8" s="254"/>
      <c r="GN8" s="254"/>
      <c r="GO8" s="254"/>
      <c r="GP8" s="254"/>
      <c r="GQ8" s="254"/>
      <c r="GR8" s="254"/>
      <c r="GS8" s="254"/>
      <c r="GT8" s="254"/>
      <c r="GU8" s="254"/>
      <c r="GV8" s="254"/>
      <c r="GW8" s="254"/>
      <c r="GX8" s="254"/>
      <c r="GY8" s="254"/>
      <c r="GZ8" s="254"/>
      <c r="HA8" s="254"/>
      <c r="HB8" s="254"/>
      <c r="HC8" s="254"/>
      <c r="HD8" s="254"/>
      <c r="HE8" s="254"/>
      <c r="HF8" s="254"/>
      <c r="HG8" s="254"/>
      <c r="HH8" s="254"/>
      <c r="HI8" s="254"/>
      <c r="HJ8" s="254"/>
      <c r="HK8" s="254"/>
      <c r="HL8" s="254"/>
      <c r="HM8" s="254"/>
      <c r="HN8" s="254"/>
      <c r="HO8" s="254"/>
      <c r="HP8" s="254"/>
      <c r="HQ8" s="254"/>
      <c r="HR8" s="254"/>
      <c r="HS8" s="254"/>
      <c r="HT8" s="254"/>
      <c r="HU8" s="254"/>
      <c r="HV8" s="254"/>
      <c r="HW8" s="254"/>
      <c r="HX8" s="254"/>
      <c r="HY8" s="254"/>
      <c r="HZ8" s="254"/>
      <c r="IA8" s="254"/>
      <c r="IB8" s="254"/>
      <c r="IC8" s="254"/>
      <c r="ID8" s="254"/>
      <c r="IE8" s="254"/>
      <c r="IF8" s="254"/>
      <c r="IG8" s="254"/>
      <c r="IH8" s="254"/>
      <c r="II8" s="254"/>
      <c r="IJ8" s="254"/>
      <c r="IK8" s="254"/>
      <c r="IL8" s="254"/>
      <c r="IM8" s="254"/>
      <c r="IN8" s="254"/>
      <c r="IO8" s="254"/>
      <c r="IP8" s="254"/>
      <c r="IQ8" s="254"/>
      <c r="IR8" s="254"/>
      <c r="IS8" s="254"/>
      <c r="IT8" s="254"/>
      <c r="IU8" s="254"/>
      <c r="IV8" s="254"/>
      <c r="IW8" s="254"/>
      <c r="IX8" s="254"/>
      <c r="IY8" s="254"/>
      <c r="IZ8" s="254"/>
      <c r="JA8" s="254"/>
      <c r="JB8" s="254"/>
      <c r="JC8" s="254"/>
      <c r="JD8" s="254"/>
      <c r="JE8" s="254"/>
      <c r="JF8" s="254"/>
      <c r="JG8" s="254"/>
      <c r="JH8" s="254"/>
      <c r="JI8" s="254"/>
      <c r="JJ8" s="254"/>
      <c r="JK8" s="254"/>
      <c r="JL8" s="254"/>
      <c r="JM8" s="254"/>
      <c r="JN8" s="254"/>
      <c r="JO8" s="254"/>
      <c r="JP8" s="254"/>
      <c r="JQ8" s="254"/>
      <c r="JR8" s="254"/>
      <c r="JS8" s="254"/>
      <c r="JT8" s="254"/>
      <c r="JU8" s="254"/>
      <c r="JV8" s="254"/>
      <c r="JW8" s="254"/>
      <c r="JX8" s="254"/>
      <c r="JY8" s="254"/>
      <c r="JZ8" s="254"/>
      <c r="KA8" s="254"/>
      <c r="KB8" s="254"/>
      <c r="KC8" s="254"/>
      <c r="KD8" s="254"/>
      <c r="KE8" s="254"/>
      <c r="KF8" s="254"/>
      <c r="KG8" s="254"/>
      <c r="KH8" s="254"/>
      <c r="KI8" s="254"/>
      <c r="KJ8" s="254"/>
      <c r="KK8" s="254"/>
      <c r="KL8" s="254"/>
      <c r="KM8" s="254"/>
      <c r="KN8" s="254"/>
      <c r="KO8" s="254"/>
      <c r="KP8" s="254"/>
      <c r="KQ8" s="254"/>
      <c r="KR8" s="254"/>
      <c r="KS8" s="254"/>
      <c r="KT8" s="254"/>
      <c r="KU8" s="254"/>
      <c r="KV8" s="254"/>
      <c r="KW8" s="254"/>
      <c r="KX8" s="254"/>
      <c r="KY8" s="254"/>
      <c r="KZ8" s="254"/>
      <c r="LA8" s="254"/>
      <c r="LB8" s="254"/>
      <c r="LC8" s="254"/>
      <c r="LD8" s="254"/>
      <c r="LE8" s="254"/>
      <c r="LF8" s="254"/>
      <c r="LG8" s="254"/>
      <c r="LH8" s="254"/>
      <c r="LI8" s="254"/>
      <c r="LJ8" s="254"/>
      <c r="LK8" s="254"/>
      <c r="LL8" s="254"/>
      <c r="LM8" s="254"/>
      <c r="LN8" s="254"/>
      <c r="LO8" s="254"/>
      <c r="LP8" s="254"/>
      <c r="LQ8" s="254"/>
      <c r="LR8" s="254"/>
      <c r="LS8" s="254"/>
      <c r="LT8" s="254"/>
      <c r="LU8" s="254"/>
      <c r="LV8" s="254"/>
      <c r="LW8" s="254"/>
      <c r="LX8" s="254"/>
      <c r="LY8" s="254"/>
      <c r="LZ8" s="254"/>
      <c r="MA8" s="254"/>
      <c r="MB8" s="254"/>
      <c r="MC8" s="254"/>
      <c r="MD8" s="254"/>
      <c r="ME8" s="254"/>
      <c r="MF8" s="254"/>
      <c r="MG8" s="254"/>
      <c r="MH8" s="254"/>
      <c r="MI8" s="254"/>
      <c r="MJ8" s="254"/>
      <c r="MK8" s="254"/>
      <c r="ML8" s="254"/>
      <c r="MM8" s="254"/>
      <c r="MN8" s="254"/>
      <c r="MO8" s="254"/>
      <c r="MP8" s="254"/>
      <c r="MQ8" s="254"/>
      <c r="MR8" s="254"/>
      <c r="MS8" s="254"/>
      <c r="MT8" s="254"/>
      <c r="MU8" s="254"/>
      <c r="MV8" s="254"/>
      <c r="MW8" s="254"/>
      <c r="MX8" s="254"/>
      <c r="MY8" s="254"/>
      <c r="MZ8" s="254"/>
      <c r="NA8" s="254"/>
      <c r="NB8" s="254"/>
      <c r="NC8" s="254"/>
      <c r="ND8" s="254"/>
      <c r="NE8" s="254"/>
      <c r="NF8" s="254"/>
      <c r="NG8" s="254"/>
      <c r="NH8" s="254"/>
      <c r="NI8" s="254"/>
      <c r="NJ8" s="254"/>
      <c r="NK8" s="254"/>
      <c r="NL8" s="254"/>
      <c r="NM8" s="254"/>
      <c r="NN8" s="254"/>
      <c r="NO8" s="254"/>
      <c r="NP8" s="254"/>
      <c r="NQ8" s="254"/>
      <c r="NR8" s="254"/>
      <c r="NS8" s="254"/>
      <c r="NT8" s="254"/>
      <c r="NU8" s="254"/>
      <c r="NV8" s="254"/>
      <c r="NW8" s="254"/>
      <c r="NX8" s="254"/>
      <c r="NY8" s="254"/>
      <c r="NZ8" s="254"/>
      <c r="OA8" s="254"/>
      <c r="OB8" s="254"/>
      <c r="OC8" s="254"/>
      <c r="OD8" s="254"/>
      <c r="OE8" s="254"/>
      <c r="OF8" s="254"/>
      <c r="OG8" s="254"/>
      <c r="OH8" s="254"/>
      <c r="OI8" s="254"/>
      <c r="OJ8" s="254"/>
      <c r="OK8" s="254"/>
      <c r="OL8" s="254"/>
      <c r="OM8" s="254"/>
      <c r="ON8" s="254"/>
      <c r="OO8" s="254"/>
      <c r="OP8" s="254"/>
      <c r="OQ8" s="254"/>
      <c r="OR8" s="254"/>
      <c r="OS8" s="254"/>
      <c r="OT8" s="254"/>
      <c r="OU8" s="254"/>
      <c r="OV8" s="254"/>
      <c r="OW8" s="254"/>
      <c r="OX8" s="254"/>
      <c r="OY8" s="254"/>
      <c r="OZ8" s="254"/>
      <c r="PA8" s="254"/>
      <c r="PB8" s="254"/>
      <c r="PC8" s="254"/>
      <c r="PD8" s="254"/>
      <c r="PE8" s="254"/>
      <c r="PF8" s="254"/>
      <c r="PG8" s="254"/>
      <c r="PH8" s="254"/>
      <c r="PI8" s="254"/>
      <c r="PJ8" s="254"/>
      <c r="PK8" s="254"/>
      <c r="PL8" s="254"/>
      <c r="PM8" s="254"/>
      <c r="PN8" s="254"/>
      <c r="PO8" s="254"/>
      <c r="PP8" s="254"/>
      <c r="PQ8" s="254"/>
      <c r="PR8" s="254"/>
      <c r="PS8" s="254"/>
      <c r="PT8" s="254"/>
      <c r="PU8" s="254"/>
      <c r="PV8" s="254"/>
      <c r="PW8" s="254"/>
      <c r="PX8" s="254"/>
      <c r="PY8" s="254"/>
      <c r="PZ8" s="254"/>
      <c r="QA8" s="254"/>
      <c r="QB8" s="254"/>
      <c r="QC8" s="254"/>
      <c r="QD8" s="254"/>
      <c r="QE8" s="254"/>
      <c r="QF8" s="254"/>
      <c r="QG8" s="254"/>
      <c r="QH8" s="254"/>
      <c r="QI8" s="254"/>
      <c r="QJ8" s="254"/>
      <c r="QK8" s="254"/>
      <c r="QL8" s="254"/>
      <c r="QM8" s="254"/>
      <c r="QN8" s="254"/>
      <c r="QO8" s="254"/>
      <c r="QP8" s="254"/>
      <c r="QQ8" s="254"/>
      <c r="QR8" s="254"/>
      <c r="QS8" s="254"/>
      <c r="QT8" s="254"/>
      <c r="QU8" s="254"/>
      <c r="QV8" s="254"/>
      <c r="QW8" s="254"/>
      <c r="QX8" s="254"/>
      <c r="QY8" s="254"/>
      <c r="QZ8" s="254"/>
      <c r="RA8" s="254"/>
      <c r="RB8" s="254"/>
      <c r="RC8" s="254"/>
      <c r="RD8" s="254"/>
      <c r="RE8" s="254"/>
      <c r="RF8" s="254"/>
      <c r="RG8" s="254"/>
      <c r="RH8" s="254"/>
      <c r="RI8" s="254"/>
      <c r="RJ8" s="254"/>
      <c r="RK8" s="254"/>
      <c r="RL8" s="254"/>
      <c r="RM8" s="254"/>
      <c r="RN8" s="254"/>
      <c r="RO8" s="254"/>
      <c r="RP8" s="254"/>
      <c r="RQ8" s="254"/>
      <c r="RR8" s="254"/>
      <c r="RS8" s="254"/>
      <c r="RT8" s="254"/>
      <c r="RU8" s="254"/>
      <c r="RV8" s="254"/>
      <c r="RW8" s="254"/>
      <c r="RX8" s="254"/>
      <c r="RY8" s="254"/>
      <c r="RZ8" s="254"/>
      <c r="SA8" s="254"/>
      <c r="SB8" s="254"/>
      <c r="SC8" s="254"/>
      <c r="SD8" s="254"/>
      <c r="SE8" s="254"/>
      <c r="SF8" s="254"/>
      <c r="SG8" s="254"/>
      <c r="SH8" s="254"/>
      <c r="SI8" s="254"/>
      <c r="SJ8" s="254"/>
      <c r="SK8" s="254"/>
      <c r="SL8" s="254"/>
      <c r="SM8" s="254"/>
      <c r="SN8" s="254"/>
      <c r="SO8" s="254"/>
      <c r="SP8" s="254"/>
      <c r="SQ8" s="254"/>
      <c r="SR8" s="254"/>
      <c r="SS8" s="254"/>
      <c r="ST8" s="254"/>
      <c r="SU8" s="254"/>
      <c r="SV8" s="254"/>
      <c r="SW8" s="254"/>
      <c r="SX8" s="254"/>
      <c r="SY8" s="254"/>
      <c r="SZ8" s="254"/>
      <c r="TA8" s="254"/>
      <c r="TB8" s="254"/>
      <c r="TC8" s="254"/>
      <c r="TD8" s="254"/>
      <c r="TE8" s="254"/>
      <c r="TF8" s="254"/>
      <c r="TG8" s="254"/>
      <c r="TH8" s="254"/>
      <c r="TI8" s="254"/>
      <c r="TJ8" s="254"/>
      <c r="TK8" s="254"/>
      <c r="TL8" s="254"/>
      <c r="TM8" s="254"/>
      <c r="TN8" s="254"/>
      <c r="TO8" s="254"/>
      <c r="TP8" s="254"/>
      <c r="TQ8" s="254"/>
      <c r="TR8" s="254"/>
      <c r="TS8" s="254"/>
      <c r="TT8" s="254"/>
      <c r="TU8" s="254"/>
      <c r="TV8" s="254"/>
      <c r="TW8" s="254"/>
      <c r="TX8" s="254"/>
      <c r="TY8" s="254"/>
      <c r="TZ8" s="254"/>
      <c r="UA8" s="254"/>
      <c r="UB8" s="254"/>
      <c r="UC8" s="254"/>
      <c r="UD8" s="254"/>
      <c r="UE8" s="254"/>
      <c r="UF8" s="254"/>
      <c r="UG8" s="254"/>
      <c r="UH8" s="254"/>
      <c r="UI8" s="254"/>
    </row>
    <row r="9" spans="1:555" thickBot="1" x14ac:dyDescent="0.35">
      <c r="A9" s="254"/>
      <c r="B9" s="254"/>
      <c r="C9" s="97"/>
      <c r="D9" s="97"/>
      <c r="E9" s="97"/>
      <c r="F9" s="97"/>
      <c r="G9" s="71"/>
      <c r="H9" s="97"/>
      <c r="I9" s="97"/>
      <c r="J9" s="254"/>
      <c r="K9" s="160"/>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c r="DM9" s="254"/>
      <c r="DN9" s="254"/>
      <c r="DO9" s="254"/>
      <c r="DP9" s="254"/>
      <c r="DQ9" s="254"/>
      <c r="DR9" s="254"/>
      <c r="DS9" s="254"/>
      <c r="DT9" s="254"/>
      <c r="DU9" s="254"/>
      <c r="DV9" s="254"/>
      <c r="DW9" s="254"/>
      <c r="DX9" s="254"/>
      <c r="DY9" s="254"/>
      <c r="DZ9" s="254"/>
      <c r="EA9" s="254"/>
      <c r="EB9" s="254"/>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G9" s="254"/>
      <c r="FH9" s="254"/>
      <c r="FI9" s="254"/>
      <c r="FJ9" s="254"/>
      <c r="FK9" s="254"/>
      <c r="FL9" s="254"/>
      <c r="FM9" s="254"/>
      <c r="FN9" s="254"/>
      <c r="FO9" s="254"/>
      <c r="FP9" s="254"/>
      <c r="FQ9" s="254"/>
      <c r="FR9" s="254"/>
      <c r="FS9" s="254"/>
      <c r="FT9" s="254"/>
      <c r="FU9" s="254"/>
      <c r="FV9" s="254"/>
      <c r="FW9" s="254"/>
      <c r="FX9" s="254"/>
      <c r="FY9" s="254"/>
      <c r="FZ9" s="254"/>
      <c r="GA9" s="254"/>
      <c r="GB9" s="254"/>
      <c r="GC9" s="254"/>
      <c r="GD9" s="254"/>
      <c r="GE9" s="254"/>
      <c r="GF9" s="254"/>
      <c r="GG9" s="254"/>
      <c r="GH9" s="254"/>
      <c r="GI9" s="254"/>
      <c r="GJ9" s="254"/>
      <c r="GK9" s="254"/>
      <c r="GL9" s="254"/>
      <c r="GM9" s="254"/>
      <c r="GN9" s="254"/>
      <c r="GO9" s="254"/>
      <c r="GP9" s="254"/>
      <c r="GQ9" s="254"/>
      <c r="GR9" s="254"/>
      <c r="GS9" s="254"/>
      <c r="GT9" s="254"/>
      <c r="GU9" s="254"/>
      <c r="GV9" s="254"/>
      <c r="GW9" s="254"/>
      <c r="GX9" s="254"/>
      <c r="GY9" s="254"/>
      <c r="GZ9" s="254"/>
      <c r="HA9" s="254"/>
      <c r="HB9" s="254"/>
      <c r="HC9" s="254"/>
      <c r="HD9" s="254"/>
      <c r="HE9" s="254"/>
      <c r="HF9" s="254"/>
      <c r="HG9" s="254"/>
      <c r="HH9" s="254"/>
      <c r="HI9" s="254"/>
      <c r="HJ9" s="254"/>
      <c r="HK9" s="254"/>
      <c r="HL9" s="254"/>
      <c r="HM9" s="254"/>
      <c r="HN9" s="254"/>
      <c r="HO9" s="254"/>
      <c r="HP9" s="254"/>
      <c r="HQ9" s="254"/>
      <c r="HR9" s="254"/>
      <c r="HS9" s="254"/>
      <c r="HT9" s="254"/>
      <c r="HU9" s="254"/>
      <c r="HV9" s="254"/>
      <c r="HW9" s="254"/>
      <c r="HX9" s="254"/>
      <c r="HY9" s="254"/>
      <c r="HZ9" s="254"/>
      <c r="IA9" s="254"/>
      <c r="IB9" s="254"/>
      <c r="IC9" s="254"/>
      <c r="ID9" s="254"/>
      <c r="IE9" s="254"/>
      <c r="IF9" s="254"/>
      <c r="IG9" s="254"/>
      <c r="IH9" s="254"/>
      <c r="II9" s="254"/>
      <c r="IJ9" s="254"/>
      <c r="IK9" s="254"/>
      <c r="IL9" s="254"/>
      <c r="IM9" s="254"/>
      <c r="IN9" s="254"/>
      <c r="IO9" s="254"/>
      <c r="IP9" s="254"/>
      <c r="IQ9" s="254"/>
      <c r="IR9" s="254"/>
      <c r="IS9" s="254"/>
      <c r="IT9" s="254"/>
      <c r="IU9" s="254"/>
      <c r="IV9" s="254"/>
      <c r="IW9" s="254"/>
      <c r="IX9" s="254"/>
      <c r="IY9" s="254"/>
      <c r="IZ9" s="254"/>
      <c r="JA9" s="254"/>
      <c r="JB9" s="254"/>
      <c r="JC9" s="254"/>
      <c r="JD9" s="254"/>
      <c r="JE9" s="254"/>
      <c r="JF9" s="254"/>
      <c r="JG9" s="254"/>
      <c r="JH9" s="254"/>
      <c r="JI9" s="254"/>
      <c r="JJ9" s="254"/>
      <c r="JK9" s="254"/>
      <c r="JL9" s="254"/>
      <c r="JM9" s="254"/>
      <c r="JN9" s="254"/>
      <c r="JO9" s="254"/>
      <c r="JP9" s="254"/>
      <c r="JQ9" s="254"/>
      <c r="JR9" s="254"/>
      <c r="JS9" s="254"/>
      <c r="JT9" s="254"/>
      <c r="JU9" s="254"/>
      <c r="JV9" s="254"/>
      <c r="JW9" s="254"/>
      <c r="JX9" s="254"/>
      <c r="JY9" s="254"/>
      <c r="JZ9" s="254"/>
      <c r="KA9" s="254"/>
      <c r="KB9" s="254"/>
      <c r="KC9" s="254"/>
      <c r="KD9" s="254"/>
      <c r="KE9" s="254"/>
      <c r="KF9" s="254"/>
      <c r="KG9" s="254"/>
      <c r="KH9" s="254"/>
      <c r="KI9" s="254"/>
      <c r="KJ9" s="254"/>
      <c r="KK9" s="254"/>
      <c r="KL9" s="254"/>
      <c r="KM9" s="254"/>
      <c r="KN9" s="254"/>
      <c r="KO9" s="254"/>
      <c r="KP9" s="254"/>
      <c r="KQ9" s="254"/>
      <c r="KR9" s="254"/>
      <c r="KS9" s="254"/>
      <c r="KT9" s="254"/>
      <c r="KU9" s="254"/>
      <c r="KV9" s="254"/>
      <c r="KW9" s="254"/>
      <c r="KX9" s="254"/>
      <c r="KY9" s="254"/>
      <c r="KZ9" s="254"/>
      <c r="LA9" s="254"/>
      <c r="LB9" s="254"/>
      <c r="LC9" s="254"/>
      <c r="LD9" s="254"/>
      <c r="LE9" s="254"/>
      <c r="LF9" s="254"/>
      <c r="LG9" s="254"/>
      <c r="LH9" s="254"/>
      <c r="LI9" s="254"/>
      <c r="LJ9" s="254"/>
      <c r="LK9" s="254"/>
      <c r="LL9" s="254"/>
      <c r="LM9" s="254"/>
      <c r="LN9" s="254"/>
      <c r="LO9" s="254"/>
      <c r="LP9" s="254"/>
      <c r="LQ9" s="254"/>
      <c r="LR9" s="254"/>
      <c r="LS9" s="254"/>
      <c r="LT9" s="254"/>
      <c r="LU9" s="254"/>
      <c r="LV9" s="254"/>
      <c r="LW9" s="254"/>
      <c r="LX9" s="254"/>
      <c r="LY9" s="254"/>
      <c r="LZ9" s="254"/>
      <c r="MA9" s="254"/>
      <c r="MB9" s="254"/>
      <c r="MC9" s="254"/>
      <c r="MD9" s="254"/>
      <c r="ME9" s="254"/>
      <c r="MF9" s="254"/>
      <c r="MG9" s="254"/>
      <c r="MH9" s="254"/>
      <c r="MI9" s="254"/>
      <c r="MJ9" s="254"/>
      <c r="MK9" s="254"/>
      <c r="ML9" s="254"/>
      <c r="MM9" s="254"/>
      <c r="MN9" s="254"/>
      <c r="MO9" s="254"/>
      <c r="MP9" s="254"/>
      <c r="MQ9" s="254"/>
      <c r="MR9" s="254"/>
      <c r="MS9" s="254"/>
      <c r="MT9" s="254"/>
      <c r="MU9" s="254"/>
      <c r="MV9" s="254"/>
      <c r="MW9" s="254"/>
      <c r="MX9" s="254"/>
      <c r="MY9" s="254"/>
      <c r="MZ9" s="254"/>
      <c r="NA9" s="254"/>
      <c r="NB9" s="254"/>
      <c r="NC9" s="254"/>
      <c r="ND9" s="254"/>
      <c r="NE9" s="254"/>
      <c r="NF9" s="254"/>
      <c r="NG9" s="254"/>
      <c r="NH9" s="254"/>
      <c r="NI9" s="254"/>
      <c r="NJ9" s="254"/>
      <c r="NK9" s="254"/>
      <c r="NL9" s="254"/>
      <c r="NM9" s="254"/>
      <c r="NN9" s="254"/>
      <c r="NO9" s="254"/>
      <c r="NP9" s="254"/>
      <c r="NQ9" s="254"/>
      <c r="NR9" s="254"/>
      <c r="NS9" s="254"/>
      <c r="NT9" s="254"/>
      <c r="NU9" s="254"/>
      <c r="NV9" s="254"/>
      <c r="NW9" s="254"/>
      <c r="NX9" s="254"/>
      <c r="NY9" s="254"/>
      <c r="NZ9" s="254"/>
      <c r="OA9" s="254"/>
      <c r="OB9" s="254"/>
      <c r="OC9" s="254"/>
      <c r="OD9" s="254"/>
      <c r="OE9" s="254"/>
      <c r="OF9" s="254"/>
      <c r="OG9" s="254"/>
      <c r="OH9" s="254"/>
      <c r="OI9" s="254"/>
      <c r="OJ9" s="254"/>
      <c r="OK9" s="254"/>
      <c r="OL9" s="254"/>
      <c r="OM9" s="254"/>
      <c r="ON9" s="254"/>
      <c r="OO9" s="254"/>
      <c r="OP9" s="254"/>
      <c r="OQ9" s="254"/>
      <c r="OR9" s="254"/>
      <c r="OS9" s="254"/>
      <c r="OT9" s="254"/>
      <c r="OU9" s="254"/>
      <c r="OV9" s="254"/>
      <c r="OW9" s="254"/>
      <c r="OX9" s="254"/>
      <c r="OY9" s="254"/>
      <c r="OZ9" s="254"/>
      <c r="PA9" s="254"/>
      <c r="PB9" s="254"/>
      <c r="PC9" s="254"/>
      <c r="PD9" s="254"/>
      <c r="PE9" s="254"/>
      <c r="PF9" s="254"/>
      <c r="PG9" s="254"/>
      <c r="PH9" s="254"/>
      <c r="PI9" s="254"/>
      <c r="PJ9" s="254"/>
      <c r="PK9" s="254"/>
      <c r="PL9" s="254"/>
      <c r="PM9" s="254"/>
      <c r="PN9" s="254"/>
      <c r="PO9" s="254"/>
      <c r="PP9" s="254"/>
      <c r="PQ9" s="254"/>
      <c r="PR9" s="254"/>
      <c r="PS9" s="254"/>
      <c r="PT9" s="254"/>
      <c r="PU9" s="254"/>
      <c r="PV9" s="254"/>
      <c r="PW9" s="254"/>
      <c r="PX9" s="254"/>
      <c r="PY9" s="254"/>
      <c r="PZ9" s="254"/>
      <c r="QA9" s="254"/>
      <c r="QB9" s="254"/>
      <c r="QC9" s="254"/>
      <c r="QD9" s="254"/>
      <c r="QE9" s="254"/>
      <c r="QF9" s="254"/>
      <c r="QG9" s="254"/>
      <c r="QH9" s="254"/>
      <c r="QI9" s="254"/>
      <c r="QJ9" s="254"/>
      <c r="QK9" s="254"/>
      <c r="QL9" s="254"/>
      <c r="QM9" s="254"/>
      <c r="QN9" s="254"/>
      <c r="QO9" s="254"/>
      <c r="QP9" s="254"/>
      <c r="QQ9" s="254"/>
      <c r="QR9" s="254"/>
      <c r="QS9" s="254"/>
      <c r="QT9" s="254"/>
      <c r="QU9" s="254"/>
      <c r="QV9" s="254"/>
      <c r="QW9" s="254"/>
      <c r="QX9" s="254"/>
      <c r="QY9" s="254"/>
      <c r="QZ9" s="254"/>
      <c r="RA9" s="254"/>
      <c r="RB9" s="254"/>
      <c r="RC9" s="254"/>
      <c r="RD9" s="254"/>
      <c r="RE9" s="254"/>
      <c r="RF9" s="254"/>
      <c r="RG9" s="254"/>
      <c r="RH9" s="254"/>
      <c r="RI9" s="254"/>
      <c r="RJ9" s="254"/>
      <c r="RK9" s="254"/>
      <c r="RL9" s="254"/>
      <c r="RM9" s="254"/>
      <c r="RN9" s="254"/>
      <c r="RO9" s="254"/>
      <c r="RP9" s="254"/>
      <c r="RQ9" s="254"/>
      <c r="RR9" s="254"/>
      <c r="RS9" s="254"/>
      <c r="RT9" s="254"/>
      <c r="RU9" s="254"/>
      <c r="RV9" s="254"/>
      <c r="RW9" s="254"/>
      <c r="RX9" s="254"/>
      <c r="RY9" s="254"/>
      <c r="RZ9" s="254"/>
      <c r="SA9" s="254"/>
      <c r="SB9" s="254"/>
      <c r="SC9" s="254"/>
      <c r="SD9" s="254"/>
      <c r="SE9" s="254"/>
      <c r="SF9" s="254"/>
      <c r="SG9" s="254"/>
      <c r="SH9" s="254"/>
      <c r="SI9" s="254"/>
      <c r="SJ9" s="254"/>
      <c r="SK9" s="254"/>
      <c r="SL9" s="254"/>
      <c r="SM9" s="254"/>
      <c r="SN9" s="254"/>
      <c r="SO9" s="254"/>
      <c r="SP9" s="254"/>
      <c r="SQ9" s="254"/>
      <c r="SR9" s="254"/>
      <c r="SS9" s="254"/>
      <c r="ST9" s="254"/>
      <c r="SU9" s="254"/>
      <c r="SV9" s="254"/>
      <c r="SW9" s="254"/>
      <c r="SX9" s="254"/>
      <c r="SY9" s="254"/>
      <c r="SZ9" s="254"/>
      <c r="TA9" s="254"/>
      <c r="TB9" s="254"/>
      <c r="TC9" s="254"/>
      <c r="TD9" s="254"/>
      <c r="TE9" s="254"/>
      <c r="TF9" s="254"/>
      <c r="TG9" s="254"/>
      <c r="TH9" s="254"/>
      <c r="TI9" s="254"/>
      <c r="TJ9" s="254"/>
      <c r="TK9" s="254"/>
      <c r="TL9" s="254"/>
      <c r="TM9" s="254"/>
      <c r="TN9" s="254"/>
      <c r="TO9" s="254"/>
      <c r="TP9" s="254"/>
      <c r="TQ9" s="254"/>
      <c r="TR9" s="254"/>
      <c r="TS9" s="254"/>
      <c r="TT9" s="254"/>
      <c r="TU9" s="254"/>
      <c r="TV9" s="254"/>
      <c r="TW9" s="254"/>
      <c r="TX9" s="254"/>
      <c r="TY9" s="254"/>
      <c r="TZ9" s="254"/>
      <c r="UA9" s="254"/>
      <c r="UB9" s="254"/>
      <c r="UC9" s="254"/>
      <c r="UD9" s="254"/>
      <c r="UE9" s="254"/>
      <c r="UF9" s="254"/>
      <c r="UG9" s="254"/>
      <c r="UH9" s="254"/>
      <c r="UI9" s="254"/>
    </row>
    <row r="10" spans="1:555" thickBot="1" x14ac:dyDescent="0.35">
      <c r="A10" s="254"/>
      <c r="B10" s="254"/>
      <c r="C10" s="143" t="s">
        <v>1385</v>
      </c>
      <c r="D10" s="231">
        <f>SUM(F17:F38)</f>
        <v>0</v>
      </c>
      <c r="E10" s="254"/>
      <c r="F10" s="68"/>
      <c r="G10" s="72"/>
      <c r="H10" s="68"/>
      <c r="I10" s="68"/>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c r="DQ10" s="254"/>
      <c r="DR10" s="254"/>
      <c r="DS10" s="254"/>
      <c r="DT10" s="254"/>
      <c r="DU10" s="254"/>
      <c r="DV10" s="254"/>
      <c r="DW10" s="254"/>
      <c r="DX10" s="254"/>
      <c r="DY10" s="254"/>
      <c r="DZ10" s="254"/>
      <c r="EA10" s="254"/>
      <c r="EB10" s="254"/>
      <c r="EC10" s="254"/>
      <c r="ED10" s="254"/>
      <c r="EE10" s="254"/>
      <c r="EF10" s="254"/>
      <c r="EG10" s="254"/>
      <c r="EH10" s="254"/>
      <c r="EI10" s="254"/>
      <c r="EJ10" s="254"/>
      <c r="EK10" s="254"/>
      <c r="EL10" s="254"/>
      <c r="EM10" s="254"/>
      <c r="EN10" s="254"/>
      <c r="EO10" s="254"/>
      <c r="EP10" s="254"/>
      <c r="EQ10" s="254"/>
      <c r="ER10" s="254"/>
      <c r="ES10" s="254"/>
      <c r="ET10" s="254"/>
      <c r="EU10" s="254"/>
      <c r="EV10" s="254"/>
      <c r="EW10" s="254"/>
      <c r="EX10" s="254"/>
      <c r="EY10" s="254"/>
      <c r="EZ10" s="254"/>
      <c r="FA10" s="254"/>
      <c r="FB10" s="254"/>
      <c r="FC10" s="254"/>
      <c r="FD10" s="254"/>
      <c r="FE10" s="254"/>
      <c r="FF10" s="254"/>
      <c r="FG10" s="254"/>
      <c r="FH10" s="254"/>
      <c r="FI10" s="254"/>
      <c r="FJ10" s="254"/>
      <c r="FK10" s="254"/>
      <c r="FL10" s="254"/>
      <c r="FM10" s="254"/>
      <c r="FN10" s="254"/>
      <c r="FO10" s="254"/>
      <c r="FP10" s="254"/>
      <c r="FQ10" s="254"/>
      <c r="FR10" s="254"/>
      <c r="FS10" s="254"/>
      <c r="FT10" s="254"/>
      <c r="FU10" s="254"/>
      <c r="FV10" s="254"/>
      <c r="FW10" s="254"/>
      <c r="FX10" s="254"/>
      <c r="FY10" s="254"/>
      <c r="FZ10" s="254"/>
      <c r="GA10" s="254"/>
      <c r="GB10" s="254"/>
      <c r="GC10" s="254"/>
      <c r="GD10" s="254"/>
      <c r="GE10" s="254"/>
      <c r="GF10" s="254"/>
      <c r="GG10" s="254"/>
      <c r="GH10" s="254"/>
      <c r="GI10" s="254"/>
      <c r="GJ10" s="254"/>
      <c r="GK10" s="254"/>
      <c r="GL10" s="254"/>
      <c r="GM10" s="254"/>
      <c r="GN10" s="254"/>
      <c r="GO10" s="254"/>
      <c r="GP10" s="254"/>
      <c r="GQ10" s="254"/>
      <c r="GR10" s="254"/>
      <c r="GS10" s="254"/>
      <c r="GT10" s="254"/>
      <c r="GU10" s="254"/>
      <c r="GV10" s="254"/>
      <c r="GW10" s="254"/>
      <c r="GX10" s="254"/>
      <c r="GY10" s="254"/>
      <c r="GZ10" s="254"/>
      <c r="HA10" s="254"/>
      <c r="HB10" s="254"/>
      <c r="HC10" s="254"/>
      <c r="HD10" s="254"/>
      <c r="HE10" s="254"/>
      <c r="HF10" s="254"/>
      <c r="HG10" s="254"/>
      <c r="HH10" s="254"/>
      <c r="HI10" s="254"/>
      <c r="HJ10" s="254"/>
      <c r="HK10" s="254"/>
      <c r="HL10" s="254"/>
      <c r="HM10" s="254"/>
      <c r="HN10" s="254"/>
      <c r="HO10" s="254"/>
      <c r="HP10" s="254"/>
      <c r="HQ10" s="254"/>
      <c r="HR10" s="254"/>
      <c r="HS10" s="254"/>
      <c r="HT10" s="254"/>
      <c r="HU10" s="254"/>
      <c r="HV10" s="254"/>
      <c r="HW10" s="254"/>
      <c r="HX10" s="254"/>
      <c r="HY10" s="254"/>
      <c r="HZ10" s="254"/>
      <c r="IA10" s="254"/>
      <c r="IB10" s="254"/>
      <c r="IC10" s="254"/>
      <c r="ID10" s="254"/>
      <c r="IE10" s="254"/>
      <c r="IF10" s="254"/>
      <c r="IG10" s="254"/>
      <c r="IH10" s="254"/>
      <c r="II10" s="254"/>
      <c r="IJ10" s="254"/>
      <c r="IK10" s="254"/>
      <c r="IL10" s="254"/>
      <c r="IM10" s="254"/>
      <c r="IN10" s="254"/>
      <c r="IO10" s="254"/>
      <c r="IP10" s="254"/>
      <c r="IQ10" s="254"/>
      <c r="IR10" s="254"/>
      <c r="IS10" s="254"/>
      <c r="IT10" s="254"/>
      <c r="IU10" s="254"/>
      <c r="IV10" s="254"/>
      <c r="IW10" s="254"/>
      <c r="IX10" s="254"/>
      <c r="IY10" s="254"/>
      <c r="IZ10" s="254"/>
      <c r="JA10" s="254"/>
      <c r="JB10" s="254"/>
      <c r="JC10" s="254"/>
      <c r="JD10" s="254"/>
      <c r="JE10" s="254"/>
      <c r="JF10" s="254"/>
      <c r="JG10" s="254"/>
      <c r="JH10" s="254"/>
      <c r="JI10" s="254"/>
      <c r="JJ10" s="254"/>
      <c r="JK10" s="254"/>
      <c r="JL10" s="254"/>
      <c r="JM10" s="254"/>
      <c r="JN10" s="254"/>
      <c r="JO10" s="254"/>
      <c r="JP10" s="254"/>
      <c r="JQ10" s="254"/>
      <c r="JR10" s="254"/>
      <c r="JS10" s="254"/>
      <c r="JT10" s="254"/>
      <c r="JU10" s="254"/>
      <c r="JV10" s="254"/>
      <c r="JW10" s="254"/>
      <c r="JX10" s="254"/>
      <c r="JY10" s="254"/>
      <c r="JZ10" s="254"/>
      <c r="KA10" s="254"/>
      <c r="KB10" s="254"/>
      <c r="KC10" s="254"/>
      <c r="KD10" s="254"/>
      <c r="KE10" s="254"/>
      <c r="KF10" s="254"/>
      <c r="KG10" s="254"/>
      <c r="KH10" s="254"/>
      <c r="KI10" s="254"/>
      <c r="KJ10" s="254"/>
      <c r="KK10" s="254"/>
      <c r="KL10" s="254"/>
      <c r="KM10" s="254"/>
      <c r="KN10" s="254"/>
      <c r="KO10" s="254"/>
      <c r="KP10" s="254"/>
      <c r="KQ10" s="254"/>
      <c r="KR10" s="254"/>
      <c r="KS10" s="254"/>
      <c r="KT10" s="254"/>
      <c r="KU10" s="254"/>
      <c r="KV10" s="254"/>
      <c r="KW10" s="254"/>
      <c r="KX10" s="254"/>
      <c r="KY10" s="254"/>
      <c r="KZ10" s="254"/>
      <c r="LA10" s="254"/>
      <c r="LB10" s="254"/>
      <c r="LC10" s="254"/>
      <c r="LD10" s="254"/>
      <c r="LE10" s="254"/>
      <c r="LF10" s="254"/>
      <c r="LG10" s="254"/>
      <c r="LH10" s="254"/>
      <c r="LI10" s="254"/>
      <c r="LJ10" s="254"/>
      <c r="LK10" s="254"/>
      <c r="LL10" s="254"/>
      <c r="LM10" s="254"/>
      <c r="LN10" s="254"/>
      <c r="LO10" s="254"/>
      <c r="LP10" s="254"/>
      <c r="LQ10" s="254"/>
      <c r="LR10" s="254"/>
      <c r="LS10" s="254"/>
      <c r="LT10" s="254"/>
      <c r="LU10" s="254"/>
      <c r="LV10" s="254"/>
      <c r="LW10" s="254"/>
      <c r="LX10" s="254"/>
      <c r="LY10" s="254"/>
      <c r="LZ10" s="254"/>
      <c r="MA10" s="254"/>
      <c r="MB10" s="254"/>
      <c r="MC10" s="254"/>
      <c r="MD10" s="254"/>
      <c r="ME10" s="254"/>
      <c r="MF10" s="254"/>
      <c r="MG10" s="254"/>
      <c r="MH10" s="254"/>
      <c r="MI10" s="254"/>
      <c r="MJ10" s="254"/>
      <c r="MK10" s="254"/>
      <c r="ML10" s="254"/>
      <c r="MM10" s="254"/>
      <c r="MN10" s="254"/>
      <c r="MO10" s="254"/>
      <c r="MP10" s="254"/>
      <c r="MQ10" s="254"/>
      <c r="MR10" s="254"/>
      <c r="MS10" s="254"/>
      <c r="MT10" s="254"/>
      <c r="MU10" s="254"/>
      <c r="MV10" s="254"/>
      <c r="MW10" s="254"/>
      <c r="MX10" s="254"/>
      <c r="MY10" s="254"/>
      <c r="MZ10" s="254"/>
      <c r="NA10" s="254"/>
      <c r="NB10" s="254"/>
      <c r="NC10" s="254"/>
      <c r="ND10" s="254"/>
      <c r="NE10" s="254"/>
      <c r="NF10" s="254"/>
      <c r="NG10" s="254"/>
      <c r="NH10" s="254"/>
      <c r="NI10" s="254"/>
      <c r="NJ10" s="254"/>
      <c r="NK10" s="254"/>
      <c r="NL10" s="254"/>
      <c r="NM10" s="254"/>
      <c r="NN10" s="254"/>
      <c r="NO10" s="254"/>
      <c r="NP10" s="254"/>
      <c r="NQ10" s="254"/>
      <c r="NR10" s="254"/>
      <c r="NS10" s="254"/>
      <c r="NT10" s="254"/>
      <c r="NU10" s="254"/>
      <c r="NV10" s="254"/>
      <c r="NW10" s="254"/>
      <c r="NX10" s="254"/>
      <c r="NY10" s="254"/>
      <c r="NZ10" s="254"/>
      <c r="OA10" s="254"/>
      <c r="OB10" s="254"/>
      <c r="OC10" s="254"/>
      <c r="OD10" s="254"/>
      <c r="OE10" s="254"/>
      <c r="OF10" s="254"/>
      <c r="OG10" s="254"/>
      <c r="OH10" s="254"/>
      <c r="OI10" s="254"/>
      <c r="OJ10" s="254"/>
      <c r="OK10" s="254"/>
      <c r="OL10" s="254"/>
      <c r="OM10" s="254"/>
      <c r="ON10" s="254"/>
      <c r="OO10" s="254"/>
      <c r="OP10" s="254"/>
      <c r="OQ10" s="254"/>
      <c r="OR10" s="254"/>
      <c r="OS10" s="254"/>
      <c r="OT10" s="254"/>
      <c r="OU10" s="254"/>
      <c r="OV10" s="254"/>
      <c r="OW10" s="254"/>
      <c r="OX10" s="254"/>
      <c r="OY10" s="254"/>
      <c r="OZ10" s="254"/>
      <c r="PA10" s="254"/>
      <c r="PB10" s="254"/>
      <c r="PC10" s="254"/>
      <c r="PD10" s="254"/>
      <c r="PE10" s="254"/>
      <c r="PF10" s="254"/>
      <c r="PG10" s="254"/>
      <c r="PH10" s="254"/>
      <c r="PI10" s="254"/>
      <c r="PJ10" s="254"/>
      <c r="PK10" s="254"/>
      <c r="PL10" s="254"/>
      <c r="PM10" s="254"/>
      <c r="PN10" s="254"/>
      <c r="PO10" s="254"/>
      <c r="PP10" s="254"/>
      <c r="PQ10" s="254"/>
      <c r="PR10" s="254"/>
      <c r="PS10" s="254"/>
      <c r="PT10" s="254"/>
      <c r="PU10" s="254"/>
      <c r="PV10" s="254"/>
      <c r="PW10" s="254"/>
      <c r="PX10" s="254"/>
      <c r="PY10" s="254"/>
      <c r="PZ10" s="254"/>
      <c r="QA10" s="254"/>
      <c r="QB10" s="254"/>
      <c r="QC10" s="254"/>
      <c r="QD10" s="254"/>
      <c r="QE10" s="254"/>
      <c r="QF10" s="254"/>
      <c r="QG10" s="254"/>
      <c r="QH10" s="254"/>
      <c r="QI10" s="254"/>
      <c r="QJ10" s="254"/>
      <c r="QK10" s="254"/>
      <c r="QL10" s="254"/>
      <c r="QM10" s="254"/>
      <c r="QN10" s="254"/>
      <c r="QO10" s="254"/>
      <c r="QP10" s="254"/>
      <c r="QQ10" s="254"/>
      <c r="QR10" s="254"/>
      <c r="QS10" s="254"/>
      <c r="QT10" s="254"/>
      <c r="QU10" s="254"/>
      <c r="QV10" s="254"/>
      <c r="QW10" s="254"/>
      <c r="QX10" s="254"/>
      <c r="QY10" s="254"/>
      <c r="QZ10" s="254"/>
      <c r="RA10" s="254"/>
      <c r="RB10" s="254"/>
      <c r="RC10" s="254"/>
      <c r="RD10" s="254"/>
      <c r="RE10" s="254"/>
      <c r="RF10" s="254"/>
      <c r="RG10" s="254"/>
      <c r="RH10" s="254"/>
      <c r="RI10" s="254"/>
      <c r="RJ10" s="254"/>
      <c r="RK10" s="254"/>
      <c r="RL10" s="254"/>
      <c r="RM10" s="254"/>
      <c r="RN10" s="254"/>
      <c r="RO10" s="254"/>
      <c r="RP10" s="254"/>
      <c r="RQ10" s="254"/>
      <c r="RR10" s="254"/>
      <c r="RS10" s="254"/>
      <c r="RT10" s="254"/>
      <c r="RU10" s="254"/>
      <c r="RV10" s="254"/>
      <c r="RW10" s="254"/>
      <c r="RX10" s="254"/>
      <c r="RY10" s="254"/>
      <c r="RZ10" s="254"/>
      <c r="SA10" s="254"/>
      <c r="SB10" s="254"/>
      <c r="SC10" s="254"/>
      <c r="SD10" s="254"/>
      <c r="SE10" s="254"/>
      <c r="SF10" s="254"/>
      <c r="SG10" s="254"/>
      <c r="SH10" s="254"/>
      <c r="SI10" s="254"/>
      <c r="SJ10" s="254"/>
      <c r="SK10" s="254"/>
      <c r="SL10" s="254"/>
      <c r="SM10" s="254"/>
      <c r="SN10" s="254"/>
      <c r="SO10" s="254"/>
      <c r="SP10" s="254"/>
      <c r="SQ10" s="254"/>
      <c r="SR10" s="254"/>
      <c r="SS10" s="254"/>
      <c r="ST10" s="254"/>
      <c r="SU10" s="254"/>
      <c r="SV10" s="254"/>
      <c r="SW10" s="254"/>
      <c r="SX10" s="254"/>
      <c r="SY10" s="254"/>
      <c r="SZ10" s="254"/>
      <c r="TA10" s="254"/>
      <c r="TB10" s="254"/>
      <c r="TC10" s="254"/>
      <c r="TD10" s="254"/>
      <c r="TE10" s="254"/>
      <c r="TF10" s="254"/>
      <c r="TG10" s="254"/>
      <c r="TH10" s="254"/>
      <c r="TI10" s="254"/>
      <c r="TJ10" s="254"/>
      <c r="TK10" s="254"/>
      <c r="TL10" s="254"/>
      <c r="TM10" s="254"/>
      <c r="TN10" s="254"/>
      <c r="TO10" s="254"/>
      <c r="TP10" s="254"/>
      <c r="TQ10" s="254"/>
      <c r="TR10" s="254"/>
      <c r="TS10" s="254"/>
      <c r="TT10" s="254"/>
      <c r="TU10" s="254"/>
      <c r="TV10" s="254"/>
      <c r="TW10" s="254"/>
      <c r="TX10" s="254"/>
      <c r="TY10" s="254"/>
      <c r="TZ10" s="254"/>
      <c r="UA10" s="254"/>
      <c r="UB10" s="254"/>
      <c r="UC10" s="254"/>
      <c r="UD10" s="254"/>
      <c r="UE10" s="254"/>
      <c r="UF10" s="254"/>
      <c r="UG10" s="254"/>
      <c r="UH10" s="254"/>
      <c r="UI10" s="254"/>
    </row>
    <row r="11" spans="1:555" ht="14.45" x14ac:dyDescent="0.3">
      <c r="A11" s="254"/>
      <c r="B11" s="84"/>
      <c r="C11" s="68"/>
      <c r="D11" s="31"/>
      <c r="E11" s="84"/>
      <c r="F11" s="84"/>
      <c r="G11" s="84"/>
      <c r="H11" s="69"/>
      <c r="I11" s="69"/>
      <c r="J11" s="69"/>
      <c r="K11" s="102"/>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4"/>
      <c r="FL11" s="254"/>
      <c r="FM11" s="254"/>
      <c r="FN11" s="254"/>
      <c r="FO11" s="254"/>
      <c r="FP11" s="254"/>
      <c r="FQ11" s="254"/>
      <c r="FR11" s="254"/>
      <c r="FS11" s="254"/>
      <c r="FT11" s="254"/>
      <c r="FU11" s="254"/>
      <c r="FV11" s="254"/>
      <c r="FW11" s="254"/>
      <c r="FX11" s="254"/>
      <c r="FY11" s="254"/>
      <c r="FZ11" s="254"/>
      <c r="GA11" s="254"/>
      <c r="GB11" s="254"/>
      <c r="GC11" s="254"/>
      <c r="GD11" s="254"/>
      <c r="GE11" s="254"/>
      <c r="GF11" s="254"/>
      <c r="GG11" s="254"/>
      <c r="GH11" s="254"/>
      <c r="GI11" s="254"/>
      <c r="GJ11" s="254"/>
      <c r="GK11" s="254"/>
      <c r="GL11" s="254"/>
      <c r="GM11" s="254"/>
      <c r="GN11" s="254"/>
      <c r="GO11" s="254"/>
      <c r="GP11" s="254"/>
      <c r="GQ11" s="254"/>
      <c r="GR11" s="254"/>
      <c r="GS11" s="254"/>
      <c r="GT11" s="254"/>
      <c r="GU11" s="254"/>
      <c r="GV11" s="254"/>
      <c r="GW11" s="254"/>
      <c r="GX11" s="254"/>
      <c r="GY11" s="254"/>
      <c r="GZ11" s="254"/>
      <c r="HA11" s="254"/>
      <c r="HB11" s="254"/>
      <c r="HC11" s="254"/>
      <c r="HD11" s="254"/>
      <c r="HE11" s="254"/>
      <c r="HF11" s="254"/>
      <c r="HG11" s="254"/>
      <c r="HH11" s="254"/>
      <c r="HI11" s="254"/>
      <c r="HJ11" s="254"/>
      <c r="HK11" s="254"/>
      <c r="HL11" s="254"/>
      <c r="HM11" s="254"/>
      <c r="HN11" s="254"/>
      <c r="HO11" s="254"/>
      <c r="HP11" s="254"/>
      <c r="HQ11" s="254"/>
      <c r="HR11" s="254"/>
      <c r="HS11" s="254"/>
      <c r="HT11" s="254"/>
      <c r="HU11" s="254"/>
      <c r="HV11" s="254"/>
      <c r="HW11" s="254"/>
      <c r="HX11" s="254"/>
      <c r="HY11" s="254"/>
      <c r="HZ11" s="254"/>
      <c r="IA11" s="254"/>
      <c r="IB11" s="254"/>
      <c r="IC11" s="254"/>
      <c r="ID11" s="254"/>
      <c r="IE11" s="254"/>
      <c r="IF11" s="254"/>
      <c r="IG11" s="254"/>
      <c r="IH11" s="254"/>
      <c r="II11" s="254"/>
      <c r="IJ11" s="254"/>
      <c r="IK11" s="254"/>
      <c r="IL11" s="254"/>
      <c r="IM11" s="254"/>
      <c r="IN11" s="254"/>
      <c r="IO11" s="254"/>
      <c r="IP11" s="254"/>
      <c r="IQ11" s="254"/>
      <c r="IR11" s="254"/>
      <c r="IS11" s="254"/>
      <c r="IT11" s="254"/>
      <c r="IU11" s="254"/>
      <c r="IV11" s="254"/>
      <c r="IW11" s="254"/>
      <c r="IX11" s="254"/>
      <c r="IY11" s="254"/>
      <c r="IZ11" s="254"/>
      <c r="JA11" s="254"/>
      <c r="JB11" s="254"/>
      <c r="JC11" s="254"/>
      <c r="JD11" s="254"/>
      <c r="JE11" s="254"/>
      <c r="JF11" s="254"/>
      <c r="JG11" s="254"/>
      <c r="JH11" s="254"/>
      <c r="JI11" s="254"/>
      <c r="JJ11" s="254"/>
      <c r="JK11" s="254"/>
      <c r="JL11" s="254"/>
      <c r="JM11" s="254"/>
      <c r="JN11" s="254"/>
      <c r="JO11" s="254"/>
      <c r="JP11" s="254"/>
      <c r="JQ11" s="254"/>
      <c r="JR11" s="254"/>
      <c r="JS11" s="254"/>
      <c r="JT11" s="254"/>
      <c r="JU11" s="254"/>
      <c r="JV11" s="254"/>
      <c r="JW11" s="254"/>
      <c r="JX11" s="254"/>
      <c r="JY11" s="254"/>
      <c r="JZ11" s="254"/>
      <c r="KA11" s="254"/>
      <c r="KB11" s="254"/>
      <c r="KC11" s="254"/>
      <c r="KD11" s="254"/>
      <c r="KE11" s="254"/>
      <c r="KF11" s="254"/>
      <c r="KG11" s="254"/>
      <c r="KH11" s="254"/>
      <c r="KI11" s="254"/>
      <c r="KJ11" s="254"/>
      <c r="KK11" s="254"/>
      <c r="KL11" s="254"/>
      <c r="KM11" s="254"/>
      <c r="KN11" s="254"/>
      <c r="KO11" s="254"/>
      <c r="KP11" s="254"/>
      <c r="KQ11" s="254"/>
      <c r="KR11" s="254"/>
      <c r="KS11" s="254"/>
      <c r="KT11" s="254"/>
      <c r="KU11" s="254"/>
      <c r="KV11" s="254"/>
      <c r="KW11" s="254"/>
      <c r="KX11" s="254"/>
      <c r="KY11" s="254"/>
      <c r="KZ11" s="254"/>
      <c r="LA11" s="254"/>
      <c r="LB11" s="254"/>
      <c r="LC11" s="254"/>
      <c r="LD11" s="254"/>
      <c r="LE11" s="254"/>
      <c r="LF11" s="254"/>
      <c r="LG11" s="254"/>
      <c r="LH11" s="254"/>
      <c r="LI11" s="254"/>
      <c r="LJ11" s="254"/>
      <c r="LK11" s="254"/>
      <c r="LL11" s="254"/>
      <c r="LM11" s="254"/>
      <c r="LN11" s="254"/>
      <c r="LO11" s="254"/>
      <c r="LP11" s="254"/>
      <c r="LQ11" s="254"/>
      <c r="LR11" s="254"/>
      <c r="LS11" s="254"/>
      <c r="LT11" s="254"/>
      <c r="LU11" s="254"/>
      <c r="LV11" s="254"/>
      <c r="LW11" s="254"/>
      <c r="LX11" s="254"/>
      <c r="LY11" s="254"/>
      <c r="LZ11" s="254"/>
      <c r="MA11" s="254"/>
      <c r="MB11" s="254"/>
      <c r="MC11" s="254"/>
      <c r="MD11" s="254"/>
      <c r="ME11" s="254"/>
      <c r="MF11" s="254"/>
      <c r="MG11" s="254"/>
      <c r="MH11" s="254"/>
      <c r="MI11" s="254"/>
      <c r="MJ11" s="254"/>
      <c r="MK11" s="254"/>
      <c r="ML11" s="254"/>
      <c r="MM11" s="254"/>
      <c r="MN11" s="254"/>
      <c r="MO11" s="254"/>
      <c r="MP11" s="254"/>
      <c r="MQ11" s="254"/>
      <c r="MR11" s="254"/>
      <c r="MS11" s="254"/>
      <c r="MT11" s="254"/>
      <c r="MU11" s="254"/>
      <c r="MV11" s="254"/>
      <c r="MW11" s="254"/>
      <c r="MX11" s="254"/>
      <c r="MY11" s="254"/>
      <c r="MZ11" s="254"/>
      <c r="NA11" s="254"/>
      <c r="NB11" s="254"/>
      <c r="NC11" s="254"/>
      <c r="ND11" s="254"/>
      <c r="NE11" s="254"/>
      <c r="NF11" s="254"/>
      <c r="NG11" s="254"/>
      <c r="NH11" s="254"/>
      <c r="NI11" s="254"/>
      <c r="NJ11" s="254"/>
      <c r="NK11" s="254"/>
      <c r="NL11" s="254"/>
      <c r="NM11" s="254"/>
      <c r="NN11" s="254"/>
      <c r="NO11" s="254"/>
      <c r="NP11" s="254"/>
      <c r="NQ11" s="254"/>
      <c r="NR11" s="254"/>
      <c r="NS11" s="254"/>
      <c r="NT11" s="254"/>
      <c r="NU11" s="254"/>
      <c r="NV11" s="254"/>
      <c r="NW11" s="254"/>
      <c r="NX11" s="254"/>
      <c r="NY11" s="254"/>
      <c r="NZ11" s="254"/>
      <c r="OA11" s="254"/>
      <c r="OB11" s="254"/>
      <c r="OC11" s="254"/>
      <c r="OD11" s="254"/>
      <c r="OE11" s="254"/>
      <c r="OF11" s="254"/>
      <c r="OG11" s="254"/>
      <c r="OH11" s="254"/>
      <c r="OI11" s="254"/>
      <c r="OJ11" s="254"/>
      <c r="OK11" s="254"/>
      <c r="OL11" s="254"/>
      <c r="OM11" s="254"/>
      <c r="ON11" s="254"/>
      <c r="OO11" s="254"/>
      <c r="OP11" s="254"/>
      <c r="OQ11" s="254"/>
      <c r="OR11" s="254"/>
      <c r="OS11" s="254"/>
      <c r="OT11" s="254"/>
      <c r="OU11" s="254"/>
      <c r="OV11" s="254"/>
      <c r="OW11" s="254"/>
      <c r="OX11" s="254"/>
      <c r="OY11" s="254"/>
      <c r="OZ11" s="254"/>
      <c r="PA11" s="254"/>
      <c r="PB11" s="254"/>
      <c r="PC11" s="254"/>
      <c r="PD11" s="254"/>
      <c r="PE11" s="254"/>
      <c r="PF11" s="254"/>
      <c r="PG11" s="254"/>
      <c r="PH11" s="254"/>
      <c r="PI11" s="254"/>
      <c r="PJ11" s="254"/>
      <c r="PK11" s="254"/>
      <c r="PL11" s="254"/>
      <c r="PM11" s="254"/>
      <c r="PN11" s="254"/>
      <c r="PO11" s="254"/>
      <c r="PP11" s="254"/>
      <c r="PQ11" s="254"/>
      <c r="PR11" s="254"/>
      <c r="PS11" s="254"/>
      <c r="PT11" s="254"/>
      <c r="PU11" s="254"/>
      <c r="PV11" s="254"/>
      <c r="PW11" s="254"/>
      <c r="PX11" s="254"/>
      <c r="PY11" s="254"/>
      <c r="PZ11" s="254"/>
      <c r="QA11" s="254"/>
      <c r="QB11" s="254"/>
      <c r="QC11" s="254"/>
      <c r="QD11" s="254"/>
      <c r="QE11" s="254"/>
      <c r="QF11" s="254"/>
      <c r="QG11" s="254"/>
      <c r="QH11" s="254"/>
      <c r="QI11" s="254"/>
      <c r="QJ11" s="254"/>
      <c r="QK11" s="254"/>
      <c r="QL11" s="254"/>
      <c r="QM11" s="254"/>
      <c r="QN11" s="254"/>
      <c r="QO11" s="254"/>
      <c r="QP11" s="254"/>
      <c r="QQ11" s="254"/>
      <c r="QR11" s="254"/>
      <c r="QS11" s="254"/>
      <c r="QT11" s="254"/>
      <c r="QU11" s="254"/>
      <c r="QV11" s="254"/>
      <c r="QW11" s="254"/>
      <c r="QX11" s="254"/>
      <c r="QY11" s="254"/>
      <c r="QZ11" s="254"/>
      <c r="RA11" s="254"/>
      <c r="RB11" s="254"/>
      <c r="RC11" s="254"/>
      <c r="RD11" s="254"/>
      <c r="RE11" s="254"/>
      <c r="RF11" s="254"/>
      <c r="RG11" s="254"/>
      <c r="RH11" s="254"/>
      <c r="RI11" s="254"/>
      <c r="RJ11" s="254"/>
      <c r="RK11" s="254"/>
      <c r="RL11" s="254"/>
      <c r="RM11" s="254"/>
      <c r="RN11" s="254"/>
      <c r="RO11" s="254"/>
      <c r="RP11" s="254"/>
      <c r="RQ11" s="254"/>
      <c r="RR11" s="254"/>
      <c r="RS11" s="254"/>
      <c r="RT11" s="254"/>
      <c r="RU11" s="254"/>
      <c r="RV11" s="254"/>
      <c r="RW11" s="254"/>
      <c r="RX11" s="254"/>
      <c r="RY11" s="254"/>
      <c r="RZ11" s="254"/>
      <c r="SA11" s="254"/>
      <c r="SB11" s="254"/>
      <c r="SC11" s="254"/>
      <c r="SD11" s="254"/>
      <c r="SE11" s="254"/>
      <c r="SF11" s="254"/>
      <c r="SG11" s="254"/>
      <c r="SH11" s="254"/>
      <c r="SI11" s="254"/>
      <c r="SJ11" s="254"/>
      <c r="SK11" s="254"/>
      <c r="SL11" s="254"/>
      <c r="SM11" s="254"/>
      <c r="SN11" s="254"/>
      <c r="SO11" s="254"/>
      <c r="SP11" s="254"/>
      <c r="SQ11" s="254"/>
      <c r="SR11" s="254"/>
      <c r="SS11" s="254"/>
      <c r="ST11" s="254"/>
      <c r="SU11" s="254"/>
      <c r="SV11" s="254"/>
      <c r="SW11" s="254"/>
      <c r="SX11" s="254"/>
      <c r="SY11" s="254"/>
      <c r="SZ11" s="254"/>
      <c r="TA11" s="254"/>
      <c r="TB11" s="254"/>
      <c r="TC11" s="254"/>
      <c r="TD11" s="254"/>
      <c r="TE11" s="254"/>
      <c r="TF11" s="254"/>
      <c r="TG11" s="254"/>
      <c r="TH11" s="254"/>
      <c r="TI11" s="254"/>
      <c r="TJ11" s="254"/>
      <c r="TK11" s="254"/>
      <c r="TL11" s="254"/>
      <c r="TM11" s="254"/>
      <c r="TN11" s="254"/>
      <c r="TO11" s="254"/>
      <c r="TP11" s="254"/>
      <c r="TQ11" s="254"/>
      <c r="TR11" s="254"/>
      <c r="TS11" s="254"/>
      <c r="TT11" s="254"/>
      <c r="TU11" s="254"/>
      <c r="TV11" s="254"/>
      <c r="TW11" s="254"/>
      <c r="TX11" s="254"/>
      <c r="TY11" s="254"/>
      <c r="TZ11" s="254"/>
      <c r="UA11" s="254"/>
      <c r="UB11" s="254"/>
      <c r="UC11" s="254"/>
      <c r="UD11" s="254"/>
      <c r="UE11" s="254"/>
      <c r="UF11" s="254"/>
      <c r="UG11" s="254"/>
      <c r="UH11" s="254"/>
      <c r="UI11" s="254"/>
    </row>
    <row r="12" spans="1:555" ht="14.45" x14ac:dyDescent="0.3">
      <c r="A12" s="254"/>
      <c r="B12" s="84"/>
      <c r="C12" s="68"/>
      <c r="D12" s="31"/>
      <c r="E12" s="84"/>
      <c r="F12" s="84"/>
      <c r="G12" s="84"/>
      <c r="H12" s="69"/>
      <c r="I12" s="69"/>
      <c r="J12" s="69"/>
      <c r="K12" s="102"/>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c r="DM12" s="254"/>
      <c r="DN12" s="254"/>
      <c r="DO12" s="254"/>
      <c r="DP12" s="254"/>
      <c r="DQ12" s="254"/>
      <c r="DR12" s="254"/>
      <c r="DS12" s="254"/>
      <c r="DT12" s="254"/>
      <c r="DU12" s="254"/>
      <c r="DV12" s="254"/>
      <c r="DW12" s="254"/>
      <c r="DX12" s="254"/>
      <c r="DY12" s="254"/>
      <c r="DZ12" s="254"/>
      <c r="EA12" s="254"/>
      <c r="EB12" s="254"/>
      <c r="EC12" s="254"/>
      <c r="ED12" s="254"/>
      <c r="EE12" s="254"/>
      <c r="EF12" s="254"/>
      <c r="EG12" s="254"/>
      <c r="EH12" s="254"/>
      <c r="EI12" s="254"/>
      <c r="EJ12" s="254"/>
      <c r="EK12" s="254"/>
      <c r="EL12" s="254"/>
      <c r="EM12" s="254"/>
      <c r="EN12" s="254"/>
      <c r="EO12" s="254"/>
      <c r="EP12" s="254"/>
      <c r="EQ12" s="254"/>
      <c r="ER12" s="254"/>
      <c r="ES12" s="254"/>
      <c r="ET12" s="254"/>
      <c r="EU12" s="254"/>
      <c r="EV12" s="254"/>
      <c r="EW12" s="254"/>
      <c r="EX12" s="254"/>
      <c r="EY12" s="254"/>
      <c r="EZ12" s="254"/>
      <c r="FA12" s="254"/>
      <c r="FB12" s="254"/>
      <c r="FC12" s="254"/>
      <c r="FD12" s="254"/>
      <c r="FE12" s="254"/>
      <c r="FF12" s="254"/>
      <c r="FG12" s="254"/>
      <c r="FH12" s="254"/>
      <c r="FI12" s="254"/>
      <c r="FJ12" s="254"/>
      <c r="FK12" s="254"/>
      <c r="FL12" s="254"/>
      <c r="FM12" s="254"/>
      <c r="FN12" s="254"/>
      <c r="FO12" s="254"/>
      <c r="FP12" s="254"/>
      <c r="FQ12" s="254"/>
      <c r="FR12" s="254"/>
      <c r="FS12" s="254"/>
      <c r="FT12" s="254"/>
      <c r="FU12" s="254"/>
      <c r="FV12" s="254"/>
      <c r="FW12" s="254"/>
      <c r="FX12" s="254"/>
      <c r="FY12" s="254"/>
      <c r="FZ12" s="254"/>
      <c r="GA12" s="254"/>
      <c r="GB12" s="254"/>
      <c r="GC12" s="254"/>
      <c r="GD12" s="254"/>
      <c r="GE12" s="254"/>
      <c r="GF12" s="254"/>
      <c r="GG12" s="254"/>
      <c r="GH12" s="254"/>
      <c r="GI12" s="254"/>
      <c r="GJ12" s="254"/>
      <c r="GK12" s="254"/>
      <c r="GL12" s="254"/>
      <c r="GM12" s="254"/>
      <c r="GN12" s="254"/>
      <c r="GO12" s="254"/>
      <c r="GP12" s="254"/>
      <c r="GQ12" s="254"/>
      <c r="GR12" s="254"/>
      <c r="GS12" s="254"/>
      <c r="GT12" s="254"/>
      <c r="GU12" s="254"/>
      <c r="GV12" s="254"/>
      <c r="GW12" s="254"/>
      <c r="GX12" s="254"/>
      <c r="GY12" s="254"/>
      <c r="GZ12" s="254"/>
      <c r="HA12" s="254"/>
      <c r="HB12" s="254"/>
      <c r="HC12" s="254"/>
      <c r="HD12" s="254"/>
      <c r="HE12" s="254"/>
      <c r="HF12" s="254"/>
      <c r="HG12" s="254"/>
      <c r="HH12" s="254"/>
      <c r="HI12" s="254"/>
      <c r="HJ12" s="254"/>
      <c r="HK12" s="254"/>
      <c r="HL12" s="254"/>
      <c r="HM12" s="254"/>
      <c r="HN12" s="254"/>
      <c r="HO12" s="254"/>
      <c r="HP12" s="254"/>
      <c r="HQ12" s="254"/>
      <c r="HR12" s="254"/>
      <c r="HS12" s="254"/>
      <c r="HT12" s="254"/>
      <c r="HU12" s="254"/>
      <c r="HV12" s="254"/>
      <c r="HW12" s="254"/>
      <c r="HX12" s="254"/>
      <c r="HY12" s="254"/>
      <c r="HZ12" s="254"/>
      <c r="IA12" s="254"/>
      <c r="IB12" s="254"/>
      <c r="IC12" s="254"/>
      <c r="ID12" s="254"/>
      <c r="IE12" s="254"/>
      <c r="IF12" s="254"/>
      <c r="IG12" s="254"/>
      <c r="IH12" s="254"/>
      <c r="II12" s="254"/>
      <c r="IJ12" s="254"/>
      <c r="IK12" s="254"/>
      <c r="IL12" s="254"/>
      <c r="IM12" s="254"/>
      <c r="IN12" s="254"/>
      <c r="IO12" s="254"/>
      <c r="IP12" s="254"/>
      <c r="IQ12" s="254"/>
      <c r="IR12" s="254"/>
      <c r="IS12" s="254"/>
      <c r="IT12" s="254"/>
      <c r="IU12" s="254"/>
      <c r="IV12" s="254"/>
      <c r="IW12" s="254"/>
      <c r="IX12" s="254"/>
      <c r="IY12" s="254"/>
      <c r="IZ12" s="254"/>
      <c r="JA12" s="254"/>
      <c r="JB12" s="254"/>
      <c r="JC12" s="254"/>
      <c r="JD12" s="254"/>
      <c r="JE12" s="254"/>
      <c r="JF12" s="254"/>
      <c r="JG12" s="254"/>
      <c r="JH12" s="254"/>
      <c r="JI12" s="254"/>
      <c r="JJ12" s="254"/>
      <c r="JK12" s="254"/>
      <c r="JL12" s="254"/>
      <c r="JM12" s="254"/>
      <c r="JN12" s="254"/>
      <c r="JO12" s="254"/>
      <c r="JP12" s="254"/>
      <c r="JQ12" s="254"/>
      <c r="JR12" s="254"/>
      <c r="JS12" s="254"/>
      <c r="JT12" s="254"/>
      <c r="JU12" s="254"/>
      <c r="JV12" s="254"/>
      <c r="JW12" s="254"/>
      <c r="JX12" s="254"/>
      <c r="JY12" s="254"/>
      <c r="JZ12" s="254"/>
      <c r="KA12" s="254"/>
      <c r="KB12" s="254"/>
      <c r="KC12" s="254"/>
      <c r="KD12" s="254"/>
      <c r="KE12" s="254"/>
      <c r="KF12" s="254"/>
      <c r="KG12" s="254"/>
      <c r="KH12" s="254"/>
      <c r="KI12" s="254"/>
      <c r="KJ12" s="254"/>
      <c r="KK12" s="254"/>
      <c r="KL12" s="254"/>
      <c r="KM12" s="254"/>
      <c r="KN12" s="254"/>
      <c r="KO12" s="254"/>
      <c r="KP12" s="254"/>
      <c r="KQ12" s="254"/>
      <c r="KR12" s="254"/>
      <c r="KS12" s="254"/>
      <c r="KT12" s="254"/>
      <c r="KU12" s="254"/>
      <c r="KV12" s="254"/>
      <c r="KW12" s="254"/>
      <c r="KX12" s="254"/>
      <c r="KY12" s="254"/>
      <c r="KZ12" s="254"/>
      <c r="LA12" s="254"/>
      <c r="LB12" s="254"/>
      <c r="LC12" s="254"/>
      <c r="LD12" s="254"/>
      <c r="LE12" s="254"/>
      <c r="LF12" s="254"/>
      <c r="LG12" s="254"/>
      <c r="LH12" s="254"/>
      <c r="LI12" s="254"/>
      <c r="LJ12" s="254"/>
      <c r="LK12" s="254"/>
      <c r="LL12" s="254"/>
      <c r="LM12" s="254"/>
      <c r="LN12" s="254"/>
      <c r="LO12" s="254"/>
      <c r="LP12" s="254"/>
      <c r="LQ12" s="254"/>
      <c r="LR12" s="254"/>
      <c r="LS12" s="254"/>
      <c r="LT12" s="254"/>
      <c r="LU12" s="254"/>
      <c r="LV12" s="254"/>
      <c r="LW12" s="254"/>
      <c r="LX12" s="254"/>
      <c r="LY12" s="254"/>
      <c r="LZ12" s="254"/>
      <c r="MA12" s="254"/>
      <c r="MB12" s="254"/>
      <c r="MC12" s="254"/>
      <c r="MD12" s="254"/>
      <c r="ME12" s="254"/>
      <c r="MF12" s="254"/>
      <c r="MG12" s="254"/>
      <c r="MH12" s="254"/>
      <c r="MI12" s="254"/>
      <c r="MJ12" s="254"/>
      <c r="MK12" s="254"/>
      <c r="ML12" s="254"/>
      <c r="MM12" s="254"/>
      <c r="MN12" s="254"/>
      <c r="MO12" s="254"/>
      <c r="MP12" s="254"/>
      <c r="MQ12" s="254"/>
      <c r="MR12" s="254"/>
      <c r="MS12" s="254"/>
      <c r="MT12" s="254"/>
      <c r="MU12" s="254"/>
      <c r="MV12" s="254"/>
      <c r="MW12" s="254"/>
      <c r="MX12" s="254"/>
      <c r="MY12" s="254"/>
      <c r="MZ12" s="254"/>
      <c r="NA12" s="254"/>
      <c r="NB12" s="254"/>
      <c r="NC12" s="254"/>
      <c r="ND12" s="254"/>
      <c r="NE12" s="254"/>
      <c r="NF12" s="254"/>
      <c r="NG12" s="254"/>
      <c r="NH12" s="254"/>
      <c r="NI12" s="254"/>
      <c r="NJ12" s="254"/>
      <c r="NK12" s="254"/>
      <c r="NL12" s="254"/>
      <c r="NM12" s="254"/>
      <c r="NN12" s="254"/>
      <c r="NO12" s="254"/>
      <c r="NP12" s="254"/>
      <c r="NQ12" s="254"/>
      <c r="NR12" s="254"/>
      <c r="NS12" s="254"/>
      <c r="NT12" s="254"/>
      <c r="NU12" s="254"/>
      <c r="NV12" s="254"/>
      <c r="NW12" s="254"/>
      <c r="NX12" s="254"/>
      <c r="NY12" s="254"/>
      <c r="NZ12" s="254"/>
      <c r="OA12" s="254"/>
      <c r="OB12" s="254"/>
      <c r="OC12" s="254"/>
      <c r="OD12" s="254"/>
      <c r="OE12" s="254"/>
      <c r="OF12" s="254"/>
      <c r="OG12" s="254"/>
      <c r="OH12" s="254"/>
      <c r="OI12" s="254"/>
      <c r="OJ12" s="254"/>
      <c r="OK12" s="254"/>
      <c r="OL12" s="254"/>
      <c r="OM12" s="254"/>
      <c r="ON12" s="254"/>
      <c r="OO12" s="254"/>
      <c r="OP12" s="254"/>
      <c r="OQ12" s="254"/>
      <c r="OR12" s="254"/>
      <c r="OS12" s="254"/>
      <c r="OT12" s="254"/>
      <c r="OU12" s="254"/>
      <c r="OV12" s="254"/>
      <c r="OW12" s="254"/>
      <c r="OX12" s="254"/>
      <c r="OY12" s="254"/>
      <c r="OZ12" s="254"/>
      <c r="PA12" s="254"/>
      <c r="PB12" s="254"/>
      <c r="PC12" s="254"/>
      <c r="PD12" s="254"/>
      <c r="PE12" s="254"/>
      <c r="PF12" s="254"/>
      <c r="PG12" s="254"/>
      <c r="PH12" s="254"/>
      <c r="PI12" s="254"/>
      <c r="PJ12" s="254"/>
      <c r="PK12" s="254"/>
      <c r="PL12" s="254"/>
      <c r="PM12" s="254"/>
      <c r="PN12" s="254"/>
      <c r="PO12" s="254"/>
      <c r="PP12" s="254"/>
      <c r="PQ12" s="254"/>
      <c r="PR12" s="254"/>
      <c r="PS12" s="254"/>
      <c r="PT12" s="254"/>
      <c r="PU12" s="254"/>
      <c r="PV12" s="254"/>
      <c r="PW12" s="254"/>
      <c r="PX12" s="254"/>
      <c r="PY12" s="254"/>
      <c r="PZ12" s="254"/>
      <c r="QA12" s="254"/>
      <c r="QB12" s="254"/>
      <c r="QC12" s="254"/>
      <c r="QD12" s="254"/>
      <c r="QE12" s="254"/>
      <c r="QF12" s="254"/>
      <c r="QG12" s="254"/>
      <c r="QH12" s="254"/>
      <c r="QI12" s="254"/>
      <c r="QJ12" s="254"/>
      <c r="QK12" s="254"/>
      <c r="QL12" s="254"/>
      <c r="QM12" s="254"/>
      <c r="QN12" s="254"/>
      <c r="QO12" s="254"/>
      <c r="QP12" s="254"/>
      <c r="QQ12" s="254"/>
      <c r="QR12" s="254"/>
      <c r="QS12" s="254"/>
      <c r="QT12" s="254"/>
      <c r="QU12" s="254"/>
      <c r="QV12" s="254"/>
      <c r="QW12" s="254"/>
      <c r="QX12" s="254"/>
      <c r="QY12" s="254"/>
      <c r="QZ12" s="254"/>
      <c r="RA12" s="254"/>
      <c r="RB12" s="254"/>
      <c r="RC12" s="254"/>
      <c r="RD12" s="254"/>
      <c r="RE12" s="254"/>
      <c r="RF12" s="254"/>
      <c r="RG12" s="254"/>
      <c r="RH12" s="254"/>
      <c r="RI12" s="254"/>
      <c r="RJ12" s="254"/>
      <c r="RK12" s="254"/>
      <c r="RL12" s="254"/>
      <c r="RM12" s="254"/>
      <c r="RN12" s="254"/>
      <c r="RO12" s="254"/>
      <c r="RP12" s="254"/>
      <c r="RQ12" s="254"/>
      <c r="RR12" s="254"/>
      <c r="RS12" s="254"/>
      <c r="RT12" s="254"/>
      <c r="RU12" s="254"/>
      <c r="RV12" s="254"/>
      <c r="RW12" s="254"/>
      <c r="RX12" s="254"/>
      <c r="RY12" s="254"/>
      <c r="RZ12" s="254"/>
      <c r="SA12" s="254"/>
      <c r="SB12" s="254"/>
      <c r="SC12" s="254"/>
      <c r="SD12" s="254"/>
      <c r="SE12" s="254"/>
      <c r="SF12" s="254"/>
      <c r="SG12" s="254"/>
      <c r="SH12" s="254"/>
      <c r="SI12" s="254"/>
      <c r="SJ12" s="254"/>
      <c r="SK12" s="254"/>
      <c r="SL12" s="254"/>
      <c r="SM12" s="254"/>
      <c r="SN12" s="254"/>
      <c r="SO12" s="254"/>
      <c r="SP12" s="254"/>
      <c r="SQ12" s="254"/>
      <c r="SR12" s="254"/>
      <c r="SS12" s="254"/>
      <c r="ST12" s="254"/>
      <c r="SU12" s="254"/>
      <c r="SV12" s="254"/>
      <c r="SW12" s="254"/>
      <c r="SX12" s="254"/>
      <c r="SY12" s="254"/>
      <c r="SZ12" s="254"/>
      <c r="TA12" s="254"/>
      <c r="TB12" s="254"/>
      <c r="TC12" s="254"/>
      <c r="TD12" s="254"/>
      <c r="TE12" s="254"/>
      <c r="TF12" s="254"/>
      <c r="TG12" s="254"/>
      <c r="TH12" s="254"/>
      <c r="TI12" s="254"/>
      <c r="TJ12" s="254"/>
      <c r="TK12" s="254"/>
      <c r="TL12" s="254"/>
      <c r="TM12" s="254"/>
      <c r="TN12" s="254"/>
      <c r="TO12" s="254"/>
      <c r="TP12" s="254"/>
      <c r="TQ12" s="254"/>
      <c r="TR12" s="254"/>
      <c r="TS12" s="254"/>
      <c r="TT12" s="254"/>
      <c r="TU12" s="254"/>
      <c r="TV12" s="254"/>
      <c r="TW12" s="254"/>
      <c r="TX12" s="254"/>
      <c r="TY12" s="254"/>
      <c r="TZ12" s="254"/>
      <c r="UA12" s="254"/>
      <c r="UB12" s="254"/>
      <c r="UC12" s="254"/>
      <c r="UD12" s="254"/>
      <c r="UE12" s="254"/>
      <c r="UF12" s="254"/>
      <c r="UG12" s="254"/>
      <c r="UH12" s="254"/>
      <c r="UI12" s="254"/>
    </row>
    <row r="13" spans="1:555" ht="15.6" x14ac:dyDescent="0.3">
      <c r="A13" s="254"/>
      <c r="B13" s="84"/>
      <c r="C13" s="172" t="s">
        <v>1309</v>
      </c>
      <c r="D13" s="230"/>
      <c r="E13" s="84"/>
      <c r="F13" s="84"/>
      <c r="G13" s="84"/>
      <c r="H13" s="69"/>
      <c r="I13" s="69"/>
      <c r="J13" s="69"/>
      <c r="K13" s="102"/>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c r="IU13" s="254"/>
      <c r="IV13" s="254"/>
      <c r="IW13" s="254"/>
      <c r="IX13" s="254"/>
      <c r="IY13" s="254"/>
      <c r="IZ13" s="254"/>
      <c r="JA13" s="254"/>
      <c r="JB13" s="254"/>
      <c r="JC13" s="254"/>
      <c r="JD13" s="254"/>
      <c r="JE13" s="254"/>
      <c r="JF13" s="254"/>
      <c r="JG13" s="254"/>
      <c r="JH13" s="254"/>
      <c r="JI13" s="254"/>
      <c r="JJ13" s="254"/>
      <c r="JK13" s="254"/>
      <c r="JL13" s="254"/>
      <c r="JM13" s="254"/>
      <c r="JN13" s="254"/>
      <c r="JO13" s="254"/>
      <c r="JP13" s="254"/>
      <c r="JQ13" s="254"/>
      <c r="JR13" s="254"/>
      <c r="JS13" s="254"/>
      <c r="JT13" s="254"/>
      <c r="JU13" s="254"/>
      <c r="JV13" s="254"/>
      <c r="JW13" s="254"/>
      <c r="JX13" s="254"/>
      <c r="JY13" s="254"/>
      <c r="JZ13" s="254"/>
      <c r="KA13" s="254"/>
      <c r="KB13" s="254"/>
      <c r="KC13" s="254"/>
      <c r="KD13" s="254"/>
      <c r="KE13" s="254"/>
      <c r="KF13" s="254"/>
      <c r="KG13" s="254"/>
      <c r="KH13" s="254"/>
      <c r="KI13" s="254"/>
      <c r="KJ13" s="254"/>
      <c r="KK13" s="254"/>
      <c r="KL13" s="254"/>
      <c r="KM13" s="254"/>
      <c r="KN13" s="254"/>
      <c r="KO13" s="254"/>
      <c r="KP13" s="254"/>
      <c r="KQ13" s="254"/>
      <c r="KR13" s="254"/>
      <c r="KS13" s="254"/>
      <c r="KT13" s="254"/>
      <c r="KU13" s="254"/>
      <c r="KV13" s="254"/>
      <c r="KW13" s="254"/>
      <c r="KX13" s="254"/>
      <c r="KY13" s="254"/>
      <c r="KZ13" s="254"/>
      <c r="LA13" s="254"/>
      <c r="LB13" s="254"/>
      <c r="LC13" s="254"/>
      <c r="LD13" s="254"/>
      <c r="LE13" s="254"/>
      <c r="LF13" s="254"/>
      <c r="LG13" s="254"/>
      <c r="LH13" s="254"/>
      <c r="LI13" s="254"/>
      <c r="LJ13" s="254"/>
      <c r="LK13" s="254"/>
      <c r="LL13" s="254"/>
      <c r="LM13" s="254"/>
      <c r="LN13" s="254"/>
      <c r="LO13" s="254"/>
      <c r="LP13" s="254"/>
      <c r="LQ13" s="254"/>
      <c r="LR13" s="254"/>
      <c r="LS13" s="254"/>
      <c r="LT13" s="254"/>
      <c r="LU13" s="254"/>
      <c r="LV13" s="254"/>
      <c r="LW13" s="254"/>
      <c r="LX13" s="254"/>
      <c r="LY13" s="254"/>
      <c r="LZ13" s="254"/>
      <c r="MA13" s="254"/>
      <c r="MB13" s="254"/>
      <c r="MC13" s="254"/>
      <c r="MD13" s="254"/>
      <c r="ME13" s="254"/>
      <c r="MF13" s="254"/>
      <c r="MG13" s="254"/>
      <c r="MH13" s="254"/>
      <c r="MI13" s="254"/>
      <c r="MJ13" s="254"/>
      <c r="MK13" s="254"/>
      <c r="ML13" s="254"/>
      <c r="MM13" s="254"/>
      <c r="MN13" s="254"/>
      <c r="MO13" s="254"/>
      <c r="MP13" s="254"/>
      <c r="MQ13" s="254"/>
      <c r="MR13" s="254"/>
      <c r="MS13" s="254"/>
      <c r="MT13" s="254"/>
      <c r="MU13" s="254"/>
      <c r="MV13" s="254"/>
      <c r="MW13" s="254"/>
      <c r="MX13" s="254"/>
      <c r="MY13" s="254"/>
      <c r="MZ13" s="254"/>
      <c r="NA13" s="254"/>
      <c r="NB13" s="254"/>
      <c r="NC13" s="254"/>
      <c r="ND13" s="254"/>
      <c r="NE13" s="254"/>
      <c r="NF13" s="254"/>
      <c r="NG13" s="254"/>
      <c r="NH13" s="254"/>
      <c r="NI13" s="254"/>
      <c r="NJ13" s="254"/>
      <c r="NK13" s="254"/>
      <c r="NL13" s="254"/>
      <c r="NM13" s="254"/>
      <c r="NN13" s="254"/>
      <c r="NO13" s="254"/>
      <c r="NP13" s="254"/>
      <c r="NQ13" s="254"/>
      <c r="NR13" s="254"/>
      <c r="NS13" s="254"/>
      <c r="NT13" s="254"/>
      <c r="NU13" s="254"/>
      <c r="NV13" s="254"/>
      <c r="NW13" s="254"/>
      <c r="NX13" s="254"/>
      <c r="NY13" s="254"/>
      <c r="NZ13" s="254"/>
      <c r="OA13" s="254"/>
      <c r="OB13" s="254"/>
      <c r="OC13" s="254"/>
      <c r="OD13" s="254"/>
      <c r="OE13" s="254"/>
      <c r="OF13" s="254"/>
      <c r="OG13" s="254"/>
      <c r="OH13" s="254"/>
      <c r="OI13" s="254"/>
      <c r="OJ13" s="254"/>
      <c r="OK13" s="254"/>
      <c r="OL13" s="254"/>
      <c r="OM13" s="254"/>
      <c r="ON13" s="254"/>
      <c r="OO13" s="254"/>
      <c r="OP13" s="254"/>
      <c r="OQ13" s="254"/>
      <c r="OR13" s="254"/>
      <c r="OS13" s="254"/>
      <c r="OT13" s="254"/>
      <c r="OU13" s="254"/>
      <c r="OV13" s="254"/>
      <c r="OW13" s="254"/>
      <c r="OX13" s="254"/>
      <c r="OY13" s="254"/>
      <c r="OZ13" s="254"/>
      <c r="PA13" s="254"/>
      <c r="PB13" s="254"/>
      <c r="PC13" s="254"/>
      <c r="PD13" s="254"/>
      <c r="PE13" s="254"/>
      <c r="PF13" s="254"/>
      <c r="PG13" s="254"/>
      <c r="PH13" s="254"/>
      <c r="PI13" s="254"/>
      <c r="PJ13" s="254"/>
      <c r="PK13" s="254"/>
      <c r="PL13" s="254"/>
      <c r="PM13" s="254"/>
      <c r="PN13" s="254"/>
      <c r="PO13" s="254"/>
      <c r="PP13" s="254"/>
      <c r="PQ13" s="254"/>
      <c r="PR13" s="254"/>
      <c r="PS13" s="254"/>
      <c r="PT13" s="254"/>
      <c r="PU13" s="254"/>
      <c r="PV13" s="254"/>
      <c r="PW13" s="254"/>
      <c r="PX13" s="254"/>
      <c r="PY13" s="254"/>
      <c r="PZ13" s="254"/>
      <c r="QA13" s="254"/>
      <c r="QB13" s="254"/>
      <c r="QC13" s="254"/>
      <c r="QD13" s="254"/>
      <c r="QE13" s="254"/>
      <c r="QF13" s="254"/>
      <c r="QG13" s="254"/>
      <c r="QH13" s="254"/>
      <c r="QI13" s="254"/>
      <c r="QJ13" s="254"/>
      <c r="QK13" s="254"/>
      <c r="QL13" s="254"/>
      <c r="QM13" s="254"/>
      <c r="QN13" s="254"/>
      <c r="QO13" s="254"/>
      <c r="QP13" s="254"/>
      <c r="QQ13" s="254"/>
      <c r="QR13" s="254"/>
      <c r="QS13" s="254"/>
      <c r="QT13" s="254"/>
      <c r="QU13" s="254"/>
      <c r="QV13" s="254"/>
      <c r="QW13" s="254"/>
      <c r="QX13" s="254"/>
      <c r="QY13" s="254"/>
      <c r="QZ13" s="254"/>
      <c r="RA13" s="254"/>
      <c r="RB13" s="254"/>
      <c r="RC13" s="254"/>
      <c r="RD13" s="254"/>
      <c r="RE13" s="254"/>
      <c r="RF13" s="254"/>
      <c r="RG13" s="254"/>
      <c r="RH13" s="254"/>
      <c r="RI13" s="254"/>
      <c r="RJ13" s="254"/>
      <c r="RK13" s="254"/>
      <c r="RL13" s="254"/>
      <c r="RM13" s="254"/>
      <c r="RN13" s="254"/>
      <c r="RO13" s="254"/>
      <c r="RP13" s="254"/>
      <c r="RQ13" s="254"/>
      <c r="RR13" s="254"/>
      <c r="RS13" s="254"/>
      <c r="RT13" s="254"/>
      <c r="RU13" s="254"/>
      <c r="RV13" s="254"/>
      <c r="RW13" s="254"/>
      <c r="RX13" s="254"/>
      <c r="RY13" s="254"/>
      <c r="RZ13" s="254"/>
      <c r="SA13" s="254"/>
      <c r="SB13" s="254"/>
      <c r="SC13" s="254"/>
      <c r="SD13" s="254"/>
      <c r="SE13" s="254"/>
      <c r="SF13" s="254"/>
      <c r="SG13" s="254"/>
      <c r="SH13" s="254"/>
      <c r="SI13" s="254"/>
      <c r="SJ13" s="254"/>
      <c r="SK13" s="254"/>
      <c r="SL13" s="254"/>
      <c r="SM13" s="254"/>
      <c r="SN13" s="254"/>
      <c r="SO13" s="254"/>
      <c r="SP13" s="254"/>
      <c r="SQ13" s="254"/>
      <c r="SR13" s="254"/>
      <c r="SS13" s="254"/>
      <c r="ST13" s="254"/>
      <c r="SU13" s="254"/>
      <c r="SV13" s="254"/>
      <c r="SW13" s="254"/>
      <c r="SX13" s="254"/>
      <c r="SY13" s="254"/>
      <c r="SZ13" s="254"/>
      <c r="TA13" s="254"/>
      <c r="TB13" s="254"/>
      <c r="TC13" s="254"/>
      <c r="TD13" s="254"/>
      <c r="TE13" s="254"/>
      <c r="TF13" s="254"/>
      <c r="TG13" s="254"/>
      <c r="TH13" s="254"/>
      <c r="TI13" s="254"/>
      <c r="TJ13" s="254"/>
      <c r="TK13" s="254"/>
      <c r="TL13" s="254"/>
      <c r="TM13" s="254"/>
      <c r="TN13" s="254"/>
      <c r="TO13" s="254"/>
      <c r="TP13" s="254"/>
      <c r="TQ13" s="254"/>
      <c r="TR13" s="254"/>
      <c r="TS13" s="254"/>
      <c r="TT13" s="254"/>
      <c r="TU13" s="254"/>
      <c r="TV13" s="254"/>
      <c r="TW13" s="254"/>
      <c r="TX13" s="254"/>
      <c r="TY13" s="254"/>
      <c r="TZ13" s="254"/>
      <c r="UA13" s="254"/>
      <c r="UB13" s="254"/>
      <c r="UC13" s="254"/>
      <c r="UD13" s="254"/>
      <c r="UE13" s="254"/>
      <c r="UF13" s="254"/>
      <c r="UG13" s="254"/>
      <c r="UH13" s="254"/>
      <c r="UI13" s="254"/>
    </row>
    <row r="14" spans="1:555" ht="18" x14ac:dyDescent="0.3">
      <c r="A14" s="254"/>
      <c r="B14" s="84"/>
      <c r="C14" s="17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84"/>
      <c r="F14" s="84"/>
      <c r="G14" s="84"/>
      <c r="H14" s="69"/>
      <c r="I14" s="69"/>
      <c r="J14" s="69"/>
      <c r="K14" s="102"/>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c r="EH14" s="254"/>
      <c r="EI14" s="254"/>
      <c r="EJ14" s="254"/>
      <c r="EK14" s="254"/>
      <c r="EL14" s="254"/>
      <c r="EM14" s="254"/>
      <c r="EN14" s="254"/>
      <c r="EO14" s="254"/>
      <c r="EP14" s="254"/>
      <c r="EQ14" s="254"/>
      <c r="ER14" s="254"/>
      <c r="ES14" s="254"/>
      <c r="ET14" s="254"/>
      <c r="EU14" s="254"/>
      <c r="EV14" s="254"/>
      <c r="EW14" s="254"/>
      <c r="EX14" s="254"/>
      <c r="EY14" s="254"/>
      <c r="EZ14" s="254"/>
      <c r="FA14" s="254"/>
      <c r="FB14" s="254"/>
      <c r="FC14" s="254"/>
      <c r="FD14" s="254"/>
      <c r="FE14" s="254"/>
      <c r="FF14" s="254"/>
      <c r="FG14" s="254"/>
      <c r="FH14" s="254"/>
      <c r="FI14" s="254"/>
      <c r="FJ14" s="254"/>
      <c r="FK14" s="254"/>
      <c r="FL14" s="254"/>
      <c r="FM14" s="254"/>
      <c r="FN14" s="254"/>
      <c r="FO14" s="254"/>
      <c r="FP14" s="254"/>
      <c r="FQ14" s="254"/>
      <c r="FR14" s="254"/>
      <c r="FS14" s="254"/>
      <c r="FT14" s="254"/>
      <c r="FU14" s="254"/>
      <c r="FV14" s="254"/>
      <c r="FW14" s="254"/>
      <c r="FX14" s="254"/>
      <c r="FY14" s="254"/>
      <c r="FZ14" s="254"/>
      <c r="GA14" s="254"/>
      <c r="GB14" s="254"/>
      <c r="GC14" s="254"/>
      <c r="GD14" s="254"/>
      <c r="GE14" s="254"/>
      <c r="GF14" s="254"/>
      <c r="GG14" s="254"/>
      <c r="GH14" s="254"/>
      <c r="GI14" s="254"/>
      <c r="GJ14" s="254"/>
      <c r="GK14" s="254"/>
      <c r="GL14" s="254"/>
      <c r="GM14" s="254"/>
      <c r="GN14" s="254"/>
      <c r="GO14" s="254"/>
      <c r="GP14" s="254"/>
      <c r="GQ14" s="254"/>
      <c r="GR14" s="254"/>
      <c r="GS14" s="254"/>
      <c r="GT14" s="254"/>
      <c r="GU14" s="254"/>
      <c r="GV14" s="254"/>
      <c r="GW14" s="254"/>
      <c r="GX14" s="254"/>
      <c r="GY14" s="254"/>
      <c r="GZ14" s="254"/>
      <c r="HA14" s="254"/>
      <c r="HB14" s="254"/>
      <c r="HC14" s="254"/>
      <c r="HD14" s="254"/>
      <c r="HE14" s="254"/>
      <c r="HF14" s="254"/>
      <c r="HG14" s="254"/>
      <c r="HH14" s="254"/>
      <c r="HI14" s="254"/>
      <c r="HJ14" s="254"/>
      <c r="HK14" s="254"/>
      <c r="HL14" s="254"/>
      <c r="HM14" s="254"/>
      <c r="HN14" s="254"/>
      <c r="HO14" s="254"/>
      <c r="HP14" s="254"/>
      <c r="HQ14" s="254"/>
      <c r="HR14" s="254"/>
      <c r="HS14" s="254"/>
      <c r="HT14" s="254"/>
      <c r="HU14" s="254"/>
      <c r="HV14" s="254"/>
      <c r="HW14" s="254"/>
      <c r="HX14" s="254"/>
      <c r="HY14" s="254"/>
      <c r="HZ14" s="254"/>
      <c r="IA14" s="254"/>
      <c r="IB14" s="254"/>
      <c r="IC14" s="254"/>
      <c r="ID14" s="254"/>
      <c r="IE14" s="254"/>
      <c r="IF14" s="254"/>
      <c r="IG14" s="254"/>
      <c r="IH14" s="254"/>
      <c r="II14" s="254"/>
      <c r="IJ14" s="254"/>
      <c r="IK14" s="254"/>
      <c r="IL14" s="254"/>
      <c r="IM14" s="254"/>
      <c r="IN14" s="254"/>
      <c r="IO14" s="254"/>
      <c r="IP14" s="254"/>
      <c r="IQ14" s="254"/>
      <c r="IR14" s="254"/>
      <c r="IS14" s="254"/>
      <c r="IT14" s="254"/>
      <c r="IU14" s="254"/>
      <c r="IV14" s="254"/>
      <c r="IW14" s="254"/>
      <c r="IX14" s="254"/>
      <c r="IY14" s="254"/>
      <c r="IZ14" s="254"/>
      <c r="JA14" s="254"/>
      <c r="JB14" s="254"/>
      <c r="JC14" s="254"/>
      <c r="JD14" s="254"/>
      <c r="JE14" s="254"/>
      <c r="JF14" s="254"/>
      <c r="JG14" s="254"/>
      <c r="JH14" s="254"/>
      <c r="JI14" s="254"/>
      <c r="JJ14" s="254"/>
      <c r="JK14" s="254"/>
      <c r="JL14" s="254"/>
      <c r="JM14" s="254"/>
      <c r="JN14" s="254"/>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4"/>
      <c r="OF14" s="254"/>
      <c r="OG14" s="254"/>
      <c r="OH14" s="254"/>
      <c r="OI14" s="254"/>
      <c r="OJ14" s="254"/>
      <c r="OK14" s="254"/>
      <c r="OL14" s="254"/>
      <c r="OM14" s="254"/>
      <c r="ON14" s="254"/>
      <c r="OO14" s="254"/>
      <c r="OP14" s="254"/>
      <c r="OQ14" s="254"/>
      <c r="OR14" s="254"/>
      <c r="OS14" s="254"/>
      <c r="OT14" s="254"/>
      <c r="OU14" s="254"/>
      <c r="OV14" s="254"/>
      <c r="OW14" s="254"/>
      <c r="OX14" s="254"/>
      <c r="OY14" s="254"/>
      <c r="OZ14" s="254"/>
      <c r="PA14" s="254"/>
      <c r="PB14" s="254"/>
      <c r="PC14" s="254"/>
      <c r="PD14" s="254"/>
      <c r="PE14" s="254"/>
      <c r="PF14" s="254"/>
      <c r="PG14" s="254"/>
      <c r="PH14" s="254"/>
      <c r="PI14" s="254"/>
      <c r="PJ14" s="254"/>
      <c r="PK14" s="254"/>
      <c r="PL14" s="254"/>
      <c r="PM14" s="254"/>
      <c r="PN14" s="254"/>
      <c r="PO14" s="254"/>
      <c r="PP14" s="254"/>
      <c r="PQ14" s="254"/>
      <c r="PR14" s="254"/>
      <c r="PS14" s="254"/>
      <c r="PT14" s="254"/>
      <c r="PU14" s="254"/>
      <c r="PV14" s="254"/>
      <c r="PW14" s="254"/>
      <c r="PX14" s="254"/>
      <c r="PY14" s="254"/>
      <c r="PZ14" s="254"/>
      <c r="QA14" s="254"/>
      <c r="QB14" s="254"/>
      <c r="QC14" s="254"/>
      <c r="QD14" s="254"/>
      <c r="QE14" s="254"/>
      <c r="QF14" s="254"/>
      <c r="QG14" s="254"/>
      <c r="QH14" s="254"/>
      <c r="QI14" s="254"/>
      <c r="QJ14" s="254"/>
      <c r="QK14" s="254"/>
      <c r="QL14" s="254"/>
      <c r="QM14" s="254"/>
      <c r="QN14" s="254"/>
      <c r="QO14" s="254"/>
      <c r="QP14" s="254"/>
      <c r="QQ14" s="254"/>
      <c r="QR14" s="254"/>
      <c r="QS14" s="254"/>
      <c r="QT14" s="254"/>
      <c r="QU14" s="254"/>
      <c r="QV14" s="254"/>
      <c r="QW14" s="254"/>
      <c r="QX14" s="254"/>
      <c r="QY14" s="254"/>
      <c r="QZ14" s="254"/>
      <c r="RA14" s="254"/>
      <c r="RB14" s="254"/>
      <c r="RC14" s="254"/>
      <c r="RD14" s="254"/>
      <c r="RE14" s="254"/>
      <c r="RF14" s="254"/>
      <c r="RG14" s="254"/>
      <c r="RH14" s="254"/>
      <c r="RI14" s="254"/>
      <c r="RJ14" s="254"/>
      <c r="RK14" s="254"/>
      <c r="RL14" s="254"/>
      <c r="RM14" s="254"/>
      <c r="RN14" s="254"/>
      <c r="RO14" s="254"/>
      <c r="RP14" s="254"/>
      <c r="RQ14" s="254"/>
      <c r="RR14" s="254"/>
      <c r="RS14" s="254"/>
      <c r="RT14" s="254"/>
      <c r="RU14" s="254"/>
      <c r="RV14" s="254"/>
      <c r="RW14" s="254"/>
      <c r="RX14" s="254"/>
      <c r="RY14" s="254"/>
      <c r="RZ14" s="254"/>
      <c r="SA14" s="254"/>
      <c r="SB14" s="254"/>
      <c r="SC14" s="254"/>
      <c r="SD14" s="254"/>
      <c r="SE14" s="254"/>
      <c r="SF14" s="254"/>
      <c r="SG14" s="254"/>
      <c r="SH14" s="254"/>
      <c r="SI14" s="254"/>
      <c r="SJ14" s="254"/>
      <c r="SK14" s="254"/>
      <c r="SL14" s="254"/>
      <c r="SM14" s="254"/>
      <c r="SN14" s="254"/>
      <c r="SO14" s="254"/>
      <c r="SP14" s="254"/>
      <c r="SQ14" s="254"/>
      <c r="SR14" s="254"/>
      <c r="SS14" s="254"/>
      <c r="ST14" s="254"/>
      <c r="SU14" s="254"/>
      <c r="SV14" s="254"/>
      <c r="SW14" s="254"/>
      <c r="SX14" s="254"/>
      <c r="SY14" s="254"/>
      <c r="SZ14" s="254"/>
      <c r="TA14" s="254"/>
      <c r="TB14" s="254"/>
      <c r="TC14" s="254"/>
      <c r="TD14" s="254"/>
      <c r="TE14" s="254"/>
      <c r="TF14" s="254"/>
      <c r="TG14" s="254"/>
      <c r="TH14" s="254"/>
      <c r="TI14" s="254"/>
      <c r="TJ14" s="254"/>
      <c r="TK14" s="254"/>
      <c r="TL14" s="254"/>
      <c r="TM14" s="254"/>
      <c r="TN14" s="254"/>
      <c r="TO14" s="254"/>
      <c r="TP14" s="254"/>
      <c r="TQ14" s="254"/>
      <c r="TR14" s="254"/>
      <c r="TS14" s="254"/>
      <c r="TT14" s="254"/>
      <c r="TU14" s="254"/>
      <c r="TV14" s="254"/>
      <c r="TW14" s="254"/>
      <c r="TX14" s="254"/>
      <c r="TY14" s="254"/>
      <c r="TZ14" s="254"/>
      <c r="UA14" s="254"/>
      <c r="UB14" s="254"/>
      <c r="UC14" s="254"/>
      <c r="UD14" s="254"/>
      <c r="UE14" s="254"/>
      <c r="UF14" s="254"/>
      <c r="UG14" s="254"/>
      <c r="UH14" s="254"/>
      <c r="UI14" s="254"/>
    </row>
    <row r="15" spans="1:555" thickBot="1" x14ac:dyDescent="0.35">
      <c r="A15" s="254"/>
      <c r="B15" s="254"/>
      <c r="C15" s="254"/>
      <c r="D15" s="254"/>
      <c r="E15" s="254"/>
      <c r="F15" s="84"/>
      <c r="G15" s="69"/>
      <c r="H15" s="69"/>
      <c r="I15" s="69"/>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54"/>
      <c r="EI15" s="254"/>
      <c r="EJ15" s="254"/>
      <c r="EK15" s="254"/>
      <c r="EL15" s="254"/>
      <c r="EM15" s="254"/>
      <c r="EN15" s="254"/>
      <c r="EO15" s="254"/>
      <c r="EP15" s="254"/>
      <c r="EQ15" s="254"/>
      <c r="ER15" s="254"/>
      <c r="ES15" s="254"/>
      <c r="ET15" s="254"/>
      <c r="EU15" s="254"/>
      <c r="EV15" s="254"/>
      <c r="EW15" s="254"/>
      <c r="EX15" s="254"/>
      <c r="EY15" s="254"/>
      <c r="EZ15" s="254"/>
      <c r="FA15" s="254"/>
      <c r="FB15" s="254"/>
      <c r="FC15" s="254"/>
      <c r="FD15" s="254"/>
      <c r="FE15" s="254"/>
      <c r="FF15" s="254"/>
      <c r="FG15" s="254"/>
      <c r="FH15" s="254"/>
      <c r="FI15" s="254"/>
      <c r="FJ15" s="254"/>
      <c r="FK15" s="254"/>
      <c r="FL15" s="254"/>
      <c r="FM15" s="254"/>
      <c r="FN15" s="254"/>
      <c r="FO15" s="254"/>
      <c r="FP15" s="254"/>
      <c r="FQ15" s="254"/>
      <c r="FR15" s="254"/>
      <c r="FS15" s="254"/>
      <c r="FT15" s="254"/>
      <c r="FU15" s="254"/>
      <c r="FV15" s="254"/>
      <c r="FW15" s="254"/>
      <c r="FX15" s="254"/>
      <c r="FY15" s="254"/>
      <c r="FZ15" s="254"/>
      <c r="GA15" s="254"/>
      <c r="GB15" s="254"/>
      <c r="GC15" s="254"/>
      <c r="GD15" s="254"/>
      <c r="GE15" s="254"/>
      <c r="GF15" s="254"/>
      <c r="GG15" s="254"/>
      <c r="GH15" s="254"/>
      <c r="GI15" s="254"/>
      <c r="GJ15" s="254"/>
      <c r="GK15" s="254"/>
      <c r="GL15" s="254"/>
      <c r="GM15" s="254"/>
      <c r="GN15" s="254"/>
      <c r="GO15" s="254"/>
      <c r="GP15" s="254"/>
      <c r="GQ15" s="254"/>
      <c r="GR15" s="254"/>
      <c r="GS15" s="254"/>
      <c r="GT15" s="254"/>
      <c r="GU15" s="254"/>
      <c r="GV15" s="254"/>
      <c r="GW15" s="254"/>
      <c r="GX15" s="254"/>
      <c r="GY15" s="254"/>
      <c r="GZ15" s="254"/>
      <c r="HA15" s="254"/>
      <c r="HB15" s="254"/>
      <c r="HC15" s="254"/>
      <c r="HD15" s="254"/>
      <c r="HE15" s="254"/>
      <c r="HF15" s="254"/>
      <c r="HG15" s="254"/>
      <c r="HH15" s="254"/>
      <c r="HI15" s="254"/>
      <c r="HJ15" s="254"/>
      <c r="HK15" s="254"/>
      <c r="HL15" s="254"/>
      <c r="HM15" s="254"/>
      <c r="HN15" s="254"/>
      <c r="HO15" s="254"/>
      <c r="HP15" s="254"/>
      <c r="HQ15" s="254"/>
      <c r="HR15" s="254"/>
      <c r="HS15" s="254"/>
      <c r="HT15" s="254"/>
      <c r="HU15" s="254"/>
      <c r="HV15" s="254"/>
      <c r="HW15" s="254"/>
      <c r="HX15" s="254"/>
      <c r="HY15" s="254"/>
      <c r="HZ15" s="254"/>
      <c r="IA15" s="254"/>
      <c r="IB15" s="254"/>
      <c r="IC15" s="254"/>
      <c r="ID15" s="254"/>
      <c r="IE15" s="254"/>
      <c r="IF15" s="254"/>
      <c r="IG15" s="254"/>
      <c r="IH15" s="254"/>
      <c r="II15" s="254"/>
      <c r="IJ15" s="254"/>
      <c r="IK15" s="254"/>
      <c r="IL15" s="254"/>
      <c r="IM15" s="254"/>
      <c r="IN15" s="254"/>
      <c r="IO15" s="254"/>
      <c r="IP15" s="254"/>
      <c r="IQ15" s="254"/>
      <c r="IR15" s="254"/>
      <c r="IS15" s="254"/>
      <c r="IT15" s="254"/>
      <c r="IU15" s="254"/>
      <c r="IV15" s="254"/>
      <c r="IW15" s="254"/>
      <c r="IX15" s="254"/>
      <c r="IY15" s="254"/>
      <c r="IZ15" s="254"/>
      <c r="JA15" s="254"/>
      <c r="JB15" s="254"/>
      <c r="JC15" s="254"/>
      <c r="JD15" s="254"/>
      <c r="JE15" s="254"/>
      <c r="JF15" s="254"/>
      <c r="JG15" s="254"/>
      <c r="JH15" s="254"/>
      <c r="JI15" s="254"/>
      <c r="JJ15" s="254"/>
      <c r="JK15" s="254"/>
      <c r="JL15" s="254"/>
      <c r="JM15" s="254"/>
      <c r="JN15" s="254"/>
      <c r="JO15" s="254"/>
      <c r="JP15" s="254"/>
      <c r="JQ15" s="254"/>
      <c r="JR15" s="254"/>
      <c r="JS15" s="254"/>
      <c r="JT15" s="254"/>
      <c r="JU15" s="254"/>
      <c r="JV15" s="254"/>
      <c r="JW15" s="254"/>
      <c r="JX15" s="254"/>
      <c r="JY15" s="254"/>
      <c r="JZ15" s="254"/>
      <c r="KA15" s="254"/>
      <c r="KB15" s="254"/>
      <c r="KC15" s="254"/>
      <c r="KD15" s="254"/>
      <c r="KE15" s="254"/>
      <c r="KF15" s="254"/>
      <c r="KG15" s="254"/>
      <c r="KH15" s="254"/>
      <c r="KI15" s="254"/>
      <c r="KJ15" s="254"/>
      <c r="KK15" s="254"/>
      <c r="KL15" s="254"/>
      <c r="KM15" s="254"/>
      <c r="KN15" s="254"/>
      <c r="KO15" s="254"/>
      <c r="KP15" s="254"/>
      <c r="KQ15" s="254"/>
      <c r="KR15" s="254"/>
      <c r="KS15" s="254"/>
      <c r="KT15" s="254"/>
      <c r="KU15" s="254"/>
      <c r="KV15" s="254"/>
      <c r="KW15" s="254"/>
      <c r="KX15" s="254"/>
      <c r="KY15" s="254"/>
      <c r="KZ15" s="254"/>
      <c r="LA15" s="254"/>
      <c r="LB15" s="254"/>
      <c r="LC15" s="254"/>
      <c r="LD15" s="254"/>
      <c r="LE15" s="254"/>
      <c r="LF15" s="254"/>
      <c r="LG15" s="254"/>
      <c r="LH15" s="254"/>
      <c r="LI15" s="254"/>
      <c r="LJ15" s="254"/>
      <c r="LK15" s="254"/>
      <c r="LL15" s="254"/>
      <c r="LM15" s="254"/>
      <c r="LN15" s="254"/>
      <c r="LO15" s="254"/>
      <c r="LP15" s="254"/>
      <c r="LQ15" s="254"/>
      <c r="LR15" s="254"/>
      <c r="LS15" s="254"/>
      <c r="LT15" s="254"/>
      <c r="LU15" s="254"/>
      <c r="LV15" s="254"/>
      <c r="LW15" s="254"/>
      <c r="LX15" s="254"/>
      <c r="LY15" s="254"/>
      <c r="LZ15" s="254"/>
      <c r="MA15" s="254"/>
      <c r="MB15" s="254"/>
      <c r="MC15" s="254"/>
      <c r="MD15" s="254"/>
      <c r="ME15" s="254"/>
      <c r="MF15" s="254"/>
      <c r="MG15" s="254"/>
      <c r="MH15" s="254"/>
      <c r="MI15" s="254"/>
      <c r="MJ15" s="254"/>
      <c r="MK15" s="254"/>
      <c r="ML15" s="254"/>
      <c r="MM15" s="254"/>
      <c r="MN15" s="254"/>
      <c r="MO15" s="254"/>
      <c r="MP15" s="254"/>
      <c r="MQ15" s="254"/>
      <c r="MR15" s="254"/>
      <c r="MS15" s="254"/>
      <c r="MT15" s="254"/>
      <c r="MU15" s="254"/>
      <c r="MV15" s="254"/>
      <c r="MW15" s="254"/>
      <c r="MX15" s="254"/>
      <c r="MY15" s="254"/>
      <c r="MZ15" s="254"/>
      <c r="NA15" s="254"/>
      <c r="NB15" s="254"/>
      <c r="NC15" s="254"/>
      <c r="ND15" s="254"/>
      <c r="NE15" s="254"/>
      <c r="NF15" s="254"/>
      <c r="NG15" s="254"/>
      <c r="NH15" s="254"/>
      <c r="NI15" s="254"/>
      <c r="NJ15" s="254"/>
      <c r="NK15" s="254"/>
      <c r="NL15" s="254"/>
      <c r="NM15" s="254"/>
      <c r="NN15" s="254"/>
      <c r="NO15" s="254"/>
      <c r="NP15" s="254"/>
      <c r="NQ15" s="254"/>
      <c r="NR15" s="254"/>
      <c r="NS15" s="254"/>
      <c r="NT15" s="254"/>
      <c r="NU15" s="254"/>
      <c r="NV15" s="254"/>
      <c r="NW15" s="254"/>
      <c r="NX15" s="254"/>
      <c r="NY15" s="254"/>
      <c r="NZ15" s="254"/>
      <c r="OA15" s="254"/>
      <c r="OB15" s="254"/>
      <c r="OC15" s="254"/>
      <c r="OD15" s="254"/>
      <c r="OE15" s="254"/>
      <c r="OF15" s="254"/>
      <c r="OG15" s="254"/>
      <c r="OH15" s="254"/>
      <c r="OI15" s="254"/>
      <c r="OJ15" s="254"/>
      <c r="OK15" s="254"/>
      <c r="OL15" s="254"/>
      <c r="OM15" s="254"/>
      <c r="ON15" s="254"/>
      <c r="OO15" s="254"/>
      <c r="OP15" s="254"/>
      <c r="OQ15" s="254"/>
      <c r="OR15" s="254"/>
      <c r="OS15" s="254"/>
      <c r="OT15" s="254"/>
      <c r="OU15" s="254"/>
      <c r="OV15" s="254"/>
      <c r="OW15" s="254"/>
      <c r="OX15" s="254"/>
      <c r="OY15" s="254"/>
      <c r="OZ15" s="254"/>
      <c r="PA15" s="254"/>
      <c r="PB15" s="254"/>
      <c r="PC15" s="254"/>
      <c r="PD15" s="254"/>
      <c r="PE15" s="254"/>
      <c r="PF15" s="254"/>
      <c r="PG15" s="254"/>
      <c r="PH15" s="254"/>
      <c r="PI15" s="254"/>
      <c r="PJ15" s="254"/>
      <c r="PK15" s="254"/>
      <c r="PL15" s="254"/>
      <c r="PM15" s="254"/>
      <c r="PN15" s="254"/>
      <c r="PO15" s="254"/>
      <c r="PP15" s="254"/>
      <c r="PQ15" s="254"/>
      <c r="PR15" s="254"/>
      <c r="PS15" s="254"/>
      <c r="PT15" s="254"/>
      <c r="PU15" s="254"/>
      <c r="PV15" s="254"/>
      <c r="PW15" s="254"/>
      <c r="PX15" s="254"/>
      <c r="PY15" s="254"/>
      <c r="PZ15" s="254"/>
      <c r="QA15" s="254"/>
      <c r="QB15" s="254"/>
      <c r="QC15" s="254"/>
      <c r="QD15" s="254"/>
      <c r="QE15" s="254"/>
      <c r="QF15" s="254"/>
      <c r="QG15" s="254"/>
      <c r="QH15" s="254"/>
      <c r="QI15" s="254"/>
      <c r="QJ15" s="254"/>
      <c r="QK15" s="254"/>
      <c r="QL15" s="254"/>
      <c r="QM15" s="254"/>
      <c r="QN15" s="254"/>
      <c r="QO15" s="254"/>
      <c r="QP15" s="254"/>
      <c r="QQ15" s="254"/>
      <c r="QR15" s="254"/>
      <c r="QS15" s="254"/>
      <c r="QT15" s="254"/>
      <c r="QU15" s="254"/>
      <c r="QV15" s="254"/>
      <c r="QW15" s="254"/>
      <c r="QX15" s="254"/>
      <c r="QY15" s="254"/>
      <c r="QZ15" s="254"/>
      <c r="RA15" s="254"/>
      <c r="RB15" s="254"/>
      <c r="RC15" s="254"/>
      <c r="RD15" s="254"/>
      <c r="RE15" s="254"/>
      <c r="RF15" s="254"/>
      <c r="RG15" s="254"/>
      <c r="RH15" s="254"/>
      <c r="RI15" s="254"/>
      <c r="RJ15" s="254"/>
      <c r="RK15" s="254"/>
      <c r="RL15" s="254"/>
      <c r="RM15" s="254"/>
      <c r="RN15" s="254"/>
      <c r="RO15" s="254"/>
      <c r="RP15" s="254"/>
      <c r="RQ15" s="254"/>
      <c r="RR15" s="254"/>
      <c r="RS15" s="254"/>
      <c r="RT15" s="254"/>
      <c r="RU15" s="254"/>
      <c r="RV15" s="254"/>
      <c r="RW15" s="254"/>
      <c r="RX15" s="254"/>
      <c r="RY15" s="254"/>
      <c r="RZ15" s="254"/>
      <c r="SA15" s="254"/>
      <c r="SB15" s="254"/>
      <c r="SC15" s="254"/>
      <c r="SD15" s="254"/>
      <c r="SE15" s="254"/>
      <c r="SF15" s="254"/>
      <c r="SG15" s="254"/>
      <c r="SH15" s="254"/>
      <c r="SI15" s="254"/>
      <c r="SJ15" s="254"/>
      <c r="SK15" s="254"/>
      <c r="SL15" s="254"/>
      <c r="SM15" s="254"/>
      <c r="SN15" s="254"/>
      <c r="SO15" s="254"/>
      <c r="SP15" s="254"/>
      <c r="SQ15" s="254"/>
      <c r="SR15" s="254"/>
      <c r="SS15" s="254"/>
      <c r="ST15" s="254"/>
      <c r="SU15" s="254"/>
      <c r="SV15" s="254"/>
      <c r="SW15" s="254"/>
      <c r="SX15" s="254"/>
      <c r="SY15" s="254"/>
      <c r="SZ15" s="254"/>
      <c r="TA15" s="254"/>
      <c r="TB15" s="254"/>
      <c r="TC15" s="254"/>
      <c r="TD15" s="254"/>
      <c r="TE15" s="254"/>
      <c r="TF15" s="254"/>
      <c r="TG15" s="254"/>
      <c r="TH15" s="254"/>
      <c r="TI15" s="254"/>
      <c r="TJ15" s="254"/>
      <c r="TK15" s="254"/>
      <c r="TL15" s="254"/>
      <c r="TM15" s="254"/>
      <c r="TN15" s="254"/>
      <c r="TO15" s="254"/>
      <c r="TP15" s="254"/>
      <c r="TQ15" s="254"/>
      <c r="TR15" s="254"/>
      <c r="TS15" s="254"/>
      <c r="TT15" s="254"/>
      <c r="TU15" s="254"/>
      <c r="TV15" s="254"/>
      <c r="TW15" s="254"/>
      <c r="TX15" s="254"/>
      <c r="TY15" s="254"/>
      <c r="TZ15" s="254"/>
      <c r="UA15" s="254"/>
      <c r="UB15" s="254"/>
      <c r="UC15" s="254"/>
      <c r="UD15" s="254"/>
      <c r="UE15" s="254"/>
      <c r="UF15" s="254"/>
      <c r="UG15" s="254"/>
      <c r="UH15" s="254"/>
      <c r="UI15" s="254"/>
    </row>
    <row r="16" spans="1:555" ht="30.75" thickBot="1" x14ac:dyDescent="0.3">
      <c r="A16" s="254"/>
      <c r="B16" s="254"/>
      <c r="C16" s="117" t="s">
        <v>1311</v>
      </c>
      <c r="D16" s="122" t="s">
        <v>99</v>
      </c>
      <c r="E16" s="124" t="s">
        <v>1313</v>
      </c>
      <c r="F16" s="123" t="s">
        <v>1314</v>
      </c>
      <c r="G16" s="121" t="s">
        <v>1315</v>
      </c>
      <c r="H16" s="124" t="s">
        <v>1316</v>
      </c>
      <c r="I16" s="121" t="s">
        <v>711</v>
      </c>
      <c r="J16" s="121" t="s">
        <v>1317</v>
      </c>
      <c r="K16" s="121" t="s">
        <v>1318</v>
      </c>
      <c r="L16" s="121" t="s">
        <v>1465</v>
      </c>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c r="IU16" s="254"/>
      <c r="IV16" s="254"/>
      <c r="IW16" s="254"/>
      <c r="IX16" s="254"/>
      <c r="IY16" s="254"/>
      <c r="IZ16" s="254"/>
      <c r="JA16" s="254"/>
      <c r="JB16" s="254"/>
      <c r="JC16" s="254"/>
      <c r="JD16" s="254"/>
      <c r="JE16" s="254"/>
      <c r="JF16" s="254"/>
      <c r="JG16" s="254"/>
      <c r="JH16" s="254"/>
      <c r="JI16" s="254"/>
      <c r="JJ16" s="254"/>
      <c r="JK16" s="254"/>
      <c r="JL16" s="254"/>
      <c r="JM16" s="254"/>
      <c r="JN16" s="254"/>
      <c r="JO16" s="254"/>
      <c r="JP16" s="254"/>
      <c r="JQ16" s="254"/>
      <c r="JR16" s="254"/>
      <c r="JS16" s="254"/>
      <c r="JT16" s="254"/>
      <c r="JU16" s="254"/>
      <c r="JV16" s="254"/>
      <c r="JW16" s="254"/>
      <c r="JX16" s="254"/>
      <c r="JY16" s="254"/>
      <c r="JZ16" s="254"/>
      <c r="KA16" s="254"/>
      <c r="KB16" s="254"/>
      <c r="KC16" s="254"/>
      <c r="KD16" s="254"/>
      <c r="KE16" s="254"/>
      <c r="KF16" s="254"/>
      <c r="KG16" s="254"/>
      <c r="KH16" s="254"/>
      <c r="KI16" s="254"/>
      <c r="KJ16" s="254"/>
      <c r="KK16" s="254"/>
      <c r="KL16" s="254"/>
      <c r="KM16" s="254"/>
      <c r="KN16" s="254"/>
      <c r="KO16" s="254"/>
      <c r="KP16" s="254"/>
      <c r="KQ16" s="254"/>
      <c r="KR16" s="254"/>
      <c r="KS16" s="254"/>
      <c r="KT16" s="254"/>
      <c r="KU16" s="254"/>
      <c r="KV16" s="254"/>
      <c r="KW16" s="254"/>
      <c r="KX16" s="254"/>
      <c r="KY16" s="254"/>
      <c r="KZ16" s="254"/>
      <c r="LA16" s="254"/>
      <c r="LB16" s="254"/>
      <c r="LC16" s="254"/>
      <c r="LD16" s="254"/>
      <c r="LE16" s="254"/>
      <c r="LF16" s="254"/>
      <c r="LG16" s="254"/>
      <c r="LH16" s="254"/>
      <c r="LI16" s="254"/>
      <c r="LJ16" s="254"/>
      <c r="LK16" s="254"/>
      <c r="LL16" s="254"/>
      <c r="LM16" s="254"/>
      <c r="LN16" s="254"/>
      <c r="LO16" s="254"/>
      <c r="LP16" s="254"/>
      <c r="LQ16" s="254"/>
      <c r="LR16" s="254"/>
      <c r="LS16" s="254"/>
      <c r="LT16" s="254"/>
      <c r="LU16" s="254"/>
      <c r="LV16" s="254"/>
      <c r="LW16" s="254"/>
      <c r="LX16" s="254"/>
      <c r="LY16" s="254"/>
      <c r="LZ16" s="254"/>
      <c r="MA16" s="254"/>
      <c r="MB16" s="254"/>
      <c r="MC16" s="254"/>
      <c r="MD16" s="254"/>
      <c r="ME16" s="254"/>
      <c r="MF16" s="254"/>
      <c r="MG16" s="254"/>
      <c r="MH16" s="254"/>
      <c r="MI16" s="254"/>
      <c r="MJ16" s="254"/>
      <c r="MK16" s="254"/>
      <c r="ML16" s="254"/>
      <c r="MM16" s="254"/>
      <c r="MN16" s="254"/>
      <c r="MO16" s="254"/>
      <c r="MP16" s="254"/>
      <c r="MQ16" s="254"/>
      <c r="MR16" s="254"/>
      <c r="MS16" s="254"/>
      <c r="MT16" s="254"/>
      <c r="MU16" s="254"/>
      <c r="MV16" s="254"/>
      <c r="MW16" s="254"/>
      <c r="MX16" s="254"/>
      <c r="MY16" s="254"/>
      <c r="MZ16" s="254"/>
      <c r="NA16" s="254"/>
      <c r="NB16" s="254"/>
      <c r="NC16" s="254"/>
      <c r="ND16" s="254"/>
      <c r="NE16" s="254"/>
      <c r="NF16" s="254"/>
      <c r="NG16" s="254"/>
      <c r="NH16" s="254"/>
      <c r="NI16" s="254"/>
      <c r="NJ16" s="254"/>
      <c r="NK16" s="254"/>
      <c r="NL16" s="254"/>
      <c r="NM16" s="254"/>
      <c r="NN16" s="254"/>
      <c r="NO16" s="254"/>
      <c r="NP16" s="254"/>
      <c r="NQ16" s="254"/>
      <c r="NR16" s="254"/>
      <c r="NS16" s="254"/>
      <c r="NT16" s="254"/>
      <c r="NU16" s="254"/>
      <c r="NV16" s="254"/>
      <c r="NW16" s="254"/>
      <c r="NX16" s="254"/>
      <c r="NY16" s="254"/>
      <c r="NZ16" s="254"/>
      <c r="OA16" s="254"/>
      <c r="OB16" s="254"/>
      <c r="OC16" s="254"/>
      <c r="OD16" s="254"/>
      <c r="OE16" s="254"/>
      <c r="OF16" s="254"/>
      <c r="OG16" s="254"/>
      <c r="OH16" s="254"/>
      <c r="OI16" s="254"/>
      <c r="OJ16" s="254"/>
      <c r="OK16" s="254"/>
      <c r="OL16" s="254"/>
      <c r="OM16" s="254"/>
      <c r="ON16" s="254"/>
      <c r="OO16" s="254"/>
      <c r="OP16" s="254"/>
      <c r="OQ16" s="254"/>
      <c r="OR16" s="254"/>
      <c r="OS16" s="254"/>
      <c r="OT16" s="254"/>
      <c r="OU16" s="254"/>
      <c r="OV16" s="254"/>
      <c r="OW16" s="254"/>
      <c r="OX16" s="254"/>
      <c r="OY16" s="254"/>
      <c r="OZ16" s="254"/>
      <c r="PA16" s="254"/>
      <c r="PB16" s="254"/>
      <c r="PC16" s="254"/>
      <c r="PD16" s="254"/>
      <c r="PE16" s="254"/>
      <c r="PF16" s="254"/>
      <c r="PG16" s="254"/>
      <c r="PH16" s="254"/>
      <c r="PI16" s="254"/>
      <c r="PJ16" s="254"/>
      <c r="PK16" s="254"/>
      <c r="PL16" s="254"/>
      <c r="PM16" s="254"/>
      <c r="PN16" s="254"/>
      <c r="PO16" s="254"/>
      <c r="PP16" s="254"/>
      <c r="PQ16" s="254"/>
      <c r="PR16" s="254"/>
      <c r="PS16" s="254"/>
      <c r="PT16" s="254"/>
      <c r="PU16" s="254"/>
      <c r="PV16" s="254"/>
      <c r="PW16" s="254"/>
      <c r="PX16" s="254"/>
      <c r="PY16" s="254"/>
      <c r="PZ16" s="254"/>
      <c r="QA16" s="254"/>
      <c r="QB16" s="254"/>
      <c r="QC16" s="254"/>
      <c r="QD16" s="254"/>
      <c r="QE16" s="254"/>
      <c r="QF16" s="254"/>
      <c r="QG16" s="254"/>
      <c r="QH16" s="254"/>
      <c r="QI16" s="254"/>
      <c r="QJ16" s="254"/>
      <c r="QK16" s="254"/>
      <c r="QL16" s="254"/>
      <c r="QM16" s="254"/>
      <c r="QN16" s="254"/>
      <c r="QO16" s="254"/>
      <c r="QP16" s="254"/>
      <c r="QQ16" s="254"/>
      <c r="QR16" s="254"/>
      <c r="QS16" s="254"/>
      <c r="QT16" s="254"/>
      <c r="QU16" s="254"/>
      <c r="QV16" s="254"/>
      <c r="QW16" s="254"/>
      <c r="QX16" s="254"/>
      <c r="QY16" s="254"/>
      <c r="QZ16" s="254"/>
      <c r="RA16" s="254"/>
      <c r="RB16" s="254"/>
      <c r="RC16" s="254"/>
      <c r="RD16" s="254"/>
      <c r="RE16" s="254"/>
      <c r="RF16" s="254"/>
      <c r="RG16" s="254"/>
      <c r="RH16" s="254"/>
      <c r="RI16" s="254"/>
      <c r="RJ16" s="254"/>
      <c r="RK16" s="254"/>
      <c r="RL16" s="254"/>
      <c r="RM16" s="254"/>
      <c r="RN16" s="254"/>
      <c r="RO16" s="254"/>
      <c r="RP16" s="254"/>
      <c r="RQ16" s="254"/>
      <c r="RR16" s="254"/>
      <c r="RS16" s="254"/>
      <c r="RT16" s="254"/>
      <c r="RU16" s="254"/>
      <c r="RV16" s="254"/>
      <c r="RW16" s="254"/>
      <c r="RX16" s="254"/>
      <c r="RY16" s="254"/>
      <c r="RZ16" s="254"/>
      <c r="SA16" s="254"/>
      <c r="SB16" s="254"/>
      <c r="SC16" s="254"/>
      <c r="SD16" s="254"/>
      <c r="SE16" s="254"/>
      <c r="SF16" s="254"/>
      <c r="SG16" s="254"/>
      <c r="SH16" s="254"/>
      <c r="SI16" s="254"/>
      <c r="SJ16" s="254"/>
      <c r="SK16" s="254"/>
      <c r="SL16" s="254"/>
      <c r="SM16" s="254"/>
      <c r="SN16" s="254"/>
      <c r="SO16" s="254"/>
      <c r="SP16" s="254"/>
      <c r="SQ16" s="254"/>
      <c r="SR16" s="254"/>
      <c r="SS16" s="254"/>
      <c r="ST16" s="254"/>
      <c r="SU16" s="254"/>
      <c r="SV16" s="254"/>
      <c r="SW16" s="254"/>
      <c r="SX16" s="254"/>
      <c r="SY16" s="254"/>
      <c r="SZ16" s="254"/>
      <c r="TA16" s="254"/>
      <c r="TB16" s="254"/>
      <c r="TC16" s="254"/>
      <c r="TD16" s="254"/>
      <c r="TE16" s="254"/>
      <c r="TF16" s="254"/>
      <c r="TG16" s="254"/>
      <c r="TH16" s="254"/>
      <c r="TI16" s="254"/>
      <c r="TJ16" s="254"/>
      <c r="TK16" s="254"/>
      <c r="TL16" s="254"/>
      <c r="TM16" s="254"/>
      <c r="TN16" s="254"/>
      <c r="TO16" s="254"/>
      <c r="TP16" s="254"/>
      <c r="TQ16" s="254"/>
      <c r="TR16" s="254"/>
      <c r="TS16" s="254"/>
      <c r="TT16" s="254"/>
      <c r="TU16" s="254"/>
      <c r="TV16" s="254"/>
      <c r="TW16" s="254"/>
      <c r="TX16" s="254"/>
      <c r="TY16" s="254"/>
      <c r="TZ16" s="254"/>
      <c r="UA16" s="254"/>
      <c r="UB16" s="254"/>
      <c r="UC16" s="254"/>
      <c r="UD16" s="254"/>
      <c r="UE16" s="254"/>
      <c r="UF16" s="254"/>
      <c r="UG16" s="254"/>
      <c r="UH16" s="254"/>
      <c r="UI16" s="254"/>
    </row>
    <row r="17" spans="3:12" ht="14.45" x14ac:dyDescent="0.3">
      <c r="C17" s="129"/>
      <c r="D17" s="144"/>
      <c r="E17" s="105"/>
      <c r="F17" s="87">
        <f t="shared" ref="F17:F38" si="0">D17*E17</f>
        <v>0</v>
      </c>
      <c r="G17" s="146"/>
      <c r="H17" s="130" t="s">
        <v>541</v>
      </c>
      <c r="I17" s="118" t="str">
        <f>VLOOKUP(H17,Presupuesto!$B$11:$C$565,2,0)</f>
        <v>BECAS</v>
      </c>
      <c r="J17" s="181" t="s">
        <v>72</v>
      </c>
      <c r="K17" s="88" t="s">
        <v>719</v>
      </c>
      <c r="L17" s="88"/>
    </row>
    <row r="18" spans="3:12" ht="14.45" x14ac:dyDescent="0.3">
      <c r="C18" s="129"/>
      <c r="D18" s="144"/>
      <c r="E18" s="112"/>
      <c r="F18" s="87">
        <f t="shared" si="0"/>
        <v>0</v>
      </c>
      <c r="G18" s="146"/>
      <c r="H18" s="130" t="s">
        <v>542</v>
      </c>
      <c r="I18" s="118" t="str">
        <f>VLOOKUP(H18,Presupuesto!$B$11:$C$565,2,0)</f>
        <v>BECAS ESTUDIANTES DE PREGRADO (PLAN REFORMA)</v>
      </c>
      <c r="J18" s="88" t="str">
        <f>$J$17</f>
        <v>Posgrado</v>
      </c>
      <c r="K18" s="88" t="s">
        <v>720</v>
      </c>
      <c r="L18" s="88"/>
    </row>
    <row r="19" spans="3:12" ht="14.45" x14ac:dyDescent="0.3">
      <c r="C19" s="129"/>
      <c r="D19" s="144"/>
      <c r="E19" s="112"/>
      <c r="F19" s="87">
        <f t="shared" si="0"/>
        <v>0</v>
      </c>
      <c r="G19" s="146"/>
      <c r="H19" s="130" t="s">
        <v>543</v>
      </c>
      <c r="I19" s="118" t="str">
        <f>VLOOKUP(H19,Presupuesto!$B$11:$C$565,2,0)</f>
        <v>BECAS CONVENIO MINISTERIO SALUD -IHSS-UNAH</v>
      </c>
      <c r="J19" s="88" t="str">
        <f t="shared" ref="J19:J37" si="1">$J$17</f>
        <v>Posgrado</v>
      </c>
      <c r="K19" s="88" t="s">
        <v>720</v>
      </c>
      <c r="L19" s="88"/>
    </row>
    <row r="20" spans="3:12" ht="14.45" x14ac:dyDescent="0.3">
      <c r="C20" s="129"/>
      <c r="D20" s="144"/>
      <c r="E20" s="112"/>
      <c r="F20" s="87">
        <f t="shared" si="0"/>
        <v>0</v>
      </c>
      <c r="G20" s="146"/>
      <c r="H20" s="130" t="s">
        <v>544</v>
      </c>
      <c r="I20" s="118" t="str">
        <f>VLOOKUP(H20,Presupuesto!$B$11:$C$565,2,0)</f>
        <v>BECAS DE ACTUALIZACION Y CAPACITACION DOCENTE</v>
      </c>
      <c r="J20" s="88" t="str">
        <f t="shared" si="1"/>
        <v>Posgrado</v>
      </c>
      <c r="K20" s="88" t="s">
        <v>720</v>
      </c>
      <c r="L20" s="88"/>
    </row>
    <row r="21" spans="3:12" ht="14.45" x14ac:dyDescent="0.3">
      <c r="C21" s="129"/>
      <c r="D21" s="144"/>
      <c r="E21" s="112"/>
      <c r="F21" s="87">
        <f t="shared" si="0"/>
        <v>0</v>
      </c>
      <c r="G21" s="146"/>
      <c r="H21" s="130" t="s">
        <v>545</v>
      </c>
      <c r="I21" s="118" t="str">
        <f>VLOOKUP(H21,Presupuesto!$B$11:$C$565,2,0)</f>
        <v>BECAS EXCELENCIA ACADEMICA</v>
      </c>
      <c r="J21" s="88" t="str">
        <f t="shared" si="1"/>
        <v>Posgrado</v>
      </c>
      <c r="K21" s="88" t="s">
        <v>720</v>
      </c>
      <c r="L21" s="88"/>
    </row>
    <row r="22" spans="3:12" ht="14.45" x14ac:dyDescent="0.3">
      <c r="C22" s="129"/>
      <c r="D22" s="144"/>
      <c r="E22" s="112"/>
      <c r="F22" s="87">
        <f t="shared" si="0"/>
        <v>0</v>
      </c>
      <c r="G22" s="146"/>
      <c r="H22" s="130" t="s">
        <v>546</v>
      </c>
      <c r="I22" s="118" t="str">
        <f>VLOOKUP(H22,Presupuesto!$B$11:$C$565,2,0)</f>
        <v>BECAS PARA HIJOS DE LOS TRABAJADORES</v>
      </c>
      <c r="J22" s="88" t="str">
        <f t="shared" si="1"/>
        <v>Posgrado</v>
      </c>
      <c r="K22" s="88" t="s">
        <v>729</v>
      </c>
      <c r="L22" s="88"/>
    </row>
    <row r="23" spans="3:12" ht="14.45" x14ac:dyDescent="0.3">
      <c r="C23" s="129"/>
      <c r="D23" s="144"/>
      <c r="E23" s="112"/>
      <c r="F23" s="87">
        <f t="shared" si="0"/>
        <v>0</v>
      </c>
      <c r="G23" s="146"/>
      <c r="H23" s="130" t="s">
        <v>547</v>
      </c>
      <c r="I23" s="118" t="str">
        <f>VLOOKUP(H23,Presupuesto!$B$11:$C$565,2,0)</f>
        <v>BECAS POST GRADO ECONOMIA</v>
      </c>
      <c r="J23" s="88" t="str">
        <f t="shared" si="1"/>
        <v>Posgrado</v>
      </c>
      <c r="K23" s="88" t="s">
        <v>720</v>
      </c>
      <c r="L23" s="88"/>
    </row>
    <row r="24" spans="3:12" ht="14.45" x14ac:dyDescent="0.3">
      <c r="C24" s="129"/>
      <c r="D24" s="144"/>
      <c r="E24" s="112"/>
      <c r="F24" s="87">
        <f t="shared" si="0"/>
        <v>0</v>
      </c>
      <c r="G24" s="146"/>
      <c r="H24" s="130" t="s">
        <v>548</v>
      </c>
      <c r="I24" s="118" t="str">
        <f>VLOOKUP(H24,Presupuesto!$B$11:$C$565,2,0)</f>
        <v>BECAS POST-GRADO DE TRABAJO SOCIAL</v>
      </c>
      <c r="J24" s="88" t="str">
        <f t="shared" si="1"/>
        <v>Posgrado</v>
      </c>
      <c r="K24" s="88" t="s">
        <v>720</v>
      </c>
      <c r="L24" s="88"/>
    </row>
    <row r="25" spans="3:12" ht="14.45" x14ac:dyDescent="0.3">
      <c r="C25" s="129"/>
      <c r="D25" s="144"/>
      <c r="E25" s="112"/>
      <c r="F25" s="87">
        <f t="shared" si="0"/>
        <v>0</v>
      </c>
      <c r="G25" s="146"/>
      <c r="H25" s="130" t="s">
        <v>549</v>
      </c>
      <c r="I25" s="118" t="str">
        <f>VLOOKUP(H25,Presupuesto!$B$11:$C$565,2,0)</f>
        <v>BECAS PROFESIONALIZANTES DOCENTE (PLAN DE REFORMA)</v>
      </c>
      <c r="J25" s="88" t="str">
        <f t="shared" si="1"/>
        <v>Posgrado</v>
      </c>
      <c r="K25" s="88" t="s">
        <v>720</v>
      </c>
      <c r="L25" s="88"/>
    </row>
    <row r="26" spans="3:12" ht="14.45" x14ac:dyDescent="0.3">
      <c r="C26" s="129"/>
      <c r="D26" s="144"/>
      <c r="E26" s="112"/>
      <c r="F26" s="87">
        <f t="shared" si="0"/>
        <v>0</v>
      </c>
      <c r="G26" s="146"/>
      <c r="H26" s="130" t="s">
        <v>550</v>
      </c>
      <c r="I26" s="118" t="str">
        <f>VLOOKUP(H26,Presupuesto!$B$11:$C$565,2,0)</f>
        <v>PRESTAMOS A ESTUDIANTES</v>
      </c>
      <c r="J26" s="88" t="str">
        <f t="shared" si="1"/>
        <v>Posgrado</v>
      </c>
      <c r="K26" s="88" t="s">
        <v>720</v>
      </c>
      <c r="L26" s="88"/>
    </row>
    <row r="27" spans="3:12" ht="14.45" x14ac:dyDescent="0.3">
      <c r="C27" s="129"/>
      <c r="D27" s="144"/>
      <c r="E27" s="112"/>
      <c r="F27" s="87">
        <f t="shared" si="0"/>
        <v>0</v>
      </c>
      <c r="G27" s="146"/>
      <c r="H27" s="130" t="s">
        <v>551</v>
      </c>
      <c r="I27" s="118" t="str">
        <f>VLOOKUP(H27,Presupuesto!$B$11:$C$565,2,0)</f>
        <v>BECAS TALLERES EMPLEADOS A ESTUDIANTES</v>
      </c>
      <c r="J27" s="88" t="str">
        <f t="shared" si="1"/>
        <v>Posgrado</v>
      </c>
      <c r="K27" s="88" t="s">
        <v>720</v>
      </c>
      <c r="L27" s="88"/>
    </row>
    <row r="28" spans="3:12" x14ac:dyDescent="0.25">
      <c r="C28" s="129"/>
      <c r="D28" s="144"/>
      <c r="E28" s="112"/>
      <c r="F28" s="87">
        <f t="shared" si="0"/>
        <v>0</v>
      </c>
      <c r="G28" s="146"/>
      <c r="H28" s="130" t="s">
        <v>552</v>
      </c>
      <c r="I28" s="118" t="str">
        <f>VLOOKUP(H28,Presupuesto!$B$11:$C$565,2,0)</f>
        <v>BECAS EXTERNAS DE INVESTIGACION</v>
      </c>
      <c r="J28" s="88" t="str">
        <f t="shared" si="1"/>
        <v>Posgrado</v>
      </c>
      <c r="K28" s="88" t="s">
        <v>720</v>
      </c>
      <c r="L28" s="88"/>
    </row>
    <row r="29" spans="3:12" x14ac:dyDescent="0.25">
      <c r="C29" s="129"/>
      <c r="D29" s="144"/>
      <c r="E29" s="112"/>
      <c r="F29" s="87">
        <f t="shared" si="0"/>
        <v>0</v>
      </c>
      <c r="G29" s="146"/>
      <c r="H29" s="130" t="s">
        <v>553</v>
      </c>
      <c r="I29" s="118" t="str">
        <f>VLOOKUP(H29,Presupuesto!$B$11:$C$565,2,0)</f>
        <v>BECAS SUSTANTIVAS DE INVESTIGACIÓN</v>
      </c>
      <c r="J29" s="88" t="str">
        <f t="shared" si="1"/>
        <v>Posgrado</v>
      </c>
      <c r="K29" s="88" t="s">
        <v>720</v>
      </c>
      <c r="L29" s="88"/>
    </row>
    <row r="30" spans="3:12" x14ac:dyDescent="0.25">
      <c r="C30" s="129"/>
      <c r="D30" s="144"/>
      <c r="E30" s="112"/>
      <c r="F30" s="87">
        <f t="shared" si="0"/>
        <v>0</v>
      </c>
      <c r="G30" s="146"/>
      <c r="H30" s="130" t="s">
        <v>554</v>
      </c>
      <c r="I30" s="118" t="str">
        <f>VLOOKUP(H30,Presupuesto!$B$11:$C$565,2,0)</f>
        <v>BECAS DE INVEST, PARA ESTUD. DE PREGRADO</v>
      </c>
      <c r="J30" s="88" t="str">
        <f t="shared" si="1"/>
        <v>Posgrado</v>
      </c>
      <c r="K30" s="88" t="s">
        <v>720</v>
      </c>
      <c r="L30" s="88"/>
    </row>
    <row r="31" spans="3:12" x14ac:dyDescent="0.25">
      <c r="C31" s="129"/>
      <c r="D31" s="144"/>
      <c r="E31" s="112"/>
      <c r="F31" s="87">
        <f t="shared" si="0"/>
        <v>0</v>
      </c>
      <c r="G31" s="146"/>
      <c r="H31" s="130" t="s">
        <v>555</v>
      </c>
      <c r="I31" s="118" t="str">
        <f>VLOOKUP(H31,Presupuesto!$B$11:$C$565,2,0)</f>
        <v>BECAS DE INVEST. PARA DOC.DE POST-GRADO</v>
      </c>
      <c r="J31" s="88" t="str">
        <f t="shared" si="1"/>
        <v>Posgrado</v>
      </c>
      <c r="K31" s="88" t="s">
        <v>720</v>
      </c>
      <c r="L31" s="88"/>
    </row>
    <row r="32" spans="3:12" x14ac:dyDescent="0.25">
      <c r="C32" s="129"/>
      <c r="D32" s="144"/>
      <c r="E32" s="112"/>
      <c r="F32" s="87">
        <f t="shared" si="0"/>
        <v>0</v>
      </c>
      <c r="G32" s="146"/>
      <c r="H32" s="130" t="s">
        <v>556</v>
      </c>
      <c r="I32" s="118" t="str">
        <f>VLOOKUP(H32,Presupuesto!$B$11:$C$565,2,0)</f>
        <v>BECAS BÁSICAS DE INVESTIGACIÓN</v>
      </c>
      <c r="J32" s="88" t="str">
        <f t="shared" si="1"/>
        <v>Posgrado</v>
      </c>
      <c r="K32" s="88" t="s">
        <v>720</v>
      </c>
      <c r="L32" s="88"/>
    </row>
    <row r="33" spans="3:12" x14ac:dyDescent="0.25">
      <c r="C33" s="129"/>
      <c r="D33" s="144"/>
      <c r="E33" s="112"/>
      <c r="F33" s="87">
        <f t="shared" si="0"/>
        <v>0</v>
      </c>
      <c r="G33" s="146"/>
      <c r="H33" s="130" t="s">
        <v>557</v>
      </c>
      <c r="I33" s="118" t="str">
        <f>VLOOKUP(H33,Presupuesto!$B$11:$C$565,2,0)</f>
        <v>BECAS RELEVO GENERACIONAL</v>
      </c>
      <c r="J33" s="88" t="str">
        <f t="shared" si="1"/>
        <v>Posgrado</v>
      </c>
      <c r="K33" s="88" t="s">
        <v>720</v>
      </c>
      <c r="L33" s="88"/>
    </row>
    <row r="34" spans="3:12" x14ac:dyDescent="0.25">
      <c r="C34" s="129"/>
      <c r="D34" s="144"/>
      <c r="E34" s="112"/>
      <c r="F34" s="87">
        <f t="shared" si="0"/>
        <v>0</v>
      </c>
      <c r="G34" s="146"/>
      <c r="H34" s="130" t="s">
        <v>558</v>
      </c>
      <c r="I34" s="118" t="str">
        <f>VLOOKUP(H34,Presupuesto!$B$11:$C$565,2,0)</f>
        <v>BECAS DE EQUIDAD</v>
      </c>
      <c r="J34" s="88" t="str">
        <f t="shared" si="1"/>
        <v>Posgrado</v>
      </c>
      <c r="K34" s="88" t="s">
        <v>720</v>
      </c>
      <c r="L34" s="88"/>
    </row>
    <row r="35" spans="3:12" x14ac:dyDescent="0.25">
      <c r="C35" s="129"/>
      <c r="D35" s="144"/>
      <c r="E35" s="112"/>
      <c r="F35" s="87">
        <f t="shared" si="0"/>
        <v>0</v>
      </c>
      <c r="G35" s="146"/>
      <c r="H35" s="130" t="s">
        <v>559</v>
      </c>
      <c r="I35" s="118" t="str">
        <f>VLOOKUP(H35,Presupuesto!$B$11:$C$565,2,0)</f>
        <v>PREMIOS AL INVESTIGADOR</v>
      </c>
      <c r="J35" s="88" t="str">
        <f t="shared" si="1"/>
        <v>Posgrado</v>
      </c>
      <c r="K35" s="88" t="s">
        <v>720</v>
      </c>
      <c r="L35" s="88"/>
    </row>
    <row r="36" spans="3:12" x14ac:dyDescent="0.25">
      <c r="C36" s="129"/>
      <c r="D36" s="144"/>
      <c r="E36" s="112"/>
      <c r="F36" s="87">
        <f t="shared" si="0"/>
        <v>0</v>
      </c>
      <c r="G36" s="146"/>
      <c r="H36" s="130" t="s">
        <v>560</v>
      </c>
      <c r="I36" s="118" t="str">
        <f>VLOOKUP(H36,Presupuesto!$B$11:$C$565,2,0)</f>
        <v>BECAS DE INV. PARA ESTUDIANTES DE POSTGRADO</v>
      </c>
      <c r="J36" s="88" t="str">
        <f t="shared" si="1"/>
        <v>Posgrado</v>
      </c>
      <c r="K36" s="88" t="s">
        <v>720</v>
      </c>
      <c r="L36" s="88"/>
    </row>
    <row r="37" spans="3:12" x14ac:dyDescent="0.25">
      <c r="C37" s="129"/>
      <c r="D37" s="144"/>
      <c r="E37" s="112"/>
      <c r="F37" s="87">
        <f t="shared" si="0"/>
        <v>0</v>
      </c>
      <c r="G37" s="146"/>
      <c r="H37" s="130" t="s">
        <v>561</v>
      </c>
      <c r="I37" s="118" t="str">
        <f>VLOOKUP(H37,Presupuesto!$B$11:$C$565,2,0)</f>
        <v>Becas Especiales de Investigación</v>
      </c>
      <c r="J37" s="88" t="str">
        <f t="shared" si="1"/>
        <v>Posgrado</v>
      </c>
      <c r="K37" s="88" t="s">
        <v>720</v>
      </c>
      <c r="L37" s="88"/>
    </row>
    <row r="38" spans="3:12" ht="15.75" thickBot="1" x14ac:dyDescent="0.3">
      <c r="C38" s="135"/>
      <c r="D38" s="185"/>
      <c r="E38" s="93"/>
      <c r="F38" s="95">
        <f t="shared" si="0"/>
        <v>0</v>
      </c>
      <c r="G38" s="147"/>
      <c r="H38" s="136"/>
      <c r="I38" s="120" t="e">
        <f>VLOOKUP(H38,Presupuesto!$B$11:$C$565,2,0)</f>
        <v>#N/A</v>
      </c>
      <c r="J38" s="96" t="str">
        <f t="shared" ref="J38" si="2">$J$17</f>
        <v>Posgrado</v>
      </c>
      <c r="K38" s="113" t="s">
        <v>719</v>
      </c>
      <c r="L38" s="113"/>
    </row>
    <row r="39" spans="3:12" x14ac:dyDescent="0.25">
      <c r="C39" s="254"/>
      <c r="D39" s="254"/>
      <c r="E39" s="254"/>
      <c r="F39" s="82"/>
      <c r="G39" s="81"/>
      <c r="H39" s="82"/>
      <c r="I39" s="82"/>
      <c r="J39" s="254"/>
      <c r="K39" s="254"/>
      <c r="L39" s="254"/>
    </row>
    <row r="40" spans="3:12" ht="15.75" thickBot="1" x14ac:dyDescent="0.3">
      <c r="C40" s="254"/>
      <c r="D40" s="254"/>
      <c r="E40" s="254"/>
      <c r="F40" s="254"/>
      <c r="G40" s="243"/>
      <c r="H40" s="254"/>
      <c r="I40" s="254"/>
      <c r="J40" s="254"/>
      <c r="K40" s="254"/>
      <c r="L40" s="254"/>
    </row>
    <row r="41" spans="3:12" ht="15.75" thickBot="1" x14ac:dyDescent="0.3">
      <c r="C41" s="143" t="s">
        <v>1385</v>
      </c>
      <c r="D41" s="231">
        <f>SUM(F48:F69)</f>
        <v>0</v>
      </c>
      <c r="E41" s="254"/>
      <c r="F41" s="68"/>
      <c r="G41" s="72"/>
      <c r="H41" s="68"/>
      <c r="I41" s="68"/>
      <c r="J41" s="254"/>
      <c r="K41" s="254"/>
      <c r="L41" s="254"/>
    </row>
    <row r="42" spans="3:12" x14ac:dyDescent="0.25">
      <c r="C42" s="68"/>
      <c r="D42" s="31"/>
      <c r="E42" s="84"/>
      <c r="F42" s="84"/>
      <c r="G42" s="84"/>
      <c r="H42" s="69"/>
      <c r="I42" s="69"/>
      <c r="J42" s="69"/>
      <c r="K42" s="102"/>
      <c r="L42" s="254"/>
    </row>
    <row r="43" spans="3:12" x14ac:dyDescent="0.25">
      <c r="C43" s="68"/>
      <c r="D43" s="31"/>
      <c r="E43" s="84"/>
      <c r="F43" s="84"/>
      <c r="G43" s="84"/>
      <c r="H43" s="69"/>
      <c r="I43" s="69"/>
      <c r="J43" s="69"/>
      <c r="K43" s="102"/>
      <c r="L43" s="254"/>
    </row>
    <row r="44" spans="3:12" ht="15.75" x14ac:dyDescent="0.25">
      <c r="C44" s="172" t="s">
        <v>1309</v>
      </c>
      <c r="D44" s="230"/>
      <c r="E44" s="84"/>
      <c r="F44" s="84"/>
      <c r="G44" s="84"/>
      <c r="H44" s="69"/>
      <c r="I44" s="69"/>
      <c r="J44" s="69"/>
      <c r="K44" s="102"/>
      <c r="L44" s="254"/>
    </row>
    <row r="45" spans="3:12" ht="18.75" x14ac:dyDescent="0.25">
      <c r="C45" s="173"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84"/>
      <c r="F45" s="84"/>
      <c r="G45" s="84"/>
      <c r="H45" s="69"/>
      <c r="I45" s="69"/>
      <c r="J45" s="69"/>
      <c r="K45" s="102"/>
      <c r="L45" s="254"/>
    </row>
    <row r="46" spans="3:12" ht="15.75" thickBot="1" x14ac:dyDescent="0.3">
      <c r="C46" s="254"/>
      <c r="D46" s="254"/>
      <c r="E46" s="254"/>
      <c r="F46" s="84"/>
      <c r="G46" s="69"/>
      <c r="H46" s="69"/>
      <c r="I46" s="69"/>
      <c r="J46" s="254"/>
      <c r="K46" s="254"/>
      <c r="L46" s="254"/>
    </row>
    <row r="47" spans="3:12" ht="30.75" thickBot="1" x14ac:dyDescent="0.3">
      <c r="C47" s="117" t="s">
        <v>1311</v>
      </c>
      <c r="D47" s="122" t="s">
        <v>99</v>
      </c>
      <c r="E47" s="124" t="s">
        <v>1313</v>
      </c>
      <c r="F47" s="123" t="s">
        <v>1314</v>
      </c>
      <c r="G47" s="121" t="s">
        <v>1315</v>
      </c>
      <c r="H47" s="124" t="s">
        <v>1316</v>
      </c>
      <c r="I47" s="121" t="s">
        <v>711</v>
      </c>
      <c r="J47" s="121" t="s">
        <v>1317</v>
      </c>
      <c r="K47" s="121" t="s">
        <v>1318</v>
      </c>
      <c r="L47" s="121" t="s">
        <v>1465</v>
      </c>
    </row>
    <row r="48" spans="3:12" x14ac:dyDescent="0.25">
      <c r="C48" s="129"/>
      <c r="D48" s="144"/>
      <c r="E48" s="105"/>
      <c r="F48" s="87">
        <f t="shared" ref="F48:F69" si="3">D48*E48</f>
        <v>0</v>
      </c>
      <c r="G48" s="146"/>
      <c r="H48" s="130" t="s">
        <v>541</v>
      </c>
      <c r="I48" s="118" t="str">
        <f>VLOOKUP(H48,Presupuesto!$B$11:$C$565,2,0)</f>
        <v>BECAS</v>
      </c>
      <c r="J48" s="181" t="s">
        <v>72</v>
      </c>
      <c r="K48" s="88" t="s">
        <v>719</v>
      </c>
      <c r="L48" s="88"/>
    </row>
    <row r="49" spans="3:12" x14ac:dyDescent="0.25">
      <c r="C49" s="129"/>
      <c r="D49" s="144"/>
      <c r="E49" s="112"/>
      <c r="F49" s="87">
        <f t="shared" si="3"/>
        <v>0</v>
      </c>
      <c r="G49" s="146"/>
      <c r="H49" s="130" t="s">
        <v>542</v>
      </c>
      <c r="I49" s="118" t="str">
        <f>VLOOKUP(H49,Presupuesto!$B$11:$C$565,2,0)</f>
        <v>BECAS ESTUDIANTES DE PREGRADO (PLAN REFORMA)</v>
      </c>
      <c r="J49" s="88" t="str">
        <f>$J$48</f>
        <v>Posgrado</v>
      </c>
      <c r="K49" s="88" t="s">
        <v>720</v>
      </c>
      <c r="L49" s="88"/>
    </row>
    <row r="50" spans="3:12" x14ac:dyDescent="0.25">
      <c r="C50" s="129"/>
      <c r="D50" s="144"/>
      <c r="E50" s="112"/>
      <c r="F50" s="87">
        <f t="shared" si="3"/>
        <v>0</v>
      </c>
      <c r="G50" s="146"/>
      <c r="H50" s="130" t="s">
        <v>543</v>
      </c>
      <c r="I50" s="118" t="str">
        <f>VLOOKUP(H50,Presupuesto!$B$11:$C$565,2,0)</f>
        <v>BECAS CONVENIO MINISTERIO SALUD -IHSS-UNAH</v>
      </c>
      <c r="J50" s="88" t="str">
        <f t="shared" ref="J50:J69" si="4">$J$48</f>
        <v>Posgrado</v>
      </c>
      <c r="K50" s="88" t="s">
        <v>720</v>
      </c>
      <c r="L50" s="88"/>
    </row>
    <row r="51" spans="3:12" x14ac:dyDescent="0.25">
      <c r="C51" s="129"/>
      <c r="D51" s="144"/>
      <c r="E51" s="112"/>
      <c r="F51" s="87">
        <f t="shared" si="3"/>
        <v>0</v>
      </c>
      <c r="G51" s="146"/>
      <c r="H51" s="130" t="s">
        <v>544</v>
      </c>
      <c r="I51" s="118" t="str">
        <f>VLOOKUP(H51,Presupuesto!$B$11:$C$565,2,0)</f>
        <v>BECAS DE ACTUALIZACION Y CAPACITACION DOCENTE</v>
      </c>
      <c r="J51" s="88" t="str">
        <f t="shared" si="4"/>
        <v>Posgrado</v>
      </c>
      <c r="K51" s="88" t="s">
        <v>720</v>
      </c>
      <c r="L51" s="88"/>
    </row>
    <row r="52" spans="3:12" x14ac:dyDescent="0.25">
      <c r="C52" s="129"/>
      <c r="D52" s="144"/>
      <c r="E52" s="112"/>
      <c r="F52" s="87">
        <f t="shared" si="3"/>
        <v>0</v>
      </c>
      <c r="G52" s="146"/>
      <c r="H52" s="130" t="s">
        <v>545</v>
      </c>
      <c r="I52" s="118" t="str">
        <f>VLOOKUP(H52,Presupuesto!$B$11:$C$565,2,0)</f>
        <v>BECAS EXCELENCIA ACADEMICA</v>
      </c>
      <c r="J52" s="88" t="str">
        <f t="shared" si="4"/>
        <v>Posgrado</v>
      </c>
      <c r="K52" s="88" t="s">
        <v>720</v>
      </c>
      <c r="L52" s="88"/>
    </row>
    <row r="53" spans="3:12" x14ac:dyDescent="0.25">
      <c r="C53" s="129"/>
      <c r="D53" s="144"/>
      <c r="E53" s="112"/>
      <c r="F53" s="87">
        <f t="shared" si="3"/>
        <v>0</v>
      </c>
      <c r="G53" s="146"/>
      <c r="H53" s="130" t="s">
        <v>546</v>
      </c>
      <c r="I53" s="118" t="str">
        <f>VLOOKUP(H53,Presupuesto!$B$11:$C$565,2,0)</f>
        <v>BECAS PARA HIJOS DE LOS TRABAJADORES</v>
      </c>
      <c r="J53" s="88" t="str">
        <f t="shared" si="4"/>
        <v>Posgrado</v>
      </c>
      <c r="K53" s="88" t="s">
        <v>729</v>
      </c>
      <c r="L53" s="88"/>
    </row>
    <row r="54" spans="3:12" x14ac:dyDescent="0.25">
      <c r="C54" s="129"/>
      <c r="D54" s="144"/>
      <c r="E54" s="112"/>
      <c r="F54" s="87">
        <f t="shared" si="3"/>
        <v>0</v>
      </c>
      <c r="G54" s="146"/>
      <c r="H54" s="130" t="s">
        <v>547</v>
      </c>
      <c r="I54" s="118" t="str">
        <f>VLOOKUP(H54,Presupuesto!$B$11:$C$565,2,0)</f>
        <v>BECAS POST GRADO ECONOMIA</v>
      </c>
      <c r="J54" s="88" t="str">
        <f t="shared" si="4"/>
        <v>Posgrado</v>
      </c>
      <c r="K54" s="88" t="s">
        <v>720</v>
      </c>
      <c r="L54" s="88"/>
    </row>
    <row r="55" spans="3:12" x14ac:dyDescent="0.25">
      <c r="C55" s="129"/>
      <c r="D55" s="144"/>
      <c r="E55" s="112"/>
      <c r="F55" s="87">
        <f t="shared" si="3"/>
        <v>0</v>
      </c>
      <c r="G55" s="146"/>
      <c r="H55" s="130" t="s">
        <v>548</v>
      </c>
      <c r="I55" s="118" t="str">
        <f>VLOOKUP(H55,Presupuesto!$B$11:$C$565,2,0)</f>
        <v>BECAS POST-GRADO DE TRABAJO SOCIAL</v>
      </c>
      <c r="J55" s="88" t="str">
        <f t="shared" si="4"/>
        <v>Posgrado</v>
      </c>
      <c r="K55" s="88" t="s">
        <v>720</v>
      </c>
      <c r="L55" s="88"/>
    </row>
    <row r="56" spans="3:12" x14ac:dyDescent="0.25">
      <c r="C56" s="129"/>
      <c r="D56" s="144"/>
      <c r="E56" s="112"/>
      <c r="F56" s="87">
        <f t="shared" si="3"/>
        <v>0</v>
      </c>
      <c r="G56" s="146"/>
      <c r="H56" s="130" t="s">
        <v>549</v>
      </c>
      <c r="I56" s="118" t="str">
        <f>VLOOKUP(H56,Presupuesto!$B$11:$C$565,2,0)</f>
        <v>BECAS PROFESIONALIZANTES DOCENTE (PLAN DE REFORMA)</v>
      </c>
      <c r="J56" s="88" t="str">
        <f t="shared" si="4"/>
        <v>Posgrado</v>
      </c>
      <c r="K56" s="88" t="s">
        <v>720</v>
      </c>
      <c r="L56" s="88"/>
    </row>
    <row r="57" spans="3:12" x14ac:dyDescent="0.25">
      <c r="C57" s="129"/>
      <c r="D57" s="144"/>
      <c r="E57" s="112"/>
      <c r="F57" s="87">
        <f t="shared" si="3"/>
        <v>0</v>
      </c>
      <c r="G57" s="146"/>
      <c r="H57" s="130" t="s">
        <v>550</v>
      </c>
      <c r="I57" s="118" t="str">
        <f>VLOOKUP(H57,Presupuesto!$B$11:$C$565,2,0)</f>
        <v>PRESTAMOS A ESTUDIANTES</v>
      </c>
      <c r="J57" s="88" t="str">
        <f t="shared" si="4"/>
        <v>Posgrado</v>
      </c>
      <c r="K57" s="88" t="s">
        <v>720</v>
      </c>
      <c r="L57" s="88"/>
    </row>
    <row r="58" spans="3:12" x14ac:dyDescent="0.25">
      <c r="C58" s="129"/>
      <c r="D58" s="144"/>
      <c r="E58" s="112"/>
      <c r="F58" s="87">
        <f t="shared" si="3"/>
        <v>0</v>
      </c>
      <c r="G58" s="146"/>
      <c r="H58" s="130" t="s">
        <v>551</v>
      </c>
      <c r="I58" s="118" t="str">
        <f>VLOOKUP(H58,Presupuesto!$B$11:$C$565,2,0)</f>
        <v>BECAS TALLERES EMPLEADOS A ESTUDIANTES</v>
      </c>
      <c r="J58" s="88" t="str">
        <f t="shared" si="4"/>
        <v>Posgrado</v>
      </c>
      <c r="K58" s="88" t="s">
        <v>720</v>
      </c>
      <c r="L58" s="88"/>
    </row>
    <row r="59" spans="3:12" x14ac:dyDescent="0.25">
      <c r="C59" s="129"/>
      <c r="D59" s="144"/>
      <c r="E59" s="112"/>
      <c r="F59" s="87">
        <f t="shared" si="3"/>
        <v>0</v>
      </c>
      <c r="G59" s="146"/>
      <c r="H59" s="130" t="s">
        <v>552</v>
      </c>
      <c r="I59" s="118" t="str">
        <f>VLOOKUP(H59,Presupuesto!$B$11:$C$565,2,0)</f>
        <v>BECAS EXTERNAS DE INVESTIGACION</v>
      </c>
      <c r="J59" s="88" t="str">
        <f t="shared" si="4"/>
        <v>Posgrado</v>
      </c>
      <c r="K59" s="88" t="s">
        <v>720</v>
      </c>
      <c r="L59" s="88"/>
    </row>
    <row r="60" spans="3:12" x14ac:dyDescent="0.25">
      <c r="C60" s="129"/>
      <c r="D60" s="144"/>
      <c r="E60" s="112"/>
      <c r="F60" s="87">
        <f t="shared" si="3"/>
        <v>0</v>
      </c>
      <c r="G60" s="146"/>
      <c r="H60" s="130" t="s">
        <v>553</v>
      </c>
      <c r="I60" s="118" t="str">
        <f>VLOOKUP(H60,Presupuesto!$B$11:$C$565,2,0)</f>
        <v>BECAS SUSTANTIVAS DE INVESTIGACIÓN</v>
      </c>
      <c r="J60" s="88" t="str">
        <f t="shared" si="4"/>
        <v>Posgrado</v>
      </c>
      <c r="K60" s="88" t="s">
        <v>720</v>
      </c>
      <c r="L60" s="88"/>
    </row>
    <row r="61" spans="3:12" x14ac:dyDescent="0.25">
      <c r="C61" s="129"/>
      <c r="D61" s="144"/>
      <c r="E61" s="112"/>
      <c r="F61" s="87">
        <f t="shared" si="3"/>
        <v>0</v>
      </c>
      <c r="G61" s="146"/>
      <c r="H61" s="130" t="s">
        <v>554</v>
      </c>
      <c r="I61" s="118" t="str">
        <f>VLOOKUP(H61,Presupuesto!$B$11:$C$565,2,0)</f>
        <v>BECAS DE INVEST, PARA ESTUD. DE PREGRADO</v>
      </c>
      <c r="J61" s="88" t="str">
        <f t="shared" si="4"/>
        <v>Posgrado</v>
      </c>
      <c r="K61" s="88" t="s">
        <v>720</v>
      </c>
      <c r="L61" s="88"/>
    </row>
    <row r="62" spans="3:12" x14ac:dyDescent="0.25">
      <c r="C62" s="129"/>
      <c r="D62" s="144"/>
      <c r="E62" s="112"/>
      <c r="F62" s="87">
        <f t="shared" si="3"/>
        <v>0</v>
      </c>
      <c r="G62" s="146"/>
      <c r="H62" s="130" t="s">
        <v>555</v>
      </c>
      <c r="I62" s="118" t="str">
        <f>VLOOKUP(H62,Presupuesto!$B$11:$C$565,2,0)</f>
        <v>BECAS DE INVEST. PARA DOC.DE POST-GRADO</v>
      </c>
      <c r="J62" s="88" t="str">
        <f t="shared" si="4"/>
        <v>Posgrado</v>
      </c>
      <c r="K62" s="88" t="s">
        <v>720</v>
      </c>
      <c r="L62" s="88"/>
    </row>
    <row r="63" spans="3:12" x14ac:dyDescent="0.25">
      <c r="C63" s="129"/>
      <c r="D63" s="144"/>
      <c r="E63" s="112"/>
      <c r="F63" s="87">
        <f t="shared" si="3"/>
        <v>0</v>
      </c>
      <c r="G63" s="146"/>
      <c r="H63" s="130" t="s">
        <v>556</v>
      </c>
      <c r="I63" s="118" t="str">
        <f>VLOOKUP(H63,Presupuesto!$B$11:$C$565,2,0)</f>
        <v>BECAS BÁSICAS DE INVESTIGACIÓN</v>
      </c>
      <c r="J63" s="88" t="str">
        <f t="shared" si="4"/>
        <v>Posgrado</v>
      </c>
      <c r="K63" s="88" t="s">
        <v>720</v>
      </c>
      <c r="L63" s="88"/>
    </row>
    <row r="64" spans="3:12" x14ac:dyDescent="0.25">
      <c r="C64" s="129"/>
      <c r="D64" s="144"/>
      <c r="E64" s="112"/>
      <c r="F64" s="87">
        <f t="shared" si="3"/>
        <v>0</v>
      </c>
      <c r="G64" s="146"/>
      <c r="H64" s="130" t="s">
        <v>557</v>
      </c>
      <c r="I64" s="118" t="str">
        <f>VLOOKUP(H64,Presupuesto!$B$11:$C$565,2,0)</f>
        <v>BECAS RELEVO GENERACIONAL</v>
      </c>
      <c r="J64" s="88" t="str">
        <f t="shared" si="4"/>
        <v>Posgrado</v>
      </c>
      <c r="K64" s="88" t="s">
        <v>720</v>
      </c>
      <c r="L64" s="88"/>
    </row>
    <row r="65" spans="3:12" x14ac:dyDescent="0.25">
      <c r="C65" s="129"/>
      <c r="D65" s="144"/>
      <c r="E65" s="112"/>
      <c r="F65" s="87">
        <f t="shared" si="3"/>
        <v>0</v>
      </c>
      <c r="G65" s="146"/>
      <c r="H65" s="130" t="s">
        <v>558</v>
      </c>
      <c r="I65" s="118" t="str">
        <f>VLOOKUP(H65,Presupuesto!$B$11:$C$565,2,0)</f>
        <v>BECAS DE EQUIDAD</v>
      </c>
      <c r="J65" s="88" t="str">
        <f t="shared" si="4"/>
        <v>Posgrado</v>
      </c>
      <c r="K65" s="88" t="s">
        <v>720</v>
      </c>
      <c r="L65" s="88"/>
    </row>
    <row r="66" spans="3:12" x14ac:dyDescent="0.25">
      <c r="C66" s="129"/>
      <c r="D66" s="144"/>
      <c r="E66" s="112"/>
      <c r="F66" s="87">
        <f t="shared" si="3"/>
        <v>0</v>
      </c>
      <c r="G66" s="146"/>
      <c r="H66" s="130" t="s">
        <v>559</v>
      </c>
      <c r="I66" s="118" t="str">
        <f>VLOOKUP(H66,Presupuesto!$B$11:$C$565,2,0)</f>
        <v>PREMIOS AL INVESTIGADOR</v>
      </c>
      <c r="J66" s="88" t="str">
        <f t="shared" si="4"/>
        <v>Posgrado</v>
      </c>
      <c r="K66" s="88" t="s">
        <v>720</v>
      </c>
      <c r="L66" s="88"/>
    </row>
    <row r="67" spans="3:12" x14ac:dyDescent="0.25">
      <c r="C67" s="129"/>
      <c r="D67" s="144"/>
      <c r="E67" s="112"/>
      <c r="F67" s="87">
        <f t="shared" si="3"/>
        <v>0</v>
      </c>
      <c r="G67" s="146"/>
      <c r="H67" s="130" t="s">
        <v>560</v>
      </c>
      <c r="I67" s="118" t="str">
        <f>VLOOKUP(H67,Presupuesto!$B$11:$C$565,2,0)</f>
        <v>BECAS DE INV. PARA ESTUDIANTES DE POSTGRADO</v>
      </c>
      <c r="J67" s="88" t="str">
        <f t="shared" si="4"/>
        <v>Posgrado</v>
      </c>
      <c r="K67" s="88" t="s">
        <v>720</v>
      </c>
      <c r="L67" s="88"/>
    </row>
    <row r="68" spans="3:12" x14ac:dyDescent="0.25">
      <c r="C68" s="129"/>
      <c r="D68" s="144"/>
      <c r="E68" s="112"/>
      <c r="F68" s="87">
        <f t="shared" si="3"/>
        <v>0</v>
      </c>
      <c r="G68" s="146"/>
      <c r="H68" s="130" t="s">
        <v>561</v>
      </c>
      <c r="I68" s="118" t="str">
        <f>VLOOKUP(H68,Presupuesto!$B$11:$C$565,2,0)</f>
        <v>Becas Especiales de Investigación</v>
      </c>
      <c r="J68" s="88" t="str">
        <f t="shared" si="4"/>
        <v>Posgrado</v>
      </c>
      <c r="K68" s="88" t="s">
        <v>720</v>
      </c>
      <c r="L68" s="88"/>
    </row>
    <row r="69" spans="3:12" ht="15.75" thickBot="1" x14ac:dyDescent="0.3">
      <c r="C69" s="135"/>
      <c r="D69" s="185"/>
      <c r="E69" s="93"/>
      <c r="F69" s="95">
        <f t="shared" si="3"/>
        <v>0</v>
      </c>
      <c r="G69" s="147"/>
      <c r="H69" s="136"/>
      <c r="I69" s="120" t="e">
        <f>VLOOKUP(H69,Presupuesto!$B$11:$C$565,2,0)</f>
        <v>#N/A</v>
      </c>
      <c r="J69" s="96" t="str">
        <f t="shared" si="4"/>
        <v>Posgrado</v>
      </c>
      <c r="K69" s="113" t="s">
        <v>719</v>
      </c>
      <c r="L69" s="113"/>
    </row>
    <row r="71" spans="3:12" ht="15.75" thickBot="1" x14ac:dyDescent="0.3">
      <c r="C71" s="254"/>
      <c r="D71" s="254"/>
      <c r="E71" s="254"/>
      <c r="F71" s="254"/>
      <c r="G71" s="243"/>
      <c r="H71" s="254"/>
      <c r="I71" s="254"/>
      <c r="J71" s="254"/>
      <c r="K71" s="254"/>
      <c r="L71" s="254"/>
    </row>
    <row r="72" spans="3:12" ht="15.75" thickBot="1" x14ac:dyDescent="0.3">
      <c r="C72" s="143" t="s">
        <v>1385</v>
      </c>
      <c r="D72" s="231">
        <f>SUM(F79:F100)</f>
        <v>0</v>
      </c>
      <c r="E72" s="254"/>
      <c r="F72" s="68"/>
      <c r="G72" s="72"/>
      <c r="H72" s="68"/>
      <c r="I72" s="68"/>
      <c r="J72" s="254"/>
      <c r="K72" s="254"/>
      <c r="L72" s="254"/>
    </row>
    <row r="73" spans="3:12" x14ac:dyDescent="0.25">
      <c r="C73" s="68"/>
      <c r="D73" s="31"/>
      <c r="E73" s="84"/>
      <c r="F73" s="84"/>
      <c r="G73" s="84"/>
      <c r="H73" s="69"/>
      <c r="I73" s="69"/>
      <c r="J73" s="69"/>
      <c r="K73" s="102"/>
      <c r="L73" s="254"/>
    </row>
    <row r="74" spans="3:12" x14ac:dyDescent="0.25">
      <c r="C74" s="68"/>
      <c r="D74" s="31"/>
      <c r="E74" s="84"/>
      <c r="F74" s="84"/>
      <c r="G74" s="84"/>
      <c r="H74" s="69"/>
      <c r="I74" s="69"/>
      <c r="J74" s="69"/>
      <c r="K74" s="102"/>
      <c r="L74" s="254"/>
    </row>
    <row r="75" spans="3:12" ht="15.75" x14ac:dyDescent="0.25">
      <c r="C75" s="172" t="s">
        <v>1309</v>
      </c>
      <c r="D75" s="230"/>
      <c r="E75" s="84"/>
      <c r="F75" s="84"/>
      <c r="G75" s="84"/>
      <c r="H75" s="69"/>
      <c r="I75" s="69"/>
      <c r="J75" s="69"/>
      <c r="K75" s="102"/>
      <c r="L75" s="254"/>
    </row>
    <row r="76" spans="3:12" ht="18.75" x14ac:dyDescent="0.25">
      <c r="C76" s="173"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84"/>
      <c r="F76" s="84"/>
      <c r="G76" s="84"/>
      <c r="H76" s="69"/>
      <c r="I76" s="69"/>
      <c r="J76" s="69"/>
      <c r="K76" s="102"/>
      <c r="L76" s="254"/>
    </row>
    <row r="77" spans="3:12" ht="15.75" thickBot="1" x14ac:dyDescent="0.3">
      <c r="C77" s="254"/>
      <c r="D77" s="254"/>
      <c r="E77" s="254"/>
      <c r="F77" s="84"/>
      <c r="G77" s="69"/>
      <c r="H77" s="69"/>
      <c r="I77" s="69"/>
      <c r="J77" s="254"/>
      <c r="K77" s="254"/>
      <c r="L77" s="254"/>
    </row>
    <row r="78" spans="3:12" ht="30.75" thickBot="1" x14ac:dyDescent="0.3">
      <c r="C78" s="117" t="s">
        <v>1311</v>
      </c>
      <c r="D78" s="122" t="s">
        <v>99</v>
      </c>
      <c r="E78" s="124" t="s">
        <v>1313</v>
      </c>
      <c r="F78" s="123" t="s">
        <v>1314</v>
      </c>
      <c r="G78" s="121" t="s">
        <v>1315</v>
      </c>
      <c r="H78" s="124" t="s">
        <v>1316</v>
      </c>
      <c r="I78" s="121" t="s">
        <v>711</v>
      </c>
      <c r="J78" s="121" t="s">
        <v>1317</v>
      </c>
      <c r="K78" s="121" t="s">
        <v>1318</v>
      </c>
      <c r="L78" s="121" t="s">
        <v>1465</v>
      </c>
    </row>
    <row r="79" spans="3:12" x14ac:dyDescent="0.25">
      <c r="C79" s="129"/>
      <c r="D79" s="144"/>
      <c r="E79" s="105"/>
      <c r="F79" s="87">
        <f t="shared" ref="F79:F100" si="5">D79*E79</f>
        <v>0</v>
      </c>
      <c r="G79" s="146"/>
      <c r="H79" s="130" t="s">
        <v>541</v>
      </c>
      <c r="I79" s="118" t="str">
        <f>VLOOKUP(H79,Presupuesto!$B$11:$C$565,2,0)</f>
        <v>BECAS</v>
      </c>
      <c r="J79" s="181" t="s">
        <v>72</v>
      </c>
      <c r="K79" s="88" t="s">
        <v>719</v>
      </c>
      <c r="L79" s="88"/>
    </row>
    <row r="80" spans="3:12" x14ac:dyDescent="0.25">
      <c r="C80" s="129"/>
      <c r="D80" s="144"/>
      <c r="E80" s="112"/>
      <c r="F80" s="87">
        <f t="shared" si="5"/>
        <v>0</v>
      </c>
      <c r="G80" s="146"/>
      <c r="H80" s="130" t="s">
        <v>542</v>
      </c>
      <c r="I80" s="118" t="str">
        <f>VLOOKUP(H80,Presupuesto!$B$11:$C$565,2,0)</f>
        <v>BECAS ESTUDIANTES DE PREGRADO (PLAN REFORMA)</v>
      </c>
      <c r="J80" s="88" t="str">
        <f>$J$79</f>
        <v>Posgrado</v>
      </c>
      <c r="K80" s="88" t="s">
        <v>720</v>
      </c>
      <c r="L80" s="88"/>
    </row>
    <row r="81" spans="3:12" x14ac:dyDescent="0.25">
      <c r="C81" s="129"/>
      <c r="D81" s="144"/>
      <c r="E81" s="112"/>
      <c r="F81" s="87">
        <f t="shared" si="5"/>
        <v>0</v>
      </c>
      <c r="G81" s="146"/>
      <c r="H81" s="130" t="s">
        <v>543</v>
      </c>
      <c r="I81" s="118" t="str">
        <f>VLOOKUP(H81,Presupuesto!$B$11:$C$565,2,0)</f>
        <v>BECAS CONVENIO MINISTERIO SALUD -IHSS-UNAH</v>
      </c>
      <c r="J81" s="88" t="str">
        <f t="shared" ref="J81:J100" si="6">$J$79</f>
        <v>Posgrado</v>
      </c>
      <c r="K81" s="88" t="s">
        <v>720</v>
      </c>
      <c r="L81" s="88"/>
    </row>
    <row r="82" spans="3:12" x14ac:dyDescent="0.25">
      <c r="C82" s="129"/>
      <c r="D82" s="144"/>
      <c r="E82" s="112"/>
      <c r="F82" s="87">
        <f t="shared" si="5"/>
        <v>0</v>
      </c>
      <c r="G82" s="146"/>
      <c r="H82" s="130" t="s">
        <v>544</v>
      </c>
      <c r="I82" s="118" t="str">
        <f>VLOOKUP(H82,Presupuesto!$B$11:$C$565,2,0)</f>
        <v>BECAS DE ACTUALIZACION Y CAPACITACION DOCENTE</v>
      </c>
      <c r="J82" s="88" t="str">
        <f t="shared" si="6"/>
        <v>Posgrado</v>
      </c>
      <c r="K82" s="88" t="s">
        <v>720</v>
      </c>
      <c r="L82" s="88"/>
    </row>
    <row r="83" spans="3:12" x14ac:dyDescent="0.25">
      <c r="C83" s="129"/>
      <c r="D83" s="144"/>
      <c r="E83" s="112"/>
      <c r="F83" s="87">
        <f t="shared" si="5"/>
        <v>0</v>
      </c>
      <c r="G83" s="146"/>
      <c r="H83" s="130" t="s">
        <v>545</v>
      </c>
      <c r="I83" s="118" t="str">
        <f>VLOOKUP(H83,Presupuesto!$B$11:$C$565,2,0)</f>
        <v>BECAS EXCELENCIA ACADEMICA</v>
      </c>
      <c r="J83" s="88" t="str">
        <f t="shared" si="6"/>
        <v>Posgrado</v>
      </c>
      <c r="K83" s="88" t="s">
        <v>720</v>
      </c>
      <c r="L83" s="88"/>
    </row>
    <row r="84" spans="3:12" x14ac:dyDescent="0.25">
      <c r="C84" s="129"/>
      <c r="D84" s="144"/>
      <c r="E84" s="112"/>
      <c r="F84" s="87">
        <f t="shared" si="5"/>
        <v>0</v>
      </c>
      <c r="G84" s="146"/>
      <c r="H84" s="130" t="s">
        <v>546</v>
      </c>
      <c r="I84" s="118" t="str">
        <f>VLOOKUP(H84,Presupuesto!$B$11:$C$565,2,0)</f>
        <v>BECAS PARA HIJOS DE LOS TRABAJADORES</v>
      </c>
      <c r="J84" s="88" t="str">
        <f t="shared" si="6"/>
        <v>Posgrado</v>
      </c>
      <c r="K84" s="88" t="s">
        <v>729</v>
      </c>
      <c r="L84" s="88"/>
    </row>
    <row r="85" spans="3:12" x14ac:dyDescent="0.25">
      <c r="C85" s="129"/>
      <c r="D85" s="144"/>
      <c r="E85" s="112"/>
      <c r="F85" s="87">
        <f t="shared" si="5"/>
        <v>0</v>
      </c>
      <c r="G85" s="146"/>
      <c r="H85" s="130" t="s">
        <v>547</v>
      </c>
      <c r="I85" s="118" t="str">
        <f>VLOOKUP(H85,Presupuesto!$B$11:$C$565,2,0)</f>
        <v>BECAS POST GRADO ECONOMIA</v>
      </c>
      <c r="J85" s="88" t="str">
        <f t="shared" si="6"/>
        <v>Posgrado</v>
      </c>
      <c r="K85" s="88" t="s">
        <v>720</v>
      </c>
      <c r="L85" s="88"/>
    </row>
    <row r="86" spans="3:12" x14ac:dyDescent="0.25">
      <c r="C86" s="129"/>
      <c r="D86" s="144"/>
      <c r="E86" s="112"/>
      <c r="F86" s="87">
        <f t="shared" si="5"/>
        <v>0</v>
      </c>
      <c r="G86" s="146"/>
      <c r="H86" s="130" t="s">
        <v>548</v>
      </c>
      <c r="I86" s="118" t="str">
        <f>VLOOKUP(H86,Presupuesto!$B$11:$C$565,2,0)</f>
        <v>BECAS POST-GRADO DE TRABAJO SOCIAL</v>
      </c>
      <c r="J86" s="88" t="str">
        <f t="shared" si="6"/>
        <v>Posgrado</v>
      </c>
      <c r="K86" s="88" t="s">
        <v>720</v>
      </c>
      <c r="L86" s="88"/>
    </row>
    <row r="87" spans="3:12" x14ac:dyDescent="0.25">
      <c r="C87" s="129"/>
      <c r="D87" s="144"/>
      <c r="E87" s="112"/>
      <c r="F87" s="87">
        <f t="shared" si="5"/>
        <v>0</v>
      </c>
      <c r="G87" s="146"/>
      <c r="H87" s="130" t="s">
        <v>549</v>
      </c>
      <c r="I87" s="118" t="str">
        <f>VLOOKUP(H87,Presupuesto!$B$11:$C$565,2,0)</f>
        <v>BECAS PROFESIONALIZANTES DOCENTE (PLAN DE REFORMA)</v>
      </c>
      <c r="J87" s="88" t="str">
        <f t="shared" si="6"/>
        <v>Posgrado</v>
      </c>
      <c r="K87" s="88" t="s">
        <v>720</v>
      </c>
      <c r="L87" s="88"/>
    </row>
    <row r="88" spans="3:12" x14ac:dyDescent="0.25">
      <c r="C88" s="129"/>
      <c r="D88" s="144"/>
      <c r="E88" s="112"/>
      <c r="F88" s="87">
        <f t="shared" si="5"/>
        <v>0</v>
      </c>
      <c r="G88" s="146"/>
      <c r="H88" s="130" t="s">
        <v>550</v>
      </c>
      <c r="I88" s="118" t="str">
        <f>VLOOKUP(H88,Presupuesto!$B$11:$C$565,2,0)</f>
        <v>PRESTAMOS A ESTUDIANTES</v>
      </c>
      <c r="J88" s="88" t="str">
        <f t="shared" si="6"/>
        <v>Posgrado</v>
      </c>
      <c r="K88" s="88" t="s">
        <v>720</v>
      </c>
      <c r="L88" s="88"/>
    </row>
    <row r="89" spans="3:12" x14ac:dyDescent="0.25">
      <c r="C89" s="129"/>
      <c r="D89" s="144"/>
      <c r="E89" s="112"/>
      <c r="F89" s="87">
        <f t="shared" si="5"/>
        <v>0</v>
      </c>
      <c r="G89" s="146"/>
      <c r="H89" s="130" t="s">
        <v>551</v>
      </c>
      <c r="I89" s="118" t="str">
        <f>VLOOKUP(H89,Presupuesto!$B$11:$C$565,2,0)</f>
        <v>BECAS TALLERES EMPLEADOS A ESTUDIANTES</v>
      </c>
      <c r="J89" s="88" t="str">
        <f t="shared" si="6"/>
        <v>Posgrado</v>
      </c>
      <c r="K89" s="88" t="s">
        <v>720</v>
      </c>
      <c r="L89" s="88"/>
    </row>
    <row r="90" spans="3:12" x14ac:dyDescent="0.25">
      <c r="C90" s="129"/>
      <c r="D90" s="144"/>
      <c r="E90" s="112"/>
      <c r="F90" s="87">
        <f t="shared" si="5"/>
        <v>0</v>
      </c>
      <c r="G90" s="146"/>
      <c r="H90" s="130" t="s">
        <v>552</v>
      </c>
      <c r="I90" s="118" t="str">
        <f>VLOOKUP(H90,Presupuesto!$B$11:$C$565,2,0)</f>
        <v>BECAS EXTERNAS DE INVESTIGACION</v>
      </c>
      <c r="J90" s="88" t="str">
        <f t="shared" si="6"/>
        <v>Posgrado</v>
      </c>
      <c r="K90" s="88" t="s">
        <v>720</v>
      </c>
      <c r="L90" s="88"/>
    </row>
    <row r="91" spans="3:12" x14ac:dyDescent="0.25">
      <c r="C91" s="129"/>
      <c r="D91" s="144"/>
      <c r="E91" s="112"/>
      <c r="F91" s="87">
        <f t="shared" si="5"/>
        <v>0</v>
      </c>
      <c r="G91" s="146"/>
      <c r="H91" s="130" t="s">
        <v>553</v>
      </c>
      <c r="I91" s="118" t="str">
        <f>VLOOKUP(H91,Presupuesto!$B$11:$C$565,2,0)</f>
        <v>BECAS SUSTANTIVAS DE INVESTIGACIÓN</v>
      </c>
      <c r="J91" s="88" t="str">
        <f t="shared" si="6"/>
        <v>Posgrado</v>
      </c>
      <c r="K91" s="88" t="s">
        <v>720</v>
      </c>
      <c r="L91" s="88"/>
    </row>
    <row r="92" spans="3:12" x14ac:dyDescent="0.25">
      <c r="C92" s="129"/>
      <c r="D92" s="144"/>
      <c r="E92" s="112"/>
      <c r="F92" s="87">
        <f t="shared" si="5"/>
        <v>0</v>
      </c>
      <c r="G92" s="146"/>
      <c r="H92" s="130" t="s">
        <v>554</v>
      </c>
      <c r="I92" s="118" t="str">
        <f>VLOOKUP(H92,Presupuesto!$B$11:$C$565,2,0)</f>
        <v>BECAS DE INVEST, PARA ESTUD. DE PREGRADO</v>
      </c>
      <c r="J92" s="88" t="str">
        <f t="shared" si="6"/>
        <v>Posgrado</v>
      </c>
      <c r="K92" s="88" t="s">
        <v>720</v>
      </c>
      <c r="L92" s="88"/>
    </row>
    <row r="93" spans="3:12" x14ac:dyDescent="0.25">
      <c r="C93" s="129"/>
      <c r="D93" s="144"/>
      <c r="E93" s="112"/>
      <c r="F93" s="87">
        <f t="shared" si="5"/>
        <v>0</v>
      </c>
      <c r="G93" s="146"/>
      <c r="H93" s="130" t="s">
        <v>555</v>
      </c>
      <c r="I93" s="118" t="str">
        <f>VLOOKUP(H93,Presupuesto!$B$11:$C$565,2,0)</f>
        <v>BECAS DE INVEST. PARA DOC.DE POST-GRADO</v>
      </c>
      <c r="J93" s="88" t="str">
        <f t="shared" si="6"/>
        <v>Posgrado</v>
      </c>
      <c r="K93" s="88" t="s">
        <v>720</v>
      </c>
      <c r="L93" s="88"/>
    </row>
    <row r="94" spans="3:12" x14ac:dyDescent="0.25">
      <c r="C94" s="129"/>
      <c r="D94" s="144"/>
      <c r="E94" s="112"/>
      <c r="F94" s="87">
        <f t="shared" si="5"/>
        <v>0</v>
      </c>
      <c r="G94" s="146"/>
      <c r="H94" s="130" t="s">
        <v>556</v>
      </c>
      <c r="I94" s="118" t="str">
        <f>VLOOKUP(H94,Presupuesto!$B$11:$C$565,2,0)</f>
        <v>BECAS BÁSICAS DE INVESTIGACIÓN</v>
      </c>
      <c r="J94" s="88" t="str">
        <f t="shared" si="6"/>
        <v>Posgrado</v>
      </c>
      <c r="K94" s="88" t="s">
        <v>720</v>
      </c>
      <c r="L94" s="88"/>
    </row>
    <row r="95" spans="3:12" x14ac:dyDescent="0.25">
      <c r="C95" s="129"/>
      <c r="D95" s="144"/>
      <c r="E95" s="112"/>
      <c r="F95" s="87">
        <f t="shared" si="5"/>
        <v>0</v>
      </c>
      <c r="G95" s="146"/>
      <c r="H95" s="130" t="s">
        <v>557</v>
      </c>
      <c r="I95" s="118" t="str">
        <f>VLOOKUP(H95,Presupuesto!$B$11:$C$565,2,0)</f>
        <v>BECAS RELEVO GENERACIONAL</v>
      </c>
      <c r="J95" s="88" t="str">
        <f t="shared" si="6"/>
        <v>Posgrado</v>
      </c>
      <c r="K95" s="88" t="s">
        <v>720</v>
      </c>
      <c r="L95" s="88"/>
    </row>
    <row r="96" spans="3:12" x14ac:dyDescent="0.25">
      <c r="C96" s="129"/>
      <c r="D96" s="144"/>
      <c r="E96" s="112"/>
      <c r="F96" s="87">
        <f t="shared" si="5"/>
        <v>0</v>
      </c>
      <c r="G96" s="146"/>
      <c r="H96" s="130" t="s">
        <v>558</v>
      </c>
      <c r="I96" s="118" t="str">
        <f>VLOOKUP(H96,Presupuesto!$B$11:$C$565,2,0)</f>
        <v>BECAS DE EQUIDAD</v>
      </c>
      <c r="J96" s="88" t="str">
        <f t="shared" si="6"/>
        <v>Posgrado</v>
      </c>
      <c r="K96" s="88" t="s">
        <v>720</v>
      </c>
      <c r="L96" s="88"/>
    </row>
    <row r="97" spans="3:12" x14ac:dyDescent="0.25">
      <c r="C97" s="129"/>
      <c r="D97" s="144"/>
      <c r="E97" s="112"/>
      <c r="F97" s="87">
        <f t="shared" si="5"/>
        <v>0</v>
      </c>
      <c r="G97" s="146"/>
      <c r="H97" s="130" t="s">
        <v>559</v>
      </c>
      <c r="I97" s="118" t="str">
        <f>VLOOKUP(H97,Presupuesto!$B$11:$C$565,2,0)</f>
        <v>PREMIOS AL INVESTIGADOR</v>
      </c>
      <c r="J97" s="88" t="str">
        <f t="shared" si="6"/>
        <v>Posgrado</v>
      </c>
      <c r="K97" s="88" t="s">
        <v>720</v>
      </c>
      <c r="L97" s="88"/>
    </row>
    <row r="98" spans="3:12" x14ac:dyDescent="0.25">
      <c r="C98" s="129"/>
      <c r="D98" s="144"/>
      <c r="E98" s="112"/>
      <c r="F98" s="87">
        <f t="shared" si="5"/>
        <v>0</v>
      </c>
      <c r="G98" s="146"/>
      <c r="H98" s="130" t="s">
        <v>560</v>
      </c>
      <c r="I98" s="118" t="str">
        <f>VLOOKUP(H98,Presupuesto!$B$11:$C$565,2,0)</f>
        <v>BECAS DE INV. PARA ESTUDIANTES DE POSTGRADO</v>
      </c>
      <c r="J98" s="88" t="str">
        <f t="shared" si="6"/>
        <v>Posgrado</v>
      </c>
      <c r="K98" s="88" t="s">
        <v>720</v>
      </c>
      <c r="L98" s="88"/>
    </row>
    <row r="99" spans="3:12" x14ac:dyDescent="0.25">
      <c r="C99" s="129"/>
      <c r="D99" s="144"/>
      <c r="E99" s="112"/>
      <c r="F99" s="87">
        <f t="shared" si="5"/>
        <v>0</v>
      </c>
      <c r="G99" s="146"/>
      <c r="H99" s="130" t="s">
        <v>561</v>
      </c>
      <c r="I99" s="118" t="str">
        <f>VLOOKUP(H99,Presupuesto!$B$11:$C$565,2,0)</f>
        <v>Becas Especiales de Investigación</v>
      </c>
      <c r="J99" s="88" t="str">
        <f t="shared" si="6"/>
        <v>Posgrado</v>
      </c>
      <c r="K99" s="88" t="s">
        <v>720</v>
      </c>
      <c r="L99" s="88"/>
    </row>
    <row r="100" spans="3:12" ht="15.75" thickBot="1" x14ac:dyDescent="0.3">
      <c r="C100" s="135"/>
      <c r="D100" s="185"/>
      <c r="E100" s="93"/>
      <c r="F100" s="95">
        <f t="shared" si="5"/>
        <v>0</v>
      </c>
      <c r="G100" s="147"/>
      <c r="H100" s="136"/>
      <c r="I100" s="120" t="e">
        <f>VLOOKUP(H100,Presupuesto!$B$11:$C$565,2,0)</f>
        <v>#N/A</v>
      </c>
      <c r="J100" s="96" t="str">
        <f t="shared" si="6"/>
        <v>Posgrado</v>
      </c>
      <c r="K100" s="113" t="s">
        <v>719</v>
      </c>
      <c r="L100" s="113"/>
    </row>
    <row r="102" spans="3:12" ht="15.75" thickBot="1" x14ac:dyDescent="0.3">
      <c r="C102" s="254"/>
      <c r="D102" s="254"/>
      <c r="E102" s="254"/>
      <c r="F102" s="254"/>
      <c r="G102" s="243"/>
      <c r="H102" s="254"/>
      <c r="I102" s="254"/>
      <c r="J102" s="254"/>
      <c r="K102" s="254"/>
      <c r="L102" s="254"/>
    </row>
    <row r="103" spans="3:12" ht="15.75" thickBot="1" x14ac:dyDescent="0.3">
      <c r="C103" s="143" t="s">
        <v>1385</v>
      </c>
      <c r="D103" s="231">
        <f>SUM(F110:F131)</f>
        <v>0</v>
      </c>
      <c r="E103" s="254"/>
      <c r="F103" s="68"/>
      <c r="G103" s="72"/>
      <c r="H103" s="68"/>
      <c r="I103" s="68"/>
      <c r="J103" s="254"/>
      <c r="K103" s="254"/>
      <c r="L103" s="254"/>
    </row>
    <row r="104" spans="3:12" x14ac:dyDescent="0.25">
      <c r="C104" s="68"/>
      <c r="D104" s="31"/>
      <c r="E104" s="84"/>
      <c r="F104" s="84"/>
      <c r="G104" s="84"/>
      <c r="H104" s="69"/>
      <c r="I104" s="69"/>
      <c r="J104" s="69"/>
      <c r="K104" s="102"/>
      <c r="L104" s="254"/>
    </row>
    <row r="105" spans="3:12" x14ac:dyDescent="0.25">
      <c r="C105" s="68"/>
      <c r="D105" s="31"/>
      <c r="E105" s="84"/>
      <c r="F105" s="84"/>
      <c r="G105" s="84"/>
      <c r="H105" s="69"/>
      <c r="I105" s="69"/>
      <c r="J105" s="69"/>
      <c r="K105" s="102"/>
      <c r="L105" s="254"/>
    </row>
    <row r="106" spans="3:12" ht="15.75" x14ac:dyDescent="0.25">
      <c r="C106" s="172" t="s">
        <v>1309</v>
      </c>
      <c r="D106" s="230"/>
      <c r="E106" s="84"/>
      <c r="F106" s="84"/>
      <c r="G106" s="84"/>
      <c r="H106" s="69"/>
      <c r="I106" s="69"/>
      <c r="J106" s="69"/>
      <c r="K106" s="102"/>
      <c r="L106" s="254"/>
    </row>
    <row r="107" spans="3:12" ht="18.75" x14ac:dyDescent="0.25">
      <c r="C107" s="173"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84"/>
      <c r="F107" s="84"/>
      <c r="G107" s="84"/>
      <c r="H107" s="69"/>
      <c r="I107" s="69"/>
      <c r="J107" s="69"/>
      <c r="K107" s="102"/>
      <c r="L107" s="254"/>
    </row>
    <row r="108" spans="3:12" ht="15.75" thickBot="1" x14ac:dyDescent="0.3">
      <c r="C108" s="254"/>
      <c r="D108" s="254"/>
      <c r="E108" s="254"/>
      <c r="F108" s="84"/>
      <c r="G108" s="69"/>
      <c r="H108" s="69"/>
      <c r="I108" s="69"/>
      <c r="J108" s="254"/>
      <c r="K108" s="254"/>
      <c r="L108" s="254"/>
    </row>
    <row r="109" spans="3:12" ht="30.75" thickBot="1" x14ac:dyDescent="0.3">
      <c r="C109" s="117" t="s">
        <v>1311</v>
      </c>
      <c r="D109" s="122" t="s">
        <v>99</v>
      </c>
      <c r="E109" s="124" t="s">
        <v>1313</v>
      </c>
      <c r="F109" s="123" t="s">
        <v>1314</v>
      </c>
      <c r="G109" s="121" t="s">
        <v>1315</v>
      </c>
      <c r="H109" s="124" t="s">
        <v>1316</v>
      </c>
      <c r="I109" s="121" t="s">
        <v>711</v>
      </c>
      <c r="J109" s="121" t="s">
        <v>1317</v>
      </c>
      <c r="K109" s="121" t="s">
        <v>1318</v>
      </c>
      <c r="L109" s="121" t="s">
        <v>1465</v>
      </c>
    </row>
    <row r="110" spans="3:12" x14ac:dyDescent="0.25">
      <c r="C110" s="129"/>
      <c r="D110" s="144"/>
      <c r="E110" s="105"/>
      <c r="F110" s="87">
        <f t="shared" ref="F110:F131" si="7">D110*E110</f>
        <v>0</v>
      </c>
      <c r="G110" s="146"/>
      <c r="H110" s="130" t="s">
        <v>541</v>
      </c>
      <c r="I110" s="118" t="str">
        <f>VLOOKUP(H110,Presupuesto!$B$11:$C$565,2,0)</f>
        <v>BECAS</v>
      </c>
      <c r="J110" s="181" t="s">
        <v>72</v>
      </c>
      <c r="K110" s="88" t="s">
        <v>719</v>
      </c>
      <c r="L110" s="88"/>
    </row>
    <row r="111" spans="3:12" x14ac:dyDescent="0.25">
      <c r="C111" s="129"/>
      <c r="D111" s="144"/>
      <c r="E111" s="112"/>
      <c r="F111" s="87">
        <f t="shared" si="7"/>
        <v>0</v>
      </c>
      <c r="G111" s="146"/>
      <c r="H111" s="130" t="s">
        <v>542</v>
      </c>
      <c r="I111" s="118" t="str">
        <f>VLOOKUP(H111,Presupuesto!$B$11:$C$565,2,0)</f>
        <v>BECAS ESTUDIANTES DE PREGRADO (PLAN REFORMA)</v>
      </c>
      <c r="J111" s="88" t="str">
        <f>$J$110</f>
        <v>Posgrado</v>
      </c>
      <c r="K111" s="88" t="s">
        <v>720</v>
      </c>
      <c r="L111" s="88"/>
    </row>
    <row r="112" spans="3:12" x14ac:dyDescent="0.25">
      <c r="C112" s="129"/>
      <c r="D112" s="144"/>
      <c r="E112" s="112"/>
      <c r="F112" s="87">
        <f t="shared" si="7"/>
        <v>0</v>
      </c>
      <c r="G112" s="146"/>
      <c r="H112" s="130" t="s">
        <v>543</v>
      </c>
      <c r="I112" s="118" t="str">
        <f>VLOOKUP(H112,Presupuesto!$B$11:$C$565,2,0)</f>
        <v>BECAS CONVENIO MINISTERIO SALUD -IHSS-UNAH</v>
      </c>
      <c r="J112" s="88" t="str">
        <f t="shared" ref="J112:J131" si="8">$J$110</f>
        <v>Posgrado</v>
      </c>
      <c r="K112" s="88" t="s">
        <v>720</v>
      </c>
      <c r="L112" s="88"/>
    </row>
    <row r="113" spans="3:12" x14ac:dyDescent="0.25">
      <c r="C113" s="129"/>
      <c r="D113" s="144"/>
      <c r="E113" s="112"/>
      <c r="F113" s="87">
        <f t="shared" si="7"/>
        <v>0</v>
      </c>
      <c r="G113" s="146"/>
      <c r="H113" s="130" t="s">
        <v>544</v>
      </c>
      <c r="I113" s="118" t="str">
        <f>VLOOKUP(H113,Presupuesto!$B$11:$C$565,2,0)</f>
        <v>BECAS DE ACTUALIZACION Y CAPACITACION DOCENTE</v>
      </c>
      <c r="J113" s="88" t="str">
        <f t="shared" si="8"/>
        <v>Posgrado</v>
      </c>
      <c r="K113" s="88" t="s">
        <v>720</v>
      </c>
      <c r="L113" s="88"/>
    </row>
    <row r="114" spans="3:12" x14ac:dyDescent="0.25">
      <c r="C114" s="129"/>
      <c r="D114" s="144"/>
      <c r="E114" s="112"/>
      <c r="F114" s="87">
        <f t="shared" si="7"/>
        <v>0</v>
      </c>
      <c r="G114" s="146"/>
      <c r="H114" s="130" t="s">
        <v>545</v>
      </c>
      <c r="I114" s="118" t="str">
        <f>VLOOKUP(H114,Presupuesto!$B$11:$C$565,2,0)</f>
        <v>BECAS EXCELENCIA ACADEMICA</v>
      </c>
      <c r="J114" s="88" t="str">
        <f t="shared" si="8"/>
        <v>Posgrado</v>
      </c>
      <c r="K114" s="88" t="s">
        <v>720</v>
      </c>
      <c r="L114" s="88"/>
    </row>
    <row r="115" spans="3:12" x14ac:dyDescent="0.25">
      <c r="C115" s="129"/>
      <c r="D115" s="144"/>
      <c r="E115" s="112"/>
      <c r="F115" s="87">
        <f t="shared" si="7"/>
        <v>0</v>
      </c>
      <c r="G115" s="146"/>
      <c r="H115" s="130" t="s">
        <v>546</v>
      </c>
      <c r="I115" s="118" t="str">
        <f>VLOOKUP(H115,Presupuesto!$B$11:$C$565,2,0)</f>
        <v>BECAS PARA HIJOS DE LOS TRABAJADORES</v>
      </c>
      <c r="J115" s="88" t="str">
        <f t="shared" si="8"/>
        <v>Posgrado</v>
      </c>
      <c r="K115" s="88" t="s">
        <v>729</v>
      </c>
      <c r="L115" s="88"/>
    </row>
    <row r="116" spans="3:12" x14ac:dyDescent="0.25">
      <c r="C116" s="129"/>
      <c r="D116" s="144"/>
      <c r="E116" s="112"/>
      <c r="F116" s="87">
        <f t="shared" si="7"/>
        <v>0</v>
      </c>
      <c r="G116" s="146"/>
      <c r="H116" s="130" t="s">
        <v>547</v>
      </c>
      <c r="I116" s="118" t="str">
        <f>VLOOKUP(H116,Presupuesto!$B$11:$C$565,2,0)</f>
        <v>BECAS POST GRADO ECONOMIA</v>
      </c>
      <c r="J116" s="88" t="str">
        <f t="shared" si="8"/>
        <v>Posgrado</v>
      </c>
      <c r="K116" s="88" t="s">
        <v>720</v>
      </c>
      <c r="L116" s="88"/>
    </row>
    <row r="117" spans="3:12" x14ac:dyDescent="0.25">
      <c r="C117" s="129"/>
      <c r="D117" s="144"/>
      <c r="E117" s="112"/>
      <c r="F117" s="87">
        <f t="shared" si="7"/>
        <v>0</v>
      </c>
      <c r="G117" s="146"/>
      <c r="H117" s="130" t="s">
        <v>548</v>
      </c>
      <c r="I117" s="118" t="str">
        <f>VLOOKUP(H117,Presupuesto!$B$11:$C$565,2,0)</f>
        <v>BECAS POST-GRADO DE TRABAJO SOCIAL</v>
      </c>
      <c r="J117" s="88" t="str">
        <f t="shared" si="8"/>
        <v>Posgrado</v>
      </c>
      <c r="K117" s="88" t="s">
        <v>720</v>
      </c>
      <c r="L117" s="88"/>
    </row>
    <row r="118" spans="3:12" x14ac:dyDescent="0.25">
      <c r="C118" s="129"/>
      <c r="D118" s="144"/>
      <c r="E118" s="112"/>
      <c r="F118" s="87">
        <f t="shared" si="7"/>
        <v>0</v>
      </c>
      <c r="G118" s="146"/>
      <c r="H118" s="130" t="s">
        <v>549</v>
      </c>
      <c r="I118" s="118" t="str">
        <f>VLOOKUP(H118,Presupuesto!$B$11:$C$565,2,0)</f>
        <v>BECAS PROFESIONALIZANTES DOCENTE (PLAN DE REFORMA)</v>
      </c>
      <c r="J118" s="88" t="str">
        <f t="shared" si="8"/>
        <v>Posgrado</v>
      </c>
      <c r="K118" s="88" t="s">
        <v>720</v>
      </c>
      <c r="L118" s="88"/>
    </row>
    <row r="119" spans="3:12" x14ac:dyDescent="0.25">
      <c r="C119" s="129"/>
      <c r="D119" s="144"/>
      <c r="E119" s="112"/>
      <c r="F119" s="87">
        <f t="shared" si="7"/>
        <v>0</v>
      </c>
      <c r="G119" s="146"/>
      <c r="H119" s="130" t="s">
        <v>550</v>
      </c>
      <c r="I119" s="118" t="str">
        <f>VLOOKUP(H119,Presupuesto!$B$11:$C$565,2,0)</f>
        <v>PRESTAMOS A ESTUDIANTES</v>
      </c>
      <c r="J119" s="88" t="str">
        <f t="shared" si="8"/>
        <v>Posgrado</v>
      </c>
      <c r="K119" s="88" t="s">
        <v>720</v>
      </c>
      <c r="L119" s="88"/>
    </row>
    <row r="120" spans="3:12" x14ac:dyDescent="0.25">
      <c r="C120" s="129"/>
      <c r="D120" s="144"/>
      <c r="E120" s="112"/>
      <c r="F120" s="87">
        <f t="shared" si="7"/>
        <v>0</v>
      </c>
      <c r="G120" s="146"/>
      <c r="H120" s="130" t="s">
        <v>551</v>
      </c>
      <c r="I120" s="118" t="str">
        <f>VLOOKUP(H120,Presupuesto!$B$11:$C$565,2,0)</f>
        <v>BECAS TALLERES EMPLEADOS A ESTUDIANTES</v>
      </c>
      <c r="J120" s="88" t="str">
        <f t="shared" si="8"/>
        <v>Posgrado</v>
      </c>
      <c r="K120" s="88" t="s">
        <v>720</v>
      </c>
      <c r="L120" s="88"/>
    </row>
    <row r="121" spans="3:12" x14ac:dyDescent="0.25">
      <c r="C121" s="129"/>
      <c r="D121" s="144"/>
      <c r="E121" s="112"/>
      <c r="F121" s="87">
        <f t="shared" si="7"/>
        <v>0</v>
      </c>
      <c r="G121" s="146"/>
      <c r="H121" s="130" t="s">
        <v>552</v>
      </c>
      <c r="I121" s="118" t="str">
        <f>VLOOKUP(H121,Presupuesto!$B$11:$C$565,2,0)</f>
        <v>BECAS EXTERNAS DE INVESTIGACION</v>
      </c>
      <c r="J121" s="88" t="str">
        <f t="shared" si="8"/>
        <v>Posgrado</v>
      </c>
      <c r="K121" s="88" t="s">
        <v>720</v>
      </c>
      <c r="L121" s="88"/>
    </row>
    <row r="122" spans="3:12" x14ac:dyDescent="0.25">
      <c r="C122" s="129"/>
      <c r="D122" s="144"/>
      <c r="E122" s="112"/>
      <c r="F122" s="87">
        <f t="shared" si="7"/>
        <v>0</v>
      </c>
      <c r="G122" s="146"/>
      <c r="H122" s="130" t="s">
        <v>553</v>
      </c>
      <c r="I122" s="118" t="str">
        <f>VLOOKUP(H122,Presupuesto!$B$11:$C$565,2,0)</f>
        <v>BECAS SUSTANTIVAS DE INVESTIGACIÓN</v>
      </c>
      <c r="J122" s="88" t="str">
        <f t="shared" si="8"/>
        <v>Posgrado</v>
      </c>
      <c r="K122" s="88" t="s">
        <v>720</v>
      </c>
      <c r="L122" s="88"/>
    </row>
    <row r="123" spans="3:12" x14ac:dyDescent="0.25">
      <c r="C123" s="129"/>
      <c r="D123" s="144"/>
      <c r="E123" s="112"/>
      <c r="F123" s="87">
        <f t="shared" si="7"/>
        <v>0</v>
      </c>
      <c r="G123" s="146"/>
      <c r="H123" s="130" t="s">
        <v>554</v>
      </c>
      <c r="I123" s="118" t="str">
        <f>VLOOKUP(H123,Presupuesto!$B$11:$C$565,2,0)</f>
        <v>BECAS DE INVEST, PARA ESTUD. DE PREGRADO</v>
      </c>
      <c r="J123" s="88" t="str">
        <f t="shared" si="8"/>
        <v>Posgrado</v>
      </c>
      <c r="K123" s="88" t="s">
        <v>720</v>
      </c>
      <c r="L123" s="88"/>
    </row>
    <row r="124" spans="3:12" x14ac:dyDescent="0.25">
      <c r="C124" s="129"/>
      <c r="D124" s="144"/>
      <c r="E124" s="112"/>
      <c r="F124" s="87">
        <f t="shared" si="7"/>
        <v>0</v>
      </c>
      <c r="G124" s="146"/>
      <c r="H124" s="130" t="s">
        <v>555</v>
      </c>
      <c r="I124" s="118" t="str">
        <f>VLOOKUP(H124,Presupuesto!$B$11:$C$565,2,0)</f>
        <v>BECAS DE INVEST. PARA DOC.DE POST-GRADO</v>
      </c>
      <c r="J124" s="88" t="str">
        <f t="shared" si="8"/>
        <v>Posgrado</v>
      </c>
      <c r="K124" s="88" t="s">
        <v>720</v>
      </c>
      <c r="L124" s="88"/>
    </row>
    <row r="125" spans="3:12" x14ac:dyDescent="0.25">
      <c r="C125" s="129"/>
      <c r="D125" s="144"/>
      <c r="E125" s="112"/>
      <c r="F125" s="87">
        <f t="shared" si="7"/>
        <v>0</v>
      </c>
      <c r="G125" s="146"/>
      <c r="H125" s="130" t="s">
        <v>556</v>
      </c>
      <c r="I125" s="118" t="str">
        <f>VLOOKUP(H125,Presupuesto!$B$11:$C$565,2,0)</f>
        <v>BECAS BÁSICAS DE INVESTIGACIÓN</v>
      </c>
      <c r="J125" s="88" t="str">
        <f t="shared" si="8"/>
        <v>Posgrado</v>
      </c>
      <c r="K125" s="88" t="s">
        <v>720</v>
      </c>
      <c r="L125" s="88"/>
    </row>
    <row r="126" spans="3:12" x14ac:dyDescent="0.25">
      <c r="C126" s="129"/>
      <c r="D126" s="144"/>
      <c r="E126" s="112"/>
      <c r="F126" s="87">
        <f t="shared" si="7"/>
        <v>0</v>
      </c>
      <c r="G126" s="146"/>
      <c r="H126" s="130" t="s">
        <v>557</v>
      </c>
      <c r="I126" s="118" t="str">
        <f>VLOOKUP(H126,Presupuesto!$B$11:$C$565,2,0)</f>
        <v>BECAS RELEVO GENERACIONAL</v>
      </c>
      <c r="J126" s="88" t="str">
        <f t="shared" si="8"/>
        <v>Posgrado</v>
      </c>
      <c r="K126" s="88" t="s">
        <v>720</v>
      </c>
      <c r="L126" s="88"/>
    </row>
    <row r="127" spans="3:12" x14ac:dyDescent="0.25">
      <c r="C127" s="129"/>
      <c r="D127" s="144"/>
      <c r="E127" s="112"/>
      <c r="F127" s="87">
        <f t="shared" si="7"/>
        <v>0</v>
      </c>
      <c r="G127" s="146"/>
      <c r="H127" s="130" t="s">
        <v>558</v>
      </c>
      <c r="I127" s="118" t="str">
        <f>VLOOKUP(H127,Presupuesto!$B$11:$C$565,2,0)</f>
        <v>BECAS DE EQUIDAD</v>
      </c>
      <c r="J127" s="88" t="str">
        <f t="shared" si="8"/>
        <v>Posgrado</v>
      </c>
      <c r="K127" s="88" t="s">
        <v>720</v>
      </c>
      <c r="L127" s="88"/>
    </row>
    <row r="128" spans="3:12" x14ac:dyDescent="0.25">
      <c r="C128" s="129"/>
      <c r="D128" s="144"/>
      <c r="E128" s="112"/>
      <c r="F128" s="87">
        <f t="shared" si="7"/>
        <v>0</v>
      </c>
      <c r="G128" s="146"/>
      <c r="H128" s="130" t="s">
        <v>559</v>
      </c>
      <c r="I128" s="118" t="str">
        <f>VLOOKUP(H128,Presupuesto!$B$11:$C$565,2,0)</f>
        <v>PREMIOS AL INVESTIGADOR</v>
      </c>
      <c r="J128" s="88" t="str">
        <f t="shared" si="8"/>
        <v>Posgrado</v>
      </c>
      <c r="K128" s="88" t="s">
        <v>720</v>
      </c>
      <c r="L128" s="88"/>
    </row>
    <row r="129" spans="3:12" x14ac:dyDescent="0.25">
      <c r="C129" s="129"/>
      <c r="D129" s="144"/>
      <c r="E129" s="112"/>
      <c r="F129" s="87">
        <f t="shared" si="7"/>
        <v>0</v>
      </c>
      <c r="G129" s="146"/>
      <c r="H129" s="130" t="s">
        <v>560</v>
      </c>
      <c r="I129" s="118" t="str">
        <f>VLOOKUP(H129,Presupuesto!$B$11:$C$565,2,0)</f>
        <v>BECAS DE INV. PARA ESTUDIANTES DE POSTGRADO</v>
      </c>
      <c r="J129" s="88" t="str">
        <f t="shared" si="8"/>
        <v>Posgrado</v>
      </c>
      <c r="K129" s="88" t="s">
        <v>720</v>
      </c>
      <c r="L129" s="88"/>
    </row>
    <row r="130" spans="3:12" x14ac:dyDescent="0.25">
      <c r="C130" s="129"/>
      <c r="D130" s="144"/>
      <c r="E130" s="112"/>
      <c r="F130" s="87">
        <f t="shared" si="7"/>
        <v>0</v>
      </c>
      <c r="G130" s="146"/>
      <c r="H130" s="130" t="s">
        <v>561</v>
      </c>
      <c r="I130" s="118" t="str">
        <f>VLOOKUP(H130,Presupuesto!$B$11:$C$565,2,0)</f>
        <v>Becas Especiales de Investigación</v>
      </c>
      <c r="J130" s="88" t="str">
        <f t="shared" si="8"/>
        <v>Posgrado</v>
      </c>
      <c r="K130" s="88" t="s">
        <v>720</v>
      </c>
      <c r="L130" s="88"/>
    </row>
    <row r="131" spans="3:12" ht="15.75" thickBot="1" x14ac:dyDescent="0.3">
      <c r="C131" s="135"/>
      <c r="D131" s="185"/>
      <c r="E131" s="93"/>
      <c r="F131" s="95">
        <f t="shared" si="7"/>
        <v>0</v>
      </c>
      <c r="G131" s="147"/>
      <c r="H131" s="136"/>
      <c r="I131" s="120" t="e">
        <f>VLOOKUP(H131,Presupuesto!$B$11:$C$565,2,0)</f>
        <v>#N/A</v>
      </c>
      <c r="J131" s="96" t="str">
        <f t="shared" si="8"/>
        <v>Posgrado</v>
      </c>
      <c r="K131" s="113" t="s">
        <v>719</v>
      </c>
      <c r="L131" s="113"/>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SEDI</dc:creator>
  <cp:lastModifiedBy>USUARIO</cp:lastModifiedBy>
  <cp:revision/>
  <dcterms:created xsi:type="dcterms:W3CDTF">2016-02-10T14:34:04Z</dcterms:created>
  <dcterms:modified xsi:type="dcterms:W3CDTF">2016-03-28T23:14:46Z</dcterms:modified>
</cp:coreProperties>
</file>